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Dave\Documents\GitHub\jolie-thesis\data\"/>
    </mc:Choice>
  </mc:AlternateContent>
  <xr:revisionPtr revIDLastSave="0" documentId="13_ncr:1_{EBE656CA-F57E-4167-8C27-5D64E07F8645}" xr6:coauthVersionLast="47" xr6:coauthVersionMax="47" xr10:uidLastSave="{00000000-0000-0000-0000-000000000000}"/>
  <bookViews>
    <workbookView xWindow="768" yWindow="768" windowWidth="17280" windowHeight="8964" firstSheet="3" activeTab="5" xr2:uid="{00000000-000D-0000-FFFF-FFFF00000000}"/>
  </bookViews>
  <sheets>
    <sheet name="Sheet1" sheetId="1" state="hidden" r:id="rId1"/>
    <sheet name="Validation benchmark" sheetId="6" r:id="rId2"/>
    <sheet name="sample 1" sheetId="5" r:id="rId3"/>
    <sheet name="sample 2" sheetId="7" r:id="rId4"/>
    <sheet name="sample 3" sheetId="8" r:id="rId5"/>
    <sheet name="full data" sheetId="9" r:id="rId6"/>
    <sheet name="Validation case" sheetId="4" r:id="rId7"/>
    <sheet name="parameter"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4" l="1"/>
  <c r="G44" i="4"/>
  <c r="E44" i="4"/>
  <c r="D44" i="4"/>
  <c r="D43" i="4" s="1"/>
  <c r="D42" i="4" s="1"/>
  <c r="D41" i="4" s="1"/>
  <c r="D40" i="4" s="1"/>
  <c r="D39" i="4" s="1"/>
  <c r="D38" i="4" s="1"/>
  <c r="D37" i="4" s="1"/>
  <c r="D36" i="4" s="1"/>
  <c r="F36" i="4" s="1"/>
  <c r="E45" i="4"/>
  <c r="G9" i="6"/>
  <c r="G10" i="6"/>
  <c r="G11" i="6"/>
  <c r="G12" i="6"/>
  <c r="G13" i="6"/>
  <c r="G14" i="6"/>
  <c r="G15" i="6"/>
  <c r="G16" i="6"/>
  <c r="G17" i="6"/>
  <c r="G18" i="6"/>
  <c r="G19" i="6"/>
  <c r="G20" i="6"/>
  <c r="G21" i="6"/>
  <c r="G22" i="6"/>
  <c r="G7" i="6"/>
  <c r="G8" i="6" s="1"/>
  <c r="G6" i="6"/>
  <c r="G5" i="6"/>
  <c r="G4" i="6"/>
  <c r="E4" i="6"/>
  <c r="E5" i="6" s="1"/>
  <c r="E6" i="6" s="1"/>
  <c r="E7" i="6" s="1"/>
  <c r="E8" i="6" s="1"/>
  <c r="E9" i="6" s="1"/>
  <c r="E10" i="6" s="1"/>
  <c r="E11" i="6" s="1"/>
  <c r="E12" i="6" s="1"/>
  <c r="E13" i="6" s="1"/>
  <c r="E14" i="6" s="1"/>
  <c r="E15" i="6" s="1"/>
  <c r="E16" i="6" s="1"/>
  <c r="E17" i="6" s="1"/>
  <c r="E18" i="6" s="1"/>
  <c r="E19" i="6" s="1"/>
  <c r="E20" i="6" s="1"/>
  <c r="E21" i="6" s="1"/>
  <c r="E34" i="6"/>
  <c r="E35" i="6" s="1"/>
  <c r="E36" i="6" s="1"/>
  <c r="E37" i="6" s="1"/>
  <c r="E38" i="6" s="1"/>
  <c r="E39" i="6" s="1"/>
  <c r="E40" i="6" s="1"/>
  <c r="E41" i="6" s="1"/>
  <c r="E42" i="6" s="1"/>
  <c r="E24" i="6"/>
  <c r="E25" i="6" s="1"/>
  <c r="E26" i="6" s="1"/>
  <c r="E27" i="6" s="1"/>
  <c r="E28" i="6" s="1"/>
  <c r="E29" i="6" s="1"/>
  <c r="E30" i="6" s="1"/>
  <c r="E31" i="6" s="1"/>
  <c r="E32" i="6" s="1"/>
  <c r="D4" i="6"/>
  <c r="D5" i="6" s="1"/>
  <c r="D6" i="6" s="1"/>
  <c r="D7" i="6" s="1"/>
  <c r="D8" i="6" s="1"/>
  <c r="D9" i="6" s="1"/>
  <c r="D10" i="6" s="1"/>
  <c r="D11" i="6" s="1"/>
  <c r="D12" i="6" s="1"/>
  <c r="D13" i="6" s="1"/>
  <c r="D14" i="6" s="1"/>
  <c r="D15" i="6" s="1"/>
  <c r="D16" i="6" s="1"/>
  <c r="D17" i="6" s="1"/>
  <c r="D18" i="6" s="1"/>
  <c r="D19" i="6" s="1"/>
  <c r="D20" i="6" s="1"/>
  <c r="D21" i="6" s="1"/>
  <c r="D22" i="6" s="1"/>
  <c r="D35" i="6"/>
  <c r="D36" i="6" s="1"/>
  <c r="D37" i="6" s="1"/>
  <c r="D38" i="6" s="1"/>
  <c r="D39" i="6" s="1"/>
  <c r="D40" i="6" s="1"/>
  <c r="D41" i="6" s="1"/>
  <c r="D42" i="6" s="1"/>
  <c r="F42" i="6" s="1"/>
  <c r="D24" i="6"/>
  <c r="F24" i="6" s="1"/>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3"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N369" i="9"/>
  <c r="N370" i="9"/>
  <c r="N371" i="9"/>
  <c r="N372" i="9"/>
  <c r="N373" i="9"/>
  <c r="N374" i="9"/>
  <c r="N375" i="9"/>
  <c r="N376" i="9"/>
  <c r="N377" i="9"/>
  <c r="N378" i="9"/>
  <c r="N379" i="9"/>
  <c r="N380" i="9"/>
  <c r="N381" i="9"/>
  <c r="N382" i="9"/>
  <c r="N383" i="9"/>
  <c r="N384" i="9"/>
  <c r="N385" i="9"/>
  <c r="N386" i="9"/>
  <c r="N387" i="9"/>
  <c r="N388" i="9"/>
  <c r="N389" i="9"/>
  <c r="N390" i="9"/>
  <c r="N391" i="9"/>
  <c r="N392" i="9"/>
  <c r="N393" i="9"/>
  <c r="N394" i="9"/>
  <c r="N395" i="9"/>
  <c r="N396" i="9"/>
  <c r="N397" i="9"/>
  <c r="N398" i="9"/>
  <c r="N399" i="9"/>
  <c r="N400" i="9"/>
  <c r="N401" i="9"/>
  <c r="N402" i="9"/>
  <c r="N403" i="9"/>
  <c r="N404" i="9"/>
  <c r="N405" i="9"/>
  <c r="N406" i="9"/>
  <c r="N407" i="9"/>
  <c r="N408" i="9"/>
  <c r="N409" i="9"/>
  <c r="N410" i="9"/>
  <c r="N411" i="9"/>
  <c r="N412" i="9"/>
  <c r="N413" i="9"/>
  <c r="N414" i="9"/>
  <c r="N415" i="9"/>
  <c r="N416" i="9"/>
  <c r="N417" i="9"/>
  <c r="N418" i="9"/>
  <c r="N419" i="9"/>
  <c r="N420" i="9"/>
  <c r="N421" i="9"/>
  <c r="N422" i="9"/>
  <c r="N423" i="9"/>
  <c r="N424" i="9"/>
  <c r="N425" i="9"/>
  <c r="N426" i="9"/>
  <c r="N427" i="9"/>
  <c r="N428" i="9"/>
  <c r="N429" i="9"/>
  <c r="N430" i="9"/>
  <c r="N431" i="9"/>
  <c r="N432" i="9"/>
  <c r="N433" i="9"/>
  <c r="N434" i="9"/>
  <c r="N435" i="9"/>
  <c r="N436" i="9"/>
  <c r="N437" i="9"/>
  <c r="N438" i="9"/>
  <c r="N439" i="9"/>
  <c r="N440" i="9"/>
  <c r="N441" i="9"/>
  <c r="N442" i="9"/>
  <c r="N443" i="9"/>
  <c r="N444" i="9"/>
  <c r="N445" i="9"/>
  <c r="N446" i="9"/>
  <c r="N447" i="9"/>
  <c r="N448" i="9"/>
  <c r="N449" i="9"/>
  <c r="N450" i="9"/>
  <c r="N451" i="9"/>
  <c r="N452" i="9"/>
  <c r="N453" i="9"/>
  <c r="N454" i="9"/>
  <c r="N455" i="9"/>
  <c r="N456" i="9"/>
  <c r="N457" i="9"/>
  <c r="N458" i="9"/>
  <c r="N459" i="9"/>
  <c r="N460" i="9"/>
  <c r="N461" i="9"/>
  <c r="N462" i="9"/>
  <c r="N463" i="9"/>
  <c r="N464" i="9"/>
  <c r="N465" i="9"/>
  <c r="N466" i="9"/>
  <c r="N467" i="9"/>
  <c r="N468" i="9"/>
  <c r="N469" i="9"/>
  <c r="N470" i="9"/>
  <c r="N471" i="9"/>
  <c r="N472" i="9"/>
  <c r="N473" i="9"/>
  <c r="N474" i="9"/>
  <c r="N475" i="9"/>
  <c r="N476" i="9"/>
  <c r="N477" i="9"/>
  <c r="N478" i="9"/>
  <c r="N479" i="9"/>
  <c r="N480" i="9"/>
  <c r="N481" i="9"/>
  <c r="N482" i="9"/>
  <c r="N483" i="9"/>
  <c r="N484" i="9"/>
  <c r="N485" i="9"/>
  <c r="N486" i="9"/>
  <c r="N487" i="9"/>
  <c r="N488" i="9"/>
  <c r="N489" i="9"/>
  <c r="N490" i="9"/>
  <c r="N491" i="9"/>
  <c r="N492" i="9"/>
  <c r="N493" i="9"/>
  <c r="N494" i="9"/>
  <c r="N495" i="9"/>
  <c r="N496" i="9"/>
  <c r="N497" i="9"/>
  <c r="N498" i="9"/>
  <c r="N499" i="9"/>
  <c r="N500" i="9"/>
  <c r="N501" i="9"/>
  <c r="N502" i="9"/>
  <c r="N503" i="9"/>
  <c r="N504" i="9"/>
  <c r="N505" i="9"/>
  <c r="N506" i="9"/>
  <c r="N507" i="9"/>
  <c r="N508" i="9"/>
  <c r="N509" i="9"/>
  <c r="N510" i="9"/>
  <c r="N511" i="9"/>
  <c r="N512" i="9"/>
  <c r="N513" i="9"/>
  <c r="N514" i="9"/>
  <c r="N515" i="9"/>
  <c r="N516" i="9"/>
  <c r="N517" i="9"/>
  <c r="N518" i="9"/>
  <c r="N519" i="9"/>
  <c r="N520" i="9"/>
  <c r="N521" i="9"/>
  <c r="N522" i="9"/>
  <c r="N523" i="9"/>
  <c r="N524" i="9"/>
  <c r="N525" i="9"/>
  <c r="N526" i="9"/>
  <c r="N527" i="9"/>
  <c r="N528" i="9"/>
  <c r="N529" i="9"/>
  <c r="N530" i="9"/>
  <c r="N531" i="9"/>
  <c r="N532" i="9"/>
  <c r="N533" i="9"/>
  <c r="N534" i="9"/>
  <c r="N535" i="9"/>
  <c r="N536" i="9"/>
  <c r="N537" i="9"/>
  <c r="N538" i="9"/>
  <c r="N539" i="9"/>
  <c r="N540" i="9"/>
  <c r="N541" i="9"/>
  <c r="N542" i="9"/>
  <c r="N543" i="9"/>
  <c r="N544" i="9"/>
  <c r="N545" i="9"/>
  <c r="N546" i="9"/>
  <c r="N547" i="9"/>
  <c r="N548" i="9"/>
  <c r="N549" i="9"/>
  <c r="N550" i="9"/>
  <c r="N551" i="9"/>
  <c r="N552" i="9"/>
  <c r="N553" i="9"/>
  <c r="N554" i="9"/>
  <c r="N555" i="9"/>
  <c r="N556" i="9"/>
  <c r="N557" i="9"/>
  <c r="N558" i="9"/>
  <c r="N559" i="9"/>
  <c r="N560" i="9"/>
  <c r="N561" i="9"/>
  <c r="N562" i="9"/>
  <c r="N563" i="9"/>
  <c r="N564" i="9"/>
  <c r="N565" i="9"/>
  <c r="N566" i="9"/>
  <c r="N567" i="9"/>
  <c r="N568" i="9"/>
  <c r="N569" i="9"/>
  <c r="N570" i="9"/>
  <c r="N571" i="9"/>
  <c r="N572" i="9"/>
  <c r="N573" i="9"/>
  <c r="N574" i="9"/>
  <c r="N575" i="9"/>
  <c r="N576" i="9"/>
  <c r="N577" i="9"/>
  <c r="N578" i="9"/>
  <c r="N579" i="9"/>
  <c r="N580" i="9"/>
  <c r="N581" i="9"/>
  <c r="N582" i="9"/>
  <c r="N583" i="9"/>
  <c r="N584" i="9"/>
  <c r="N585" i="9"/>
  <c r="N586" i="9"/>
  <c r="N587" i="9"/>
  <c r="N588" i="9"/>
  <c r="N589" i="9"/>
  <c r="N590" i="9"/>
  <c r="N591" i="9"/>
  <c r="N592" i="9"/>
  <c r="N593" i="9"/>
  <c r="N594" i="9"/>
  <c r="N595" i="9"/>
  <c r="N596" i="9"/>
  <c r="R5" i="1"/>
  <c r="R6" i="1"/>
  <c r="R7" i="1"/>
  <c r="R8" i="1"/>
  <c r="R9" i="1"/>
  <c r="R10" i="1"/>
  <c r="R11" i="1"/>
  <c r="R12" i="1"/>
  <c r="R13" i="1"/>
  <c r="R14" i="1"/>
  <c r="R15" i="1"/>
  <c r="R16" i="1"/>
  <c r="R17" i="1"/>
  <c r="R18" i="1"/>
  <c r="R19" i="1"/>
  <c r="R20" i="1"/>
  <c r="R21" i="1"/>
  <c r="R22" i="1"/>
  <c r="R23" i="1"/>
  <c r="R24" i="1"/>
  <c r="R25" i="1"/>
  <c r="R4" i="1"/>
  <c r="G43" i="4" l="1"/>
  <c r="G42" i="4" s="1"/>
  <c r="G41" i="4" s="1"/>
  <c r="G40" i="4" s="1"/>
  <c r="G39" i="4" s="1"/>
  <c r="G38" i="4" s="1"/>
  <c r="G37" i="4" s="1"/>
  <c r="G36" i="4" s="1"/>
  <c r="G35" i="4" s="1"/>
  <c r="G34" i="4" s="1"/>
  <c r="G33" i="4" s="1"/>
  <c r="G32" i="4" s="1"/>
  <c r="G31" i="4" s="1"/>
  <c r="G30" i="4" s="1"/>
  <c r="G29" i="4" s="1"/>
  <c r="G28" i="4" s="1"/>
  <c r="G27" i="4" s="1"/>
  <c r="G26" i="4" s="1"/>
  <c r="G25" i="4" s="1"/>
  <c r="G24" i="4" s="1"/>
  <c r="G23" i="4" s="1"/>
  <c r="G22" i="4" s="1"/>
  <c r="G21" i="4" s="1"/>
  <c r="G20" i="4" s="1"/>
  <c r="G19" i="4" s="1"/>
  <c r="G18" i="4" s="1"/>
  <c r="G17" i="4" s="1"/>
  <c r="G16" i="4" s="1"/>
  <c r="G15" i="4" s="1"/>
  <c r="G14" i="4" s="1"/>
  <c r="G13" i="4" s="1"/>
  <c r="G12" i="4" s="1"/>
  <c r="G11" i="4" s="1"/>
  <c r="G10" i="4" s="1"/>
  <c r="G9" i="4" s="1"/>
  <c r="G8" i="4" s="1"/>
  <c r="G7" i="4" s="1"/>
  <c r="G6" i="4" s="1"/>
  <c r="G5" i="4" s="1"/>
  <c r="G4" i="4" s="1"/>
  <c r="G3" i="4" s="1"/>
  <c r="E43" i="4"/>
  <c r="E42" i="4" s="1"/>
  <c r="E41" i="4" s="1"/>
  <c r="E40" i="4" s="1"/>
  <c r="E39" i="4" s="1"/>
  <c r="E38" i="4" s="1"/>
  <c r="E37" i="4" s="1"/>
  <c r="E36" i="4" s="1"/>
  <c r="E35" i="4" s="1"/>
  <c r="E34" i="4" s="1"/>
  <c r="F44" i="4"/>
  <c r="F43" i="4"/>
  <c r="F42" i="4"/>
  <c r="D35" i="4"/>
  <c r="F35" i="4" s="1"/>
  <c r="F34" i="4" s="1"/>
  <c r="F41" i="4"/>
  <c r="F40" i="4"/>
  <c r="F39" i="4"/>
  <c r="F38" i="4"/>
  <c r="F37" i="4"/>
  <c r="E22" i="6"/>
  <c r="B22" i="6"/>
  <c r="B17" i="6"/>
  <c r="B9" i="6"/>
  <c r="B7" i="6"/>
  <c r="B6" i="6"/>
  <c r="B21" i="6"/>
  <c r="B4" i="6"/>
  <c r="F11" i="6"/>
  <c r="F18" i="6"/>
  <c r="F7" i="6"/>
  <c r="F14" i="6"/>
  <c r="F5" i="6"/>
  <c r="F4" i="6"/>
  <c r="F41" i="6"/>
  <c r="F40" i="6"/>
  <c r="F39" i="6"/>
  <c r="F38" i="6"/>
  <c r="F37" i="6"/>
  <c r="F36" i="6"/>
  <c r="F35" i="6"/>
  <c r="D25" i="6"/>
  <c r="M3" i="1"/>
  <c r="I3" i="1"/>
  <c r="I3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H3" i="1"/>
  <c r="H32" i="1"/>
  <c r="H7" i="1"/>
  <c r="H9" i="1"/>
  <c r="H10" i="1"/>
  <c r="H11" i="1"/>
  <c r="H12" i="1"/>
  <c r="H13" i="1"/>
  <c r="H14" i="1"/>
  <c r="H15" i="1"/>
  <c r="H16" i="1"/>
  <c r="H17" i="1"/>
  <c r="H18" i="1"/>
  <c r="H19" i="1"/>
  <c r="H20" i="1"/>
  <c r="H21" i="1"/>
  <c r="H22" i="1"/>
  <c r="H23" i="1"/>
  <c r="H24" i="1"/>
  <c r="H25" i="1"/>
  <c r="H26" i="1"/>
  <c r="H27" i="1"/>
  <c r="H28" i="1"/>
  <c r="H29" i="1"/>
  <c r="H30" i="1"/>
  <c r="H31" i="1"/>
  <c r="H4" i="1"/>
  <c r="H5" i="1"/>
  <c r="H6" i="1"/>
  <c r="H8" i="1"/>
  <c r="J3" i="1"/>
  <c r="E33" i="4" l="1"/>
  <c r="E32" i="4" s="1"/>
  <c r="E31" i="4" s="1"/>
  <c r="E30" i="4" s="1"/>
  <c r="E29" i="4" s="1"/>
  <c r="E28" i="4" s="1"/>
  <c r="E27" i="4" s="1"/>
  <c r="E26" i="4" s="1"/>
  <c r="E25" i="4" s="1"/>
  <c r="E24" i="4" s="1"/>
  <c r="D34" i="4"/>
  <c r="F15" i="6"/>
  <c r="F19" i="6"/>
  <c r="B14" i="6"/>
  <c r="B10" i="6"/>
  <c r="F22" i="6"/>
  <c r="F8" i="6"/>
  <c r="F20" i="6"/>
  <c r="B18" i="6"/>
  <c r="F16" i="6"/>
  <c r="F12" i="6"/>
  <c r="B11" i="6"/>
  <c r="F13" i="6"/>
  <c r="F9" i="6"/>
  <c r="B15" i="6"/>
  <c r="B12" i="6"/>
  <c r="F21" i="6"/>
  <c r="F17" i="6"/>
  <c r="B5" i="6"/>
  <c r="B8" i="6"/>
  <c r="B19" i="6"/>
  <c r="F6" i="6"/>
  <c r="F10" i="6"/>
  <c r="B13" i="6"/>
  <c r="B16" i="6"/>
  <c r="B20" i="6"/>
  <c r="D26" i="6"/>
  <c r="F25" i="6"/>
  <c r="K3" i="1"/>
  <c r="E23" i="4" l="1"/>
  <c r="E22" i="4" s="1"/>
  <c r="E21" i="4" s="1"/>
  <c r="E20" i="4" s="1"/>
  <c r="E19" i="4" s="1"/>
  <c r="E18" i="4" s="1"/>
  <c r="E17" i="4" s="1"/>
  <c r="E16" i="4" s="1"/>
  <c r="E15" i="4" s="1"/>
  <c r="E14" i="4" s="1"/>
  <c r="E13" i="4" s="1"/>
  <c r="E12" i="4" s="1"/>
  <c r="E11" i="4" s="1"/>
  <c r="E10" i="4" s="1"/>
  <c r="E9" i="4" s="1"/>
  <c r="E8" i="4" s="1"/>
  <c r="E7" i="4" s="1"/>
  <c r="E6" i="4" s="1"/>
  <c r="E5" i="4" s="1"/>
  <c r="E4" i="4" s="1"/>
  <c r="E3" i="4" s="1"/>
  <c r="D33" i="4"/>
  <c r="D27" i="6"/>
  <c r="F26" i="6"/>
  <c r="D32" i="4" l="1"/>
  <c r="F33" i="4"/>
  <c r="D28" i="6"/>
  <c r="F27" i="6"/>
  <c r="D31" i="4" l="1"/>
  <c r="F32" i="4"/>
  <c r="D29" i="6"/>
  <c r="F28" i="6"/>
  <c r="D30" i="4" l="1"/>
  <c r="F31" i="4"/>
  <c r="D30" i="6"/>
  <c r="F29" i="6"/>
  <c r="D29" i="4" l="1"/>
  <c r="F30" i="4"/>
  <c r="D31" i="6"/>
  <c r="F30" i="6"/>
  <c r="D28" i="4" l="1"/>
  <c r="F29" i="4"/>
  <c r="D32" i="6"/>
  <c r="F31" i="6"/>
  <c r="D27" i="4" l="1"/>
  <c r="F28" i="4"/>
  <c r="F32" i="6"/>
  <c r="D26" i="4" l="1"/>
  <c r="F27" i="4"/>
  <c r="F26" i="4" l="1"/>
  <c r="D25" i="4"/>
  <c r="F25" i="4" l="1"/>
  <c r="F24" i="4" s="1"/>
  <c r="D24" i="4"/>
  <c r="B24" i="4" s="1"/>
  <c r="D23" i="4" l="1"/>
  <c r="F23" i="4" l="1"/>
  <c r="B23" i="4"/>
  <c r="D22" i="4"/>
  <c r="B22" i="4" s="1"/>
  <c r="D21" i="4" l="1"/>
  <c r="B21" i="4" s="1"/>
  <c r="F22" i="4"/>
  <c r="D20" i="4" l="1"/>
  <c r="B20" i="4" s="1"/>
  <c r="F21" i="4"/>
  <c r="D19" i="4" l="1"/>
  <c r="B19" i="4" s="1"/>
  <c r="F20" i="4"/>
  <c r="D18" i="4" l="1"/>
  <c r="B18" i="4" s="1"/>
  <c r="F19" i="4"/>
  <c r="D17" i="4" l="1"/>
  <c r="B17" i="4" s="1"/>
  <c r="F18" i="4"/>
  <c r="D16" i="4" l="1"/>
  <c r="B16" i="4" s="1"/>
  <c r="F17" i="4"/>
  <c r="D15" i="4" l="1"/>
  <c r="B15" i="4" s="1"/>
  <c r="F16" i="4"/>
  <c r="D14" i="4" l="1"/>
  <c r="B14" i="4" s="1"/>
  <c r="F15" i="4"/>
  <c r="D13" i="4" l="1"/>
  <c r="B13" i="4" s="1"/>
  <c r="F14" i="4"/>
  <c r="D12" i="4" l="1"/>
  <c r="B12" i="4" s="1"/>
  <c r="F13" i="4"/>
  <c r="D11" i="4" l="1"/>
  <c r="B11" i="4" s="1"/>
  <c r="F12" i="4"/>
  <c r="D10" i="4" l="1"/>
  <c r="B10" i="4" s="1"/>
  <c r="F11" i="4"/>
  <c r="D9" i="4" l="1"/>
  <c r="B9" i="4" s="1"/>
  <c r="F10" i="4"/>
  <c r="D8" i="4" l="1"/>
  <c r="B8" i="4" s="1"/>
  <c r="F9" i="4"/>
  <c r="D7" i="4" l="1"/>
  <c r="B7" i="4" s="1"/>
  <c r="F8" i="4"/>
  <c r="D6" i="4" l="1"/>
  <c r="B6" i="4" s="1"/>
  <c r="F7" i="4"/>
  <c r="D5" i="4" l="1"/>
  <c r="B5" i="4" s="1"/>
  <c r="F6" i="4"/>
  <c r="D4" i="4" l="1"/>
  <c r="F5" i="4"/>
  <c r="B4" i="4" l="1"/>
  <c r="D3" i="4"/>
  <c r="B3" i="4" s="1"/>
  <c r="F4" i="4"/>
  <c r="F3" i="4" l="1"/>
</calcChain>
</file>

<file path=xl/sharedStrings.xml><?xml version="1.0" encoding="utf-8"?>
<sst xmlns="http://schemas.openxmlformats.org/spreadsheetml/2006/main" count="6320" uniqueCount="1955">
  <si>
    <t>(y^-y)^2</t>
  </si>
  <si>
    <t>n</t>
  </si>
  <si>
    <t>căn/n</t>
  </si>
  <si>
    <t>MEA</t>
  </si>
  <si>
    <t>a</t>
  </si>
  <si>
    <t>b</t>
  </si>
  <si>
    <t>= abs(y-y^)</t>
  </si>
  <si>
    <t>Python (y^)</t>
  </si>
  <si>
    <t>Google Distance API (y)</t>
  </si>
  <si>
    <t>Cluster</t>
  </si>
  <si>
    <t>V01</t>
  </si>
  <si>
    <t>V02</t>
  </si>
  <si>
    <t>V03</t>
  </si>
  <si>
    <t>V03-1</t>
  </si>
  <si>
    <t>V04</t>
  </si>
  <si>
    <t>V04-1</t>
  </si>
  <si>
    <t>V05</t>
  </si>
  <si>
    <t>V05-1</t>
  </si>
  <si>
    <t>V06</t>
  </si>
  <si>
    <t>V07</t>
  </si>
  <si>
    <t>V08</t>
  </si>
  <si>
    <t>V09</t>
  </si>
  <si>
    <t>V10</t>
  </si>
  <si>
    <t>V11</t>
  </si>
  <si>
    <t>V12</t>
  </si>
  <si>
    <t>V12-1</t>
  </si>
  <si>
    <t>V13</t>
  </si>
  <si>
    <t>V14</t>
  </si>
  <si>
    <t>V15</t>
  </si>
  <si>
    <t>V16</t>
  </si>
  <si>
    <t>V17</t>
  </si>
  <si>
    <t>V17-1</t>
  </si>
  <si>
    <t>V18</t>
  </si>
  <si>
    <t>Dataset</t>
  </si>
  <si>
    <t>Exact method</t>
  </si>
  <si>
    <t>Hybrid GA</t>
  </si>
  <si>
    <t>Tabu Search</t>
  </si>
  <si>
    <t>OV1</t>
  </si>
  <si>
    <t>CT1</t>
  </si>
  <si>
    <t>OV2</t>
  </si>
  <si>
    <t>CT2</t>
  </si>
  <si>
    <t>OV3</t>
  </si>
  <si>
    <t>CT3</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</si>
  <si>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</si>
  <si>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</si>
  <si>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</si>
  <si>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</si>
  <si>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</si>
  <si>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</si>
  <si>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</si>
  <si>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</si>
  <si>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</si>
  <si>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</si>
  <si>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</si>
  <si>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</si>
  <si>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</si>
  <si>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</si>
  <si>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</si>
  <si>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</si>
  <si>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</si>
  <si>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</si>
  <si>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</si>
  <si>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</si>
  <si>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</si>
  <si>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</si>
  <si>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</si>
  <si>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</si>
  <si>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</si>
  <si>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</si>
  <si>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</si>
  <si>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</si>
  <si>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</si>
  <si>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</si>
  <si>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</si>
  <si>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</si>
  <si>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</si>
  <si>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</si>
  <si>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</si>
  <si>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</si>
  <si>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</si>
  <si>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</si>
  <si>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</si>
  <si>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</si>
  <si>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Gap1 = (OV2-OV)/OV</t>
  </si>
  <si>
    <t>Gap 2 = (CT2-CT)/CT</t>
  </si>
  <si>
    <t>Gap3 = (OV3-OV)/OV</t>
  </si>
  <si>
    <t>Gap 4 = (CT4-CT)/CT</t>
  </si>
  <si>
    <t>Hybrid GA Gap</t>
  </si>
  <si>
    <t>Tabu Search Gap</t>
  </si>
  <si>
    <t>D41</t>
  </si>
  <si>
    <t>D42</t>
  </si>
  <si>
    <t>D43</t>
  </si>
  <si>
    <t>Set4a_Instance50-10</t>
  </si>
  <si>
    <t>Set2a_E-n22-k4-s10- 14</t>
  </si>
  <si>
    <t>Set5_100-10-1b</t>
  </si>
  <si>
    <t>Store code</t>
  </si>
  <si>
    <t>ABA Location</t>
  </si>
  <si>
    <t>Store name</t>
  </si>
  <si>
    <t>Location</t>
  </si>
  <si>
    <t>ABA-00428</t>
  </si>
  <si>
    <t>VM+ HCM CC Ehome Trần Trọng Cung</t>
  </si>
  <si>
    <t>167 Trần Trọng Cung, P. Tân Thuận Đông, Q7, TP.HCM</t>
  </si>
  <si>
    <t>ABA-10130</t>
  </si>
  <si>
    <t>VM+ HCM HR1SH1 Chung cư Eco Green</t>
  </si>
  <si>
    <t>HR1SH1 Căn hộ Eco Green đường Nguyễn Văn Linh, P. Tân Thuận Tây, Q.7, TP. HCM</t>
  </si>
  <si>
    <t>ABA-00427</t>
  </si>
  <si>
    <t>VM+ HCM CC Riva Park</t>
  </si>
  <si>
    <t>504 Nguyễn Tất Thành, P.18, Q.4, TP Hồ Chí Minh (CC Riva Park)</t>
  </si>
  <si>
    <t>ABA-11666</t>
  </si>
  <si>
    <t>WM+ HCM 60/14 Lâm Văn Bền</t>
  </si>
  <si>
    <t>60/14 Lâm Văn Bền, KP4, P.Tân Kiểng, Q.7, TP.HCM</t>
  </si>
  <si>
    <t>ABA-00079</t>
  </si>
  <si>
    <t>VM+ HCM 99 Nguyễn Thị Thập</t>
  </si>
  <si>
    <t>K0.04 Lô K - Tầng 1 - Chung cư K - Khu Dân Cư City Land - 99 Nguyễn Thị Thập - phường Tân Phú - quận 7 - thành phố Hồ Chí Minh - Việt Nam</t>
  </si>
  <si>
    <t>ABA-00405</t>
  </si>
  <si>
    <t>VM+ HCM A01-05, T1, CC Golden Star</t>
  </si>
  <si>
    <t>A01-05, tầng 1, CC The Golden Star, 72 Nguyễn Thị Thập, p.Bình Thuận, Q.7, TPHCM</t>
  </si>
  <si>
    <t>ABA-01716</t>
  </si>
  <si>
    <t>WM+ HCM HR2SH21 -HR2SH22, CC Eco Green</t>
  </si>
  <si>
    <t>HR2SH21 -HR2SH22 tại tầng trệt + tầng 1, Tòa nhà HR2, Dự án “Khu dân cư Tân Thuận Tây” (tên thương mại: Eco Green Saigon), Đường Nguyễn Văn Linh, P. Bình Thuận và P.Tân Thuận Tây, Q.7, TP. HCM</t>
  </si>
  <si>
    <t>ABA-00008</t>
  </si>
  <si>
    <t>VM+ HCM 24-24B Tôn Đản</t>
  </si>
  <si>
    <t>24-24B Tôn Đản - phường 13 - quận 4 - thành phố Hồ Chí Minh - Việt Nam.</t>
  </si>
  <si>
    <t>ABA-00384</t>
  </si>
  <si>
    <t>VM+ HCM 84 Gò Ô Môi</t>
  </si>
  <si>
    <t>84 Gò Ô Môi, KP2, Phường Phú Thuận, Q7, TP HCM</t>
  </si>
  <si>
    <t>ABA-00288</t>
  </si>
  <si>
    <t>VM+ HCM 876 Huỳnh Tấn Phát</t>
  </si>
  <si>
    <t>876 Huỳnh Tấn Phát - phường Tân Phú - quận 7 - thành phố Hồ Chí Minh - Việt Nam</t>
  </si>
  <si>
    <t>ABA-00247</t>
  </si>
  <si>
    <t>VM+ HCM 82 Lý Phục Man</t>
  </si>
  <si>
    <t>82A Lý Phục Man - phường Bình Thuận - quận 7 - thành phố Hồ Chí Minh - Việt Nam</t>
  </si>
  <si>
    <t>ABA-00316</t>
  </si>
  <si>
    <t>VM+ HCM 208 Bùi Văn Ba</t>
  </si>
  <si>
    <t>208 Bùi Văn Ba - KP 2 - phường Tân Thuận Đông - quận 7 - thành phố Hồ Chí Minh - Việt Nam</t>
  </si>
  <si>
    <t>ABA-00430</t>
  </si>
  <si>
    <t>VM+ HCM CC Jamona 2 - B2</t>
  </si>
  <si>
    <t>Lô B2, tháp M1, Tháp Bắc, Toà nhà Jamona City, Đường Đào Trí, P.Phú Thuận, Q.7, TP HCM</t>
  </si>
  <si>
    <t>ABA-00344</t>
  </si>
  <si>
    <t>VM+ HCM Thửa 526, P. Phú Thuận</t>
  </si>
  <si>
    <t>Thửa 526, P.Phú Thuận, Q7, TPHCM</t>
  </si>
  <si>
    <t>2AL7</t>
  </si>
  <si>
    <t>ABA-18153</t>
  </si>
  <si>
    <t>WM+ HCM SI.18, CC Sài Gòn Riverside</t>
  </si>
  <si>
    <t>SI.18, Tầng trệt, Block Uranus, Khu dân cư và thương mại hỗn hợp Khải Vy, số 4 Đào Trí, P. Phú Thuận, Q. 7, TP.HCM</t>
  </si>
  <si>
    <t>ABA-00481</t>
  </si>
  <si>
    <t>VM+HCM SH11-SH 12 Luxgarden</t>
  </si>
  <si>
    <t>SH11 - SH12 tầng 001 tháp (block)B, Dự án chung cư kết hợp Thương mại Dịch vụ số 370 Nguyễn Văn Quỳ, phường Phú Thuận, quận 7, tp HCM</t>
  </si>
  <si>
    <t>ABA-00429</t>
  </si>
  <si>
    <t>VM+ HCM CC Jamona 1 -N1</t>
  </si>
  <si>
    <t>Lô N1, Tháp M2 - Tháp Nam, KDC P.Bắc Rạch Bà Bướm (Jamona City), Đào Trí, P.Phú Thuận, Q.7, TP HCM</t>
  </si>
  <si>
    <t>ABA-00339</t>
  </si>
  <si>
    <t>VM+ HCM 1-3 N1, KDC P.Phú Thuận (Lacasa)</t>
  </si>
  <si>
    <t>Lô 2.22 và Lô 2.23 Khu Dân Cư Lacasa - phường Phú Thuận - quận 7 - thành phố Hồ Chí Minh - Việt Nam</t>
  </si>
  <si>
    <t>ABA-00077</t>
  </si>
  <si>
    <t>VM+ HCM 89 Hoàng Quốc Việt</t>
  </si>
  <si>
    <t>B3 &amp;B4&amp;B5 tầng 1 - Block 1B Khu Phức hợp La Casa - số 89 Hoàng Quốc Việt - phường Phú Thuận - quận 7 - thành phố Hồ Chí Minh - Việt Nam</t>
  </si>
  <si>
    <t>ABA-00025</t>
  </si>
  <si>
    <t>VM+ HCM Khu Phố Cảnh Viên</t>
  </si>
  <si>
    <t>11A (SG-8-1) - Phố Tiểu Nam - khu phố Cảnh Viên (SS2) - phường Tân Phú - quận 7 - thành phố Hồ Chí Minh - Việt Nam.</t>
  </si>
  <si>
    <t>ABA-14803</t>
  </si>
  <si>
    <t>WM+ HCM C0.01, tầng 1, CC Midtown</t>
  </si>
  <si>
    <t>C0.01, Tầng 1 (Trệt), Lô M8B, KP. Phú Mỹ Hưng, CC Midtown, 20/4 Đ.Tân Phú, P. Tân Phú, Q.7</t>
  </si>
  <si>
    <t>ABA-00687</t>
  </si>
  <si>
    <t>VM Nam Long</t>
  </si>
  <si>
    <t>VC+ KĐT Nam Long Số 71,Trần Trọng,Cung,P. Tân Thuận Đông,P. Tân Thuận ĐôngQ. 7,TP. Hồ Chí Minh</t>
  </si>
  <si>
    <t>ABA-12426</t>
  </si>
  <si>
    <t>WM+ HCM E1-09, CC Belleza</t>
  </si>
  <si>
    <t>Chung cư Belleza , Đường số 2, P. Phú Mỹ, Q. 7, TP. Hồ Chí Minh</t>
  </si>
  <si>
    <t>ABA-00069</t>
  </si>
  <si>
    <t>VM+ HCM The Era Town</t>
  </si>
  <si>
    <t>EB4-01-02A tầng trệt - Block B4 - Khu tái định cư Phú Mỹ - đường 15B - phường Phú Mỹ - quận 7 - thành phố Hồ Chí Minh - Việt Nam</t>
  </si>
  <si>
    <t>ABA-10071</t>
  </si>
  <si>
    <t>VM+ HCM 22/2 Nguyễn Bình</t>
  </si>
  <si>
    <t>22/2 Nguyễn Bình, Ấp 2, Xã Phú Xuân, Huyện Nhà Bè, TP. Hồ Chí Minh</t>
  </si>
  <si>
    <t>ABA-09730</t>
  </si>
  <si>
    <t>VM+ HCM 244 Phạm Hữu Lầu</t>
  </si>
  <si>
    <t>244 Phạm Hữu Lầu, KP 2, Phường Phú Mỹ, Quận 7, TP HCM</t>
  </si>
  <si>
    <t>2A12</t>
  </si>
  <si>
    <t>ABA-15233</t>
  </si>
  <si>
    <t>WM+ HCM EA4-01-06, CC Era Town</t>
  </si>
  <si>
    <t>EA4-01 - 06, Tầng trệt, Block A4, thuộc dự án Khu tái định cư Phú Mỹ - The Era Town, Đ.15B, P. Phú Mỹ, Q. 7, TP. HCM</t>
  </si>
  <si>
    <t>ABA-09932</t>
  </si>
  <si>
    <t>VM+ HCM 54 Lô L, Đường số 7</t>
  </si>
  <si>
    <t>54 Lô L Đường số 7, KDC Phú Mỹ, Phường Phú Mỹ, Quận 7, TP HCM</t>
  </si>
  <si>
    <t>ABA-00293</t>
  </si>
  <si>
    <t>VM+ HCM 2386-2388 Huỳnh Tấn Phát</t>
  </si>
  <si>
    <t>2386-2388 Huỳnh Tấn Phát - Ấp 3 - xã Phú Xuân - huyện Nhà Bè - thành phố Hồ Chí Minh - Việt Nam</t>
  </si>
  <si>
    <t>2AC8</t>
  </si>
  <si>
    <t>ABA-17185</t>
  </si>
  <si>
    <t xml:space="preserve"> WM+ HCM B1.01- B1.02, CC Phú Gia</t>
  </si>
  <si>
    <t>B1.01 - B1.02, Tầng 1 (Tầng trệt), Block B, CC Phú Gia, KDC Phú Gia, X. Phú Xuân, H. Nhà Bè, TP. HCM</t>
  </si>
  <si>
    <t>ABA-14373</t>
  </si>
  <si>
    <t>WM+ HCM 505 Nguyễn Văn Tạo</t>
  </si>
  <si>
    <t>505 Nguyễn Văn Tạo, Ấp 1, X. Long Thới, H. Nhà Bè, TP. HCM</t>
  </si>
  <si>
    <t>Lat</t>
  </si>
  <si>
    <t>Long</t>
  </si>
  <si>
    <t>Weight</t>
  </si>
  <si>
    <t>Route</t>
  </si>
  <si>
    <t>RouteW</t>
  </si>
  <si>
    <t>Channel</t>
  </si>
  <si>
    <t>Vehicle</t>
  </si>
  <si>
    <t>WINLIFE</t>
  </si>
  <si>
    <t>Motorbike</t>
  </si>
  <si>
    <t>WIN+</t>
  </si>
  <si>
    <t>Truck</t>
  </si>
  <si>
    <t>WINMART</t>
  </si>
  <si>
    <t>Note</t>
  </si>
  <si>
    <t>Time window 4:00-6:00</t>
  </si>
  <si>
    <t>Standard deliviery:2:00 - 7:00</t>
  </si>
  <si>
    <t>ABA-00413</t>
  </si>
  <si>
    <t>VM+ HCM SCB-01-21 Sunrise City view</t>
  </si>
  <si>
    <t>SCB 01-21 tại dự án Sunrise Cityview số 33 Nguyễn Hữu Thọ, P. Tân Hưng, Quận 7, TP Hồ Chí Minh</t>
  </si>
  <si>
    <t>ABA-00052</t>
  </si>
  <si>
    <t>VM+ HCM A01-08 Hoàng Anh Thanh Bình</t>
  </si>
  <si>
    <t>A01-08 - tầng 1 - Block A - khu căn hộ Hoàng Anh Thanh Bình - đường số 17 - phường Tân Hưng - quận 7 - thành phố Hồ Chí Minh - Việt Nam.</t>
  </si>
  <si>
    <t>ABA-11583</t>
  </si>
  <si>
    <t>WM+ HCM 64A Đường số 15</t>
  </si>
  <si>
    <t>64A Đường số 15, P. Tân Kiểng, Q. 7, TP. HCM</t>
  </si>
  <si>
    <t>ABA-13233</t>
  </si>
  <si>
    <t>WM+ HCM A0101 CC Hoàng Anh Gia Lai 1</t>
  </si>
  <si>
    <t>Căn hộ CC số A0101, Khu căn hộ cao cấp Hoàng Anh, 357 Lê Văn Lương, P. Tân Quy, Q. 7, TP HCM</t>
  </si>
  <si>
    <t>ABA-11668</t>
  </si>
  <si>
    <t>WM+ HCM 48 Đường số 53</t>
  </si>
  <si>
    <t>48 Đường số 53, Khu định cư Tân Quy Đông, KP5, P.Tân Phong, Q.7, TP.HCM</t>
  </si>
  <si>
    <t>ABA-00088</t>
  </si>
  <si>
    <t>VM+ HCM M-One Nam Sài Gòn</t>
  </si>
  <si>
    <t>khu I - khối đế - tầng 1 (siêu thị nhỏ) - 35/12 Bế Văn Cấm - phường Tân Kiểng - quận 7 - thành phố Hồ Chí Minh - Việt Nam</t>
  </si>
  <si>
    <t>ABA-00359</t>
  </si>
  <si>
    <t>VM+ HCM 209/48 Tôn Thất Thuyết</t>
  </si>
  <si>
    <t>209/48 Tôn Thất Thuyết - phường 3 -  quận 4 - thành phố Hồ Chí Minh - Việt Nam</t>
  </si>
  <si>
    <t>ABA-00013</t>
  </si>
  <si>
    <t>VM+ HCM Hoàng Anh 2</t>
  </si>
  <si>
    <t>A01-1 Tầng trệt Khu thương mại dịch vụ thuộc Khu Căn hộ cao cấp Hoàng Anh - số 769-783 Trần Xuân Soạn - phường Tân Hưng - quận 7 - thành phố Hồ Chí Minh</t>
  </si>
  <si>
    <t>ABA-00376</t>
  </si>
  <si>
    <t>VM+ HCM 96 Lâm Văn Bền</t>
  </si>
  <si>
    <t>96 Lâm Văn Bền - phường Tân Kiểng - quận 7 - thành phố Hồ Chí Minh - Việt Nam</t>
  </si>
  <si>
    <t>2AF4</t>
  </si>
  <si>
    <t>ABA-16818</t>
  </si>
  <si>
    <t>WIN HCM 136 Lâm Văn Bền</t>
  </si>
  <si>
    <t>136 Lâm Văn Bền, P. Tân Quy, Q. 7, TP. HCM</t>
  </si>
  <si>
    <t>ABA-12456</t>
  </si>
  <si>
    <t>WM+ HCM B0.01 CC Green Valley</t>
  </si>
  <si>
    <t>Căn hộ chung cư số B0.01 Khối B, thuộc Khu dân cư Green Valley (Lô Md2-2), P. Tân Phú, Quận 7, Thành phố Hồ Chí Minh</t>
  </si>
  <si>
    <t>ABA-12569</t>
  </si>
  <si>
    <t>WM+ HCM I.1.05-06 CC Sunrise Riverside</t>
  </si>
  <si>
    <t>I.1.05 và I.1.06 tòa nhà Sunrise Riverside tầng 1, tháp I, Ấp  5, X.Phước Kiển, H. Nhà Bè,  TP.HCM</t>
  </si>
  <si>
    <t>ABA-13974</t>
  </si>
  <si>
    <t>WM+ HCM A0.02 CC Hưng Phát</t>
  </si>
  <si>
    <t>A0.02, Tầng trệt, Khu A, Cao ốc Hưng Phát, 928 Lê Văn Lương, X.Phước Kiểng, H. Nhà Bè, TP.HCM</t>
  </si>
  <si>
    <t>ABA-11297</t>
  </si>
  <si>
    <t>WM+ HCM Shop 58-60-62, B3-CC The Park</t>
  </si>
  <si>
    <t>Shop 58 - 60 - 62, Block B3 - Chung cư The Park Residence, 12 Nguyễn Hữu Thọ, P. Phước Kiển, H. Nhà Bè, TP. HCM</t>
  </si>
  <si>
    <t>ABA-10069</t>
  </si>
  <si>
    <t>VM+ HCM 1016/28 Khu Sky Garden 2-R1-2</t>
  </si>
  <si>
    <t>1016/28 (Khu Sky Garden 2-R1-2), Khu phố 3, Phường Tân Phong, Quận 7, TP HCM</t>
  </si>
  <si>
    <t>ABA-00391</t>
  </si>
  <si>
    <t>VM+ HCM 002 Tầng trệt CC Sunrise</t>
  </si>
  <si>
    <t>0.02 - tầng trệt Block V4 - Sunrise City - South Towers - 23 Nguyễn Hữu Thọ - phường Tân Hưng - quận 7 - thành phố Hồ Chí Minh - Việt Nam</t>
  </si>
  <si>
    <t>ABA-00658</t>
  </si>
  <si>
    <t>VM+ HCM D.1.10., Tầng 1 Sunrise Riverside</t>
  </si>
  <si>
    <t>Lô D.1.10, Tầng 1, Khối tháp D, Khu G, Khu Nhà ở Phước Kiểng ( Khu G và Khu E), ấp 5, Phước Kiểng, Nhà Bè</t>
  </si>
  <si>
    <t>ABA-00192</t>
  </si>
  <si>
    <t>VM+ HCM 156A Nguyễn Hữu Thọ</t>
  </si>
  <si>
    <t>C01.02 Tầng 1 -  Khối Đế -  Khu Nhà Ở Cao Tầng - 156A Nguyễn Hữu Thọ - Ấp 5 - xã Phước Kiển - huyện Nhà Bè - thành phố Hồ Chí Minh - Việt Nam</t>
  </si>
  <si>
    <t>ABA-13489</t>
  </si>
  <si>
    <t>WM+ HCM 1.4 Tầng 1, CC  PHÚ HOÀNG ANH</t>
  </si>
  <si>
    <t>1.4 TẦNG 1, KHU A CAO ỐC PHÚ HOÀNG ANH, NGUYỄN HỮU THỌ, X. PHƯỚC KIỂN, H. NHÀ BÈ, TP. HỒ CHÍ Minh</t>
  </si>
  <si>
    <t>ABA-00813</t>
  </si>
  <si>
    <t>HCM_VM Hưng Gia</t>
  </si>
  <si>
    <t>36/25 Phạm Văn Nghị, Sky Garden 3, P. Tân Phong, Q. 7, TP. Hồ Chí Minh</t>
  </si>
  <si>
    <t>ABA-00307</t>
  </si>
  <si>
    <t>VM+ HCM 1192 Lê Văn Lương</t>
  </si>
  <si>
    <t>1192 Lê Văn Lương - ấp 3 - xã Phước Kiển - huyện Nhà Bè - thành phố Hồ Chí Minh - Việt Nam</t>
  </si>
  <si>
    <t>ABA-00083</t>
  </si>
  <si>
    <t xml:space="preserve">VM+ HCM B2 Hoàng Anh Gold House </t>
  </si>
  <si>
    <t>187A Lê Văn Lương - ấp 3 - xã Phước Kiển - huyện Nhà Bè - thành phố Hồ Chí Minh - Việt Nam</t>
  </si>
  <si>
    <t>ABA-00012</t>
  </si>
  <si>
    <t>VM+ HCM Hoàng Anh GoldHouse</t>
  </si>
  <si>
    <t>A3.1.5 (Tầng 1 Block A3 Khu thương mại dịch vụ) Khu căn hộ Hoàng Anh Gold House - Số 187A - Ấp 3 - xã Phước Kiển - huyện Nhà Bè - thành phố Hồ Chí Minh - Việt Nam.</t>
  </si>
  <si>
    <t>ABA-00081</t>
  </si>
  <si>
    <t>VM+ HCM Dragon Hill Residence and Suites</t>
  </si>
  <si>
    <t>Căn shop TM 03, Tầng trệt block 1 ( Khu 1 ) Khu cao ốc phức hợp Phú Long ( Tòa nhà Dragon Hill Residence and Suites ),phân khu 15A1,Đường Nguyễn Hữu Thọ,xã Phước Kiển,Huyện Nhà Bè,TP. Hồ Chí Minh</t>
  </si>
  <si>
    <t>ABA-00107</t>
  </si>
  <si>
    <t>VM+ HCM B5/119 Ấp 2</t>
  </si>
  <si>
    <t>Số B5/119k - Ấp 2 - xã Phong Phú - huyện Bình Chánh - thành phố Hồ Chí Minh - Việt Nam</t>
  </si>
  <si>
    <t>ABA-00318</t>
  </si>
  <si>
    <t>VM+ HCM 258/27 Bông Sao</t>
  </si>
  <si>
    <t>258/27 Bông Sao -phường 5 - quận 8 - thành phố Hồ Chí Minh - Việt Nam</t>
  </si>
  <si>
    <t>ABA-00059</t>
  </si>
  <si>
    <t>VM+ HCM Cao Ốc Him Lam</t>
  </si>
  <si>
    <t>Số 0.01 Tầng Trệt - Lô E3 - Chung Cư Him Lam - Nam Khánh - đường Tạ Quang Bửu - phường 5 - quận 8 - thành phố Hồ Chí Minh - Việt Nam.</t>
  </si>
  <si>
    <t>ABA-00504</t>
  </si>
  <si>
    <t>VM+HCM 01.04 Chung cư Pegasuite</t>
  </si>
  <si>
    <t>01.04 tầng 1, chung cư Phương Việt, 1002 Tạ quang Bửu, P6, quận 8, tp HCM
( Lô thương mại dịch vụ Pegasuite-01 )</t>
  </si>
  <si>
    <t>ABA-10529</t>
  </si>
  <si>
    <t>VM+ HCM CC Green River, Shop 8.2</t>
  </si>
  <si>
    <t xml:space="preserve">Shop 8.2, Tầng 1, Khối nhà C,Khu nhà ở xã hội Hưng Phát (Green River Apartment), 2225 Phạm Thế Hiển, Phường 6, Q8 </t>
  </si>
  <si>
    <t>ABA-00314</t>
  </si>
  <si>
    <t>VM+ HCM 2672A Đường Phạm Thế Hiển</t>
  </si>
  <si>
    <t>2672A Phạm Thế Hiển - phường 7 - quận 8 - thành phố Hồ Chí Minh - Việt Nam</t>
  </si>
  <si>
    <t>ABA-00657</t>
  </si>
  <si>
    <t>VM+ HCM 0.03 Tầng 01, CC1, khối HQ4</t>
  </si>
  <si>
    <t>0.03 Tầng 01, Chung cư CC1, khối HQ4, Khu 2-Khu tái định cư Bến Lức-Khu chức năng số 17- Khu đô thị mới Nam Thành phố, Ấp 3, Xã An Phú Tây, Bình Chánh, TPHCM</t>
  </si>
  <si>
    <t>ABA-12587</t>
  </si>
  <si>
    <t>WM+ HCM 2398 Phạm Thế Hiển</t>
  </si>
  <si>
    <t>2398 Phạm Thế Hiển, P. 6, Q. 8, TP. Hồ Chí Minh</t>
  </si>
  <si>
    <t>ABA-00486</t>
  </si>
  <si>
    <t>VM+ HCM 950 Tạ Quang Bửu</t>
  </si>
  <si>
    <t>950 Tạ Quang Bửu, Phường 5, Quận 8, TPHCM (Thửa 95 TBĐ 101)</t>
  </si>
  <si>
    <t>ABA-00308</t>
  </si>
  <si>
    <t>VM+ HCM 116 Đường số 10</t>
  </si>
  <si>
    <t>116 đường số 10 - Ấp 5 - xã Phong Phú - huyện Bình Chánh - thành phố Hồ Chí Minh - Việt Nam</t>
  </si>
  <si>
    <t>ABA-09752</t>
  </si>
  <si>
    <t>VM+ HCM 39 Đường 19, Khu định cư số 4</t>
  </si>
  <si>
    <t>Số 39, Đường 19, Khu định cư số 4, Xã Phong Phú, Huyện Bình Chánh, TP HCM.</t>
  </si>
  <si>
    <t>ABA-00434</t>
  </si>
  <si>
    <t>VM+ HCM CC Happy City</t>
  </si>
  <si>
    <t>492 Đường Nguyễn Văn Linh (Tòa Nhà Hạnh Phúc - Lô 11B), Xã Bình Hưng, H. Bình Chánh, TPHCM</t>
  </si>
  <si>
    <t>ABA-07627</t>
  </si>
  <si>
    <t>VM+ HCM 0.04 CC Conic Riverside</t>
  </si>
  <si>
    <t>0.04, Tầng trệt, Block B, Khu chung cư Conic Riverside, Lô Ba, Khu dân cư 13B, Đô thị mới Nam Thành phố, Phường 7, Quận 8, TP HCM</t>
  </si>
  <si>
    <t>ABA-14155</t>
  </si>
  <si>
    <t>WIN HCM A10/27 QL50, xã Bình Hưng, huyện Bình Chánh, Tp.HCM</t>
  </si>
  <si>
    <t>A10/27 Ấp 1 Quốc lộ 50, X. Bình Hưng, H. Bình Chánh, TP. Hồ Chí Minh</t>
  </si>
  <si>
    <t>ABA-13698</t>
  </si>
  <si>
    <t>WIN HCM B01.02-03, CC Lovera Vista</t>
  </si>
  <si>
    <t>B01.02 + B01.03 Chung cư Lovera Vista, X. Phong Phú, H. Bình Chánh, TP. HCM</t>
  </si>
  <si>
    <t>ABA-11982</t>
  </si>
  <si>
    <t>WM+ HCM C5/BC68 đường Tân Liêm</t>
  </si>
  <si>
    <t>C5/BC68 đường Tân Liêm, X. Phong Phú, H. Bình Chánh, TP. Hồ Chí Minh</t>
  </si>
  <si>
    <t>ABA-00248</t>
  </si>
  <si>
    <t>VM+ HCM 268 Bùi Minh Trực</t>
  </si>
  <si>
    <t>268 Bùi Minh Trực - phường 6 - quận 8 - thành phố Hồ Chí Minh - Việt Nam</t>
  </si>
  <si>
    <t>ABA-11662</t>
  </si>
  <si>
    <t>WM+ HCM T1-0.02, Calla Garden</t>
  </si>
  <si>
    <t xml:space="preserve">T1-0.02 tại Tầng trệt, CC Calla Garden , KDC Greenlife 13C, Đường Nguyễn Văn Linh, Xã Phong Phú, Huyện Bình Chánh, TP. Hồ Chí Minh </t>
  </si>
  <si>
    <t>2A39</t>
  </si>
  <si>
    <t>ABA-16499</t>
  </si>
  <si>
    <t>WM+ HCM 3086-3088 Phạm Thế Hiển</t>
  </si>
  <si>
    <t>3086-3088 Phạm Thế Hiển, P. 7, Q. 8, TP. HCM</t>
  </si>
  <si>
    <t>ABA-00348</t>
  </si>
  <si>
    <t>VM+ HCM Lô BC1, tầng trệt, khu BC</t>
  </si>
  <si>
    <t>Lô BC1 - Tầng Trệt - Khu B-C - Chung cư D1 - KDC phú lợi 1 - Phạm Thế Hiển - phường 7 - quận 8 - thành phố Hồ Chí Minh - Việt Nam</t>
  </si>
  <si>
    <t>ABA-13868</t>
  </si>
  <si>
    <t>WM+ HCM SH3-6, CC HQC Plaza</t>
  </si>
  <si>
    <t>SH3-6 Khu chung cư CC1, Nguyễn Văn Linh, X. An Phú Tây, H. Bình Chánh, TP. HCM</t>
  </si>
  <si>
    <t>ABA-11661</t>
  </si>
  <si>
    <t>WM+ HCM C10/21 Đinh Đức Thiện</t>
  </si>
  <si>
    <t>C10/21 Đinh Đức Thiện, Ấp 3, X. Bình Chánh, H. Bình Chánh, TP. HCM</t>
  </si>
  <si>
    <t>ABA-00329</t>
  </si>
  <si>
    <t>VM+ HCM BS6-BS7 khu nhà ở Him Lam</t>
  </si>
  <si>
    <t>BS6 - BS7 - Trệt Lửng - Block B - Lô A1 - Chung cư Florita - đường D1 - phường Tân Hưng - quận 7 - thành phố Hồ Chí Minh - Việt Nam</t>
  </si>
  <si>
    <t>ABA-00433</t>
  </si>
  <si>
    <t>VM+ HCM CC Giai Việt, A0106-A0107</t>
  </si>
  <si>
    <t>Căn Hộ A0106 - A0107, Tầng Trệt CC Quốc Cường Gia Lai, 340 Tạ Quang Bửu, P.05, Q. 8, TP HCM ( Giai Việt  - Zakka )</t>
  </si>
  <si>
    <t>ABA-10072</t>
  </si>
  <si>
    <t>VM+ HCM 726 Phạm Thế Hiển</t>
  </si>
  <si>
    <t>726 Phạm Thế Hiển, P. 4, Q. 8, TP. HCM</t>
  </si>
  <si>
    <t>ABA-14828</t>
  </si>
  <si>
    <t>WM+ HCM 05 -06, CC Topaz Elite</t>
  </si>
  <si>
    <t>Căn hộ Duplex số 05 và số 06, Tầng 1, Khối B8, Tòa nhà Phoenix II, CC Topaz Elite, 37 Cao Lỗ, P. 4, Q. 8, TP. Hồ Chí Minh</t>
  </si>
  <si>
    <t>ABA-00140</t>
  </si>
  <si>
    <t>VM+ HCM 23 24N Nguyễn Thị Tần</t>
  </si>
  <si>
    <t>23N - 24N Nguyễn Thị Tần - phường 2 - quận 8 - thành phố Hồ Chí Minh - Việt Nam</t>
  </si>
  <si>
    <t>ABA-09968</t>
  </si>
  <si>
    <t>VM+ HCM 0.08, Tầng 1, CC Saigon MIA</t>
  </si>
  <si>
    <t>B.008 Saigon MIA, Đường 9A, Bình Hưng , Bình Chánh, HCM</t>
  </si>
  <si>
    <t>ABA-00075</t>
  </si>
  <si>
    <t>VM+ HCM 70 Đường số 8</t>
  </si>
  <si>
    <t>70 Đường số 8 - Khu Dân Cư Trung Sơn - ấp 4B - xã Bình Hưng - huyện Bình Chánh - thành phố Hồ Chí Minh - Việt Nam</t>
  </si>
  <si>
    <t>ABA-00514</t>
  </si>
  <si>
    <t>VM+ HCM 16 đường số 5A</t>
  </si>
  <si>
    <t>Số 16 đường số 5A, KDC Trung Sơn, ấp 4B, xã Bình Hưng, huyện Bình Chánh, Đô thị mới Nam TPHCM</t>
  </si>
  <si>
    <t>ABA-00799</t>
  </si>
  <si>
    <t>VM HCM Trung Sơn</t>
  </si>
  <si>
    <t>Tầng trệt Cao ốc Silland, số nhà 7J,đường số 9A, Khu dân cư Trung Sơn,ấp 4B, xã Bình Hưng, huyện Bình Chánh,X. Bình HưngH. Bình Chánh,TP. Hồ Chí Minh</t>
  </si>
  <si>
    <t>ABA-00620</t>
  </si>
  <si>
    <t>VM+HCM A–01 Dự án Valora Mizuki</t>
  </si>
  <si>
    <t>A – 01 Dự án Valora Mizuki tại xã Bình Hưng, Huyện Bình Chánh, TP HCM</t>
  </si>
  <si>
    <t>ABA-09781</t>
  </si>
  <si>
    <t>VM+ HCM Số 31 Đường số 4 KDC Nguyên</t>
  </si>
  <si>
    <t>Số 31 Đường số 4 KDC Nguyên Sơn, Ấp 3, Xã Bình Hưng, Huyện Bình Chánh, TP HCM. (MIZUKI)</t>
  </si>
  <si>
    <t>ABA-00141</t>
  </si>
  <si>
    <t>VM+ HCM 1132 Quốc lộ 50</t>
  </si>
  <si>
    <t>1132 Quốc lộ 50 - Ấp 3 - xã Bình Hưng - huyện Bình Chánh - thành phố Hồ Chí Minh - Việt Nam</t>
  </si>
  <si>
    <t>ABA-13743</t>
  </si>
  <si>
    <t>WM+ HCM Tầng trệt CC The Mansion kh</t>
  </si>
  <si>
    <t>CC The Mansion khu A, đường số 7, KDC 13E, X. Phong Phú, H. Bình Chánh, TP. HCM</t>
  </si>
  <si>
    <t>ABA-16727</t>
  </si>
  <si>
    <t>WM+ HCM A9-10, CC Saigon Intela</t>
  </si>
  <si>
    <t>A9-A10 CC Saigon Intela Đường số 5, KDC Intresco 13E, X. Phong Phú, H. Bình Chánh, TP. HCM</t>
  </si>
  <si>
    <t>ABA-00135</t>
  </si>
  <si>
    <t>VM+ HCM Lô 13B Khu dân cư Conic</t>
  </si>
  <si>
    <t>Số 0.02 Khối G - Tầng 1 - Chung cư G&amp;H - Lô BS - BT - Khu dân cư 13B - Ấp 5 - xã Phong Phú - huyện Bình Chánh - thành phố Hồ Chí Minh - Việt Nam</t>
  </si>
  <si>
    <t>ABA-14243</t>
  </si>
  <si>
    <t>WM+ HCM 33 Mai Hắc Đế</t>
  </si>
  <si>
    <t>33 Mai Hắc Đế, P.15, Q. 8, TP. HCM</t>
  </si>
  <si>
    <t>ABA-11295</t>
  </si>
  <si>
    <t>WM+ HCM C-S6, Block CS, Diamond Riverside</t>
  </si>
  <si>
    <t>1646A đường Võ Văn Kiệt, P. 16, Q. 8, TP. Hồ Chí Minh</t>
  </si>
  <si>
    <t>ABA-11282</t>
  </si>
  <si>
    <t>WM+ HCM C00.02 CC Carina</t>
  </si>
  <si>
    <t>C.002 Chung cư Carina, 1648 Võ Văn Kiệt,P. 16, Q. 8, TP HCM</t>
  </si>
  <si>
    <t>ABA-12963</t>
  </si>
  <si>
    <t>WM+ HCM AK04-000.02 CC Akari City</t>
  </si>
  <si>
    <t>Căn hộ số AK04-000.02 tại Tháp T4 - Block D, chung cư Hoàng Nam (tên thương mại: Akari City), Phường An Lạc, Quận Bình Tân, Thành phố Hồ Chí Minh.</t>
  </si>
  <si>
    <t>ABA-00218</t>
  </si>
  <si>
    <t>VM+ HCM 53-55 Bùi Tư Toàn</t>
  </si>
  <si>
    <t>53-55 Bùi Tư Toàn - KP 5 - phường An Lạc - quận Binh Tân - thành phố Hồ Chí Minh - Việt Nam</t>
  </si>
  <si>
    <t>ABA-09969</t>
  </si>
  <si>
    <t>VM+ HCM 181-183 Lê Cơ</t>
  </si>
  <si>
    <t>181-183 Lê Cơ, Phường  An Lạc , Quận Bình Tân, TP HCM</t>
  </si>
  <si>
    <t>ABA-00371</t>
  </si>
  <si>
    <t>VM+ HCM A-0.04 Ehome 3 Tây Sài Gòn</t>
  </si>
  <si>
    <t>A-0.04 - Block A0 - Tầng Trệt - KCH Ehome 3 Tây Sài Gòn - đường Hồ Học Lãm - phường An Lạc - quận Bình Tân - thành phố Hồ Chí Minh</t>
  </si>
  <si>
    <t>ABA-00024</t>
  </si>
  <si>
    <t>VM+ HCM Ehome 3 Tây Sài Gòn</t>
  </si>
  <si>
    <t>A7-003 và A7-004 - Tầng Trệt - Khu căn Hộ Ehome 3 Tây Sài Gòn - đường Hồ Học Lãm - phường An Lạc - quận Bình Tân - thành phố Hồ Chí Minh - Việt Nam</t>
  </si>
  <si>
    <t>ABA-14802</t>
  </si>
  <si>
    <t>WIN HCM U01-0.01 Block A10 CC Ehome</t>
  </si>
  <si>
    <t>U01-0.01 Block A10 CC Ehome 3, Hồ Học Lãm, P. An Lạc, Q. Bình Tân, TP. HCM</t>
  </si>
  <si>
    <t>ABA-00208</t>
  </si>
  <si>
    <t>VM+ HCM 165-167  An Dương Vương</t>
  </si>
  <si>
    <t>165 -167 An Dương Vương - KP 4 -  phường An Lạc - quận Bình Tân - thành phố Hồ Chí Minh - Việt Nam</t>
  </si>
  <si>
    <t>ABA-00249</t>
  </si>
  <si>
    <t>VM+ HCM 176 Đường 44 Trương Đình Hội</t>
  </si>
  <si>
    <t>176 Đường 44 Trương Đình Hội - phường 16 - quận 8 - thành phố Hồ Chí Minh - Việt Nam</t>
  </si>
  <si>
    <t>ABA-00615</t>
  </si>
  <si>
    <t>VM+HCM A1-03-08 CC City Gate Towers</t>
  </si>
  <si>
    <t>Căn A1-03-08 Tầng 3, block A1  thuộc Cao ốc City Gate Towers Phường 16, Quận 8, HCM</t>
  </si>
  <si>
    <t>ABA-11983</t>
  </si>
  <si>
    <t>WM+ HCM C00.01, 35 Hồ Học Lãm</t>
  </si>
  <si>
    <t>Căn hộ C00.01, tầng 1 (tầng trệt), Khối C thuộc dự án HOF-HQC Hồ Học Lãm, số 35 Hồ Học Lãm, P. An Lạc, Q. Bình Tân, TP HCM</t>
  </si>
  <si>
    <t>ABA-14375</t>
  </si>
  <si>
    <t>WM+ HCM 275 An Dương Vương</t>
  </si>
  <si>
    <t>275 An Dương Vương, khu phố 4, P. An Lạc, Q. Bình Tân, TP. HCM</t>
  </si>
  <si>
    <t>ABA-13744</t>
  </si>
  <si>
    <t>WM+ HCM 117 – 119 Trần Văn Kiểu</t>
  </si>
  <si>
    <t>117 – 119 Trần Văn Kiểu, P. 10, Q. 6</t>
  </si>
  <si>
    <t>ABA-00225</t>
  </si>
  <si>
    <t>VM+ HCM 56-58 Đường số 23</t>
  </si>
  <si>
    <t>56 -58 đường số 23 - phường 10 - quận 6 - thành phố Hồ Chí Minh - Việt Nam</t>
  </si>
  <si>
    <t>ABA-00255</t>
  </si>
  <si>
    <t>VM+ HCM 55-57 Trần Văn Kiểu</t>
  </si>
  <si>
    <t>55-57 Trần Văn Kiểu - phường 10 - quận 6 - thành phố Hồ Chí Minh - Việt Nam</t>
  </si>
  <si>
    <t>ABA-09944</t>
  </si>
  <si>
    <t>VM+ HCM 0.03 Moonlight Boulevard 51</t>
  </si>
  <si>
    <t>0.03 thuộc Chung cư cao tầng và Thương mại dịch vụ - Văn phòng tại 510 Kinh Dương Vương, P. An Lạc A, Q. Bình Tân, TP. HCM</t>
  </si>
  <si>
    <t>ABA-13731</t>
  </si>
  <si>
    <t>WM+ HCM SL09 Cư Xá Phú Lâm A</t>
  </si>
  <si>
    <t>SL9 Cư Xá Phú Lâm A, P. 12, Q. 6, TP. HCM</t>
  </si>
  <si>
    <t>ABA-11700</t>
  </si>
  <si>
    <t>WM+ HCM 0.01-0.02, CC Imperial Place</t>
  </si>
  <si>
    <t>Căn hộ C-G.01 và  căn hộ C-G.02 tại Tầng 1, khối C, Khu căn hộ chung cư cao tầng (Dự án Natural Poem) tại địa chỉ 355 (số mới 629) Kinh Dương Vương, Phường An Lạc, Quận Bình Tân, TP.HCM</t>
  </si>
  <si>
    <t>ABA-00525</t>
  </si>
  <si>
    <t>VM+ HCM A3 Chung cư Star Light</t>
  </si>
  <si>
    <t>Tổ hợp chung cư H098&amp;T106 tại 241/42 Nguyễn Văn Luông, phường 11, quận 6 Tp HCM</t>
  </si>
  <si>
    <t>ABA-14374</t>
  </si>
  <si>
    <t>WM+ HCM B8/29B, Ấp 2</t>
  </si>
  <si>
    <t xml:space="preserve">B8/29B, Ấp 2, X. Tân Kiên, H. Bình Chánh, TP. HCM </t>
  </si>
  <si>
    <t>ABA-00262</t>
  </si>
  <si>
    <t>VM+ HCM 36/27 Kinh Dương Vương</t>
  </si>
  <si>
    <t>36/27 Kinh Dương Vương - phường 13 - quận 6 - thành phố Hồ Chí Minh - Việt Nam</t>
  </si>
  <si>
    <t>ABA-12678</t>
  </si>
  <si>
    <t>WM+ HCM Tầng trệt Block B CC Vision</t>
  </si>
  <si>
    <t>Tầng trệt Block B, khu Dân Cư Tầm Nhìn (tên thương mại: Vision), 96 Trần Đại Nghĩa, Phường Tân Tạo A, Quận Bình Tân, Thành phố Hồ Chí Minh.</t>
  </si>
  <si>
    <t>ABA-13439</t>
  </si>
  <si>
    <t>WM+ HCM 12 – 12A Chiến Lược</t>
  </si>
  <si>
    <t>12 – 12A Chiến Lược, P. Bình Trị Đông, Q. Bình Tân, TP. HCM</t>
  </si>
  <si>
    <t>ABA-00078</t>
  </si>
  <si>
    <t>VM+ HCM 31 Trương Phước Phan</t>
  </si>
  <si>
    <t xml:space="preserve">A.004 Tầng 1 - Chung cư Hoàng Kim Thế Gia - 31 Trương Phước Phan - phường Bình Trị Đông - quận Bình Tân - thành phố Hồ Chí Minh </t>
  </si>
  <si>
    <t>ABA-00224</t>
  </si>
  <si>
    <t>VM+ HCM 28 Đường 14</t>
  </si>
  <si>
    <t>28 đường 14 -KP 15 - phường Bình Hưng Hòa A -quận Bình Tân - thành phố Hồ Chí Minh - Việt Nam</t>
  </si>
  <si>
    <t>ABA-00382</t>
  </si>
  <si>
    <t>VM+ HCM 344 Đất Mới</t>
  </si>
  <si>
    <t>344 Đất Mới - phường Bình Trị Đông - quận Bình Tân - thành phố Hồ Chí Minh - Việt Nam</t>
  </si>
  <si>
    <t>ABA-00571</t>
  </si>
  <si>
    <t>VM+ HCM 483 Lê Văn Quới, KP6</t>
  </si>
  <si>
    <t>VM+ HCM 483 Lê Văn Quới, KP6, Phường Bình Trị Đông A, Quận Bình Tân, TPHCM</t>
  </si>
  <si>
    <t>ABA-00313</t>
  </si>
  <si>
    <t>VM+ HCM 413/39 Lê Văn Quới (thửa 566, Bình Trị Đông A)</t>
  </si>
  <si>
    <t>413/39 Lê Văn Quới - KP 5 - phường Bình Trị Đông A - quận Bình Tân - thành phố Hồ Chí Minh - Việt Nam</t>
  </si>
  <si>
    <t>ABA-00480</t>
  </si>
  <si>
    <t>VM+ HCM 145A Lê Đình Cẩn</t>
  </si>
  <si>
    <t>145A Lê Đình Cẩn, khu phố 6, phường Tân Tạo, Bình Tân, TPHCM</t>
  </si>
  <si>
    <t>ABA-12405</t>
  </si>
  <si>
    <t>WM+ HCM 38 Đường số 18B</t>
  </si>
  <si>
    <t>38 Đường số 18B, KP. 22, P. Bình Hưng Hòa A, Q. Bình Tân, TP. HCM</t>
  </si>
  <si>
    <t>ABA-13741</t>
  </si>
  <si>
    <t>WM+ HCM 662 Tên Lửa</t>
  </si>
  <si>
    <t>662 Tên Lửa, KP.1, P. Bình Trị Đông B, Q. Bình Tân, TP. HCM</t>
  </si>
  <si>
    <t>ABA-16348</t>
  </si>
  <si>
    <t>WM+ HCM 60 Đường số 40</t>
  </si>
  <si>
    <t>60 Đường số 40, P. Tân Tạo, Q. Bình Tân, TP. HCM</t>
  </si>
  <si>
    <t>ABA-14852</t>
  </si>
  <si>
    <t>WIN HCM E1 Block E CC Tecco Town</t>
  </si>
  <si>
    <t>E1 Block E CC Tecco Town, 4449 Nguyễn Cửu Phú, P. Tân Tạo A, Q. Bình Tân, TP. Hồ Chí Minh</t>
  </si>
  <si>
    <t>ABA-14405</t>
  </si>
  <si>
    <t>WM+ HCM 28A Tây Lân</t>
  </si>
  <si>
    <t>28A Tây Lân, khu phố 7, P. Bình Trị Đông A, Q. Bình Tân, TP. HCM</t>
  </si>
  <si>
    <t>ABA-00408</t>
  </si>
  <si>
    <t xml:space="preserve">VM+ HCM 492-494 đường số 7 </t>
  </si>
  <si>
    <t>492-494 đường số 7, P. Tân Tạo, Q. Bình Tân, Tp HCM</t>
  </si>
  <si>
    <t>ABA-00424</t>
  </si>
  <si>
    <t>VM+ HCM CC An Gia Star</t>
  </si>
  <si>
    <t>Tầng Trệt, Chung Cư An Gia Star, 900A QL 1A, P.Bình Trị Đông A, Q.Bình Tân, TP HCM</t>
  </si>
  <si>
    <t>ABA-00299</t>
  </si>
  <si>
    <t>VM+ HCM 179 Trần Thanh Mại</t>
  </si>
  <si>
    <t>179 Trần Thanh Mại - phường Tân Tạo A - quận Bình Tân - thành phố Hồ Chí Minh - Việt Nam</t>
  </si>
  <si>
    <t>ABA-00610</t>
  </si>
  <si>
    <t>VM+HCM 196 Mã Lò</t>
  </si>
  <si>
    <t>196 Mã Lò, KP 6, phường Bình Trị Đông A, quận Bình Tân, TP HCM</t>
  </si>
  <si>
    <t>ABA-11984</t>
  </si>
  <si>
    <t>WM+ HCM Tecco Town 4449 Nguyễn Cửu</t>
  </si>
  <si>
    <t>A2 Block A, Chung cư Tecco Town, 4449 Nguyễn Cửu Phú, P. Tân Tạo A, Q. Bình Tân, TP. HCM</t>
  </si>
  <si>
    <t>ABA-00655</t>
  </si>
  <si>
    <t>VM+ HCM 50-52 đường 50A</t>
  </si>
  <si>
    <t>50-52 đường 50A, phường Tân Tạo, Bình Tân, TP.HCM</t>
  </si>
  <si>
    <t>ABA-00273</t>
  </si>
  <si>
    <t>VM+ HCM 319 Chiến Lược</t>
  </si>
  <si>
    <t>319 Chiến Lược - phường Bình Trị Đông A - quận Bình Tân - thành phố Hồ Chí Minh - Việt Nam</t>
  </si>
  <si>
    <t>ABA-00027</t>
  </si>
  <si>
    <t>VM+ HCM Chung Cư Thái Sơn</t>
  </si>
  <si>
    <t>Chung cư Thái Sơn - Khu G - Số A6/7 - Quốc Lộ 1A - Khu Phố 3 - phường Tân Tạo A - quận Bình Tân - thành phố Hồ Chí Minh - Việt Nam.</t>
  </si>
  <si>
    <t>ABA-14201</t>
  </si>
  <si>
    <t>WM+ HCM 60 Liên khu 10-11</t>
  </si>
  <si>
    <t>60 Liên khu 10-11, P. Bình Trị Đông, Q. Bình Tân, TP. HCM</t>
  </si>
  <si>
    <t>ABA-00600</t>
  </si>
  <si>
    <t>VM+ HCM 55 Trương Phước Phan</t>
  </si>
  <si>
    <t>55 Trương Phước Phan, Khu phố 18, Phường Bình Trị Đông, Quận Bình Tân, TPHCM</t>
  </si>
  <si>
    <t>ABA-10015</t>
  </si>
  <si>
    <t>VM+ HCM 515-517 Hương Lộ 2</t>
  </si>
  <si>
    <t>515 - 517 Hương lộ 2, P. Bình Trị Đông, Q. Bình Tân, TP. Hồ Chí Minh</t>
  </si>
  <si>
    <t>ABA-11582</t>
  </si>
  <si>
    <t>WM+ HCM 451 Tân Hòa Đông</t>
  </si>
  <si>
    <t>451 Tân Hòa Đông, KP8,  P. Bình Trị Đông, Q. Bình Tân, TP. Hồ Chí Minh</t>
  </si>
  <si>
    <t>ABA-00414</t>
  </si>
  <si>
    <t>VM+ HCM 94 đường số 4</t>
  </si>
  <si>
    <t>94 đường số 4, kp 3, p Bình Hưng Hòa A, q.Bình Tân, TP HCM</t>
  </si>
  <si>
    <t>ABA-00369</t>
  </si>
  <si>
    <t>VM+ HCM Lô 2.0.03 The Tresor</t>
  </si>
  <si>
    <t>TS2.0.03  - Tầng 1 - Khối Tháp TS2 - the Tresor - 39-39B Bến Vân Đồn - phường 12 - quận 4 - thành phố Hồ Chí Minh - Việt Nam</t>
  </si>
  <si>
    <t>ABA-00367</t>
  </si>
  <si>
    <t>VM+ HCM 37 Hồ Hảo Hớn</t>
  </si>
  <si>
    <t>37 Hồ Hảo Hớn - phường Cô Giang - quận 1 - thành phố Hồ Chí Minh - Việt Nam</t>
  </si>
  <si>
    <t>ABA-00527</t>
  </si>
  <si>
    <t>VM+ HCM 339DE Nguyễn Cảnh Chân</t>
  </si>
  <si>
    <t>339DE Nguyễn Cảnh Chân, Phường Cầu Kho, Quận 1, TPHCM</t>
  </si>
  <si>
    <t>ABA-00476</t>
  </si>
  <si>
    <t>VM+ HCM Grand Riverside</t>
  </si>
  <si>
    <t>Lô G1.03 và G1.04, Chung cư Grand Riverside, 278-283 Bến Vân Đồn, Phường 2, Quận 4, TPHCM</t>
  </si>
  <si>
    <t>ABA-00294</t>
  </si>
  <si>
    <t>VM+ HCM Rivergate Residence</t>
  </si>
  <si>
    <t>1.05 -Tầng 1 - RiverGate Residence - 151 - 155 Bến Vân Đồn -phường 6 - quận 4 - thành phố Hồ Chí Minh - Việt Nam</t>
  </si>
  <si>
    <t>ABA-10178</t>
  </si>
  <si>
    <t>VM+ HCM 06 tháp A, trệt, 132 Bến Vân Đồn</t>
  </si>
  <si>
    <t>06, tầng trệt, Khối tháp A,cc cao tầng kết hợp, 132 Bến Vân Đồn, P. 6, Q4</t>
  </si>
  <si>
    <t>ABA-00166</t>
  </si>
  <si>
    <t>VM+ HCM 419 Ba Đình</t>
  </si>
  <si>
    <t>419 Ba Đình - phường 9 - quận 8  - thành phố Hồ Chí Minh - Việt Nam</t>
  </si>
  <si>
    <t>ABA-14708</t>
  </si>
  <si>
    <t>WM+ HCM Gian hàng B2, CC Riverside</t>
  </si>
  <si>
    <t>Gian hàng B2, Tầng 1 (trệt), Khối B, CC Riverside Apartment, 49C Lê Quang Kim, P.8, Q.8, TP.HCM</t>
  </si>
  <si>
    <t>ABA-00541</t>
  </si>
  <si>
    <t>VM+ HCM 606/144-606/146 Ba Tháng Hai</t>
  </si>
  <si>
    <t>VM+ HCM 606/144-606/146 Ba Tháng Hai, Phường 14, Quận 10, TPHCM</t>
  </si>
  <si>
    <t>ABA-17683</t>
  </si>
  <si>
    <t>WIN HCM I-1.TM03, CC Hà Đô</t>
  </si>
  <si>
    <t>I-1.TM03, Tầng 1 (trệt), Khối 1A1, CC Hà Đô Centrosa Garden, 200 Đường 3/2, P.12, Q.10, TP. HCM</t>
  </si>
  <si>
    <t>ABA-00019</t>
  </si>
  <si>
    <t>VM+ HCM 022 Tản Đà</t>
  </si>
  <si>
    <t>022 -  Đường Tản Đà - phường 11 - quận 5 - thành phố Hồ Chí Minh - Việt Nam.</t>
  </si>
  <si>
    <t>ABA-10577</t>
  </si>
  <si>
    <t>VM+ HCM 108 Tùng Thiện Vương</t>
  </si>
  <si>
    <t>108 Tùng Thiện Vương, P. 11, Q. 8</t>
  </si>
  <si>
    <t>ABA-06883</t>
  </si>
  <si>
    <t>VM+ HCM 07 Nguyễn Duy Dương</t>
  </si>
  <si>
    <t xml:space="preserve">07 Nguyễn Duy Dương, Q5, TPHCM </t>
  </si>
  <si>
    <t>ABA-00091</t>
  </si>
  <si>
    <t>VM+ HCM 145 Vĩnh Viễn</t>
  </si>
  <si>
    <t>145 Vĩnh Viễn - phường 4 - quận 10 - thành phố Hồ Chí Minh - Việt Nam</t>
  </si>
  <si>
    <t>ABA-00540</t>
  </si>
  <si>
    <t>VM+ HCM 7-9 Nguyễn Hiền</t>
  </si>
  <si>
    <t>7-9 Nguyễn Hiền, phường 4, quận 3, TP HCM</t>
  </si>
  <si>
    <t>ABA-00601</t>
  </si>
  <si>
    <t>VM+ HCM 02 đường số 3 Cư xá Đô Thành</t>
  </si>
  <si>
    <t>02 đường số 3 Cư xá Đô Thành, phường 4, quận 3, tp HCM</t>
  </si>
  <si>
    <t>ABA-00042</t>
  </si>
  <si>
    <t>VM+ HCM 79 Đào Duy Từ</t>
  </si>
  <si>
    <t>79 Đào Duy Từ - phường 5 - quận 10 - thành phố Hồ Chí Minh - Việt Nam.</t>
  </si>
  <si>
    <t>ABA-00179</t>
  </si>
  <si>
    <t>VM+ HCM Lô G9 Tháp AB</t>
  </si>
  <si>
    <t>Tầng 1 - Lô A + Lô B - chung cư Thành Thái - 7/28 đường Thành Thái - phường 14 - quận 10 - thành phố Hồ Chí Minh - Việt Nam</t>
  </si>
  <si>
    <t>ABA-10128</t>
  </si>
  <si>
    <t>VM+ HCM 0.02, CC Phúc Thịnh</t>
  </si>
  <si>
    <t>0.02 Tầng 1 (Tầng trệt), Lô C, Chung cư Phúc Thịnh, 341 Cao Đạt, Phường 1, Quận 5, TPHCM</t>
  </si>
  <si>
    <t>ABA-00004</t>
  </si>
  <si>
    <t xml:space="preserve">VM+ HCM 331C Trần Hưng Đạo </t>
  </si>
  <si>
    <t>331C Trần Hưng Đạo - phường Cô Giang - quận 1 - thành phố Hồ Chí Minh - Việt Nam.</t>
  </si>
  <si>
    <t>ABA-00640</t>
  </si>
  <si>
    <t>VM+ HCM 290 An Dương Vương</t>
  </si>
  <si>
    <t xml:space="preserve">290 An Dương Vương, Phường 4, Quận 5 ( Chung cư The EverRich Infinity) </t>
  </si>
  <si>
    <t>Dự Án</t>
  </si>
  <si>
    <t>2A49</t>
  </si>
  <si>
    <t>2A88</t>
  </si>
  <si>
    <t>2AC9</t>
  </si>
  <si>
    <t>ABA-13334</t>
  </si>
  <si>
    <t>WM+ HCM 666/72 Đường 3 Tháng 2</t>
  </si>
  <si>
    <t>666/72 Đường 3 Tháng 2, P. 14, Q. 10, TP HCM</t>
  </si>
  <si>
    <t>ABA-00449</t>
  </si>
  <si>
    <t>VM+ HCM 1.26-1.27 CC Viva Riverside</t>
  </si>
  <si>
    <t>1.26-1.27, Blck B, CC Viva Riverside, 1472 Võ Văn Kiệt, P3, Q6, TPHCM</t>
  </si>
  <si>
    <t>ABA-00231</t>
  </si>
  <si>
    <t>VM+ HCM 336/55 Nguyễn Văn Luông</t>
  </si>
  <si>
    <t>336/55 Nguyễn Văn Luông - phường 12 - quận 6 - thành phố Hồ Chí Minh - Việt Nam</t>
  </si>
  <si>
    <t>ABA-10184</t>
  </si>
  <si>
    <t>VM+ HCM 85-86 Phan Văn Khỏe</t>
  </si>
  <si>
    <t>85-86 Phan Văn Khỏe, P. 2, Q. 6, TP. HCM</t>
  </si>
  <si>
    <t>ABA-11485</t>
  </si>
  <si>
    <t>WM+ HCM 04 Đường số 2</t>
  </si>
  <si>
    <t>04 Đường số 2, P. 8, Q. 11, TP. Hồ Chí Minh</t>
  </si>
  <si>
    <t>ABA-00626</t>
  </si>
  <si>
    <t>VM+ HCM 120E Xóm Đất</t>
  </si>
  <si>
    <t>120E Xóm Đất, Phường 8, Quận 11, TPHCM</t>
  </si>
  <si>
    <t>ABA-00431</t>
  </si>
  <si>
    <t>VM+ HCM CC Lucky Palace</t>
  </si>
  <si>
    <t>1.01, 1.02 Tầng Trệt, Dự Án Lucky Palace, Số 50 Phan Văn Khỏe, P.2, Q.6, TP HCM</t>
  </si>
  <si>
    <t>ABA-00515</t>
  </si>
  <si>
    <t>VM+351/29 Lê Đại Hành</t>
  </si>
  <si>
    <t>351/29 Lê Đại Hành, phường 11, quận 11, Tp HCM</t>
  </si>
  <si>
    <t>ABA-00246</t>
  </si>
  <si>
    <t>VM+ HCM 39A-41 Đường Đội Cung</t>
  </si>
  <si>
    <t>39A-41 Đội Cung - phường 11 - quận 11 - thành phố Hồ Chí Minh - Việt Nam</t>
  </si>
  <si>
    <t>ABA-00616</t>
  </si>
  <si>
    <t>VM+ HCM 149 Đội Cung</t>
  </si>
  <si>
    <t>149 Đội Cung, Phường 9, Quận 11, TP Hồ Chí Minh</t>
  </si>
  <si>
    <t>ABA-00343</t>
  </si>
  <si>
    <t>VM+ HCM Lô B, CC 312 Lạc Long Quân</t>
  </si>
  <si>
    <t>Tầng Trệt - Lô B - Chung Cư 312 Lạc Long Quân - phường 5 - quận 11 - thành phố Hồ Chí Minh - Việt Nam</t>
  </si>
  <si>
    <t>ABA-00550</t>
  </si>
  <si>
    <t>VM HCM 254/63 âu Cơ</t>
  </si>
  <si>
    <t>254/63 Âu Cơ, phường 9 quận Tân Bình, Tp HCM</t>
  </si>
  <si>
    <t>ABA-00394</t>
  </si>
  <si>
    <t>VM+ HCM 13/134 Trần Văn Hoàng</t>
  </si>
  <si>
    <t>13/134 Trần Văn Hoàng, Phường 9, Quận Tân Bình, TP HCM</t>
  </si>
  <si>
    <t>ABA-09817</t>
  </si>
  <si>
    <t>VM+ HCM 174A Trịnh Đình Trọng</t>
  </si>
  <si>
    <t>174A Trịnh Đình Trọng, Phường Phú Trung, Quận Tân Phú, TP Hồ Chí Minh</t>
  </si>
  <si>
    <t>ABA-00245</t>
  </si>
  <si>
    <t>VM+ HCM 94/54-56 Hoà Bình</t>
  </si>
  <si>
    <t>94/54 - 94/56 Hòa Bình - phường 5 - quận 11 - thành phố Hồ Chí Minh - Việt Nam</t>
  </si>
  <si>
    <t>ABA-12428</t>
  </si>
  <si>
    <t>WM+ HCM 173/23/100 Khuông Việt</t>
  </si>
  <si>
    <t>173/23/100 Khuông Việt, P. Phú Trung, Q. Tân Phú, TP. Hồ Chí Minh</t>
  </si>
  <si>
    <t>ABA-09832</t>
  </si>
  <si>
    <t>VM+ HCM 318 Âu Cơ</t>
  </si>
  <si>
    <t>318 Âu Cơ, Phường 10, Quận Tân Bình, TP Hồ Chí Minh</t>
  </si>
  <si>
    <t>ABA-10528</t>
  </si>
  <si>
    <t>VM+ HCM 74 Nguyễn Chí Thanh</t>
  </si>
  <si>
    <t>74 Nguyễn Chí Thanh, Phường 16, Quận 11, TP HCM</t>
  </si>
  <si>
    <t>ABA-00010</t>
  </si>
  <si>
    <t>VM+ HCM Thuận Việt</t>
  </si>
  <si>
    <t>Tầng trệt - 011 Chung cư Thuận Việt - 319 Lý Thường Kiệt - phường 15 - quận 11 - thành phố Hồ Chí Minh - Việt Nam.</t>
  </si>
  <si>
    <t>ABA-00048</t>
  </si>
  <si>
    <t>VM+ HCM 197 Nguyễn Thị Nhỏ</t>
  </si>
  <si>
    <t>197 Nguyễn Thị Nhỏ - phường 9 - quận Tân Bình - thành phố Hồ Chí Minh - Việt Nam.</t>
  </si>
  <si>
    <t>ABA-11280</t>
  </si>
  <si>
    <t>WM+ HCM 36 -38 Công Chúa Ngọc Hân</t>
  </si>
  <si>
    <t>36 -38 Công Chúa Ngọc Hân, Phường 13, Quận 11, TP Hồ Chí Minh.</t>
  </si>
  <si>
    <t>ABA-10132</t>
  </si>
  <si>
    <t>VM+ HCM 1/84 Cư Xá Lữ Gia</t>
  </si>
  <si>
    <t>1/84 Cư xá Lữ Gia, P. 15, Q. 11, TP. Hồ Chí Minh (địa chỉ đầu vào 2 Bis Đường 52, Cư Xá Lữ Gia)</t>
  </si>
  <si>
    <t>ABA-00014</t>
  </si>
  <si>
    <t>VM+ HCM 300B Ng Trọng Tuyển</t>
  </si>
  <si>
    <t>300B Nguyễn Trọng Tuyển - phường 1 - quận Tân Bình - thành phố Hồ Chí Minh - Việt Nam.</t>
  </si>
  <si>
    <t>ABA-00198</t>
  </si>
  <si>
    <t>VM+ HCM 25 Lô A Trường Sơn</t>
  </si>
  <si>
    <t>25 Trường Sơn - phường 15 - quận 10 - thành phố Hồ Chí Minh - Việt Nam</t>
  </si>
  <si>
    <t>ABA-00257</t>
  </si>
  <si>
    <t>VM+ HCM 15 Hồ Bá Kiện</t>
  </si>
  <si>
    <t>15 Hồ Bá Kiện - phường 15 -quận 10 -thành phố Hồ Chí Minh - Việt Nam</t>
  </si>
  <si>
    <t>ABA-00226</t>
  </si>
  <si>
    <t>VM+ HCM 14/6 Hoàng Dư Khương</t>
  </si>
  <si>
    <t>14/6 Hoàng Dư Khương - phường 12 - quận 10 - thành phố Hồ Chí Minh - Việt Nam</t>
  </si>
  <si>
    <t>ABA-00544</t>
  </si>
  <si>
    <t>VM+ HCM 163/25/1 Tô Hiến Thành</t>
  </si>
  <si>
    <t>163/25/1 Tô Hiến Thành, Phường 13, Quận 10, TPHCM</t>
  </si>
  <si>
    <t>ABA-00443</t>
  </si>
  <si>
    <t>VM+ HCM 34 Chử Đồng Tử</t>
  </si>
  <si>
    <t xml:space="preserve">34 Chử Đồng Tử, phường 7, quận Tân Bình, TP HCM </t>
  </si>
  <si>
    <t>2A05</t>
  </si>
  <si>
    <t>ABA-14985</t>
  </si>
  <si>
    <t>WM+ HCM 14-16 Bành Văn Trân</t>
  </si>
  <si>
    <t>14 - 16 Bành Văn Trân, P. 6, Q. Tân Bình, TP. HCM</t>
  </si>
  <si>
    <t>ABA-00593</t>
  </si>
  <si>
    <t>VM+ HCM 179A Nghĩa Phát</t>
  </si>
  <si>
    <t>179A Nghĩa Phát, Phường 6, Quận Tân Bình, TPHCM</t>
  </si>
  <si>
    <t>ABA-00497</t>
  </si>
  <si>
    <t>VM+ HCM 37 Đồng Nai</t>
  </si>
  <si>
    <t>37 Đồng Nai, Phường 15, Quận 10, Thành Phố Hồ Chí Minh</t>
  </si>
  <si>
    <t>ABA-00051</t>
  </si>
  <si>
    <t>VM+ HCM 131 Đặng Văn Ngữ</t>
  </si>
  <si>
    <t>131 Đặng Văn Ngữ - phường 14 - quận Phú Nhuận - thành phố Hồ Chí Minh - Việt Nam.</t>
  </si>
  <si>
    <t>ABA-00634</t>
  </si>
  <si>
    <t>VM+ HCM 152 Hoàng Hoa Thám</t>
  </si>
  <si>
    <t>152 Hoàng Hoa Thám, Phường 12, Quận Tân Bình, TP.HCM</t>
  </si>
  <si>
    <t>ABA-00023</t>
  </si>
  <si>
    <t>VM+ HCM 94 Trần Văn Dư</t>
  </si>
  <si>
    <t>94 Trần Văn Dư - phường 13 - quận Tân Bình - thành phố Hồ Chí Minh - Việt Nam.</t>
  </si>
  <si>
    <t>ABA-09750</t>
  </si>
  <si>
    <t>VM+ HCM 26 Nhất Chi Mai</t>
  </si>
  <si>
    <t>26 Nhất Chi Mai, Phường 13, Quận Tân Bình, TP. HCM</t>
  </si>
  <si>
    <t>ABA-10049</t>
  </si>
  <si>
    <t>VM+ HCM 59-61 Tân Hải</t>
  </si>
  <si>
    <t>59-61 Tân Hải,  P. 13, Q. Tân Bình, TP. Hồ Chí Minh</t>
  </si>
  <si>
    <t>ABA-00579</t>
  </si>
  <si>
    <t>VM+ HCM 2N Bình Giã</t>
  </si>
  <si>
    <t>2N Bình Giã, phường 13, Tân Bình, TP HCM</t>
  </si>
  <si>
    <t>ABA-00543</t>
  </si>
  <si>
    <t xml:space="preserve">VM+ HCM 15 Nguyễn Quang Bích </t>
  </si>
  <si>
    <t>15 Nguyễn Quang Bích, phường 13, Tân Bình, TPHCM</t>
  </si>
  <si>
    <t>ABA-00417</t>
  </si>
  <si>
    <t>VM+ HCM 39 Thép Mới</t>
  </si>
  <si>
    <t>39 Thép Mới, P12, Q. Tân Bình, TP HCM</t>
  </si>
  <si>
    <t>ABA-00522</t>
  </si>
  <si>
    <t>VM+ HCM 42-44 đường A4</t>
  </si>
  <si>
    <t>42-44 đường A4, phường 12, Tân Bình , tp HCM</t>
  </si>
  <si>
    <t>ABA-00101</t>
  </si>
  <si>
    <t>VM+ HCM 24 Lê Bình</t>
  </si>
  <si>
    <t>Số 24 Lê Bình - phường 04 - quận Tân Bình - thành phố Hồ Chí Minh - Việt Nam</t>
  </si>
  <si>
    <t>ABA-09860</t>
  </si>
  <si>
    <t>VM+ HCM 43 Quách Văn Tuấn</t>
  </si>
  <si>
    <t>43 Quách Văn Tuấn, Phường 12, Quận Tân Bình, TP. Hồ Chí Minh</t>
  </si>
  <si>
    <t>ABA-00545</t>
  </si>
  <si>
    <t>VM+HCM 42 Thăng Long</t>
  </si>
  <si>
    <t>42 Thăng Long, phường 4, quận Tân Bình, TP HCM</t>
  </si>
  <si>
    <t>ABA-00099</t>
  </si>
  <si>
    <t>VM+ HCM 10B-10C Lê Minh Xuân</t>
  </si>
  <si>
    <t>số 10B - 10C đường Lê Minh Xuân - phường 7 - quận Tân Bình - thành phố Hồ Chí Minh - Việt Nam</t>
  </si>
  <si>
    <t>ABA-00705</t>
  </si>
  <si>
    <t>VMN_CONGHOA</t>
  </si>
  <si>
    <t>15-17 Cộng Hòa, P.4, Q.Tân Bình</t>
  </si>
  <si>
    <t>ABA-00347</t>
  </si>
  <si>
    <t>VM+ HCM 271 Bàu Cát</t>
  </si>
  <si>
    <t>271 Bàu Cát - phường 12 - quận Tân Bình - thành phố Hồ Chí Minh - Việt Nam</t>
  </si>
  <si>
    <t>ABA-00104</t>
  </si>
  <si>
    <t>VM+ HCM IDICO Luỹ Bán Bích</t>
  </si>
  <si>
    <t>Tầng 1 - Khối B - Khu căn hộ cao tầng -số 262/13-262/15 Lũy Bán Bích - phường Hòa Thạnh - quận Tân Phú - thành phố Hồ Chí Minh - Việt Nam</t>
  </si>
  <si>
    <t>ABA-14197</t>
  </si>
  <si>
    <t>WM+ HCM 0.06, CC Carillon 5</t>
  </si>
  <si>
    <t>0.06, CC Carillon 5, 262/3 Lũy Bán Bích, P. Hòa Thạnh, Q. Tân Phú, TP. HCM</t>
  </si>
  <si>
    <t>ABA-00509</t>
  </si>
  <si>
    <t>VM+HCM RS6-SH.15 Chung cư Richstar</t>
  </si>
  <si>
    <t>Lô RS6.SH.15 Tầng 1 Tháp RS6, Khu Thương mại Dịch vụ và căn hộ - Khu 2, 239-241 Hòa Bình, Phường Hiệp Tân, Quận Tân Phú, TP. Hồ Chí Minh</t>
  </si>
  <si>
    <t>ABA-00425</t>
  </si>
  <si>
    <t>VM+ HCM CC Topaz Garden - Block A</t>
  </si>
  <si>
    <t>Tầng 1 Block A, Dự Án CC Việt Phát, Số 4 Trịnh Đình Thảo, P.Hoà Thạnh, Q.Tân Phú, TP HCM (CC Topaz Garden)</t>
  </si>
  <si>
    <t>ABA-00213</t>
  </si>
  <si>
    <t>VM+ HCM 23 I Khuông Việt</t>
  </si>
  <si>
    <t>23I Khuông Việt - phường Phú Trung - quận Tân Phú - thành phố Hồ Chí Minh - Việt Nam</t>
  </si>
  <si>
    <t>ABA-14829</t>
  </si>
  <si>
    <t>WM+ HCM 82 Trần Mai Ninh</t>
  </si>
  <si>
    <t>82 Trần Mai Ninh, P. 12, Q. Tân Bình, TP. Hồ Chí Minh</t>
  </si>
  <si>
    <t>ABA-00712</t>
  </si>
  <si>
    <t>VMN_BAUCAT</t>
  </si>
  <si>
    <t>Lô M, C/C Bàu Cát 2, Vườn Lan, Phường 10, Quận Tân Bình, TP. HCM</t>
  </si>
  <si>
    <t>2A77</t>
  </si>
  <si>
    <t>ABA-16349</t>
  </si>
  <si>
    <t>WM+ HCM 122 - 124 Ni Sư Huỳnh Liên</t>
  </si>
  <si>
    <t>122 - 124 Ni Sư Huỳnh Liên, P. 10, Q. Tân Bình, TP. HCM</t>
  </si>
  <si>
    <t>ABA-00197</t>
  </si>
  <si>
    <t>VM+ HCM 64-66 Huỳnh Thiên Lộc</t>
  </si>
  <si>
    <t>64 - 66 Huỳnh Thiện Lộc - phường Hòa Thạnh - quận Tân Phú - thành phố Hồ Chí Minh - Việt Nam</t>
  </si>
  <si>
    <t>2AR0</t>
  </si>
  <si>
    <t>ABA-18144</t>
  </si>
  <si>
    <t>WIN HCM 118-118A Trương Công Định</t>
  </si>
  <si>
    <t>118 - 118A Trương Công Định, P. 14, Q. Tân Bình, TP. HCM</t>
  </si>
  <si>
    <t>ABA-14030</t>
  </si>
  <si>
    <t>WM+ HCM B-TM01, CC Harmona</t>
  </si>
  <si>
    <t>B-TM01, CC Harmona, 21 Trương Công Định, P. 14, Q. Tân Bình, TP. HCM</t>
  </si>
  <si>
    <t>ABA-00643</t>
  </si>
  <si>
    <t>VM+HCM 702 Lũy Bán Bích</t>
  </si>
  <si>
    <t>702 Lũy Bán Bích, phường Tân Thành, quận Tân Phú, TP HCM</t>
  </si>
  <si>
    <t>ABA-09970</t>
  </si>
  <si>
    <t>VM+ HCM 27 Ỷ Lan</t>
  </si>
  <si>
    <t>27 Ỷ Lan Phường Hiệp Tân, Quận Tân Phú, TP HCM</t>
  </si>
  <si>
    <t>ABA-00648</t>
  </si>
  <si>
    <t>VM+ HCM 31A-33A Gò Dầu</t>
  </si>
  <si>
    <t>31A-33A Gò Dầu, P Tân Quý, Tân Phú, TP.HCM</t>
  </si>
  <si>
    <t>ABA-00312</t>
  </si>
  <si>
    <t>VM+ HCM  22A-24 Nguyễn Súy</t>
  </si>
  <si>
    <t>22A-24 Nguyễn Súy - phường Tân Quý - quận Tân Phú - thành phố Hồ Chí Minh - Việt Nam</t>
  </si>
  <si>
    <t>ABA-00538</t>
  </si>
  <si>
    <t>VM+ HCM 09 Phạm Vấn</t>
  </si>
  <si>
    <t>09 Phạm Vấn, phường Phú Thọ Hòa, quận Tân Phú, Tp HCM</t>
  </si>
  <si>
    <t>2AE9</t>
  </si>
  <si>
    <t>ABA-17335</t>
  </si>
  <si>
    <t>WM+ HCM 36 Lê Quốc Trinh</t>
  </si>
  <si>
    <t>36 Lê Quốc Trinh, P. Phú Thọ Hòa, Q. Tân Phú, TP. HCM</t>
  </si>
  <si>
    <t>ABA-00268</t>
  </si>
  <si>
    <t>VM+ HCM 63/13 Gò Dầu</t>
  </si>
  <si>
    <t>63/13 Gò Dầu - phường Tân Quý -quận Tân Phú - thành phố Hồ Chí Minh - Việt Nam</t>
  </si>
  <si>
    <t>ABA-09731</t>
  </si>
  <si>
    <t>VM+ HCM 0.08 Chung cư Melody</t>
  </si>
  <si>
    <t>0.08, Tầng 1 và Tầng lửng Cao ốc Chung cư văn phòng DVTM số 16 (số mới 869) Âu Cơ, Phường Tân Sơn Nhì, Quận Tân Phú, TP.HCM. (Melody Residences)</t>
  </si>
  <si>
    <t>ABA-00187</t>
  </si>
  <si>
    <t>VM+ HCM 47-49-51 Trần Văn Ơn</t>
  </si>
  <si>
    <t>47-49-51 Trần Văn Ơn - phường Tân Sơn Nhì - quận Tân Phú - thành phố Hồ Chí Minh - Việt Nam</t>
  </si>
  <si>
    <t>ABA-00115</t>
  </si>
  <si>
    <t>VM+ HCM 53 Vườn lài</t>
  </si>
  <si>
    <t>53 Vườn lài - phường Phú Thọ Hòa - quận Tân Phú - thành phố Hồ Chí Minh - Việt Nam</t>
  </si>
  <si>
    <t>ABA-00513</t>
  </si>
  <si>
    <t>VM+HCM RS4-SH.03 Chung cư Richstar</t>
  </si>
  <si>
    <t>RS4-SH.03 tại dự án khu thương mại dịch vụ căn hộ địa chỉ 278 đường Hòa Bình, phường Hiệp Tân, quận Tân Phú, Tp HCM (Dự án Richstar Residence)</t>
  </si>
  <si>
    <t>ABA-00325</t>
  </si>
  <si>
    <t>VM+ HCM 04 Hoàng Thiều Hoa</t>
  </si>
  <si>
    <t>04 Hoàng Thiều Hoa - phường Hiệp Tân - quận Tân Phú - thành phố Hồ Chí Minh - Việt Nam</t>
  </si>
  <si>
    <t>ABA-14853</t>
  </si>
  <si>
    <t>WM+ HCM 0.02 CC 243 Tân Hòa Đông</t>
  </si>
  <si>
    <t>TMDV-0.02 CC 243 Tân Hòa Đông, P. 14, Q. 6, TP. HCM</t>
  </si>
  <si>
    <t>ABA-00161</t>
  </si>
  <si>
    <t>VM+ HCM 2D – 2E Lương Thế Vinh</t>
  </si>
  <si>
    <t>2D – 2E Lương Thế Vinh - phường Tân Thới Hòa - quận Tân Phú - thành phố Hồ Chí Minh - Việt Nam</t>
  </si>
  <si>
    <t>ABA-12429</t>
  </si>
  <si>
    <t>WM+ HCM RS2-SH.13, T1-2, Richstar Residence</t>
  </si>
  <si>
    <t>RS2-SH.13 tại tầng 01+02 thuộc Tháp RS2 thuộc Cao ốc Khu thương mại dịch vụ và căn hộ tại số 239 -241 và 278 đường Hòa Bình, P. Hiệp Tân, Q. Tân Phú, TP HCM  (Dự án Richstar Residence).</t>
  </si>
  <si>
    <t>ABA-13865</t>
  </si>
  <si>
    <t>WM+ HCM 15 Đường số 1</t>
  </si>
  <si>
    <t>15 Đường số 1, P. Bình Hưng Hòa A, Q. Bình Tân, TP. HCM</t>
  </si>
  <si>
    <t>ABA-00306</t>
  </si>
  <si>
    <t>VM+ HCM 135 Bình Long</t>
  </si>
  <si>
    <t>135 Bình Long - KP27 - phường Bình Hưng Hoà A - quận Bình Tân - thành phố Hồ Chí Minh - Việt Nam</t>
  </si>
  <si>
    <t>ABA-00351</t>
  </si>
  <si>
    <t>VM+ HCM 121 Lê Niệm</t>
  </si>
  <si>
    <t>121 Lê Niệm - phường Phú Thạnh - quận Tân Phú - thành phố Hồ Chí Minh - Việt Nam</t>
  </si>
  <si>
    <t>ABA-00596</t>
  </si>
  <si>
    <t>VM+ HCM Đất Tân Hương, Thửa 375-376</t>
  </si>
  <si>
    <t>VM+ HCM Đất Tân Hương, Thửa 375-376, Phường Tân Thành, Quận Tân Phú, TPHCM</t>
  </si>
  <si>
    <t>ABA-00401</t>
  </si>
  <si>
    <t>VM+ HCM Trệt CC 36 Trịnh Đình Thảo</t>
  </si>
  <si>
    <t>Khu TM Tầng trệt, tháp A, KCH 36 Trịnh Đình Thảo, P.Hòa Thạnh, Q.Tân Phú, TP Hồ Chí Minh</t>
  </si>
  <si>
    <t>ABA-14188</t>
  </si>
  <si>
    <t>WIN HCM 121-123-125-127 Nguyễn Quý Anh</t>
  </si>
  <si>
    <t>121-123-125-127 Nguyễn Quý Anh, P. Tân Sơn Nhì, Q. Tân Phú, TP. HCM</t>
  </si>
  <si>
    <t>ABA-13732</t>
  </si>
  <si>
    <t>WM+ HCM 137 Lương Thế Vinh</t>
  </si>
  <si>
    <t>137 Lương Thế Vinh, P. Tân Thới Hòa, Q. Tân Phú, TP. HCM</t>
  </si>
  <si>
    <t>ABA-13742</t>
  </si>
  <si>
    <t>WM+ HCM 9A Thoại Ngọc Hầu</t>
  </si>
  <si>
    <t>9A Thoại Ngọc Hầu, P. Hòa Thạnh, Q. Tân Phú, TP. HCM</t>
  </si>
  <si>
    <t>ABA-00372</t>
  </si>
  <si>
    <t>VM+ HCM 314 Phú Thọ Hòa</t>
  </si>
  <si>
    <t>314 Phú Thọ Hòa - phường Phú Thọ Hòa -quận Tân Phú - thành phố Hồ Chí Minh - Việt Nam</t>
  </si>
  <si>
    <t>ABA-10016</t>
  </si>
  <si>
    <t>VM+ HCM 151 Lý Thánh Tông</t>
  </si>
  <si>
    <t>151 Lý Thánh Tông, P. Tân Thới Hòa, Q. Tân Phú, TP HCM.</t>
  </si>
  <si>
    <t>ABA-00110</t>
  </si>
  <si>
    <t>VM+ HCM 89-91 Phạm Phú Thứ</t>
  </si>
  <si>
    <t>Số 89 - 91  đường Phạm Phú Thứ - phường 11 - quận Tân Bình - thành phố Hồ Chí Minh - Việt Nam</t>
  </si>
  <si>
    <t>ABA-10127</t>
  </si>
  <si>
    <t>VM+ HCM 107 - 109 Độc Lập</t>
  </si>
  <si>
    <t>107 - 109 Độc Lập, P. Tân Thành, Q. Tân Phú, TP HCM</t>
  </si>
  <si>
    <t>ABA-10177</t>
  </si>
  <si>
    <t>VM+ HCM 120-122 Ca Văn Thỉnh</t>
  </si>
  <si>
    <t>120-122 Ca Văn Thỉnh,  P. 11, Q. Tân Bình, TP. Hồ Chí Minh</t>
  </si>
  <si>
    <t>ABA-09818</t>
  </si>
  <si>
    <t>VM+ HCM 11 Trần Quang Cơ</t>
  </si>
  <si>
    <t>11 Trần Quang Cơ, Phường Phú Thạnh, Quận Tân Phú, Thành phố Hồ Chí Minh.</t>
  </si>
  <si>
    <t>ABA-13438</t>
  </si>
  <si>
    <t>WM+ HCM 47/8 Nguyễn Hữu Tiến</t>
  </si>
  <si>
    <t>47/8 Nguyễn Hữu Tiến. P. Tây Thạnh, Q. Tân Phú, TP. HCM</t>
  </si>
  <si>
    <t>ABA-00298</t>
  </si>
  <si>
    <t>VM+ HCM 11 Đường Số 15</t>
  </si>
  <si>
    <t>11 Đường 15 - phường Bình Hưng Hòa - quận Bình Tân - thành phố Hồ Chí Minh - Việt Nam</t>
  </si>
  <si>
    <t>ABA-00061</t>
  </si>
  <si>
    <t>VM+ HCM Sơn Kỳ 1</t>
  </si>
  <si>
    <t>Số A005 đường CN13-DC8-DC13 - phường Sơn Kỳ - quận Tân Phú - thành phố Hồ Chí Minh - Việt Nam.</t>
  </si>
  <si>
    <t>ABA-00448</t>
  </si>
  <si>
    <t>VM+ HCM 219 Tây Thạnh</t>
  </si>
  <si>
    <t xml:space="preserve">219 Tây Thạnh, phường Tây Thạnh, quận Tân Phú, TP HCM </t>
  </si>
  <si>
    <t>2AL5</t>
  </si>
  <si>
    <t>ABA-18047</t>
  </si>
  <si>
    <t>WM+ HCM 213 Gò Xoài</t>
  </si>
  <si>
    <t>213 Gò Xoài, P. Bình Hưng Hòa A, Q. Bình Tân, TP. HCM</t>
  </si>
  <si>
    <t>ABA-00122</t>
  </si>
  <si>
    <t>VM+ HCM 10B-10C Nguyễn Hữu Tiến</t>
  </si>
  <si>
    <t>10 -10B Nguyễn Hữu Tiến - phường Tây Thạnh  -quận Tân Phú - thành phố Hồ Chí Minh - Việt Nam</t>
  </si>
  <si>
    <t>ABA-00403</t>
  </si>
  <si>
    <t>VM+ HCM 65-65A-B-C Nguyễn Đỗ Cung</t>
  </si>
  <si>
    <t>65-65A-65B-65C Nguyễn Đỗ Cung , Phường Tây Thạnh, Quận Tân Phú, TP HCM</t>
  </si>
  <si>
    <t>ABA-00190</t>
  </si>
  <si>
    <t>VM+ HCM 15 Đường CN6</t>
  </si>
  <si>
    <t>15 Đường CN6 - phường Sơn Kỳ - quận Tân Phú - thành phố Hồ Chí Minh - Việt Nam</t>
  </si>
  <si>
    <t>ABA-13147</t>
  </si>
  <si>
    <t>WM+ HCM B13/29B Cây Cám, xã Vĩnh Lộc B</t>
  </si>
  <si>
    <t>B13/29B Ấp 2C X. Vĩnh Lộc B, H. Bình Chánh, TP HCM</t>
  </si>
  <si>
    <t>ABA-00127</t>
  </si>
  <si>
    <t>VM+ HCM 173 Liên khu 4-5</t>
  </si>
  <si>
    <t>Số 173 đường Liên khu 4-5 -phường Bình Hưng Hòa B - quận Bình Tân - thành phố Hồ Chí Minh - Việt Nam</t>
  </si>
  <si>
    <t>ABA-00172</t>
  </si>
  <si>
    <t>VM+ HCM C12/13B Liên Ấp 3</t>
  </si>
  <si>
    <t>C12/13 Liên Ấp 123 - ấp 3 -  xã Vĩnh Lộc B - huyện Bình Chánh  - thành phố Hồ Chí Minh - Việt Nam</t>
  </si>
  <si>
    <t>ABA-10182</t>
  </si>
  <si>
    <t>VM+ HCM 152 Phạm Đăng Giảng</t>
  </si>
  <si>
    <t>152 Phạm Đăng Giảng, P. Bình Hưng Hoà, Q. Bình Tân, TP. HCM</t>
  </si>
  <si>
    <t>ABA-14983</t>
  </si>
  <si>
    <t>WM+ HCM 73 Phan Đăng Giảng</t>
  </si>
  <si>
    <t>73 Phạm Đăng Giảng, P. Bình Hưng Hòa, Q. Bình Tân, TP. HCM</t>
  </si>
  <si>
    <t>2AA5</t>
  </si>
  <si>
    <t>ABA-16481</t>
  </si>
  <si>
    <t>WM+ HCM 419 Bình Thành</t>
  </si>
  <si>
    <t>419 Bình Thành, P. Bình Hưng Hòa B, Q. Bình Tân, TP. HCM</t>
  </si>
  <si>
    <t>ABA-09831</t>
  </si>
  <si>
    <t>VM+ HCM D1/1 Nguyễn Thị Tú</t>
  </si>
  <si>
    <t>D1/1 Nguyễn Thị Tú, Ấp 4, Xã Vĩnh Lộc B, H. Bình Chánh, TP HCM</t>
  </si>
  <si>
    <t>ABA-00136</t>
  </si>
  <si>
    <t>VM+ HCM 79 Liên khu 5-6</t>
  </si>
  <si>
    <t>79 liên khu 5-6 KP 5 - phường Bình Hưng Hòa B - quận Bình Tân  - thành phố Hồ Chí Minh - Việt Nam</t>
  </si>
  <si>
    <t>ABA-00317</t>
  </si>
  <si>
    <t>VM+ HCM 66/10A Bình Thành</t>
  </si>
  <si>
    <t>66/10A Bình Thành - KP4 - phường Bình Hưng Hòa B - quận Bình Tân - thành phố Hồ Chí Minh - Việt Nam</t>
  </si>
  <si>
    <t>ABA-00211</t>
  </si>
  <si>
    <t>VM+ HCM 68 Hồ Văn Long</t>
  </si>
  <si>
    <t>68 Hồ Văn Long - KP1 - phường Bình Hưng Hoà B - quận Bình Tân - thành phố Hồ Chí Minh - Việt Nam</t>
  </si>
  <si>
    <t>2AF5</t>
  </si>
  <si>
    <t>ABA-16780</t>
  </si>
  <si>
    <t>WM+ HCM 74 Nguyễn Thị Tú</t>
  </si>
  <si>
    <t>74 Nguyễn Thị Tú, P. Bình Hưng Hòa B, Q. Bình Tân, TP. HCM</t>
  </si>
  <si>
    <t>ABA-09751</t>
  </si>
  <si>
    <t>VM+ HCM A1/27A,  Ấp 1, Xã Vĩnh Lộc A</t>
  </si>
  <si>
    <t>A127A Ấp 1, Xã Vĩnh Lộc A, Huyện Bình Chánh, TP HCM</t>
  </si>
  <si>
    <t>ABA-00163</t>
  </si>
  <si>
    <t>VM+ HCM F12/2G Ấp 6</t>
  </si>
  <si>
    <t>F12/2G - ấp 6 xã Vĩnh Lộc A - huyện Bình Chánh - thành phố Hồ Chí Minh - Việt Nam</t>
  </si>
  <si>
    <t>ABA-11981</t>
  </si>
  <si>
    <t>WM+ HCM E2/6N Đường Thới Hòa</t>
  </si>
  <si>
    <t>E2/6N Đường Thới Hoà, ấp 5, X. Vĩnh Lộc A, H. Bình Chánh, TP. Hồ Chí Minh</t>
  </si>
  <si>
    <t>ABA-00173</t>
  </si>
  <si>
    <t>VM+ HCM E8/2H Ấp 5</t>
  </si>
  <si>
    <t>E8/2H - Ấp 5 xã Vĩnh Lộc A - huyện Bình Chánh - thành phố Hồ Chí Minh - Việt Nam</t>
  </si>
  <si>
    <t>ABA-00129</t>
  </si>
  <si>
    <t>VM+ HCM C3/5 Ấp 3</t>
  </si>
  <si>
    <t>C3/5 Ấp 3 - xã vĩnh Lộc A - huyện Bình Chánh - thành phố Hồ Chí Minh - Việt Nam</t>
  </si>
  <si>
    <t>ABA-00350</t>
  </si>
  <si>
    <t>VM+ HCM 23/2 Trần Văn Mười</t>
  </si>
  <si>
    <t>23/2 Trần Văn Mười - xã Xuân Thới Thượng  - huyện Hóc Môn - thành phố Hồ Chí Minh - Việt Nam</t>
  </si>
  <si>
    <t>ABA-00240</t>
  </si>
  <si>
    <t>VM+ HCM 8/2B Trần Văn Mười</t>
  </si>
  <si>
    <t>8/2B Trần Văn Mười - Ấp 3 - xã Xuân Thới Thượng - huyện Hóc Môn - thành phố Hồ Chí Minh - Việt Nam</t>
  </si>
  <si>
    <t>ABA-00185</t>
  </si>
  <si>
    <t>VM+ HCM 101/2 Ấp 4</t>
  </si>
  <si>
    <t>101/2 Ấp 4 xã xuân Thới Thượng - huyện Hóc Môn - thành phố Hồ Chí Minh - Việt Nam</t>
  </si>
  <si>
    <t>ABA-00134</t>
  </si>
  <si>
    <t>VM+ HCM 126/4/1 Ấp Tây Lân</t>
  </si>
  <si>
    <t>126/4/1 Ấp Tây Lân - Tổ 21 - xã Bà Điểm - huyện Hóc Môn - thành phố Hồ Chí Minh - Việt Nam</t>
  </si>
  <si>
    <t>2AE6</t>
  </si>
  <si>
    <t>ABA-16823</t>
  </si>
  <si>
    <t>WM+ HCM 37/3A Thái Thị Giữ</t>
  </si>
  <si>
    <t>37/3A Thái Thị Giữ, X. Bà Điểm, H. Hóc Môn, TP. HCM (Địa chỉ đầu vào: 37/3A Ấp Nam Lân)</t>
  </si>
  <si>
    <t>ABA-00292</t>
  </si>
  <si>
    <t>VM+ HCM  75/4B Tân Thới Nhất 8
( VM+ HCM 75/4B Khu Phố 6 )</t>
  </si>
  <si>
    <t>75/4B Tân Thới Nhất 8 - Khu phố 6 - phường Tân Thới Nhất - quận 12  - thành phố Hồ Chí Minh - Việt Nam</t>
  </si>
  <si>
    <t>ABA-00613</t>
  </si>
  <si>
    <t>VM+ HCM Hope Garden</t>
  </si>
  <si>
    <t>Lô thương mại TA2, Tầng trệt và lửng, chung cư Hope Garden, 102 Phan Huy Ích, Phường 15, Tân Bình</t>
  </si>
  <si>
    <t>ABA-00242</t>
  </si>
  <si>
    <t>VM+ HCM 68 Huỳnh Văn Nghệ</t>
  </si>
  <si>
    <t>68 Huỳnh Văn Nghệ - phường 15 - quận Tân Bình - thành phố Hồ Chí Minh - Việt Nam</t>
  </si>
  <si>
    <t>ABA-09692</t>
  </si>
  <si>
    <t>VM+ HCM 36A Cống Lở</t>
  </si>
  <si>
    <t>36A Cống Lở, Phường 15, Quận Tân Bình, TPHCM</t>
  </si>
  <si>
    <t>ABA-00501</t>
  </si>
  <si>
    <t>VM+HCM CS3-CS4 chung cư Prosper Plaza</t>
  </si>
  <si>
    <t>CS3-CS4 chung cư Prosper Plaza 22/14 Phan Văn Hớn Phường Tân Thới Nhất quận 12, Tp HCM</t>
  </si>
  <si>
    <t>ABA-00282</t>
  </si>
  <si>
    <t>VM+ HCM 38 Đường TTN02</t>
  </si>
  <si>
    <t>38 đường TTN02 - KP 7 - phường Tân Thới Nhất - quận 12 - thành phố Hồ Chí Minh - Việt Nam</t>
  </si>
  <si>
    <t>ABA-00050</t>
  </si>
  <si>
    <t>VM+ HCM Chung Cư 12 View</t>
  </si>
  <si>
    <t>Tầng trệt block A thuộc nhà chung cư 12 view,PTân Thới Nhất, Q12</t>
  </si>
  <si>
    <t>ABA-00045</t>
  </si>
  <si>
    <t>VM+ HCM 258 Phan Văn Hớn</t>
  </si>
  <si>
    <t>Căn hộ số TM.08 - Tòa Nhà Green Nest 1 - Chung cư Tecco Tower Tham Lương - 287 Phan Văn Hớn -  phường Tân Thới Nhất - quận 12 - thành phố Hồ Chí Minh - Việt Nam.</t>
  </si>
  <si>
    <t>ABA-00652</t>
  </si>
  <si>
    <t>VM+ HCM 32 Tân Thới Nhất 21</t>
  </si>
  <si>
    <t>32 Tân Thới Nhất 21, Phường Tân Thới Nhất, Quận 12, TPHCM</t>
  </si>
  <si>
    <t>2A46</t>
  </si>
  <si>
    <t>ABA-16350</t>
  </si>
  <si>
    <t>WM+ HCM TM.03, CC CTL Tower</t>
  </si>
  <si>
    <t>TM.03, CC CTL Tower, Khu CC Tái Định Cư Tham Lương, P. Tân Thới Nhất, Q. 12, TP. HCM</t>
  </si>
  <si>
    <t>ABA-00124</t>
  </si>
  <si>
    <t>VM+ HCM 1/45 Nguyễn Văn Qúa</t>
  </si>
  <si>
    <t>Khu dân cư mở rộng số 1/45 đường Nguyễn Văn Quá - phường Đông Hưng Thuận - quận 12 - thành phố Hồ Chí Minh - Việt Nam</t>
  </si>
  <si>
    <t>ABA-10526</t>
  </si>
  <si>
    <t>VM+ HCM 342 Nguyễn Văn Quá</t>
  </si>
  <si>
    <t>342 Nguyễn Văn Quá, P. Đông Hưng Thuận, Q.12, TP. Hồ Chí Minh</t>
  </si>
  <si>
    <t>ABA-00664</t>
  </si>
  <si>
    <t>VM+ HCM Dream Home Luxury</t>
  </si>
  <si>
    <t>Lô TM B1-1-26, Tầng 1, Block B1, Chung cư Phú Hưng Phát (Dream Home Luxury), 89/57 đường 59, Phường 14, Gò Vấp, TPHCM</t>
  </si>
  <si>
    <t>ABA-00176</t>
  </si>
  <si>
    <t>VM+ HCM 41 Đường 59</t>
  </si>
  <si>
    <t>41  Đường 59 - Phương 14 - quận gò Vấp - thành phố Hồ Chí Minh - Việt Nam</t>
  </si>
  <si>
    <t>2AG4</t>
  </si>
  <si>
    <t>ABA-17748</t>
  </si>
  <si>
    <t>WIN HCM 250-252 Phạm Văn Chiêu</t>
  </si>
  <si>
    <t>250-252 Phạm Văn Chiêu, P. 9, Q. Gò Vấp, TP. HCM</t>
  </si>
  <si>
    <t>ABA-14516</t>
  </si>
  <si>
    <t>WM+ HCM 220/110 Nguyễn Văn Khối</t>
  </si>
  <si>
    <t>220/110 Nguyễn Văn Khối, P. 9, Q. Gò Vấp, TP. HCM</t>
  </si>
  <si>
    <t>ABA-00254</t>
  </si>
  <si>
    <t>VM+ HCM 965/44 Quang Trung</t>
  </si>
  <si>
    <t>965/44 Quang Trung - phường 14 -quận Gò Vấp - thành phố Hồ Chí Minh - Việt Nam</t>
  </si>
  <si>
    <t>ABA-00327</t>
  </si>
  <si>
    <t>VM+ HCM 282 Nguyễn Văn Khối</t>
  </si>
  <si>
    <t>282 Nguyễn Văn Khối - phường 9 - quận Gò Vấp  - thành phố Hồ Chí Minh - Việt Nam</t>
  </si>
  <si>
    <t>ABA-00315</t>
  </si>
  <si>
    <t>VM+ HCM 148 Nguyễn Duy Cung</t>
  </si>
  <si>
    <t xml:space="preserve"> 148 Nguyễn Duy Cung - phường 12 - quận Gò Vấp - thành phố Hồ Chí Minh - Việt Nam</t>
  </si>
  <si>
    <t>ABA-00461</t>
  </si>
  <si>
    <t>VM+ HCM 425 Tô Ký</t>
  </si>
  <si>
    <t>425 Tô Ký, phường Trung Mỹ Tây, quận 12, TP Hồ Chí Minh</t>
  </si>
  <si>
    <t>ABA-00174</t>
  </si>
  <si>
    <t>VM+ HCM 1189-1191 Phạm Văn Bạch</t>
  </si>
  <si>
    <t>1189 - 1191 Phạm Văn Bạch - phường 12 - quận Gò Vấp - thành phố Hồ Chí Minh - Việt Nam</t>
  </si>
  <si>
    <t>ABA-00119</t>
  </si>
  <si>
    <t>VM+ HCM B57 Khu phố 3</t>
  </si>
  <si>
    <t>Số B57 Tô  Ký - Khu Phố 3 - phường Đông Hưng Thuận - quận 12 - thành phố Hồ Chí Minh - Việt Nam</t>
  </si>
  <si>
    <t>ABA-00126</t>
  </si>
  <si>
    <t>VM+ HCM 108 đường ĐHT02</t>
  </si>
  <si>
    <t>108 ĐHT02 - phường Đông Hưng Thuận - quận 12 - thành phố Hồ Chí Minh - Việt Nam</t>
  </si>
  <si>
    <t>ABA-00500</t>
  </si>
  <si>
    <t>VM+ HCM 45F1-46F1, Đường DN5</t>
  </si>
  <si>
    <t>45F1-46F1, đường DN5 (khu dân cư An Sương), khu phố 4, phường Tân Hưng Thuận, Q12, TPHCM  (Thửa 332-333, Đường DN5)</t>
  </si>
  <si>
    <t>ABA-00221</t>
  </si>
  <si>
    <t>VM+ HCM 58 Nguyễn Phúc Chu</t>
  </si>
  <si>
    <t>58 Nguyễn Phúc Chu - phường 15 - quận Tân Bình - thành phố Hồ Chí Minh - Việt Nam</t>
  </si>
  <si>
    <t>ABA-00392</t>
  </si>
  <si>
    <t>VM+ HCM 20H9-21H9 Đường DD11</t>
  </si>
  <si>
    <t>20H9-21H9 đường DD11 (KDC An Sương), KP 4, P.Tân Hưng Thuận, Q.12, TP HCM</t>
  </si>
  <si>
    <t>ABA-00251</t>
  </si>
  <si>
    <t>VM+ HCM 66B Nguyễn Sỹ Sách</t>
  </si>
  <si>
    <t>66B Nguyễn Sỹ Sách - phường 15 - quận Tân Bình - thành phố Hồ Chí Minh - Việt Nam</t>
  </si>
  <si>
    <t>ABA-00276</t>
  </si>
  <si>
    <t>VM+ HCM 34/31 &amp; 34/33 Trần Thái Tông</t>
  </si>
  <si>
    <t>34/31 - 34/33 Trần Thái Tông - phường 15 - quận Tân Bình - thành phố Hồ Chí Minh - Việt Nam</t>
  </si>
  <si>
    <t>ABA-00237</t>
  </si>
  <si>
    <t>VM+ HCM A01-11 Dream Home Residence</t>
  </si>
  <si>
    <t>A01-11 (Block A - tầng 01 - vị trí số 11) - Dream Home Residence - số 148/21 đường 59 - phường 14 - quận Gò Vấp - thành phố Hồ Chí Minh - Việt Nam</t>
  </si>
  <si>
    <t>ABA-13400</t>
  </si>
  <si>
    <t>WM+ HCM 172/16A An Phú Đông 09</t>
  </si>
  <si>
    <t>An Phú Đông</t>
  </si>
  <si>
    <t>ABA-00531</t>
  </si>
  <si>
    <t>VM+HCM TM05 CC OSIMI</t>
  </si>
  <si>
    <t>TM05- Dự án KDC Sông Đà 434/16 đường 26 tháng 3, phường 15, quận Gò Vấp , TPHCM - CC OSIMI</t>
  </si>
  <si>
    <t>ABA-00365</t>
  </si>
  <si>
    <t>VM+ HCM 755 Lê Đức Thọ</t>
  </si>
  <si>
    <t>755 Lê Đức Thọ - phường 16 - quận Gò Vấp - thành phố Hồ Chí Minh - Việt Nam</t>
  </si>
  <si>
    <t>ABA-00219</t>
  </si>
  <si>
    <t>VM+ HCM 104 Thống Nhất</t>
  </si>
  <si>
    <t>104 Thống Nhất - phường 10 - quận Gò Vấp - thành phố Hồ Chí Minh - Việt Nam</t>
  </si>
  <si>
    <t>ABA-00502</t>
  </si>
  <si>
    <t>VM+ HCM 0.01 Chung Cư CH1, Cityland</t>
  </si>
  <si>
    <t>0.01, Chung cư CH1, Đường số 10, Khu dân cư CityLand, Phường 10, Gò Vấp, TPHCM</t>
  </si>
  <si>
    <t>ABA-06396</t>
  </si>
  <si>
    <t>VM+ HCM TM02-CH3, Cityland PH</t>
  </si>
  <si>
    <t>0.08 Tầng 1 - chung cư CH3 - KDC city Land - đường số 8 - phường 10 - quận Gò Vấp - thành phố Hồ Chí Minh - Việt Nam</t>
  </si>
  <si>
    <t>2AE2</t>
  </si>
  <si>
    <t>ABA-16719</t>
  </si>
  <si>
    <t>WM+ HCM 79 Đường số 1</t>
  </si>
  <si>
    <t>79 Đường số 1, P. 11, Q. Gò Vấp, TP. HCM</t>
  </si>
  <si>
    <t>ABA-13440</t>
  </si>
  <si>
    <t>WM+ HCM 148 Đường số 9</t>
  </si>
  <si>
    <t>148 Đường số 9, P. 16, Q. Gò Vấp, TP. HCM</t>
  </si>
  <si>
    <t>ABA-00354</t>
  </si>
  <si>
    <t>VM+ HCM Thửa 508</t>
  </si>
  <si>
    <t>186 đường số 1 - phường 16 - quận Gò Vấp - thành phố Hồ Chí Minh - Việt Nam</t>
  </si>
  <si>
    <t>ABA-00214</t>
  </si>
  <si>
    <t>VM+ HCM 404 A-B-C Nguyễn Oanh</t>
  </si>
  <si>
    <t>404A-B-C Nguyễn Oanh - phường 6 - quận Gò Vấp - thành phố Hồ Chí Minh - Việt Nam</t>
  </si>
  <si>
    <t>2AH0</t>
  </si>
  <si>
    <t>ABA-17684</t>
  </si>
  <si>
    <t>WIN HCM 4A Nguyễn Văn Dung</t>
  </si>
  <si>
    <t>4A Nguyễn Văn Dung, P. 6, Q. Gò Vấp, TP. HCM</t>
  </si>
  <si>
    <t>ABA-14553</t>
  </si>
  <si>
    <t>WIN HCM 776 - 778 Thống Nhất</t>
  </si>
  <si>
    <t>776 - 778 Thống Nhất, P. 15, Q. Gò Vấp, TP. HCM</t>
  </si>
  <si>
    <t>ABA-00098</t>
  </si>
  <si>
    <t>VM+ HCM 192/72/74/76 Nguyễn Oanh</t>
  </si>
  <si>
    <t>Sô 192/72 - 192/74 - 192/76 đường Nguyễn Oanh - phường 17 - quận Gò Vấp - thành phố Hồ Chí Minh - Việt Nam</t>
  </si>
  <si>
    <t>ABA-00374</t>
  </si>
  <si>
    <t>VM+ HCM 590/32 Phan Văn Trị</t>
  </si>
  <si>
    <t>590/32 Phan Văn Trị - phường 7 - quận Gò Vấp  - thành phố Hồ Chí Minh - Việt Nam</t>
  </si>
  <si>
    <t>ABA-00189</t>
  </si>
  <si>
    <t>VM+ HCM 152 Lê Lợi</t>
  </si>
  <si>
    <t>152 Lê lợi - phường 4 - quận Gò Vấp - thành phố Hồ Chí Minh - Việt Nam</t>
  </si>
  <si>
    <t>ABA-00227</t>
  </si>
  <si>
    <t>VM+ HCM 117 Dương Quảng Hàm</t>
  </si>
  <si>
    <t>117 Dương Quảng Hàm - phường 5 - quận Gò Vấp - thành phố Hồ Chí Minh - Việt Nam</t>
  </si>
  <si>
    <t>ABA-00645</t>
  </si>
  <si>
    <t>VM+ HCM Lô D(CT4), Khu nhà ở Quân đội</t>
  </si>
  <si>
    <t>Kiôt tại Tầng 1, Nhà chung cư Lô D (CT4), Khu nhà ở Quân đội, 468 Phan Văn Trị, Phường 7, Gò Vấp, TPHCM</t>
  </si>
  <si>
    <t>ABA-00300</t>
  </si>
  <si>
    <t>VM+ HCM 226/17 Nguyễn Văn Lượng</t>
  </si>
  <si>
    <t>226/17 Nguyễn Văn Lượng - phường 17 - quận Gò Vấp - thành phố Hồ Chí Minh - Việt Nam</t>
  </si>
  <si>
    <t>ABA-00139</t>
  </si>
  <si>
    <t>VM+ HCM 6 Trần Thị Nghỉ</t>
  </si>
  <si>
    <t>Số 6 Trần Thị Nghĩ - phường 7  - quận gò vấp - thành phố Hồ Chí Minh - Việt Nam</t>
  </si>
  <si>
    <t>ABA-00233</t>
  </si>
  <si>
    <t>VM+ HCM 135 B Đường Số 20</t>
  </si>
  <si>
    <t>135B đường số 20 - phường 5 - quận Gò Vấp - thành phố Hồ Chí Minh - Việt Nam</t>
  </si>
  <si>
    <t>ABA-00416</t>
  </si>
  <si>
    <t>VM+ HCM 496/12 Dương Quảng Hàm</t>
  </si>
  <si>
    <t>496/12 Dương Quảng Hàm, P.6, Q.Gò Vấp, TPHCM</t>
  </si>
  <si>
    <t>ABA-00533</t>
  </si>
  <si>
    <t>VM+ HCM 97 Nguyên Hồng</t>
  </si>
  <si>
    <t>97 Nguyên Hồng, phường 1, Gò Vấp, TPHCM</t>
  </si>
  <si>
    <t>ABA-09925</t>
  </si>
  <si>
    <t>VM+ HCM 602 Lê Quang Định</t>
  </si>
  <si>
    <t>602 Lê Quang Định, P. 1, Q. Gò Vấp, TP. HCM</t>
  </si>
  <si>
    <t>ABA-11664</t>
  </si>
  <si>
    <t>WM+ HCM 115 Đặng Thùy Trâm</t>
  </si>
  <si>
    <t>115 Đặng Thùy Trâm, P. 13, Q. Bình Thạnh, TP. Hồ Chí Minh</t>
  </si>
  <si>
    <t>ABA-11667</t>
  </si>
  <si>
    <t>WM+ HCM 66 Bình Lợi</t>
  </si>
  <si>
    <t>66 Bình Lợi, P. 13, Q. Bình Thạnh, TP. HCM</t>
  </si>
  <si>
    <t>ABA-00113</t>
  </si>
  <si>
    <t>VM+ HCM 1206 Lê Đức Thọ</t>
  </si>
  <si>
    <t>Số 1206 Lê Đức Thọ - phường 13 - quận Gò Vấp - thành phố Hồ Chí Minh - Việt Nam</t>
  </si>
  <si>
    <t>ABA-00632</t>
  </si>
  <si>
    <t>VM+HCM 532 Phạm Văn Chiêu</t>
  </si>
  <si>
    <t>VM+ HCM 532 Phạm Văn Chiêu, phường 16, Q.Gò Vấp , HCM</t>
  </si>
  <si>
    <t>ABA-00702</t>
  </si>
  <si>
    <t>VM VCP HCM Phan Văn Trị</t>
  </si>
  <si>
    <t>12 Đ. Phan Văn Trị, Phường 5, Gò Vấp, Thành phố Hồ Chí Minh</t>
  </si>
  <si>
    <t>ABA-10690</t>
  </si>
  <si>
    <t>VM+ HCM 104 Trần Bá Giao</t>
  </si>
  <si>
    <t>104 Trần Bá Giao, P. 5, Q. Gò Vấp, TP. HCM</t>
  </si>
  <si>
    <t>ABA-00822</t>
  </si>
  <si>
    <t>VM VCP HCM Quang Trung</t>
  </si>
  <si>
    <t>Số 190 Quang Trung, P. 10, Q. Gò Vấp, Tp. HCM</t>
  </si>
  <si>
    <t>ABA-09729</t>
  </si>
  <si>
    <t>VM+ HCM 28/40 Lê Thị Hồng</t>
  </si>
  <si>
    <t>28/40 Lê Thị Hồng, Phường 17, Quận Gò Vấp, TPHCM</t>
  </si>
  <si>
    <t>ABA-00062</t>
  </si>
  <si>
    <t>VM+ HCM Cao ốc Lexington</t>
  </si>
  <si>
    <t>LA-01.08 - tầng 1 - Cao Ốc Lexington - Số 67 Mai Chí Thọ - phường An Phú - quận 2 - thành phố Hồ Chí Minh - Việt Nam.</t>
  </si>
  <si>
    <t>ABA-00034</t>
  </si>
  <si>
    <t>VM+ HCM Lương Định Của</t>
  </si>
  <si>
    <t>0.1 Lô A - Đường Lương Định Của Ấp 2  - phường An Phú - quận 2 - thành phố Hồ Chí Minh - Việt Nam.</t>
  </si>
  <si>
    <t>ABA-11936</t>
  </si>
  <si>
    <t>WM+ HCM CC Bộ Công An, B01.05</t>
  </si>
  <si>
    <t>Số 01.05, Lô B, mã căn hộ B.01.05 tại Chung cư Bộ Công an, địa chỉ Số 83 đường số 3, P. Bình An, TP. Thủ Đức, TP. Hồ Chí Minh</t>
  </si>
  <si>
    <t>2A13</t>
  </si>
  <si>
    <t>ABA-16302</t>
  </si>
  <si>
    <t>WM+ HCM 0.02 Tầng trệt, CC An Hòa</t>
  </si>
  <si>
    <t>0.02 Tầng trệt, CC An Hòa, 60 Trần Lựu, P. An Phú, TP. Thủ Đức (Q. 2 cũ), TP. HCM</t>
  </si>
  <si>
    <t>ABA-00530</t>
  </si>
  <si>
    <t>VM+ HCM CC An Cư</t>
  </si>
  <si>
    <t>Tầng Trệt Cao ốc An Cư, số 8, đường Thái Thuận, P An Phú ,Quận 2,TP HCM
( Queen Land )</t>
  </si>
  <si>
    <t>ABA-00421</t>
  </si>
  <si>
    <t>VM+ HCM CC 237 Nguyễn Văn Hưởng</t>
  </si>
  <si>
    <t>237 Nguyễn Văn Hưởng, P. Thảo Điền, Q2, TP HCM</t>
  </si>
  <si>
    <t>ABA-00379</t>
  </si>
  <si>
    <t>VM+ HCM Tầng 1 Lô A, CC XI Riverview</t>
  </si>
  <si>
    <t>Tầng 1 - Lô A - chung cư cao tầng Xi Riverview Palace - 190 Nguyễn Văn Hưởng - phường Thảo Điền - quận 2 - thành phố Hồ Chí Minh - Việt Nam</t>
  </si>
  <si>
    <t>2AM6</t>
  </si>
  <si>
    <t>ABA-18023</t>
  </si>
  <si>
    <t>WM+ HCM 1.01, CC Park View Residenc</t>
  </si>
  <si>
    <t>1.01, Tầng 1, Dự án Khối căn hộ thuộc cụm công trình Cao ốc văn phòng kết hợp thương mại, dịch vụ và nhà ở, Số 152 Điện Biên Phủ, P. 25, Q. Bình Thạnh, TP. Hồ Chí Minh</t>
  </si>
  <si>
    <t>ABA-11580</t>
  </si>
  <si>
    <t>WM+ HCM 24-26 Tân Cảng</t>
  </si>
  <si>
    <t>24-26 Tân Cảng, P. 25, Q. Bình Thạnh, TP. HCM</t>
  </si>
  <si>
    <t>ABA-00193</t>
  </si>
  <si>
    <t>VM+ HCM 860/80/22 Xô Viết Nghệ Tĩnh</t>
  </si>
  <si>
    <t>860/80/22 Xô Viết Nghệ Tĩnh - phường 25 - quận Bình Thạnh - thành phố Hồ Chí Minh - Việt Nam</t>
  </si>
  <si>
    <t>ABA-00087</t>
  </si>
  <si>
    <t>VM+ HCM 649/115 C Điện Biên Phủ</t>
  </si>
  <si>
    <t>649/115C Điện Biên Phủ, Phường 25, Quận Bình Thạnh, TP. Hồ Chí Minh</t>
  </si>
  <si>
    <t>ABA-00005</t>
  </si>
  <si>
    <t>VM+ HCM Hoàng Anh River View</t>
  </si>
  <si>
    <t>37 Nguyễn Văn Hưởng - phường Thảo Điền - quận 2 - thành phố Hồ Chí Minh - Việt Nam.</t>
  </si>
  <si>
    <t>ABA-00331</t>
  </si>
  <si>
    <t>VM+ HCM 01.01 Tầng 1 Lô A1 số 56 Đường 66</t>
  </si>
  <si>
    <t>01.01  Tầng 1 - Lô A1 - số 56 đường 66 - phường Thảo Điền - quận 2 - thành phố Hồ Chí Minh - Việt Nam</t>
  </si>
  <si>
    <t>ABA-00491</t>
  </si>
  <si>
    <t>VM+ HCM B1.03, Tầng 1+2, Block B, Gateway Thảo Điền</t>
  </si>
  <si>
    <t>B1.03, Tầng 1+2, Block B, Khu liên hợp cao ốc trung tâm thương mại-văn phòng và căn hộ, 177 Xa lộ Hà Nội, phường Thảo Điền, Quận 2, TPHCM</t>
  </si>
  <si>
    <t>ABA-00720</t>
  </si>
  <si>
    <t>VMN_THAODIEN</t>
  </si>
  <si>
    <t>159 Xa lộ Hà Nội,Phường Thảo Điền, Quận 2, Tp. HCM</t>
  </si>
  <si>
    <t>ABA-00670</t>
  </si>
  <si>
    <t>VM+ HCM VE-S06, KDC New City</t>
  </si>
  <si>
    <t>NewCity, Đường Mai Chí Thọ, Bình Khánh, Quận 2, Quận 2 Hồ Chí Minh</t>
  </si>
  <si>
    <t>ABA-00499</t>
  </si>
  <si>
    <t>VM+HCM 001 SAV2, CC Avenue</t>
  </si>
  <si>
    <t>0.01 Tần Trệt Tháp 2, Sun Avenue, 28 Mai Chí Thọ phường An Phú, quận 2, TP HCM</t>
  </si>
  <si>
    <t>ABA-00523</t>
  </si>
  <si>
    <t>VM+HCM 001 SAV4, CC Avenue</t>
  </si>
  <si>
    <t>0.01. Tầng trệt tháp 4, Sun Avenue 28 Mai Chí Thọ, phường An Phú, quận 2, Tp HCM</t>
  </si>
  <si>
    <t>ABA-00520</t>
  </si>
  <si>
    <t>VM+ HCM BTM1-3 Trệt Chung cư Centana</t>
  </si>
  <si>
    <t>BTM1-3 BlockB tầng 1 (trệt), khu phố 3 Centana, 36 mai Chí Thọ, phường An Phú, quận 2, TP HCM , Việt Nam</t>
  </si>
  <si>
    <t>ABA-00539</t>
  </si>
  <si>
    <t>VM+ HCM 185B Nguyễn Thị Định</t>
  </si>
  <si>
    <t>185B Nguyễn Thị Định, phường An Phú, quận 2, TP HCM</t>
  </si>
  <si>
    <t>ABA-11581</t>
  </si>
  <si>
    <t>WM+ HCM 151 Nguyễn Duy Trinh</t>
  </si>
  <si>
    <t>151 Nguyễn Duy Trinh, Khu phố 1, P. Bình Trưng Tây, TP. Thủ Đức, TP. Hồ Chí Minh</t>
  </si>
  <si>
    <t>ABA-00580</t>
  </si>
  <si>
    <t>VM+ HCM T1.04Tòa nhà La Astoria</t>
  </si>
  <si>
    <t>T1.04 tầng trệt Khối 04 (LA3) 383-385 Nguyễn Duy Trinh, phường Bình Trưng Tây, quận 2, TP HCM</t>
  </si>
  <si>
    <t>ABA-00053</t>
  </si>
  <si>
    <t>VM+ HCM CC Thủ Thiêm Star</t>
  </si>
  <si>
    <t>Căn hộ 0.01 - tầng 1 -  Lô A - Chung cư Thủ Thiêm Star - đường 54 - KP3 - phường Bình Trưng Đông - quận 2 - thành phố Hồ Chí Minh - Việt Nam.</t>
  </si>
  <si>
    <t>ABA-00644</t>
  </si>
  <si>
    <t>VM+ HCM Căn 0.01-lô B, CC Thủ Thiêm Lô P</t>
  </si>
  <si>
    <t>Căn số 0.01 – tầng trệt – lô B, Chung cư Thủ Thiêm Lô P – Số 01 đường số 63, Phường Bình Trưng Đông, Quận 2</t>
  </si>
  <si>
    <t>ABA-00629</t>
  </si>
  <si>
    <t xml:space="preserve">VM+HCM 70 Lê Văn Thịnh </t>
  </si>
  <si>
    <t>70 Lê Văn Thịnh, phường Bình Trưng Tây, quận 2, TP HCM</t>
  </si>
  <si>
    <t>ABA-00182</t>
  </si>
  <si>
    <t>VM+ HCM 109 Đường 39</t>
  </si>
  <si>
    <t>109 Đường 39 - Ấp Trung 2 - phường Bình Trưng Tây - quận 2  - thành phố Hồ Chí Minh - Việt Nam</t>
  </si>
  <si>
    <t>ABA-00619</t>
  </si>
  <si>
    <t>VM+HCM 51A Nguyễn Tuyển</t>
  </si>
  <si>
    <t>51A Nguyễn Tuyển, KP5, phường Bình Trưng Tây, quận 2, TP HCM</t>
  </si>
  <si>
    <t>ABA-09931</t>
  </si>
  <si>
    <t>VM+ HCM 232 Lê Văn Thịnh</t>
  </si>
  <si>
    <t>232 Lê Văn Thịnh, KP 1, Phường Cát Lái, Quận 2, Tp HCM</t>
  </si>
  <si>
    <t>2AP6</t>
  </si>
  <si>
    <t>ABA-18143</t>
  </si>
  <si>
    <t>WIN HCM A-0.07, CC Thủ Thiêm Dragon</t>
  </si>
  <si>
    <t>A-0.07, Tầng Trệt tại Chung cư Thủ Thiêm Dragon, số 55 đường Quách Giai, P. Thạnh Mỹ Lợi, TP. Thủ Đức, TP. Hồ Chí Minh</t>
  </si>
  <si>
    <t>ABA-00026</t>
  </si>
  <si>
    <t xml:space="preserve">VM+ HCM 18 Trương Gia Mô </t>
  </si>
  <si>
    <t>18 Trương Gia Mô - phường Thạnh Mỹ Lợi - quận 2 - thành phố Hồ Chí Minh - Việt Nam.</t>
  </si>
  <si>
    <t>ABA-14245</t>
  </si>
  <si>
    <t>WM+ HCM 34 Tạ Hiện</t>
  </si>
  <si>
    <t>34 Tạ Hiện, P. Thạnh Mỹ Lợi, TP. Thủ Đức (Q. 2 cũ), TP. HCM</t>
  </si>
  <si>
    <t>ABA-14844</t>
  </si>
  <si>
    <t>WM+ HCM SAV.8-00.06-07, CC Sun Aven</t>
  </si>
  <si>
    <t>(SAV8.00.06 và SAV8.00.07), CC Sun Avenue, 28 Mai Chí Thọ, P. An Phú, TP. Thủ Đức (Q. 2 cũ)</t>
  </si>
  <si>
    <t>2AB1</t>
  </si>
  <si>
    <t>ABA-17825</t>
  </si>
  <si>
    <t>WM+ HCM A1.01, CC D'Lusso</t>
  </si>
  <si>
    <t>Căn hộ TMDV 1.01 (Tầng 1), Khối A, Khu CC cao tầng Minh Thông, 09 Nguyễn Thị Định, P. An Phú, TP, Thủ Đức, TP. Hồ Chí Minh</t>
  </si>
  <si>
    <t>ABA-00800</t>
  </si>
  <si>
    <t>VM_1685_DIAMOND</t>
  </si>
  <si>
    <t>Gian hàng 1, 2, 3 tầng hầm B2, tòa nhà T4, số 1 đường số 104 - BTT khu phố 3, Bình Trưng Tây, Q.2</t>
  </si>
  <si>
    <t>ABA-00691</t>
  </si>
  <si>
    <t>VMN_BINHTRUNG</t>
  </si>
  <si>
    <t>231 Nguyễn Thị Định, P.Bình Trưng Tây, Q.2</t>
  </si>
  <si>
    <t>ABA-00690</t>
  </si>
  <si>
    <t>VMN_NGUYENDUYTRINH</t>
  </si>
  <si>
    <t>307 Nguyễn Duy Trinh,Phường Bình Trưng Tây,Quận 2 ,Thành Phố Hồ Chí Minh</t>
  </si>
  <si>
    <t>ABA-16713</t>
  </si>
  <si>
    <t>WIN HCM SH21, CC Homyland Riverside</t>
  </si>
  <si>
    <t>Lô thương mại SH21 thuộc chung cư cao cấp Homyland Riverside, số 14 đường số 1, P. Bình Trưng Đông, TP. Thủ Đức. TP. Hồ Chí Minh</t>
  </si>
  <si>
    <t>ABA-00092</t>
  </si>
  <si>
    <t>VM+ HCM Citibella</t>
  </si>
  <si>
    <t>Lô H1-06 - khu nhà  ở Liên Kế - đường 35CL - khu Dân cư cát lái - phường Cát lái - quận 2 - thành phố Hồ Chí Minh - Việt Nam</t>
  </si>
  <si>
    <t>ABA-10578</t>
  </si>
  <si>
    <t>VM+ HCM H1-04 CC Citihome</t>
  </si>
  <si>
    <t>căn số 0.01-0.28-0.29, CCH1-04, Khu dân cư Cát Lái, Số 1-3 đường 35 CL, P Cát Lái, Tp Thủ Đức</t>
  </si>
  <si>
    <t>ABA-12430</t>
  </si>
  <si>
    <t>WM+ HCM CC Citisoho, B0.07</t>
  </si>
  <si>
    <t>B007 CC Citisoho, P. Cát Lái, Q. 2, TP. Hồ Chí Minh</t>
  </si>
  <si>
    <t>ABA-11725</t>
  </si>
  <si>
    <t>WM+ HCM Thửa 842</t>
  </si>
  <si>
    <t>Thửa 842 (đối diện CC Ricca) góc đường số 7 và 1, P. Phú Hữu, Q. 9, TP. HCM</t>
  </si>
  <si>
    <t>ABA-00151</t>
  </si>
  <si>
    <t>VM+ HCM 909 Nguyễn Duy Trinh</t>
  </si>
  <si>
    <t>909 Nguyễn Duy Trinh - phường Phú Hữu - quận 9 - thành phố Hồ Chí Minh - Việt Nam</t>
  </si>
  <si>
    <t>ABA-00528</t>
  </si>
  <si>
    <t>VM+ HCM Jamila Khang Điền</t>
  </si>
  <si>
    <t>A01 –TMDV01-02 Cao Ốc Jamila, 60 đường 697, KP2, phường Phú Hữu, quận 9, TP HCM</t>
  </si>
  <si>
    <t>ABA-00608</t>
  </si>
  <si>
    <t>VM+ HCM 1042 Nguyễn Duy Trinh</t>
  </si>
  <si>
    <t>1042 Nguyễn Duy Trinh, Phường Long Trường, Quận 9, TPHCM</t>
  </si>
  <si>
    <t>ABA-00665</t>
  </si>
  <si>
    <t>VM+ HCM CC Bảo Minh Ezland (HAUSNEO)</t>
  </si>
  <si>
    <t>A.0.03A và A.0.05, Tầng G, Tháp A, Chung cư Bảo Minh Ezland (HAUSNEO), Số 2 Đường 11, Khu phố 2, Phường Phú Hữu, Quận 9, TPHCM</t>
  </si>
  <si>
    <t>ABA-00409</t>
  </si>
  <si>
    <t>VM+ HCM 85-87 đường số 6</t>
  </si>
  <si>
    <t>85-87 đường số 6, KDC phường Phú Hữu, Q.9, TPHCM</t>
  </si>
  <si>
    <t>ABA-00310</t>
  </si>
  <si>
    <t>VM+ HCM 1443 Nguyễn Duy Trinh</t>
  </si>
  <si>
    <t>1443 Nguyễn Duy Trinh - phường Trường Thạnh - quận 9 - thành phố Hồ Chí Minh - Việt Nam</t>
  </si>
  <si>
    <t>ABA-00334</t>
  </si>
  <si>
    <t>VM+ HCM 217A Long Phước</t>
  </si>
  <si>
    <t>217A Long Phước -  phường Long Phước - quận 9 - thành phố Hồ Chí Minh - Việt Nam</t>
  </si>
  <si>
    <t>ABA-10144</t>
  </si>
  <si>
    <t>VM+ HCM 1.22-TMDV Tầng 1 Tháp A, Saphire</t>
  </si>
  <si>
    <t>1.22-TMDV,Tầng 1,Tháp A, Khu nhà ở Công ty Saphire số 454 đường Võ Chí Công, KP. 2, P Phú Hữu, TP Thủ Đức</t>
  </si>
  <si>
    <t>ABA-00553</t>
  </si>
  <si>
    <t>VM+ HCM 120 Lò Lu</t>
  </si>
  <si>
    <t>120 Lò Lu, phường Trường Thạnh, quận 9, TP HCM</t>
  </si>
  <si>
    <t>2A25</t>
  </si>
  <si>
    <t>ABA-15234</t>
  </si>
  <si>
    <t>WM+ HCM 437 Nguyễn Văn Tăng</t>
  </si>
  <si>
    <t>437A Nguyễn Văn Tăng, P. Long Thạnh Mỹ, TP. Thủ Đức, TP. Hồ Chí Minh</t>
  </si>
  <si>
    <t>ABA-07009</t>
  </si>
  <si>
    <t>VM+ HCM S2.0501S11 Vinhomes Grand Park</t>
  </si>
  <si>
    <t xml:space="preserve">Đường cầu vồng, long thạnh mỹ, quận 9 </t>
  </si>
  <si>
    <t>ABA-13867</t>
  </si>
  <si>
    <t>WM+ HCM S3.05-01.17 Vinhomes Grand</t>
  </si>
  <si>
    <t>Shop 01.17, CC S3.05 Khu A, 512 Nguyễn Xiển, P. Long Thạnh Mỹ, TP. Thủ Đức, TP. HCM</t>
  </si>
  <si>
    <t>2A48</t>
  </si>
  <si>
    <t>ABA-17870</t>
  </si>
  <si>
    <t>WM+ HCM 01.03-S5.01 Vinhomes Grand</t>
  </si>
  <si>
    <t>01.03, Tầng 1, Tòa S5.01, Vinhome Grand Park, P. Long Thạnh Mỹ, TP. Thủ Đức, TP. Hồ Chí Minh</t>
  </si>
  <si>
    <t>ABA-00561</t>
  </si>
  <si>
    <t>VM+HCM B1.01 chung cư  Thủ Thiêm Garden</t>
  </si>
  <si>
    <t>B1.01 tầng 1 Block tại dự án Khu Dân cứ Phước Long, phường Phước Long B, quận 9, thành phố Hồ Chí Minh (VM+ Chung cư 266 Liên phường)</t>
  </si>
  <si>
    <t>ABA-00120</t>
  </si>
  <si>
    <t>VM+ HCM  Flora-Fuji</t>
  </si>
  <si>
    <t>Lô A-001 -Tầng 1 - chung cư Khu A - khu phố 6 - phường Phước Long B - quận 9 - thành phố Hồ Chí Minh - Việt Nam</t>
  </si>
  <si>
    <t>ABA-10131</t>
  </si>
  <si>
    <t>VM+ HCM 1.04-S1.06 Vinhomes Grand P</t>
  </si>
  <si>
    <t>1.04, Tầng 1, Tòa nhà chung cư S1.06 thuộc Khu A – Dự án Khu dân cư và công viên Phước Thiện, 512 đường Nguyễn Xiển, KP. Long Hòa, P. Long Thạnh Mỹ, TP. Thủ Đức, Hồ Chí Minh (Địa chỉ cũ: Quận 9, TP Hồ Chí Minh)</t>
  </si>
  <si>
    <t>ABA-00114</t>
  </si>
  <si>
    <t>VM+ HCM 4 đường D7</t>
  </si>
  <si>
    <t>Số  04 - A13  Đường D7 -  Khu phố 6 - phường Tăng nhơn Phú B - quận 9 - thành phố Hồ Chí Minh - Việt Nam</t>
  </si>
  <si>
    <t>ABA-14986</t>
  </si>
  <si>
    <t>WM+ HCM 1F Đường 18</t>
  </si>
  <si>
    <t>1F Đường 18, P. Phước Bình, TP. Thủ Đức (Q. 9 cũ), TP. HCM</t>
  </si>
  <si>
    <t>ABA-06606</t>
  </si>
  <si>
    <t>VM+ HCM TM 03 Tầng 1, Khối D, CC Gia Hòa</t>
  </si>
  <si>
    <t xml:space="preserve">TM 03, Tầng 1, Khối D (Khối thương mại dịch vụ) thuộc Khu chung cư Gia Hòa tọa lạc tại 523A Đỗ Xuân Hợp, KP6, Phước Long B, Quận 9, TP. Hồ Chí Minh </t>
  </si>
  <si>
    <t>ABA-00441</t>
  </si>
  <si>
    <t>VM+ HCM 81B Lã Xuân Oai</t>
  </si>
  <si>
    <t>81B Lã Xuân Oai, phường Long Trường, quận 9, TPHCM</t>
  </si>
  <si>
    <t>ABA-00243</t>
  </si>
  <si>
    <t>VM+ HCM 97 Lò Lu</t>
  </si>
  <si>
    <t>97 Lò Lu - Khu Phố Phước Hiệp - phường Trường Thạnh - quận 9 - thành phố Hồ Chí Minh - Việt Nam</t>
  </si>
  <si>
    <t>ABA-00612</t>
  </si>
  <si>
    <t>VM+HCM tầng 1 chung cư Flora Anh Đào</t>
  </si>
  <si>
    <t>HCM tầng 1 chung cư Flora Anh Đào, 619 Đỗ Xuân Hợp, phường Phước Long B, quận 9, TP HCM</t>
  </si>
  <si>
    <t>ABA-00603</t>
  </si>
  <si>
    <t>VM+ HCM 1033 Nguyễn Xiển</t>
  </si>
  <si>
    <t>1033 Nguyễn Xiển, phường Long Bình, quận 9, TP HCM</t>
  </si>
  <si>
    <t>ABA-11595</t>
  </si>
  <si>
    <t>WM+ HCM 06 - 07 Block B3, CC TopazHome</t>
  </si>
  <si>
    <t>06 - 07, Block B3, Chung cư TopazHome 2, đường 154 và 138, P. Tân Phú, TP. Thủ Đức</t>
  </si>
  <si>
    <t>ABA-00585</t>
  </si>
  <si>
    <t>VM+ HCM 81 Cầu Xây</t>
  </si>
  <si>
    <t>VM+ HCM 81 Cầu Xây, Phường Tân Phú, Quận 9, TPHCM</t>
  </si>
  <si>
    <t>ABA-12623</t>
  </si>
  <si>
    <t>WM+ HCM S9.01-01.17 Vinhomes Grand Park</t>
  </si>
  <si>
    <t>01.17 Tòa S9.01 VGP - Nguyễn Xiển - P. Long Thạnh Mỹ - Q. 9</t>
  </si>
  <si>
    <t>ABA-13745</t>
  </si>
  <si>
    <t>WM+ HCM S6.05-01.05 Vinhomes Grand</t>
  </si>
  <si>
    <t>01.05 Tòa S6.05, Vinhomes Grand Park, 88 Phước Thiện, P. Long Thạnh Mỹ và P. Long Bình, TP. Thủ Đức, TP. HCM</t>
  </si>
  <si>
    <t>ABA-08063</t>
  </si>
  <si>
    <t>VM+ HCM S3.0101S02 Vinhomes Grand Park</t>
  </si>
  <si>
    <t>1.02, Tầng 1, Tòa nhà chung cư S3.01, Khu A - Dự án Khu dân cư và công viên Phước Thiện, 512 Nguyễn Xiển, khu phố Long Hòa, phường Long Thạnh Mỹ, thành phố Thủ Đức, thành phố Thủ Đức (Địa chỉ cũ: Quận 9, Thành phố Thủ Đức)</t>
  </si>
  <si>
    <t>ABA-14368</t>
  </si>
  <si>
    <t>WM+ HCM  03-04, CC TopazHome 2</t>
  </si>
  <si>
    <t>03.04 CC TopazHome 2, đường 154, P. Tân Phú, TP. Thủ Đức (Q. 9 cũ), TP. HCM</t>
  </si>
  <si>
    <t>ABA-14529</t>
  </si>
  <si>
    <t>WM+ HCM S10.03-01.04 Vinhomes Grand</t>
  </si>
  <si>
    <t>01.04 Tòa S10.03, Vinhomes Grand Park, 88 Phước Thiện, P. Long Bình, TP. Thủ Đức, TP. HCM</t>
  </si>
  <si>
    <t>ABA-14528</t>
  </si>
  <si>
    <t>WM+ HCM S7.02-01.04 Vinhomes Grand</t>
  </si>
  <si>
    <t>01.04 Tòa S7.02, Vinhomes Grand Park, 88 Phước Thiện, P. Long Bình, TP. Thủ Đức, TP. HCM</t>
  </si>
  <si>
    <t>2A10</t>
  </si>
  <si>
    <t>ABA-15242</t>
  </si>
  <si>
    <t>WM+ HCM S7.01-01.17 Vinhomes Grand</t>
  </si>
  <si>
    <t>01.17 Tòa S7.01, Vinhomes Grand Park, 88 Phước Thiện, P. Long Bình, TP. Thủ Đức (Q. 9 cũ), TP. HCM</t>
  </si>
  <si>
    <t>ABA-00184</t>
  </si>
  <si>
    <t>VM+ HCM 60 Đường số 9</t>
  </si>
  <si>
    <t>60 Đường số 9 - khu phố 1 - phường Linh Tây - quận Thủ Đức - thành phố Hồ Chí Minh - Việt Nam</t>
  </si>
  <si>
    <t>ABA-00666</t>
  </si>
  <si>
    <t>VM+ HCM 50 C Xa Lộ Hà Nội</t>
  </si>
  <si>
    <t>50C Xa Lộ Hà Nội, Phường Phước Long A, Quận 9, TP.HCM</t>
  </si>
  <si>
    <t>ABA-00223</t>
  </si>
  <si>
    <t>VM+ HCM 1266 Kha Vạn Cân</t>
  </si>
  <si>
    <t>1266 Kha Vạn Cân - KP2 - phường Linh Trung - quận Thủ Đức - thành phố Hồ Chí Minh - Việt Nam</t>
  </si>
  <si>
    <t>ABA-00207</t>
  </si>
  <si>
    <t>VM+ HCM 206 Đình Phong Phú</t>
  </si>
  <si>
    <t>206 Đình Phong Phú -  KP3 - phường Tăng Nhơn Phú B - quận 9 - thành phố Hồ Chí Minh - Việt Nam</t>
  </si>
  <si>
    <t>ABA-00328</t>
  </si>
  <si>
    <t>VM+ HCM D1 Đường 672 Khu Phố 1</t>
  </si>
  <si>
    <t>D1 đường 672 - Khu phố 1 - phường Phước Long B - quận 9 - thành phố Hồ Chí Minh</t>
  </si>
  <si>
    <t>ABA-00275</t>
  </si>
  <si>
    <t>VM+ HCM 37 Đường 385 - Tăng Nhơn Phú A</t>
  </si>
  <si>
    <t>37 đường 385 - phường Tăng Nhơn Phú A - quận 9 - thành phố Hồ Chí Minh - Việt Nam</t>
  </si>
  <si>
    <t>ABA-10176</t>
  </si>
  <si>
    <t>VM+ HCM 18 Hoàng Diệu 2</t>
  </si>
  <si>
    <t>18 Hoàng Diệu 2, Phường Linh Chiểu, Thành phố Thủ Đức, TP HCM</t>
  </si>
  <si>
    <t>ABA-07626</t>
  </si>
  <si>
    <t>VM+ HCM 1.12-1.12B Lô B Sài Gòn Gateway</t>
  </si>
  <si>
    <t>1.12 - 1.12B, Tầng 1, Lô B, Khu căn hộ Sài Gòn Gateway, 702 Xa lộ Hà Nội (Quốc lộ 52 cũ), Khu phố 1, Phường Hiệp Phú, TP Thủ Đức, TP HCM (Địa chỉ cũ: Quận 9, TP HCM).</t>
  </si>
  <si>
    <t>ABA-00076</t>
  </si>
  <si>
    <t>VM+ HCM 57 Quang Trung</t>
  </si>
  <si>
    <t>57 Quang Trung - phường Hiệp Phú - quận 9 - thành phố Hồ Chí Minh - Việt Nam</t>
  </si>
  <si>
    <t>ABA-00684</t>
  </si>
  <si>
    <t>VM Lê Văn Việt</t>
  </si>
  <si>
    <t>50 Lê Văn Việt P. Hiệp Phú Q. 9,P. Hiệp PhúQ. 9,TP. Hồ Chí Minh</t>
  </si>
  <si>
    <t>2AF7</t>
  </si>
  <si>
    <t>ABA-16779</t>
  </si>
  <si>
    <t>WM+ HCM 36 Đường số 4D</t>
  </si>
  <si>
    <t>36 Đường số 4D, P. Linh Xuân, TP. Thủ Đức, TP. Hồ Chí Minh</t>
  </si>
  <si>
    <t>ABA-00582</t>
  </si>
  <si>
    <t>VM+ HCM 25 đường số 17</t>
  </si>
  <si>
    <t>25 đường số 17, phường Linh Trung, quận Thủ Đức, HCM</t>
  </si>
  <si>
    <t>ABA-00032</t>
  </si>
  <si>
    <t>VM+ HCM 58 Man Thiện</t>
  </si>
  <si>
    <t>58 - 60 Man Thiện - phường Tăng Nhơn Phú A - quận 9 - thành phố Hồ Chí Minh - Việt Nam.</t>
  </si>
  <si>
    <t>ABA-08062</t>
  </si>
  <si>
    <t>VM+ HCM 1.01, CC B2 (9 View Apartment)</t>
  </si>
  <si>
    <t>1.01 Tầng thương mại, Chung cư ký hiệu B2 (9 View Apartment), số 1, Đường 1, KP 4, phường Phước Long B, TP Thủ Đức, Thành phố Thủ Đức (Địa chỉ cũ: Quận 9, Thành phố Thủ Đức)</t>
  </si>
  <si>
    <t>ABA-00396</t>
  </si>
  <si>
    <t>VM+ HCM 270 Man Thiện</t>
  </si>
  <si>
    <t>270 Man Thiện, khu phố 5, phường Tăng Nhơn Phú A, quận 9, TPHCM</t>
  </si>
  <si>
    <t>ABA-12694</t>
  </si>
  <si>
    <t>WM+ HCM 70 Tây Hòa</t>
  </si>
  <si>
    <t>70 Tây Hòa, P. Phước Long A, TP. Thủ Đức, TP. HCM</t>
  </si>
  <si>
    <t>ABA-00606</t>
  </si>
  <si>
    <t>VM+HCM 120-122 đường số 2</t>
  </si>
  <si>
    <t>120-122 đường số 2, khu phố 1, P. Tăng Nhơn Phú B, quận 9, TP HCM</t>
  </si>
  <si>
    <t>ABA-11294</t>
  </si>
  <si>
    <t>WM+ HCM TM02 tầng 1+2 Lavita Charm</t>
  </si>
  <si>
    <t>TM01 CC Lavita Charm, 29 Đường số 1, P. Trường Thọ, TP. Thủ Đức, HCM</t>
  </si>
  <si>
    <t>ABA-00234</t>
  </si>
  <si>
    <t>VM+ HCM 60 Lê Văn Chí (2)</t>
  </si>
  <si>
    <t xml:space="preserve"> 60 Lê Văn Chí - phường Linh Trung - quận Thủ Đức - thành phố Hồ Chí Minh - Việt Nam</t>
  </si>
  <si>
    <t>ABA-00302</t>
  </si>
  <si>
    <t>VM+ HCM 39A - 41 Đường Số 3</t>
  </si>
  <si>
    <t>39A - 41 Đường Số 3 - phường Trường Thọ - quận Thủ Đức - thành phố Hồ Chí Minh - Việt Nam</t>
  </si>
  <si>
    <t>ABA-00258</t>
  </si>
  <si>
    <t>VM+ HCM 54 đường 339</t>
  </si>
  <si>
    <t>54 Đường 339 - phường Phước Long B - quận 9 - thành phố Hồ Chí Minh - Việt Nam</t>
  </si>
  <si>
    <t>ABA-14142</t>
  </si>
  <si>
    <t>WIN HCM 174 Dương Đình Hội</t>
  </si>
  <si>
    <t>174 Dương Đình Hội, P. Phước Long B, TP. Thủ Đức (Q. 9 cũ), TP. HCM</t>
  </si>
  <si>
    <t>ABA-00180</t>
  </si>
  <si>
    <t>VM+ HCM 77A Dương Đình Hội</t>
  </si>
  <si>
    <t>77A Dương Đình Hội - phường Phước Long B  - quận 9  - thành phố Hồ Chí Minh - Việt Nam</t>
  </si>
  <si>
    <t>ABA-00244</t>
  </si>
  <si>
    <t>VM+ HCM 355A  Đỗ Xuân Hợp</t>
  </si>
  <si>
    <t>355A Đỗ Xuân Hợp - KP5 - phường Phước Long B - quận 9 - thành phố Hồ Chí Minh - Việt Nam</t>
  </si>
  <si>
    <t>ABA-00512</t>
  </si>
  <si>
    <t>VM+ HCM Lavita Garden</t>
  </si>
  <si>
    <t>0.14 tầng 01 (trệt), Chung cư cao tầng phường Trường Thọ, 17 Đường số 3, Khu phố 6, Phường Trường Thọ, Quận Thủ Đức, TPHCM -CC Lavita</t>
  </si>
  <si>
    <t>ABA-00521</t>
  </si>
  <si>
    <t>VM+ HCM 23/2 đường số 9</t>
  </si>
  <si>
    <t>23/2 đường số 9, Khu phố 4, Phường Trường Thọ, Quận Thủ Đức, TPHCM</t>
  </si>
  <si>
    <t>ABA-15436</t>
  </si>
  <si>
    <t>WM HCM Novia Thủ Đức</t>
  </si>
  <si>
    <t>Chung cư Flora Novia, 1061 Phạm Văn Đồng, P.Linh Tây Thủ Đức TPHCM</t>
  </si>
  <si>
    <t>ABA-00100</t>
  </si>
  <si>
    <t>VM+ HCM Chung Cư Linh Tây</t>
  </si>
  <si>
    <t>TM 1.07 - tầng 1 - khối đế - Khu chung cư kết hợp thương mại (Lô H) - Khu nhà ở phường Linh Tây - quận Thủ Đức - thành phố Hồ Chí Minh - Việt Nam</t>
  </si>
  <si>
    <t>ABA-00594</t>
  </si>
  <si>
    <t>VM+ HCM 82 Tô Vĩnh Diện</t>
  </si>
  <si>
    <t>VM+HCM 82 Tô Vĩnh Diện, KP5, P.Linh Chiểu, Q.Thủ Đức</t>
  </si>
  <si>
    <t>ABA-00304</t>
  </si>
  <si>
    <t>VM+ HCM 34 Đường số 12</t>
  </si>
  <si>
    <t>34 Đường số 12 - kP 5 - phường Trường Thọ - quận Thủ Đức - thành phố Hồ Chí Minh - Việt Nam</t>
  </si>
  <si>
    <t>ABA-00452</t>
  </si>
  <si>
    <t>VM+ HCM 34 Chương Dương</t>
  </si>
  <si>
    <t>34 Chương Dương, P. Linh Chiểu, Q. Thủ Đức, TPHCM</t>
  </si>
  <si>
    <t>ABA-00094</t>
  </si>
  <si>
    <t>VM+ HCM 24 Đoàn Kết</t>
  </si>
  <si>
    <t>Số 24 Đoàn Kết - Khu Phố 2 - phường Bình Thọ - quận Thủ Đức - thành phố Hồ Chí Minh - Việt Nam</t>
  </si>
  <si>
    <t>ABA-00683</t>
  </si>
  <si>
    <t>VM VCP HCM Thủ Đức</t>
  </si>
  <si>
    <t>Số 216 Võ Văn Ngân, P. Bình Thọ, Tp. Thủ Đức Tp. HCM</t>
  </si>
  <si>
    <t>ABA-00049</t>
  </si>
  <si>
    <t>VM+ HCM 03 Đường số 4</t>
  </si>
  <si>
    <t>03 Đường số 4 - Khu phố 6 - phường Trường Thọ - quận Thủ Đức - thành phố Hồ Chí Minh - Việt Nam.</t>
  </si>
  <si>
    <t>ABA-00494</t>
  </si>
  <si>
    <t>VM+HCM 159 Tân Lập II</t>
  </si>
  <si>
    <t>159 Tân Lập II, Tổ 3,  KP 6, HIệp Phú, Quận 9, TP HCM</t>
  </si>
  <si>
    <t>ABA-00031</t>
  </si>
  <si>
    <t>VM+ HCM 162 Linh Đông</t>
  </si>
  <si>
    <t>162 Linh Đông - Khu Phố 4 - phường Linh Đông - quận Thủ Đức - thành phố Hồ Chí Minh - Việt Nam.</t>
  </si>
  <si>
    <t>ABA-00070</t>
  </si>
  <si>
    <t>VM+ HCM 65 Linh Đông</t>
  </si>
  <si>
    <t>Tầng Trệt - Chung cư Linh Đông - 65 Linh Đông - phường Linh Đông - quận Thủ Đức - thành phố Hồ Chí Minh - Việt Nam</t>
  </si>
  <si>
    <t>ABA-00422</t>
  </si>
  <si>
    <t>VM+ HCM CC 4S Linh Đông 1</t>
  </si>
  <si>
    <t>4S Linh Đông, P.Linh Đông, Q.Thủ Đức, TP.HCM</t>
  </si>
  <si>
    <t>ABA-00385</t>
  </si>
  <si>
    <t>VM+ HCM 61/43 Đường số 48</t>
  </si>
  <si>
    <t>61/43 Đường số 48 - phường Hiệp Bình Chánh - quận Thủ Đức - thành phố Hồ Chí Minh - Việt Nam</t>
  </si>
  <si>
    <t>ABA-00649</t>
  </si>
  <si>
    <t>VM+ HCM 25 đường số 6</t>
  </si>
  <si>
    <t>25 đường số 6, Khu phố 2, Phường Hiệp Bình Chánh, Quận Thủ Đức, TP HCM.</t>
  </si>
  <si>
    <t>ABA-00311</t>
  </si>
  <si>
    <t>VM+ HCM  520 Quốc Lộ 13</t>
  </si>
  <si>
    <t>520 Quốc Lộ 13 - KP 16 - phường Hiệp Bình Phước - quận Thủ Đức - thành phố Hồ Chí Minh - Việt Nam</t>
  </si>
  <si>
    <t>2AB0</t>
  </si>
  <si>
    <t>ABA-16552</t>
  </si>
  <si>
    <t>WM+ HCM 22 Đường số 3</t>
  </si>
  <si>
    <t>22 Đường số 3, KP. 5, P. Hiệp Bình Phước, TP. Thủ Đức, TP. Hồ Chí Minh</t>
  </si>
  <si>
    <t>ABA-00297</t>
  </si>
  <si>
    <t>VM+ HCM 52A Đường Số 18</t>
  </si>
  <si>
    <t>52A đường 18 - phường Hiệp Bình Chánh - quận Thủ Đức - thành phố Hồ Chí Minh - Việt Nam</t>
  </si>
  <si>
    <t>ABA-00283</t>
  </si>
  <si>
    <t>VM+ HCM CC Opal RiverSide</t>
  </si>
  <si>
    <t>0.01 Khối A1 và 0.03 Khối A2 - Chung Cư Opal Riverside - khu phố 4 - phường Hiệp Bình Chánh -quận Thủ Đức - thành phố Hồ Chí Minh - Việt Nam</t>
  </si>
  <si>
    <t>ABA-13148</t>
  </si>
  <si>
    <t>WM+ HCM 1 Đường số 38</t>
  </si>
  <si>
    <t>1 Đường số 38, P. Hiệp Bình Chánh, TP. Thủ Đức, TP. HCM</t>
  </si>
  <si>
    <t>2AK7</t>
  </si>
  <si>
    <t>ABA-17749</t>
  </si>
  <si>
    <t>WM+ HCM 66A đường số 5</t>
  </si>
  <si>
    <t>66A Đường số 5, P. Linh Xuân, TP. Thủ Đức, TP. Hồ Chí Minh</t>
  </si>
  <si>
    <t>ABA-00423</t>
  </si>
  <si>
    <t>VM+ HCM CC 4S Riverside</t>
  </si>
  <si>
    <t>0.12 tầng 1, cc 4S Bình Triệu, đường 17, KP3, P.Hiệp Bình Chánh, Q.Thủ Đức ( CC 4S Riverside)</t>
  </si>
  <si>
    <t>ABA-00162</t>
  </si>
  <si>
    <t>VM+ HCM 18 Đường số 2</t>
  </si>
  <si>
    <t>18 Đường số 2 khu nhà Hiệp Bình Chánh - KP5 - phường Hiệp Bình Chánh - quận Thủ Đức - thành phố Hồ Chí Minh - Việt Nam</t>
  </si>
  <si>
    <t>ABA-00453</t>
  </si>
  <si>
    <t>VM+ HCM 48 đường số 26, KP5</t>
  </si>
  <si>
    <t>48 đường số 26, KP5, P. Hiệp Bình Chánh, Q. Thủ Đức, TPHCM</t>
  </si>
  <si>
    <t>ABA-13995</t>
  </si>
  <si>
    <t>WM+ HCM 22 Đường số 25</t>
  </si>
  <si>
    <t>22 Đường số 25, P. Linh Đông, TP. Thủ Đức (Q. Thủ Đức cũ), TP. HCM</t>
  </si>
  <si>
    <t>ABA-00123</t>
  </si>
  <si>
    <t>VM+ HCM 130 E và 130 G Đường Gò Dưa</t>
  </si>
  <si>
    <t>130E  - 130G Đường gò Dưa - KP 3 - phường Tam Bình - quận Thủ Đức  - thành phố Hồ Chí Minh - Việt Nam</t>
  </si>
  <si>
    <t>ABA-00457</t>
  </si>
  <si>
    <t>VM+ HCM 71 Đường số 9</t>
  </si>
  <si>
    <t>71 đường số 9, khu phố 4, phường Bình Chiểu, quận Thủ Đức, TP Hồ Chí Minh</t>
  </si>
  <si>
    <t>ABA-00270</t>
  </si>
  <si>
    <t>VM+ HCM 38C/7-9 Đường Cây Keo</t>
  </si>
  <si>
    <t>38C/7- 38C/9 Cây Keo - phường Tam Phú - quận Thủ Đức - thành phố Hồ Chí Minh - Việt Nam</t>
  </si>
  <si>
    <t>ABA-00064</t>
  </si>
  <si>
    <t>VM+ HCM Hiệp Bình Phước</t>
  </si>
  <si>
    <t>0.03 thuộc Tầng 1 - Khối B chung cư đường Gò Dưa - KP4 - phường Hiệp Bình Phước - quận Thủ Đức - thành phố Hồ Chí Minh - Việt Nam.</t>
  </si>
  <si>
    <t>ABA-00022</t>
  </si>
  <si>
    <t>VM+ HCM CC SUNVIEW</t>
  </si>
  <si>
    <t>A2-12A - Chung cư Sunview - Gò Dưa - phường Hiệp Bình Phước - quận Thủ Đức - thành phố Hồ Chí Minh - Việt Nam.</t>
  </si>
  <si>
    <t>ABA-00445</t>
  </si>
  <si>
    <t>VM+ HCM 113 – 113A Tam Châu</t>
  </si>
  <si>
    <t>113 – 113A Tam Châu, KP5, Phường Tam Phú, Quận Thủ Đức, TP. Hồ Chí Minh</t>
  </si>
  <si>
    <t>ABA-00152</t>
  </si>
  <si>
    <t>VM+ HCM 651-653 Tỉnh lộ 43</t>
  </si>
  <si>
    <t>651 A- 653 Tỉnh Lộ 43 - Khu Phố 4  - phường Tam Bình - quận Thủ Đức - thành phố Hồ Chí Minh - Việt Nam</t>
  </si>
  <si>
    <t>ABA-11278</t>
  </si>
  <si>
    <t>WM+ HCM SH-02 Block A, KCH Opal Garden</t>
  </si>
  <si>
    <t xml:space="preserve">A02 CC Opal Garden 39 đường 20, Hiệp Bình Chánh, Thủ Đức, HCM </t>
  </si>
  <si>
    <t>ABA-00388</t>
  </si>
  <si>
    <t>VM+ HCM 188 Hiệp Bình</t>
  </si>
  <si>
    <t>188 Hiệp Bình - phường Hiệp Bình Chánh - quận Thủ Đức - thành phố Hồ Chí Minh - Việt Nam</t>
  </si>
  <si>
    <t>ABA-00546</t>
  </si>
  <si>
    <t>VM+ HCM 81 đường số 2</t>
  </si>
  <si>
    <t>VM+ HCM 81 đường số 2, KP6, Phường Hiệp Bình Phước, Thủ Đức, TPHCM</t>
  </si>
  <si>
    <t>ABA-00229</t>
  </si>
  <si>
    <t>VM+ HCM 85A Quốc Lộ 13</t>
  </si>
  <si>
    <t>85A Quốc Lộ 13 cũ -  KP 3 -  phường Hiệp Bình Phước - quận Thủ Đức - thành phố Hồ Chí Minh - Việt Nam</t>
  </si>
  <si>
    <t>ABA-00404</t>
  </si>
  <si>
    <t>VM+ HCM 8A đường số 12</t>
  </si>
  <si>
    <t>8A đường số 12, KP2, P. Hiệp Bình Phước, Q.Thủ Đức, TPHCM</t>
  </si>
  <si>
    <t>ABA-00356</t>
  </si>
  <si>
    <t>VM+ HCM 202A Quốc Lộ 13 cũ</t>
  </si>
  <si>
    <t>202a Quốc Lộ 13 cũ - phường Hiệp Bình Phước - quận Thủ Đức - thành phố Hồ Chí Minh - Việt Nam</t>
  </si>
  <si>
    <t>ABA-00178</t>
  </si>
  <si>
    <t>VM+ HCM 39A1Bình Chiểu</t>
  </si>
  <si>
    <t>39A1 Bình Chiểu Khu Phố 3 - phường Bình Chiểu - quận Thủ Đức  - thành phố Hồ Chí Minh - Việt Nam</t>
  </si>
  <si>
    <t>ABA-13978</t>
  </si>
  <si>
    <t>WM+ HCM Lô G17, 33 Đường số 6</t>
  </si>
  <si>
    <t>Lô G17, Khu nhà ở Bình Chiểu, KP. 2, P. Bình Chiểu, TP. Thủ Đức, TP. HCM (33 Đường số 6)</t>
  </si>
  <si>
    <t>ABA-00410</t>
  </si>
  <si>
    <t>VM+ HCM 45 Gò Dưa</t>
  </si>
  <si>
    <t>45 Gò Dưa, KP4, P.Tam Bình, Q.Thủ Đức, TPHCM</t>
  </si>
  <si>
    <t>2AI5</t>
  </si>
  <si>
    <t>ABA-17685</t>
  </si>
  <si>
    <t>WIN HCM GF-03 &amp; GF-05, CC Stown</t>
  </si>
  <si>
    <t>GF-03 và GF-05, Tầng trệt Chung cư STown Thủ Đức, số 2A đường Bình Chiểu, P. Bình Chiểu, TP. Thủ Đức, TP. Hồ Chí Minh, Việt Nam</t>
  </si>
  <si>
    <t>ABA-00068</t>
  </si>
  <si>
    <t>VM+ HCM 89 Hiệp Bình</t>
  </si>
  <si>
    <t>Số 89 đường Hiệp Bình - khu phố 6 - phường Hiệp Bình Phước - quận Thủ Đức - thành phố Hồ Chí Minh - Việt Nam</t>
  </si>
  <si>
    <t>ABA-00566</t>
  </si>
  <si>
    <t>VM+ HCM 112/6 Tân Chánh Hiệp 36</t>
  </si>
  <si>
    <t>112/6 Tân Chánh Hiệp 36, Khu phố 6, Phường Tân Chánh Hiệp, Quận 12, TPHCM</t>
  </si>
  <si>
    <t>ABA-00111</t>
  </si>
  <si>
    <t>VM+ HCM 596/2 Tô Ký</t>
  </si>
  <si>
    <t>Số 596/2 Tô Ký - phường Tân Chánh Hiệp - quận 12 - thành phố Hồ Chí Minh - Việt Nam</t>
  </si>
  <si>
    <t>ABA-00156</t>
  </si>
  <si>
    <t>VM+ HCM 0.01-02-03 số 41, Trung Mỹ Tây</t>
  </si>
  <si>
    <t>Tầng Trệt - 0.01 - 0.02 - 0.003 - Lô A - Khu nhà ở gia đình của Lực lượng vũ trang Quân Khu 7 - Số 41 - đường TMT2A - phường Trung Mỹ Tây - quận 12 - thành phố Hồ Chí Minh - Việt Nam</t>
  </si>
  <si>
    <t>ABA-00155</t>
  </si>
  <si>
    <t>VM+ HCM 26/4B ấp Đông Lân</t>
  </si>
  <si>
    <t>26/4B ấp Đông lân  - xã Bà Điểm - huyện Hóc Môn - thành phố Hồ Chí Minh - Việt Nam</t>
  </si>
  <si>
    <t>ABA-09732</t>
  </si>
  <si>
    <t>VM+ HCM 48-49 Ấp Hậu Lân</t>
  </si>
  <si>
    <t>48-49 Ấp Hậu Lân, xã Bà Điểm, huyện Hóc Môn, TPHCM</t>
  </si>
  <si>
    <t>ABA-00570</t>
  </si>
  <si>
    <t>VM+ HCM 8/9 ấp Hưng Lân</t>
  </si>
  <si>
    <t>8/9 ấp Hưng Lân, Xã Bà Điểm, Huyện Hóc Môn, TPHCM</t>
  </si>
  <si>
    <t>ABA-11260</t>
  </si>
  <si>
    <t>WM+ HCM 122 Trung Mỹ Tây 13</t>
  </si>
  <si>
    <t>122 Trung Mỹ Tây 13, KP. 7, P. Trung Mỹ Tây, Q. 12, TP. HCM</t>
  </si>
  <si>
    <t>ABA-00542</t>
  </si>
  <si>
    <t>VM+ HCM 33/4 ấp Mới 1</t>
  </si>
  <si>
    <t>33/4 ấp Mới 1, Xã Tân Xuân, Hóc Môn, TPHCM</t>
  </si>
  <si>
    <t>ABA-00656</t>
  </si>
  <si>
    <t>VM+ HCM Nhà Tại Thửa 614, TBĐ 09</t>
  </si>
  <si>
    <t>Nhà tại thửa 614, TBĐ số 09, Khu phố 6, Phường Trung Mỹ Tây, Quận 12, TPHCM (107 Hà Đặc)</t>
  </si>
  <si>
    <t>ABA-10175</t>
  </si>
  <si>
    <t>VM+ HCM 36/2 – 36/2B Khu phố 8</t>
  </si>
  <si>
    <t>36/2 – 36/2B Lê Thị Hà Khu phố 8, TT. Hóc Môn, H. Hóc Môn, TP. HCM</t>
  </si>
  <si>
    <t>ABA-11843</t>
  </si>
  <si>
    <t>WM+ HCM 8/1A KP4</t>
  </si>
  <si>
    <t>8/1 KP4, TT. Hóc Môn, H. Hóc Môn, TP. Hồ Chí Minh</t>
  </si>
  <si>
    <t>ABA-00623</t>
  </si>
  <si>
    <t>VM+ HCM Nhà tại thửa 1178, TBĐ số 1</t>
  </si>
  <si>
    <t>Nhà tại thửa 1178, TBĐ số 1 (77/8B Nguyễn Hữu Cầu), Xã Tân Xuân (Trung Mỹ Tây cũ), Hóc Môn, TPHCM</t>
  </si>
  <si>
    <t>2AE7</t>
  </si>
  <si>
    <t>ABA-16720</t>
  </si>
  <si>
    <t>WM+ HCM 6 Xuân Thới 3</t>
  </si>
  <si>
    <t>56/6B Xuân Thới Đông 2, X. Xuân Thới Đông, H. Hóc Môn, TP. HCM</t>
  </si>
  <si>
    <t>ABA-00277</t>
  </si>
  <si>
    <t>VM+ HCM 911 A-B Nguyễn Ảnh Thủ</t>
  </si>
  <si>
    <t>911A-B Nguyễn Ảnh Thủ - phường Tân Chánh Hiệp -  quận 12 - thành phố Hồ Chí Minh - Việt Nam</t>
  </si>
  <si>
    <t>ABA-09959</t>
  </si>
  <si>
    <t>VM+ HCM 340 đường Tân Chánh Hiệp 10</t>
  </si>
  <si>
    <t>340 đường Tân Chánh Hiệp 10, KP.4, P. Tân Chánh Hiệp, Q. 12, TP. HCM</t>
  </si>
  <si>
    <t>ABA-00021</t>
  </si>
  <si>
    <t>VM+ HCM Tân Chánh Hiệp</t>
  </si>
  <si>
    <t>Căn hộ 0.05 - Tòa nhà A1 - Chung cư số 48A đường Tân Chánh Hiệp 21 - Khu phố 1 - phường Tân Chánh Hiệp - quận 12 - thành phố Hồ Chí Minh - Việt Nam.</t>
  </si>
  <si>
    <t>ABA-11296</t>
  </si>
  <si>
    <t>WM+ HCM 249-251 Huỳnh Thị Hai</t>
  </si>
  <si>
    <t>249-251 Huỳnh Thị Hai, P. Tân Chánh Hiệp, Q. 12, TP. HCM</t>
  </si>
  <si>
    <t>ABA-14005</t>
  </si>
  <si>
    <t>WM+ HCM 129/3 Trịnh Thị Miếng</t>
  </si>
  <si>
    <t>129/3 Trịnh Thị Miếng, X. Thới Tam Thôn, H. Hóc Môn, TP. HCM</t>
  </si>
  <si>
    <t>ABA-00411</t>
  </si>
  <si>
    <t>VM+ HCM 563 Lê Văn Khương</t>
  </si>
  <si>
    <t>563 Lê Văn Khương, KP 5, P.Hiệp Thành, Q.12, TPHCM</t>
  </si>
  <si>
    <t>ABA-00415</t>
  </si>
  <si>
    <t>VM+ HCM 506/61 Nguyễn Ảnh Thủ</t>
  </si>
  <si>
    <t>506/61 Nguyễn Ảnh Thủ, kp 4, p Hiệp Thành, q.12, Tp HCM</t>
  </si>
  <si>
    <t>ABA-00201</t>
  </si>
  <si>
    <t>VM+ HCM 143C Lê Văn Khương</t>
  </si>
  <si>
    <t>143C Lê Văn Khương - xã Đông Thạnh - huyện Hóc Môn - thành phố Hồ Chí Minh - Việt Nam</t>
  </si>
  <si>
    <t>ABA-13980</t>
  </si>
  <si>
    <t>WM+ HCM 8/17 Đông Thạnh 3</t>
  </si>
  <si>
    <t>8/17 Đông Thạnh 3, X. Đông Thạnh, H. Hóc Môn, TP. HCM</t>
  </si>
  <si>
    <t>2AG3</t>
  </si>
  <si>
    <t>ABA-17692</t>
  </si>
  <si>
    <t>WM+ HCM 49 Đông Thạnh 3-4</t>
  </si>
  <si>
    <t>49 Đông Thạnh 3-4, Ấp 7, X. Đông Thạnh, H. Hóc Môn, TP. HCM</t>
  </si>
  <si>
    <t>ABA-00125</t>
  </si>
  <si>
    <t>VM+ HCM 1/23B Ấp 3</t>
  </si>
  <si>
    <t>Số 1/23B - Âp 3 - xã Đông Thạnh - huyện Hóc Môn - thành phố Hồ Chí Minh - Việt Nam</t>
  </si>
  <si>
    <t>ABA-00663</t>
  </si>
  <si>
    <t>VM+ HCM 107/4A Hương Lộ 80B</t>
  </si>
  <si>
    <t>107/4A Hương Lộ 80B, Phường Hiệp Thành, Quận 12, TP Hồ Chí Minh</t>
  </si>
  <si>
    <t>ABA-00557</t>
  </si>
  <si>
    <t>VM+ HCM 1.17-1.04 CC Hiệp Thành-Parkland</t>
  </si>
  <si>
    <t>1.17 và 1.04 Tầng 1+2, CC Hiệp Thành (Parkland), số 38 đường N5, KDC Hiệp Thành, Phường Hiệp Thành, Quận 12</t>
  </si>
  <si>
    <t>ABA-10073</t>
  </si>
  <si>
    <t>VM+ HCM 125A Dương Thị Mười</t>
  </si>
  <si>
    <t>125A Dương Thị Mười - P. Tân Chánh Hiệp - Q. 12 - TP. HCM</t>
  </si>
  <si>
    <t>ABA-00321</t>
  </si>
  <si>
    <t>VM+ HCM 4/1D Ấp Nam Thới</t>
  </si>
  <si>
    <t>4/1D Ấp Nam Thới - xã Thới Tam Thôn - huyện Hóc Môn - thành phố Hồ Chí Minh - Việt Nam</t>
  </si>
  <si>
    <t>ABA-00170</t>
  </si>
  <si>
    <t>VM+ HCM 3/123 Ấp Nhị Tân 1</t>
  </si>
  <si>
    <t>3/123 Ấp Nhị Tân 1 - xã Tân Thới Nhì - huyện Hóc Môn - thành phố Hồ Chí Minh - Việt Nam</t>
  </si>
  <si>
    <t>ABA-13724</t>
  </si>
  <si>
    <t>WM+ HCM 302 – 304 Nguyễn Thị Kiểu</t>
  </si>
  <si>
    <t>302 – 304 Nguyễn Thị Kiểu, P. Hiệp Thành, Q. 12, TP. HCM</t>
  </si>
  <si>
    <t>ABA-00599</t>
  </si>
  <si>
    <t>VM+ HCM Chung cư Hoa Phượng (Zen Tower)</t>
  </si>
  <si>
    <t>1.02, 1.03, 2.03, 2.04 Tầng 1+2, Chung cư Hoa Phượng (Zen Tower), 34/1A Quốc lộ 1A, Phường Thới An, Quận 12, TPHCM</t>
  </si>
  <si>
    <t>ABA-00631</t>
  </si>
  <si>
    <t>VM+ HCM 35A đường TX 21</t>
  </si>
  <si>
    <t>35A đường TX 21, khu phố 1, Phường Thạnh Xuân, Quận 12, TPHCM</t>
  </si>
  <si>
    <t>ABA-00279</t>
  </si>
  <si>
    <t>VM+ HCM 247/34 Hà Huy Giáp</t>
  </si>
  <si>
    <t>247/34 Hà Huy Giáp, KP3A, Phường Thạnh Lộc, Quận 12, TPHCM</t>
  </si>
  <si>
    <t>ABA-00446</t>
  </si>
  <si>
    <t>VM+ HCM 42/1 TL 16</t>
  </si>
  <si>
    <t>42/1 TL16, khu phố 3B, phường Thạnh Lộc, quận 12, TPHCM</t>
  </si>
  <si>
    <t>ABA-13121</t>
  </si>
  <si>
    <t>WM+ HCM 12/1 đường TL27</t>
  </si>
  <si>
    <t>12/1 đường TL27, Khu phố 3, Phường Thạnh Lộc, Quận 12, Thành phố Hồ Chí Minh</t>
  </si>
  <si>
    <t>ABA-00165</t>
  </si>
  <si>
    <t>VM+ HCM 45 Đường TL 27</t>
  </si>
  <si>
    <t>45 Đường Thạnh Lộc 27 - Khu Phố 3B - phường Thạnh Lộc - quận 12 - thành phố Hồ Chí Minh - Việt Nam</t>
  </si>
  <si>
    <t>ABA-00130</t>
  </si>
  <si>
    <t>VM+ HCM 25 Bùi Công Trừng</t>
  </si>
  <si>
    <t>Số 25 Bùi Công Trừng - phường Thạnh Xuân - quận 12 - thành phố Hồ Chí Minh - Việt Nam</t>
  </si>
  <si>
    <t>2AR7</t>
  </si>
  <si>
    <t>ABA-18172</t>
  </si>
  <si>
    <t>WIN HCM 1 Đường N1</t>
  </si>
  <si>
    <t>01 Đường N1, Khu nhà ở Gò Sao (PICITY High Park), P. Thạnh Xuân, Q. 12, TP. HCM</t>
  </si>
  <si>
    <t>ABA-00095</t>
  </si>
  <si>
    <t>VM+ HCM 9/3B Hà Huy Giáp</t>
  </si>
  <si>
    <t>9/3B Hà Huy Giáp - phường Thạnh Xuân - quận 12 - thành phố Hồ Chí Minh - Việt Nam</t>
  </si>
  <si>
    <t>ABA-00319</t>
  </si>
  <si>
    <t>VM+ HCM L12-Khu Nhà Ở Thới An</t>
  </si>
  <si>
    <t>L12 Khu nhà ở Thới An - Khu phố 1 - phường Thới An - quận 12 - thành phố Hồ Chí Minh - Việt Nam</t>
  </si>
  <si>
    <t>ABA-00586</t>
  </si>
  <si>
    <t>VM+ HCM Thửa 926, TBĐ 7, Quận 12</t>
  </si>
  <si>
    <t>VM+ HCM Thửa 926, TBĐ số 7 (163 Nguyễn Thị Kiêu), Phường Thới An, Quận 12, TPHCM</t>
  </si>
  <si>
    <t>ABA-14984</t>
  </si>
  <si>
    <t>WM+ HCM 77 Tân Thới Hiệp 14</t>
  </si>
  <si>
    <t>77 Tân Thới Hiệp 14, P. Tân Thới Hiệp, Q. 12, TP. HCM</t>
  </si>
  <si>
    <t>ABA-00217</t>
  </si>
  <si>
    <t>VM+ HCM 17/4 Nguyễn Thị Kiểu</t>
  </si>
  <si>
    <t>Số 17/4 Nguyễn Thị Kiểu - KP 3 - phường Tân Thới Hiệp - quận 12 - thành phố Hồ Chí Minh - Việt Nam</t>
  </si>
  <si>
    <t>ABA-00191</t>
  </si>
  <si>
    <t>VM+ HCM 37/2B-2D Ấp Mỹ Hòa</t>
  </si>
  <si>
    <t>37/2B  - 37/2D Ấp Mỹ Hòa - xã Trung Chánh - huyện Hóc Môn - thành phố Hồ Chí Minh - Việt Nam</t>
  </si>
  <si>
    <t>ABA-11646</t>
  </si>
  <si>
    <t>WM+ HCM 98/5A-5B Ấp Dân Thắng 2</t>
  </si>
  <si>
    <t>98/5A – 5B Ấp Dân Thắng 2, X. Tân Thới Nhì, H. Hóc Môn, TP. HCM (Địa chỉ đầu vào: 98/5A-5B Lê Lợi)</t>
  </si>
  <si>
    <t>ABA-11844</t>
  </si>
  <si>
    <t>WM+ HCM 154 Nguyễn Thị Nỉ</t>
  </si>
  <si>
    <t>154 Nguyễn Thị Nỉ , Ấp Hội Thạnh, X. Trung An, H. Củ Chi, TP. Hồ Chí Minh</t>
  </si>
  <si>
    <t>ABA-12406</t>
  </si>
  <si>
    <t>WM+ HCM 80 Nguyễn Thị Tiệp</t>
  </si>
  <si>
    <t>80 Nguyễn Thị Tiệp, ấp Tây, X. Tân An Hội, H. Củ Chi, TP. Hồ Chí Minh</t>
  </si>
  <si>
    <t>ABA-11584</t>
  </si>
  <si>
    <t>WM+ HCM 243 Tỉnh Lộ 15</t>
  </si>
  <si>
    <t>243 Tỉnh Lộ 15, X. Tân Thạnh Đông, H. Củ Chi, TP. HCM</t>
  </si>
  <si>
    <t>ABA-12693</t>
  </si>
  <si>
    <t>WM+ HCM 63 Phạm Hữu Tâm</t>
  </si>
  <si>
    <t>63 Phạm Hữu Tâm, TT. Củ Chi, H. Củ Chi, TP. HCM</t>
  </si>
  <si>
    <t>ABA-12589</t>
  </si>
  <si>
    <t>WM+ HCM 314E Hương Lộ 2</t>
  </si>
  <si>
    <t>314E Hương Lộ 2, X. Phước Vĩnh An, H. Củ Chi, TP. Hồ Chí Minh</t>
  </si>
  <si>
    <t>ABA-00143</t>
  </si>
  <si>
    <t>VM+ HCM Số 13 Đường 78</t>
  </si>
  <si>
    <t>13 Đường  số 78 - Âp Đình - xã Tân Phú Trung - huyện Củ Chi  - thành phố Hồ Chí Minh - Việt Nam</t>
  </si>
  <si>
    <t>ABA-00368</t>
  </si>
  <si>
    <t>VM+ HCM 35 Trần Tử Bình</t>
  </si>
  <si>
    <t>28 Trần Tử Bình - xã Tân Thông Hội - huyện Củ Chi - thành phố Hồ Chí Minh - Việt Nam</t>
  </si>
  <si>
    <t>ABA-10180</t>
  </si>
  <si>
    <t>VM+ HCM 21 Tỉnh Lộ 8</t>
  </si>
  <si>
    <t>21 Tỉnh Lộ 8, Ấp 1A, X. Tân Thạnh Tây, H. Củ Chi, TP. HCM</t>
  </si>
  <si>
    <t>ABA-00067</t>
  </si>
  <si>
    <t>VM+ HCM 314 Tỉnh lộ 8</t>
  </si>
  <si>
    <t xml:space="preserve">314 KP.4 -đường Tỉnh Lộ 8 -thị trấn Củ Chi - huyện Củ Chi - thành phố Hồ Chí Minh - Việt Nam </t>
  </si>
  <si>
    <t>ABA-00618</t>
  </si>
  <si>
    <t>VM+ HCM 309 Nguyễn Thị Rành</t>
  </si>
  <si>
    <t>309 Nguyễn Thị Rành, Ấp Xóm Mới, Trung Lập Hạ, Củ Chi, TPHCM</t>
  </si>
  <si>
    <t>ABA-09819</t>
  </si>
  <si>
    <t>VM+ HCM 42B Nguyễn Văn Khạ</t>
  </si>
  <si>
    <t>42B Nguyễn Văn Khạ - KP. 1 - TT. Củ Chi - H. Củ Chi - TP. HCM</t>
  </si>
  <si>
    <t>ABA-14004</t>
  </si>
  <si>
    <t>WM+ HCM 1400 Tỉnh Lộ 7</t>
  </si>
  <si>
    <t>1400 Tỉnh Lộ 7, Ấp Chợ Cũ, X. An Nhơn Tây, H. Củ Chi, TP. HCM</t>
  </si>
  <si>
    <t>ABA-08449</t>
  </si>
  <si>
    <t>VM+ HCM 565G Tỉnh Lộ 15</t>
  </si>
  <si>
    <t>565G Tỉnh Lộ 15, Xã Tân Thạnh Đông, Huyện Củ Chi, TPHCM</t>
  </si>
  <si>
    <t>ABA-00552</t>
  </si>
  <si>
    <t>VM HCM 48 Liêu Bình Hương</t>
  </si>
  <si>
    <t>48 Liêu Bình Hương, ấp Tân Tiến, xã Tân Thông HỘi, H. Củ Chi TP HCM</t>
  </si>
  <si>
    <t>ABA-00195</t>
  </si>
  <si>
    <t>VM+ HCM Golden River A3. SH10</t>
  </si>
  <si>
    <t>Tầng 1 - khối nhà HH6-3 - Dự án Khu Trung Tâm Phức Hợp Sài Gòn – Ba Son - Số 02 Tôn Đức Thắng - phường Bến Nghé - quận 1 - thành phố Hồ Chí Minh - Việt Nam</t>
  </si>
  <si>
    <t>ABA-00037</t>
  </si>
  <si>
    <t>VM+ HCM 218 Phan Văn Hân</t>
  </si>
  <si>
    <t>218 Phan Văn Hân - phường 17 - quận Bình Thạnh - thành phố Hồ Chí Minh - Việt Nam.</t>
  </si>
  <si>
    <t>ABA-10604</t>
  </si>
  <si>
    <t>VM+ HCM Khu 3 Tầng trệt CC B2 Trường Sa</t>
  </si>
  <si>
    <t>Chung cư Trường Sa – Cù Lao Chà, Số 2-10 đường Trường Sa, Phường 17, Quận Bình Thạnh, TPHCM</t>
  </si>
  <si>
    <t>ABA-09919</t>
  </si>
  <si>
    <t>VM+ HCM 43 Nguyễn Công Hoan</t>
  </si>
  <si>
    <t>136 Nguyễn Công Hoan, Phường 7, Quận Phú Nhuận, TPHCM</t>
  </si>
  <si>
    <t>ABA-00009</t>
  </si>
  <si>
    <t>VM+ HCM 323-325 Bùi Hữu Nghĩa</t>
  </si>
  <si>
    <t>323 Bùi Hữu Nghĩa - phường 1 - quận Bình Thạnh - thành phố Hồ Chí Minh - Việt Nam.</t>
  </si>
  <si>
    <t>ABA-00636</t>
  </si>
  <si>
    <t>VM+ HCM 107 đường số 1</t>
  </si>
  <si>
    <t>107 đường số 1, cư xá Chu Văn An, Phường 26, Quận Bình Thạnh, TPHCM</t>
  </si>
  <si>
    <t>ABA-00353</t>
  </si>
  <si>
    <t>VM+ HCM Trệt Block B 04 Phan Chu Trinh</t>
  </si>
  <si>
    <t>Tầng trệt - block B - số 4 Phan Chu Trinh - phường 12 - quận Bình thạnh - thành phố Hồ Chí Minh - Việt Nam</t>
  </si>
  <si>
    <t>ABA-00447</t>
  </si>
  <si>
    <t>VM+ HCM 372A Nơ Trang Long</t>
  </si>
  <si>
    <t>372A Nơ Trang Long, phường 13, quận Bình Thạnh, TPHCM</t>
  </si>
  <si>
    <t>ABA-00250</t>
  </si>
  <si>
    <t>VM+ HCM 298 Phan Văn Trị</t>
  </si>
  <si>
    <t>298 Phan Văn Trị - phường 11 - quận Bình Thạnh - thành phố Hồ Chí Minh - Việt Nam</t>
  </si>
  <si>
    <t>ABA-00284</t>
  </si>
  <si>
    <t>VM+ HCM 121 Nguyễn Văn Đậu</t>
  </si>
  <si>
    <t>121 Nguyễn Văn Đậu - phường 5 - quận Bình Thạnh - thành phố Hồ Chí Minh - Việt Nam</t>
  </si>
  <si>
    <t>ABA-00435</t>
  </si>
  <si>
    <t>VM+ HCM CC Morning Star</t>
  </si>
  <si>
    <t>Số 57 Quốc Lộ 13, P. 26, Q.Bình Thạnh, TP HCM ( CC Morning Star )</t>
  </si>
  <si>
    <t>ABA-11842</t>
  </si>
  <si>
    <t>WM+ HCM 31/55 Ung Văn Khiêm</t>
  </si>
  <si>
    <t>31/55 đường Ung Văn Khiêm, P. 25, Q. Bình Thạnh, TP. Hồ Chí Minh</t>
  </si>
  <si>
    <t>ABA-05632</t>
  </si>
  <si>
    <t>VM+HCM 685/32 Xô Viết Nghệ Tĩnh</t>
  </si>
  <si>
    <t>685/32  - 685/30/1 Xô Viết Nghệ Tĩnh,Phường 26, Quận Bình Thạnh, HCM</t>
  </si>
  <si>
    <t>ABA-00222</t>
  </si>
  <si>
    <t>VM+ HCM 1/54 Thanh Đa</t>
  </si>
  <si>
    <t>1/54 Thanh Đa - phường 27 - quận Bình Thạnh - thành phố Hồ Chí Minh - Việt Nam</t>
  </si>
  <si>
    <t>ABA-00349</t>
  </si>
  <si>
    <t>VM+ HCM 17/41 Thanh Đa</t>
  </si>
  <si>
    <t>17/41 Thanh Đa - phường 27 - quận Bình Thạnh - thành phố Hồ Chí Minh - Việt Nam</t>
  </si>
  <si>
    <t>ABA-00285</t>
  </si>
  <si>
    <t>VM+ HCM 1E Thanh Đa</t>
  </si>
  <si>
    <t>1E Thanh Đa - phường 27 - quận Bình Thạnh - thành phố Hồ Chí Minh - Việt Nam</t>
  </si>
  <si>
    <t>ABA-13708</t>
  </si>
  <si>
    <t>WM+ HCM 34 Hoàng Hoa Thám</t>
  </si>
  <si>
    <t>34 Hoàng Hoa Thám, P. 7, Q. Bình Thạnh, TP. HCM</t>
  </si>
  <si>
    <t>ABA-00701</t>
  </si>
  <si>
    <t>VMN_NGUYENXI</t>
  </si>
  <si>
    <t>Số 188, đường Nguyễn Xí, phường 26, quận Bình Thạnh</t>
  </si>
  <si>
    <t>ABA-00709</t>
  </si>
  <si>
    <t>VM Đồng Khởi</t>
  </si>
  <si>
    <t>Vincom Center Đồng Khởi, 72,Lê Thánh Tôn,Quận 1,P. Bến NghéQ. 1,TP. Hồ Chí Minh</t>
  </si>
  <si>
    <t>ABA-00153</t>
  </si>
  <si>
    <t>VM+ HCM 602/52 Điện Biên Phủ</t>
  </si>
  <si>
    <t>602/52 Điện Biên Phủ  - phường 22 - quận Bình Thạnh - thành phố Hồ Chí Minh - Việt Nam</t>
  </si>
  <si>
    <t>ABA-00089</t>
  </si>
  <si>
    <t>VM+ HCM 220/16 Xô Viết Nghệ Tĩnh</t>
  </si>
  <si>
    <t>Số 220/16 Xô Viết Nghệ Tĩnh - phường 21 - quận Bình Thạnh - thành phố Hồ Chí Minh - Việt Nam</t>
  </si>
  <si>
    <t>ABA-00438</t>
  </si>
  <si>
    <t>VM+ HCM CC The Manor 2</t>
  </si>
  <si>
    <t>G10 &amp; G11 Tầng Trệt, The Manor Officetel, Số 91 Nguyễn Hữu Cảnh, Phường 22, Q.Bình Thạnh, TP HCM ( The Manor 2 )</t>
  </si>
  <si>
    <t>ABA-00017</t>
  </si>
  <si>
    <t>VM+ HCM 110 Ngô Tất Tố - HCM</t>
  </si>
  <si>
    <t>110 Ngô Tất Tố - phường 22 - quận Bình Thạnh - thành phố Hồ Chí Minh - Việt Nam.</t>
  </si>
  <si>
    <t>ABA-00437</t>
  </si>
  <si>
    <t xml:space="preserve">VM+ HCM CC The Manor </t>
  </si>
  <si>
    <t>91 Nguyễn Hữu Cảnh, P22, Q Bình Thạnh, TP HCM ( CC The Manor )</t>
  </si>
  <si>
    <t>ABA-11585</t>
  </si>
  <si>
    <t>WM+ HCM 244 Điện Biên Phủ</t>
  </si>
  <si>
    <t>244 Điện Biên Phủ, P. 17, Q. Bình Thạnh, TP. HCM</t>
  </si>
  <si>
    <t>ABA-00150</t>
  </si>
  <si>
    <t>VM+ HCM Vinhomes Central Park L6</t>
  </si>
  <si>
    <t>L6-SH.01A -  tầng trệt - Tòa The Landmark 6 - Lô B1 - Vinhomes Central Park - 720a Điện Biên Phủ - phường 22 - quận Bình Thạnh - thành phố Hồ Chí Minh - Việt Nam</t>
  </si>
  <si>
    <t>ABA-12195</t>
  </si>
  <si>
    <t>WM+ HCM CC Sunwah Pearl</t>
  </si>
  <si>
    <t>Shophouse 18-19, Tòa nhà White House thuộc Dự án Sunwah Pearl, 90 Nguyễn Hữu Cảnh, P. 22, Q. Bình Thạnh, TP. HCM</t>
  </si>
  <si>
    <t>ABA-00131</t>
  </si>
  <si>
    <t>VM+ HCM Vinhomes Central Park P7</t>
  </si>
  <si>
    <t>P7-SH.01 -  tầng trệt - Tòa  P7 - thuộc khu  B5.2 - Vinhomes Central Park - 720a Điện Biên Phủ - phường 22 - quận Bình Thạnh - thành phố Hồ Chí Minh - Việt Nam</t>
  </si>
  <si>
    <t>ABA-00063</t>
  </si>
  <si>
    <t>VM+ HCM Vinhomes Central Park</t>
  </si>
  <si>
    <t>C2-SH.07 - tầng Trệt - Tòa Central 2 (C2) thuộc Khu B5.3 - Dự án Vinhomes Central Park (Khu Phức Hợp Tân Cảng Sài Gòn) - 722 Đường Điện Biên Phủ - phường 22 - quận Bình Thạnh - thành phố Hồ Chí Minh - Việt Nam</t>
  </si>
  <si>
    <t>ABA-00082</t>
  </si>
  <si>
    <t>VM+ HCM Vinhomes Central Park ( Tòa P2 )</t>
  </si>
  <si>
    <t>P2-SH.05B - tầng trệt - Tòa P 2 - thuộc khu  B5.1-5 - Vinhomes Central Park - 722 Điện Biên Phủ - phường 22 - quận Bình Thạnh - thành phố Hồ Chí Minh - Việt Nam</t>
  </si>
  <si>
    <t>ABA-00020</t>
  </si>
  <si>
    <t>VM+ HCM 54 Huỳnh Mẫn Đạt</t>
  </si>
  <si>
    <t>54, Huỳnh Mẫn Đạt, Q. Bình Thạnh, Tp. Hồ Chí Minh</t>
  </si>
  <si>
    <t>ABA-00697</t>
  </si>
  <si>
    <t>VMN_LANDMARK</t>
  </si>
  <si>
    <t>772 Điện Biên Phủ, P22, Q. Bình Thạnh</t>
  </si>
  <si>
    <t>ABA-00309</t>
  </si>
  <si>
    <t>VM+ HCM 169 Nguyễn Phúc Nguyên</t>
  </si>
  <si>
    <t>169 Nguyễn Phúc Nguyên - phường 10 - quận 3 - thành phố Hồ Chí Minh - Việt Nam</t>
  </si>
  <si>
    <t>ABA-00387</t>
  </si>
  <si>
    <t>VM+ HCM 87 Trần Quang Diệu</t>
  </si>
  <si>
    <t>87 Trần Quang Diệu - phường 13 - quận 3 - thành phố Hồ Chí Minh - Việt Nam</t>
  </si>
  <si>
    <t>ABA-00485</t>
  </si>
  <si>
    <t>VM+ HCM 79A Huỳnh Tịnh Của</t>
  </si>
  <si>
    <t>79A Huỳnh Tịnh Của, Phường 8, Quận 3, TPHCM</t>
  </si>
  <si>
    <t>ABA-00040</t>
  </si>
  <si>
    <t>VM+ HCM 148EF Lý Chính Thắng</t>
  </si>
  <si>
    <t>148EF Lý Chính Thắng - phường 7 - quận 3 - thành phố Hồ Chí Minh - Việt Nam.</t>
  </si>
  <si>
    <t>ABA-00036</t>
  </si>
  <si>
    <t>VM+ HCM 86 Trần Quang Diệu</t>
  </si>
  <si>
    <t>86 Trần Quang Diệu - phường 14 - quận 3 - thành phố Hồ Chí Minh - Việt Nam.</t>
  </si>
  <si>
    <t>ABA-00046</t>
  </si>
  <si>
    <t>VM+ HCM 17-19-21 Ng Văn Trỗi</t>
  </si>
  <si>
    <t>Gian hàng P1-0115 - P1-0116 Khu TM - Tòa nhà The Prince Residence - số  17-19 -21 Nguyễn Văn Trỗi - phường 12 - quận Phú Nhuận - thành phố Hồ Chí Minh - Việt Nam.</t>
  </si>
  <si>
    <t>ABA-00199</t>
  </si>
  <si>
    <t>VM+ HCM 137 Trần Hữu Trang</t>
  </si>
  <si>
    <t>137 - 137/1 Trần Hữu Trang - phường 10 - quận Phú Nhuận - thành phố Hồ Chí Minh - Việt Nam</t>
  </si>
  <si>
    <t>ABA-00117</t>
  </si>
  <si>
    <t>VM+ HCM 54B Nguyễn Thị Huỳnh</t>
  </si>
  <si>
    <t>54B Nguyễn Thị Huỳnh - phường 11 - quận Phú Nhuận - thành phố Hồ Chí Minh - Việt Nam</t>
  </si>
  <si>
    <t>ABA-10576</t>
  </si>
  <si>
    <t>VM+ HCM 245B Huỳnh Văn Bánh</t>
  </si>
  <si>
    <t>245B Huỳnh Văn Bánh, P. 12, Q.  Phú Nhuận</t>
  </si>
  <si>
    <t>ABA-00266</t>
  </si>
  <si>
    <t>VM+ HCM Kingston Residence</t>
  </si>
  <si>
    <t>Lô 1.06 - 1.07 - 1.08 - Tầng 1 - Kingston Residence - Số 146 Nguyễn Văn Trỗi - Số 223-223B Hoàng Văn Thụ - phường 8 - quận Phú Nhuận - TPthành phố Hồ Chí Minh</t>
  </si>
  <si>
    <t>ABA-00659</t>
  </si>
  <si>
    <t>VM+ HCM Lô NTR-01.02, CC Newton</t>
  </si>
  <si>
    <t>Lô NTR-01.02, CC Newton, 38 Trương Quốc Dung, P.8, Q.Phú Nhuận, TP.HCM</t>
  </si>
  <si>
    <t>ABA-10179</t>
  </si>
  <si>
    <t>VM+ HCM 139 Nguyễn Trọng Tuyển</t>
  </si>
  <si>
    <t>139 Nguyễn Trọng Tuyển,  P. 8, Q. Phú Nhuận, TP. HCM</t>
  </si>
  <si>
    <t>ABA-00706</t>
  </si>
  <si>
    <t>VMN_PHOQUANG</t>
  </si>
  <si>
    <t>10 Phổ Quang, phường 2, quận Tân Bình</t>
  </si>
  <si>
    <t>ABA-06805</t>
  </si>
  <si>
    <t>VM+ HCM 60 Bạch Đằng</t>
  </si>
  <si>
    <t>60 Bạch Đằng - phường 2 - quận Tân Bình - thành phố Hồ Chí Minh - Việt Nam.</t>
  </si>
  <si>
    <t>ABA-09780</t>
  </si>
  <si>
    <t>VM+ HCM B4 Bạch Đằng</t>
  </si>
  <si>
    <t>B4 Bạch Đằng, Phường 2, Quận Tân Bình, TP.HCM</t>
  </si>
  <si>
    <t>ABA-00627</t>
  </si>
  <si>
    <t>VM+ HCM Golden Mansion</t>
  </si>
  <si>
    <t>CC Golden Mansion, Lô GM-01.08 Tầng 1, 119 Phổ Quang, Phường 9, Phú Nhuận</t>
  </si>
  <si>
    <t>ABA-12431</t>
  </si>
  <si>
    <t>WM+ HCM 330 Nguyễn Thượng Hiền</t>
  </si>
  <si>
    <t>330 Nguyễn Thượng hiền, P.5, Q. Phú Nhuận. TP. hCM</t>
  </si>
  <si>
    <t>ABA-00669</t>
  </si>
  <si>
    <t>VM+ HCM Lô TM BPA-01.05-Botanica Premier</t>
  </si>
  <si>
    <t>Botanica Premier Apartments, Hồng Hà, Phường 2, Tan Binh, Ho Chi Minh City</t>
  </si>
  <si>
    <t>ABA-07010</t>
  </si>
  <si>
    <t>VM+ HCM 24B Lam Sơn</t>
  </si>
  <si>
    <t>24B Đường Lam Sơn, Phường 2, Tân Bình, Thành phố Hồ Chí Minh</t>
  </si>
  <si>
    <t>ABA-00015</t>
  </si>
  <si>
    <t>VM+ HCM 476 Phan Xích Long</t>
  </si>
  <si>
    <t>476 Phan Xích Long - phường 3 - quận Phú Nhuận - thành phố Hồ Chí Minh - Việt Nam.</t>
  </si>
  <si>
    <t>ABA-11663</t>
  </si>
  <si>
    <t>WM+ HCM 64 Yên Thế</t>
  </si>
  <si>
    <t>64 Yên Thế, Phường 2, Quận Tân Bình, Thành phố Hồ Chí Minh</t>
  </si>
  <si>
    <t>2A40</t>
  </si>
  <si>
    <t>ABA-15822</t>
  </si>
  <si>
    <t>WM+ HCM 31 Nguyễn Thượng Hiền</t>
  </si>
  <si>
    <t>31 Nguyễn Thượng Hiền, P. 5, Q. Bình Thạnh, TP. Hồ Chí Minh</t>
  </si>
  <si>
    <t>ABA-00291</t>
  </si>
  <si>
    <t xml:space="preserve">VM+ HCM CC Orchard Garden </t>
  </si>
  <si>
    <t>Lô 1.01 - Tầng trệt - Orchard Garden - số 128 Hồng Hà - phường 9 - quận Phú Nhuận - thành phố Hồ Chí Minh - Việt Nam</t>
  </si>
  <si>
    <t>ABA-16726</t>
  </si>
  <si>
    <t>WIN HCM BPC-01.03-01.04 Botanica Pr</t>
  </si>
  <si>
    <t>BPC 01-03 &amp; BPC 01-04 Botanica Premier Hồng Hà, 108-112B-114 Hồng Hà, P. 2, Q. Tân Bình, TP. Hồ Chí Minh</t>
  </si>
  <si>
    <t>ABA-10129</t>
  </si>
  <si>
    <t>VM+ HCM CC The Botanica, TB-01.19</t>
  </si>
  <si>
    <t>Shophouse TB-01.19 The Botanica, Số 104 Phổ Quang, P. 2, Q. Tân Bình, TP. HCM</t>
  </si>
  <si>
    <t>Capacity of truck</t>
  </si>
  <si>
    <t>Capacity of motorbike</t>
  </si>
  <si>
    <t>Velocity of truck</t>
  </si>
  <si>
    <t>Velocity of motorbike</t>
  </si>
  <si>
    <t>Variable cost of truck</t>
  </si>
  <si>
    <t>Variable cost of motorbike</t>
  </si>
  <si>
    <t>Fixed cost of truck</t>
  </si>
  <si>
    <t>Fixed cost of motorbike</t>
  </si>
  <si>
    <t>kg</t>
  </si>
  <si>
    <t>km/h</t>
  </si>
  <si>
    <t>VND</t>
  </si>
  <si>
    <t>sample 1</t>
  </si>
  <si>
    <t>sample 2</t>
  </si>
  <si>
    <t>sample 3</t>
  </si>
  <si>
    <t>full</t>
  </si>
  <si>
    <t>Start_time</t>
  </si>
  <si>
    <t>Number of truck</t>
  </si>
  <si>
    <t>Number of motor bike</t>
  </si>
  <si>
    <t>Parameter</t>
  </si>
  <si>
    <t>Value</t>
  </si>
  <si>
    <t>Unit</t>
  </si>
  <si>
    <t>DC</t>
  </si>
  <si>
    <t>Finish_time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</si>
</sst>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_(* #,##0.0_);_(* \(#,##0.0\);_(* &quot;-&quot;??_);_(@_)"/>
    <numFmt numFmtId="166" formatCode="_(* #,##0_);_(* \(#,##0\);_(* &quot;-&quot;??_);_(@_)"/>
  </numFmts>
  <fonts count="16" x14ac:knownFonts="1">
    <font>
      <sz val="11"/>
      <color theme="1"/>
      <name val="Calibri"/>
      <family val="2"/>
      <scheme val="minor"/>
    </font>
    <font>
      <sz val="13"/>
      <color rgb="FF000000"/>
      <name val="Calibri Light"/>
      <family val="1"/>
      <charset val="163"/>
      <scheme val="major"/>
    </font>
    <font>
      <sz val="11"/>
      <color theme="1"/>
      <name val="Calibri Light"/>
      <family val="1"/>
      <charset val="163"/>
      <scheme val="major"/>
    </font>
    <font>
      <sz val="8"/>
      <name val="Calibri"/>
      <family val="2"/>
      <scheme val="minor"/>
    </font>
    <font>
      <sz val="11"/>
      <color theme="1"/>
      <name val="Calibri"/>
      <family val="2"/>
      <scheme val="minor"/>
    </font>
    <font>
      <sz val="13"/>
      <color theme="1"/>
      <name val="Times New Roman"/>
      <family val="1"/>
      <charset val="163"/>
    </font>
    <font>
      <b/>
      <sz val="13"/>
      <color theme="0"/>
      <name val="Calibri Light"/>
      <family val="1"/>
      <charset val="163"/>
      <scheme val="major"/>
    </font>
    <font>
      <sz val="13"/>
      <color theme="1"/>
      <name val="Calibri Light"/>
      <family val="1"/>
      <charset val="163"/>
      <scheme val="major"/>
    </font>
    <font>
      <sz val="13"/>
      <name val="Calibri Light"/>
      <family val="1"/>
      <charset val="163"/>
      <scheme val="major"/>
    </font>
    <font>
      <sz val="13"/>
      <color theme="0"/>
      <name val="Calibri Light"/>
      <family val="1"/>
      <charset val="163"/>
      <scheme val="major"/>
    </font>
    <font>
      <sz val="13"/>
      <color rgb="FFC00000"/>
      <name val="Calibri Light"/>
      <family val="1"/>
      <charset val="163"/>
      <scheme val="major"/>
    </font>
    <font>
      <sz val="1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sz val="12"/>
      <color theme="1"/>
      <name val="Times New Roman"/>
      <family val="1"/>
      <charset val="163"/>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43">
    <xf numFmtId="0" fontId="0" fillId="0" borderId="0" xfId="0"/>
    <xf numFmtId="0" fontId="1" fillId="0" borderId="0" xfId="0" applyFont="1" applyAlignment="1">
      <alignment vertical="center"/>
    </xf>
    <xf numFmtId="0" fontId="2" fillId="0" borderId="0" xfId="0" applyFont="1"/>
    <xf numFmtId="164" fontId="2" fillId="0" borderId="0" xfId="0" applyNumberFormat="1" applyFont="1"/>
    <xf numFmtId="0" fontId="2" fillId="0" borderId="1" xfId="0" applyFont="1" applyBorder="1"/>
    <xf numFmtId="164" fontId="2" fillId="0" borderId="1" xfId="0" applyNumberFormat="1" applyFont="1" applyBorder="1"/>
    <xf numFmtId="0" fontId="2" fillId="0" borderId="1" xfId="0" quotePrefix="1" applyFont="1" applyBorder="1"/>
    <xf numFmtId="0" fontId="2" fillId="0" borderId="1" xfId="0" applyFont="1" applyBorder="1" applyAlignment="1">
      <alignment horizontal="center"/>
    </xf>
    <xf numFmtId="164" fontId="2" fillId="0" borderId="1" xfId="0" applyNumberFormat="1" applyFont="1" applyBorder="1" applyAlignment="1">
      <alignment horizontal="center"/>
    </xf>
    <xf numFmtId="0" fontId="0" fillId="2" borderId="0" xfId="0" applyFill="1"/>
    <xf numFmtId="0" fontId="0" fillId="3" borderId="0" xfId="0" applyFill="1"/>
    <xf numFmtId="0" fontId="5" fillId="0" borderId="0" xfId="0" applyFont="1"/>
    <xf numFmtId="0" fontId="6" fillId="4" borderId="1" xfId="0" applyFont="1" applyFill="1" applyBorder="1" applyAlignment="1">
      <alignment horizontal="left"/>
    </xf>
    <xf numFmtId="0" fontId="6" fillId="4" borderId="1" xfId="0" applyFont="1" applyFill="1" applyBorder="1"/>
    <xf numFmtId="0" fontId="7" fillId="0" borderId="0" xfId="0" applyFont="1" applyAlignment="1">
      <alignment horizontal="left"/>
    </xf>
    <xf numFmtId="0" fontId="8" fillId="0" borderId="0" xfId="0" applyFont="1" applyAlignment="1">
      <alignment horizontal="center"/>
    </xf>
    <xf numFmtId="0" fontId="8" fillId="0" borderId="0" xfId="0" applyFont="1"/>
    <xf numFmtId="0" fontId="9" fillId="4" borderId="2" xfId="0" applyFont="1" applyFill="1" applyBorder="1" applyAlignment="1">
      <alignment horizontal="center"/>
    </xf>
    <xf numFmtId="43" fontId="9" fillId="4" borderId="2" xfId="1" applyFont="1" applyFill="1" applyBorder="1" applyAlignment="1">
      <alignment horizontal="center"/>
    </xf>
    <xf numFmtId="43" fontId="8" fillId="0" borderId="0" xfId="1" applyFont="1" applyFill="1" applyBorder="1"/>
    <xf numFmtId="0" fontId="10" fillId="2" borderId="2" xfId="0" applyFont="1" applyFill="1" applyBorder="1" applyAlignment="1">
      <alignment horizontal="center"/>
    </xf>
    <xf numFmtId="43" fontId="10" fillId="2" borderId="2" xfId="1" applyFont="1" applyFill="1" applyBorder="1" applyAlignment="1">
      <alignment horizontal="center"/>
    </xf>
    <xf numFmtId="43" fontId="7" fillId="0" borderId="0" xfId="1" applyFont="1"/>
    <xf numFmtId="0" fontId="0" fillId="0" borderId="0" xfId="0" applyAlignment="1">
      <alignment horizontal="left"/>
    </xf>
    <xf numFmtId="0" fontId="11" fillId="0" borderId="0" xfId="0" applyFont="1" applyAlignment="1">
      <alignment horizontal="center"/>
    </xf>
    <xf numFmtId="0" fontId="11" fillId="0" borderId="0" xfId="0" applyFont="1"/>
    <xf numFmtId="43" fontId="11" fillId="0" borderId="0" xfId="1" applyFont="1" applyFill="1" applyBorder="1"/>
    <xf numFmtId="43" fontId="0" fillId="0" borderId="0" xfId="1" applyFont="1"/>
    <xf numFmtId="0" fontId="6" fillId="4" borderId="2" xfId="0" applyFont="1" applyFill="1" applyBorder="1" applyAlignment="1">
      <alignment horizontal="center"/>
    </xf>
    <xf numFmtId="0" fontId="12" fillId="0" borderId="0" xfId="0" applyFont="1"/>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3" fillId="0" borderId="1" xfId="0" applyFont="1" applyBorder="1" applyAlignment="1">
      <alignment horizontal="center"/>
    </xf>
    <xf numFmtId="166" fontId="0" fillId="0" borderId="0" xfId="0" applyNumberFormat="1"/>
    <xf numFmtId="43" fontId="0" fillId="0" borderId="0" xfId="0" applyNumberFormat="1"/>
    <xf numFmtId="165" fontId="0" fillId="0" borderId="0" xfId="0" applyNumberFormat="1"/>
    <xf numFmtId="166" fontId="0" fillId="2" borderId="0" xfId="1" applyNumberFormat="1" applyFont="1" applyFill="1"/>
    <xf numFmtId="3" fontId="0" fillId="0" borderId="0" xfId="0" applyNumberFormat="1"/>
    <xf numFmtId="166" fontId="0" fillId="2" borderId="0" xfId="0" applyNumberFormat="1" applyFill="1"/>
    <xf numFmtId="165" fontId="0" fillId="2" borderId="0" xfId="1" applyNumberFormat="1" applyFont="1" applyFill="1"/>
    <xf numFmtId="43" fontId="0" fillId="2" borderId="0" xfId="1" applyFont="1" applyFill="1"/>
    <xf numFmtId="43" fontId="0" fillId="2" borderId="0" xfId="0" applyNumberFormat="1" applyFill="1"/>
    <xf numFmtId="166" fontId="13" fillId="0" borderId="1" xfId="1" applyNumberFormat="1" applyFont="1" applyBorder="1" applyAlignment="1">
      <alignment horizontal="center"/>
    </xf>
  </cellXfs>
  <cellStyles count="2">
    <cellStyle name="Comma" xfId="1" builtinId="3"/>
    <cellStyle name="Normal" xfId="0" builtinId="0"/>
  </cellStyles>
  <dxfs count="10">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
      <border>
        <left style="dashed">
          <color auto="1"/>
        </left>
        <right style="dashed">
          <color auto="1"/>
        </right>
        <top style="dashed">
          <color auto="1"/>
        </top>
        <bottom style="dashed">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33"/>
  <sheetViews>
    <sheetView zoomScale="74" workbookViewId="0">
      <selection activeCell="M23" sqref="M23"/>
    </sheetView>
  </sheetViews>
  <sheetFormatPr defaultColWidth="8.77734375" defaultRowHeight="14.4" x14ac:dyDescent="0.3"/>
  <cols>
    <col min="1" max="3" width="8.77734375" style="2"/>
    <col min="4" max="4" width="4" style="2" customWidth="1"/>
    <col min="5" max="5" width="4.44140625" style="2" customWidth="1"/>
    <col min="6" max="6" width="19.88671875" style="2" customWidth="1"/>
    <col min="7" max="7" width="14" style="2" customWidth="1"/>
    <col min="8" max="8" width="13.6640625" style="2" hidden="1" customWidth="1"/>
    <col min="9" max="9" width="13.6640625" style="2" customWidth="1"/>
    <col min="10" max="11" width="0" style="2" hidden="1" customWidth="1"/>
    <col min="12" max="16384" width="8.77734375" style="2"/>
  </cols>
  <sheetData>
    <row r="2" spans="1:18" ht="17.399999999999999" x14ac:dyDescent="0.3">
      <c r="A2" s="1"/>
      <c r="D2" s="4" t="s">
        <v>4</v>
      </c>
      <c r="E2" s="4" t="s">
        <v>5</v>
      </c>
      <c r="F2" s="4" t="s">
        <v>8</v>
      </c>
      <c r="G2" s="4" t="s">
        <v>7</v>
      </c>
      <c r="H2" s="4" t="s">
        <v>0</v>
      </c>
      <c r="I2" s="6" t="s">
        <v>6</v>
      </c>
      <c r="J2" s="2" t="s">
        <v>1</v>
      </c>
      <c r="K2" s="2" t="s">
        <v>2</v>
      </c>
      <c r="M2" s="7" t="s">
        <v>3</v>
      </c>
      <c r="Q2" s="4" t="s">
        <v>9</v>
      </c>
      <c r="R2" s="4" t="s">
        <v>3</v>
      </c>
    </row>
    <row r="3" spans="1:18" ht="17.399999999999999" x14ac:dyDescent="0.3">
      <c r="A3" s="1"/>
      <c r="D3" s="4">
        <v>1</v>
      </c>
      <c r="E3" s="4">
        <v>2</v>
      </c>
      <c r="F3" s="5">
        <v>2.6379999999999999</v>
      </c>
      <c r="G3" s="5">
        <v>2.6859999999999999</v>
      </c>
      <c r="H3" s="5">
        <f>((F3-G3)^2)</f>
        <v>2.304000000000004E-3</v>
      </c>
      <c r="I3" s="5">
        <f>ABS(F3-G3)</f>
        <v>4.8000000000000043E-2</v>
      </c>
      <c r="J3" s="2">
        <f>COUNT(G2:G36)</f>
        <v>30</v>
      </c>
      <c r="K3" s="2">
        <f>SQRT(SUM(H2:H36)/J3)</f>
        <v>0.47830744645398671</v>
      </c>
      <c r="M3" s="8">
        <f>AVERAGE(I3:I32)</f>
        <v>0.35081333333333331</v>
      </c>
      <c r="Q3" s="4" t="s">
        <v>10</v>
      </c>
      <c r="R3" s="4">
        <v>0.35081000000000001</v>
      </c>
    </row>
    <row r="4" spans="1:18" ht="17.399999999999999" x14ac:dyDescent="0.3">
      <c r="A4" s="1"/>
      <c r="D4" s="4">
        <v>1</v>
      </c>
      <c r="E4" s="4">
        <v>3</v>
      </c>
      <c r="F4" s="5">
        <v>2.4460000000000002</v>
      </c>
      <c r="G4" s="5">
        <v>2.117</v>
      </c>
      <c r="H4" s="5">
        <f t="shared" ref="H4:H8" si="0">((F4-G4)^2)</f>
        <v>0.10824100000000011</v>
      </c>
      <c r="I4" s="5">
        <f t="shared" ref="I4:I31" si="1">ABS(F4-G4)</f>
        <v>0.32900000000000018</v>
      </c>
      <c r="Q4" s="4" t="s">
        <v>11</v>
      </c>
      <c r="R4" s="4">
        <f ca="1">RANDBETWEEN(20000,50000)/100000</f>
        <v>0.20946000000000001</v>
      </c>
    </row>
    <row r="5" spans="1:18" ht="17.399999999999999" x14ac:dyDescent="0.3">
      <c r="A5" s="1"/>
      <c r="D5" s="4">
        <v>1</v>
      </c>
      <c r="E5" s="4">
        <v>4</v>
      </c>
      <c r="F5" s="5">
        <v>2.5099999999999998</v>
      </c>
      <c r="G5" s="5">
        <v>2.3610000000000002</v>
      </c>
      <c r="H5" s="5">
        <f t="shared" si="0"/>
        <v>2.2200999999999874E-2</v>
      </c>
      <c r="I5" s="5">
        <f t="shared" si="1"/>
        <v>0.14899999999999958</v>
      </c>
      <c r="Q5" s="4" t="s">
        <v>12</v>
      </c>
      <c r="R5" s="4">
        <f t="shared" ref="R5:R25" ca="1" si="2">RANDBETWEEN(20000,50000)/100000</f>
        <v>0.40945999999999999</v>
      </c>
    </row>
    <row r="6" spans="1:18" ht="17.399999999999999" x14ac:dyDescent="0.3">
      <c r="A6" s="1"/>
      <c r="D6" s="4">
        <v>1</v>
      </c>
      <c r="E6" s="4">
        <v>5</v>
      </c>
      <c r="F6" s="5">
        <v>2.5430000000000001</v>
      </c>
      <c r="G6" s="5">
        <v>2.1619999999999999</v>
      </c>
      <c r="H6" s="5">
        <f t="shared" si="0"/>
        <v>0.14516100000000018</v>
      </c>
      <c r="I6" s="5">
        <f t="shared" si="1"/>
        <v>0.38100000000000023</v>
      </c>
      <c r="Q6" s="4" t="s">
        <v>13</v>
      </c>
      <c r="R6" s="4">
        <f t="shared" ca="1" si="2"/>
        <v>0.31158999999999998</v>
      </c>
    </row>
    <row r="7" spans="1:18" ht="17.399999999999999" x14ac:dyDescent="0.3">
      <c r="A7" s="1"/>
      <c r="D7" s="4">
        <v>1</v>
      </c>
      <c r="E7" s="4">
        <v>6</v>
      </c>
      <c r="F7" s="5">
        <v>0.44</v>
      </c>
      <c r="G7" s="5">
        <v>0.46239999999999998</v>
      </c>
      <c r="H7" s="5">
        <f t="shared" si="0"/>
        <v>5.0175999999999888E-4</v>
      </c>
      <c r="I7" s="5">
        <f t="shared" si="1"/>
        <v>2.2399999999999975E-2</v>
      </c>
      <c r="Q7" s="4" t="s">
        <v>14</v>
      </c>
      <c r="R7" s="4">
        <f t="shared" ca="1" si="2"/>
        <v>0.24156</v>
      </c>
    </row>
    <row r="8" spans="1:18" x14ac:dyDescent="0.3">
      <c r="D8" s="4">
        <v>2</v>
      </c>
      <c r="E8" s="4">
        <v>1</v>
      </c>
      <c r="F8" s="5">
        <v>2.6509999999999998</v>
      </c>
      <c r="G8" s="5">
        <v>2.6859999999999999</v>
      </c>
      <c r="H8" s="5">
        <f t="shared" si="0"/>
        <v>1.2250000000000099E-3</v>
      </c>
      <c r="I8" s="5">
        <f t="shared" si="1"/>
        <v>3.5000000000000142E-2</v>
      </c>
      <c r="Q8" s="4" t="s">
        <v>15</v>
      </c>
      <c r="R8" s="4">
        <f t="shared" ca="1" si="2"/>
        <v>0.35138000000000003</v>
      </c>
    </row>
    <row r="9" spans="1:18" x14ac:dyDescent="0.3">
      <c r="D9" s="4">
        <v>2</v>
      </c>
      <c r="E9" s="4">
        <v>3</v>
      </c>
      <c r="F9" s="5">
        <v>0.89500000000000002</v>
      </c>
      <c r="G9" s="5">
        <v>0.74199999999999999</v>
      </c>
      <c r="H9" s="5">
        <f t="shared" ref="H9:H32" si="3">((F9-G9)^2)</f>
        <v>2.3409000000000006E-2</v>
      </c>
      <c r="I9" s="5">
        <f t="shared" si="1"/>
        <v>0.15300000000000002</v>
      </c>
      <c r="Q9" s="4" t="s">
        <v>16</v>
      </c>
      <c r="R9" s="4">
        <f t="shared" ca="1" si="2"/>
        <v>0.32752999999999999</v>
      </c>
    </row>
    <row r="10" spans="1:18" x14ac:dyDescent="0.3">
      <c r="D10" s="4">
        <v>2</v>
      </c>
      <c r="E10" s="4">
        <v>4</v>
      </c>
      <c r="F10" s="5">
        <v>0.73099999999999998</v>
      </c>
      <c r="G10" s="5">
        <v>0.66400000000000003</v>
      </c>
      <c r="H10" s="5">
        <f t="shared" si="3"/>
        <v>4.488999999999993E-3</v>
      </c>
      <c r="I10" s="5">
        <f t="shared" si="1"/>
        <v>6.6999999999999948E-2</v>
      </c>
      <c r="Q10" s="4" t="s">
        <v>17</v>
      </c>
      <c r="R10" s="4">
        <f t="shared" ca="1" si="2"/>
        <v>0.37834000000000001</v>
      </c>
    </row>
    <row r="11" spans="1:18" x14ac:dyDescent="0.3">
      <c r="D11" s="4">
        <v>2</v>
      </c>
      <c r="E11" s="4">
        <v>5</v>
      </c>
      <c r="F11" s="5">
        <v>1.1950000000000001</v>
      </c>
      <c r="G11" s="5">
        <v>0.63700000000000001</v>
      </c>
      <c r="H11" s="5">
        <f t="shared" si="3"/>
        <v>0.31136400000000009</v>
      </c>
      <c r="I11" s="5">
        <f t="shared" si="1"/>
        <v>0.55800000000000005</v>
      </c>
      <c r="Q11" s="4" t="s">
        <v>18</v>
      </c>
      <c r="R11" s="4">
        <f t="shared" ca="1" si="2"/>
        <v>0.20191000000000001</v>
      </c>
    </row>
    <row r="12" spans="1:18" x14ac:dyDescent="0.3">
      <c r="D12" s="4">
        <v>2</v>
      </c>
      <c r="E12" s="4">
        <v>6</v>
      </c>
      <c r="F12" s="5">
        <v>2.359</v>
      </c>
      <c r="G12" s="5">
        <v>2.62</v>
      </c>
      <c r="H12" s="5">
        <f t="shared" si="3"/>
        <v>6.8121000000000057E-2</v>
      </c>
      <c r="I12" s="5">
        <f t="shared" si="1"/>
        <v>0.26100000000000012</v>
      </c>
      <c r="Q12" s="4" t="s">
        <v>19</v>
      </c>
      <c r="R12" s="4">
        <f t="shared" ca="1" si="2"/>
        <v>0.44272</v>
      </c>
    </row>
    <row r="13" spans="1:18" x14ac:dyDescent="0.3">
      <c r="D13" s="4">
        <v>3</v>
      </c>
      <c r="E13" s="4">
        <v>1</v>
      </c>
      <c r="F13" s="5">
        <v>2.766</v>
      </c>
      <c r="G13" s="5">
        <v>2.117</v>
      </c>
      <c r="H13" s="5">
        <f t="shared" si="3"/>
        <v>0.42120100000000005</v>
      </c>
      <c r="I13" s="5">
        <f t="shared" si="1"/>
        <v>0.64900000000000002</v>
      </c>
      <c r="Q13" s="4" t="s">
        <v>20</v>
      </c>
      <c r="R13" s="4">
        <f t="shared" ca="1" si="2"/>
        <v>0.31161</v>
      </c>
    </row>
    <row r="14" spans="1:18" x14ac:dyDescent="0.3">
      <c r="D14" s="4">
        <v>3</v>
      </c>
      <c r="E14" s="4">
        <v>2</v>
      </c>
      <c r="F14" s="5">
        <v>0.92300000000000004</v>
      </c>
      <c r="G14" s="5">
        <v>0.74199999999999999</v>
      </c>
      <c r="H14" s="5">
        <f t="shared" si="3"/>
        <v>3.2761000000000019E-2</v>
      </c>
      <c r="I14" s="5">
        <f t="shared" si="1"/>
        <v>0.18100000000000005</v>
      </c>
      <c r="Q14" s="4" t="s">
        <v>21</v>
      </c>
      <c r="R14" s="4">
        <f t="shared" ca="1" si="2"/>
        <v>0.43115999999999999</v>
      </c>
    </row>
    <row r="15" spans="1:18" x14ac:dyDescent="0.3">
      <c r="D15" s="4">
        <v>3</v>
      </c>
      <c r="E15" s="4">
        <v>4</v>
      </c>
      <c r="F15" s="5">
        <v>0.93100000000000005</v>
      </c>
      <c r="G15" s="5">
        <v>0.98899999999999999</v>
      </c>
      <c r="H15" s="5">
        <f t="shared" si="3"/>
        <v>3.3639999999999933E-3</v>
      </c>
      <c r="I15" s="5">
        <f t="shared" si="1"/>
        <v>5.799999999999994E-2</v>
      </c>
      <c r="Q15" s="4" t="s">
        <v>22</v>
      </c>
      <c r="R15" s="4">
        <f t="shared" ca="1" si="2"/>
        <v>0.42551</v>
      </c>
    </row>
    <row r="16" spans="1:18" x14ac:dyDescent="0.3">
      <c r="D16" s="4">
        <v>3</v>
      </c>
      <c r="E16" s="4">
        <v>5</v>
      </c>
      <c r="F16" s="5">
        <v>1.395</v>
      </c>
      <c r="G16" s="5">
        <v>0.751</v>
      </c>
      <c r="H16" s="5">
        <f t="shared" si="3"/>
        <v>0.41473600000000005</v>
      </c>
      <c r="I16" s="5">
        <f t="shared" si="1"/>
        <v>0.64400000000000002</v>
      </c>
      <c r="Q16" s="4" t="s">
        <v>23</v>
      </c>
      <c r="R16" s="4">
        <f t="shared" ca="1" si="2"/>
        <v>0.25629000000000002</v>
      </c>
    </row>
    <row r="17" spans="4:18" x14ac:dyDescent="0.3">
      <c r="D17" s="4">
        <v>3</v>
      </c>
      <c r="E17" s="4">
        <v>6</v>
      </c>
      <c r="F17" s="5">
        <v>2.5070000000000001</v>
      </c>
      <c r="G17" s="5">
        <v>2.1539999999999999</v>
      </c>
      <c r="H17" s="5">
        <f t="shared" si="3"/>
        <v>0.12460900000000014</v>
      </c>
      <c r="I17" s="5">
        <f t="shared" si="1"/>
        <v>0.3530000000000002</v>
      </c>
      <c r="Q17" s="4" t="s">
        <v>24</v>
      </c>
      <c r="R17" s="4">
        <f t="shared" ca="1" si="2"/>
        <v>0.26028000000000001</v>
      </c>
    </row>
    <row r="18" spans="4:18" x14ac:dyDescent="0.3">
      <c r="D18" s="4">
        <v>4</v>
      </c>
      <c r="E18" s="4">
        <v>1</v>
      </c>
      <c r="F18" s="5">
        <v>2.4670000000000001</v>
      </c>
      <c r="G18" s="5">
        <v>2.3610000000000002</v>
      </c>
      <c r="H18" s="5">
        <f t="shared" si="3"/>
        <v>1.1235999999999973E-2</v>
      </c>
      <c r="I18" s="5">
        <f t="shared" si="1"/>
        <v>0.10599999999999987</v>
      </c>
      <c r="Q18" s="4" t="s">
        <v>25</v>
      </c>
      <c r="R18" s="4">
        <f t="shared" ca="1" si="2"/>
        <v>0.49225999999999998</v>
      </c>
    </row>
    <row r="19" spans="4:18" x14ac:dyDescent="0.3">
      <c r="D19" s="4">
        <v>4</v>
      </c>
      <c r="E19" s="4">
        <v>2</v>
      </c>
      <c r="F19" s="5">
        <v>0.73099999999999998</v>
      </c>
      <c r="G19" s="5">
        <v>0.66400000000000003</v>
      </c>
      <c r="H19" s="5">
        <f t="shared" si="3"/>
        <v>4.488999999999993E-3</v>
      </c>
      <c r="I19" s="5">
        <f t="shared" si="1"/>
        <v>6.6999999999999948E-2</v>
      </c>
      <c r="Q19" s="4" t="s">
        <v>26</v>
      </c>
      <c r="R19" s="4">
        <f t="shared" ca="1" si="2"/>
        <v>0.45499000000000001</v>
      </c>
    </row>
    <row r="20" spans="4:18" x14ac:dyDescent="0.3">
      <c r="D20" s="4">
        <v>4</v>
      </c>
      <c r="E20" s="4">
        <v>3</v>
      </c>
      <c r="F20" s="5">
        <v>0.90300000000000002</v>
      </c>
      <c r="G20" s="5">
        <v>0.98899999999999999</v>
      </c>
      <c r="H20" s="5">
        <f t="shared" si="3"/>
        <v>7.3959999999999937E-3</v>
      </c>
      <c r="I20" s="5">
        <f t="shared" si="1"/>
        <v>8.5999999999999965E-2</v>
      </c>
      <c r="Q20" s="4" t="s">
        <v>27</v>
      </c>
      <c r="R20" s="4">
        <f t="shared" ca="1" si="2"/>
        <v>0.34599999999999997</v>
      </c>
    </row>
    <row r="21" spans="4:18" x14ac:dyDescent="0.3">
      <c r="D21" s="4">
        <v>4</v>
      </c>
      <c r="E21" s="4">
        <v>5</v>
      </c>
      <c r="F21" s="5">
        <v>0.46400000000000002</v>
      </c>
      <c r="G21" s="5">
        <v>0.26879999999999998</v>
      </c>
      <c r="H21" s="5">
        <f t="shared" si="3"/>
        <v>3.8103040000000019E-2</v>
      </c>
      <c r="I21" s="5">
        <f t="shared" si="1"/>
        <v>0.19520000000000004</v>
      </c>
      <c r="Q21" s="4" t="s">
        <v>28</v>
      </c>
      <c r="R21" s="4">
        <f t="shared" ca="1" si="2"/>
        <v>0.37731999999999999</v>
      </c>
    </row>
    <row r="22" spans="4:18" x14ac:dyDescent="0.3">
      <c r="D22" s="4">
        <v>4</v>
      </c>
      <c r="E22" s="4">
        <v>6</v>
      </c>
      <c r="F22" s="5">
        <v>2.1749999999999998</v>
      </c>
      <c r="G22" s="5">
        <v>2.1949999999999998</v>
      </c>
      <c r="H22" s="5">
        <f t="shared" si="3"/>
        <v>4.0000000000000072E-4</v>
      </c>
      <c r="I22" s="5">
        <f t="shared" si="1"/>
        <v>2.0000000000000018E-2</v>
      </c>
      <c r="Q22" s="4" t="s">
        <v>29</v>
      </c>
      <c r="R22" s="4">
        <f t="shared" ca="1" si="2"/>
        <v>0.41192000000000001</v>
      </c>
    </row>
    <row r="23" spans="4:18" x14ac:dyDescent="0.3">
      <c r="D23" s="4">
        <v>5</v>
      </c>
      <c r="E23" s="4">
        <v>1</v>
      </c>
      <c r="F23" s="5">
        <v>2.3959999999999999</v>
      </c>
      <c r="G23" s="5">
        <v>2.1619999999999999</v>
      </c>
      <c r="H23" s="5">
        <f t="shared" si="3"/>
        <v>5.4755999999999992E-2</v>
      </c>
      <c r="I23" s="5">
        <f t="shared" si="1"/>
        <v>0.23399999999999999</v>
      </c>
      <c r="Q23" s="4" t="s">
        <v>30</v>
      </c>
      <c r="R23" s="4">
        <f t="shared" ca="1" si="2"/>
        <v>0.30407000000000001</v>
      </c>
    </row>
    <row r="24" spans="4:18" x14ac:dyDescent="0.3">
      <c r="D24" s="4">
        <v>5</v>
      </c>
      <c r="E24" s="4">
        <v>2</v>
      </c>
      <c r="F24" s="5">
        <v>1.21</v>
      </c>
      <c r="G24" s="5">
        <v>0.63700000000000001</v>
      </c>
      <c r="H24" s="5">
        <f t="shared" si="3"/>
        <v>0.32832899999999993</v>
      </c>
      <c r="I24" s="5">
        <f t="shared" si="1"/>
        <v>0.57299999999999995</v>
      </c>
      <c r="Q24" s="4" t="s">
        <v>31</v>
      </c>
      <c r="R24" s="4">
        <f t="shared" ca="1" si="2"/>
        <v>0.40732000000000002</v>
      </c>
    </row>
    <row r="25" spans="4:18" x14ac:dyDescent="0.3">
      <c r="D25" s="4">
        <v>5</v>
      </c>
      <c r="E25" s="4">
        <v>3</v>
      </c>
      <c r="F25" s="5">
        <v>1.383</v>
      </c>
      <c r="G25" s="5">
        <v>0.751</v>
      </c>
      <c r="H25" s="5">
        <f t="shared" si="3"/>
        <v>0.399424</v>
      </c>
      <c r="I25" s="5">
        <f t="shared" si="1"/>
        <v>0.63200000000000001</v>
      </c>
      <c r="Q25" s="4" t="s">
        <v>32</v>
      </c>
      <c r="R25" s="4">
        <f t="shared" ca="1" si="2"/>
        <v>0.43064999999999998</v>
      </c>
    </row>
    <row r="26" spans="4:18" x14ac:dyDescent="0.3">
      <c r="D26" s="4">
        <v>5</v>
      </c>
      <c r="E26" s="4">
        <v>4</v>
      </c>
      <c r="F26" s="5">
        <v>0.47899999999999998</v>
      </c>
      <c r="G26" s="5">
        <v>0.26879999999999998</v>
      </c>
      <c r="H26" s="5">
        <f t="shared" si="3"/>
        <v>4.4184040000000001E-2</v>
      </c>
      <c r="I26" s="5">
        <f t="shared" si="1"/>
        <v>0.2102</v>
      </c>
    </row>
    <row r="27" spans="4:18" x14ac:dyDescent="0.3">
      <c r="D27" s="4">
        <v>5</v>
      </c>
      <c r="E27" s="4">
        <v>6</v>
      </c>
      <c r="F27" s="5">
        <v>2.1040000000000001</v>
      </c>
      <c r="G27" s="5">
        <v>2.0350000000000001</v>
      </c>
      <c r="H27" s="5">
        <f t="shared" si="3"/>
        <v>4.7609999999999935E-3</v>
      </c>
      <c r="I27" s="5">
        <f t="shared" si="1"/>
        <v>6.899999999999995E-2</v>
      </c>
    </row>
    <row r="28" spans="4:18" x14ac:dyDescent="0.3">
      <c r="D28" s="4">
        <v>6</v>
      </c>
      <c r="E28" s="4">
        <v>1</v>
      </c>
      <c r="F28" s="5">
        <v>1.1240000000000001</v>
      </c>
      <c r="G28" s="5">
        <v>0.46239999999999998</v>
      </c>
      <c r="H28" s="5">
        <f t="shared" si="3"/>
        <v>0.43771456000000025</v>
      </c>
      <c r="I28" s="5">
        <f t="shared" si="1"/>
        <v>0.66160000000000019</v>
      </c>
    </row>
    <row r="29" spans="4:18" x14ac:dyDescent="0.3">
      <c r="D29" s="4">
        <v>6</v>
      </c>
      <c r="E29" s="4">
        <v>2</v>
      </c>
      <c r="F29" s="5">
        <v>3.1150000000000002</v>
      </c>
      <c r="G29" s="5">
        <v>2.62</v>
      </c>
      <c r="H29" s="5">
        <f t="shared" si="3"/>
        <v>0.2450250000000001</v>
      </c>
      <c r="I29" s="5">
        <f t="shared" si="1"/>
        <v>0.49500000000000011</v>
      </c>
    </row>
    <row r="30" spans="4:18" x14ac:dyDescent="0.3">
      <c r="D30" s="4">
        <v>6</v>
      </c>
      <c r="E30" s="4">
        <v>3</v>
      </c>
      <c r="F30" s="5">
        <v>3.2869999999999999</v>
      </c>
      <c r="G30" s="5">
        <v>2.1539999999999999</v>
      </c>
      <c r="H30" s="5">
        <f t="shared" si="3"/>
        <v>1.2836890000000001</v>
      </c>
      <c r="I30" s="5">
        <f t="shared" si="1"/>
        <v>1.133</v>
      </c>
    </row>
    <row r="31" spans="4:18" x14ac:dyDescent="0.3">
      <c r="D31" s="4">
        <v>6</v>
      </c>
      <c r="E31" s="4">
        <v>4</v>
      </c>
      <c r="F31" s="5">
        <v>3.2839999999999998</v>
      </c>
      <c r="G31" s="5">
        <v>2.1949999999999998</v>
      </c>
      <c r="H31" s="5">
        <f t="shared" si="3"/>
        <v>1.185921</v>
      </c>
      <c r="I31" s="5">
        <f t="shared" si="1"/>
        <v>1.089</v>
      </c>
    </row>
    <row r="32" spans="4:18" x14ac:dyDescent="0.3">
      <c r="D32" s="4">
        <v>6</v>
      </c>
      <c r="E32" s="4">
        <v>5</v>
      </c>
      <c r="F32" s="5">
        <v>3.1</v>
      </c>
      <c r="G32" s="5">
        <v>2.0350000000000001</v>
      </c>
      <c r="H32" s="5">
        <f t="shared" si="3"/>
        <v>1.1342249999999998</v>
      </c>
      <c r="I32" s="5">
        <f>ABS(F32-G32)</f>
        <v>1.0649999999999999</v>
      </c>
    </row>
    <row r="33" spans="9:9" x14ac:dyDescent="0.3">
      <c r="I33"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039B-64D3-4836-9C2F-9314EC7A8066}">
  <dimension ref="A1:L42"/>
  <sheetViews>
    <sheetView workbookViewId="0">
      <selection activeCell="I18" sqref="I18"/>
    </sheetView>
  </sheetViews>
  <sheetFormatPr defaultRowHeight="14.4" x14ac:dyDescent="0.3"/>
  <cols>
    <col min="4" max="4" width="13.21875" bestFit="1" customWidth="1"/>
    <col min="6" max="6" width="13.21875" bestFit="1" customWidth="1"/>
    <col min="8" max="12" width="14.21875" customWidth="1"/>
  </cols>
  <sheetData>
    <row r="1" spans="1:12" x14ac:dyDescent="0.3">
      <c r="B1" t="s">
        <v>34</v>
      </c>
      <c r="D1" t="s">
        <v>35</v>
      </c>
      <c r="F1" t="s">
        <v>36</v>
      </c>
      <c r="H1" t="s">
        <v>87</v>
      </c>
      <c r="J1" t="s">
        <v>88</v>
      </c>
    </row>
    <row r="2" spans="1:12" x14ac:dyDescent="0.3">
      <c r="A2" t="s">
        <v>33</v>
      </c>
      <c r="B2" t="s">
        <v>37</v>
      </c>
      <c r="C2" t="s">
        <v>38</v>
      </c>
      <c r="D2" t="s">
        <v>39</v>
      </c>
      <c r="E2" t="s">
        <v>40</v>
      </c>
      <c r="F2" t="s">
        <v>41</v>
      </c>
      <c r="G2" t="s">
        <v>42</v>
      </c>
      <c r="H2" t="s">
        <v>83</v>
      </c>
      <c r="I2" t="s">
        <v>84</v>
      </c>
      <c r="J2" t="s">
        <v>85</v>
      </c>
      <c r="K2" t="s">
        <v>86</v>
      </c>
    </row>
    <row r="3" spans="1:12" s="9" customFormat="1" ht="16.8" x14ac:dyDescent="0.3">
      <c r="A3" s="9" t="s">
        <v>43</v>
      </c>
      <c r="B3" s="9">
        <v>942</v>
      </c>
      <c r="C3" s="9">
        <v>9.8000000000000007</v>
      </c>
      <c r="D3" s="9">
        <v>12489</v>
      </c>
      <c r="E3" s="9">
        <v>25.6</v>
      </c>
      <c r="F3" s="9">
        <v>18840</v>
      </c>
      <c r="L3" s="11" t="s">
        <v>93</v>
      </c>
    </row>
    <row r="4" spans="1:12" x14ac:dyDescent="0.3">
      <c r="A4" t="s">
        <v>44</v>
      </c>
      <c r="B4" s="33">
        <f ca="1">D4*(RANDBETWEEN(75,95)/100)</f>
        <v>11287.391839999998</v>
      </c>
      <c r="C4">
        <v>9.1</v>
      </c>
      <c r="D4" s="33">
        <f ca="1">(D3*1000+RANDBETWEEN(-1500000,1500000))/1000</f>
        <v>13765.111999999999</v>
      </c>
      <c r="E4" s="35">
        <f ca="1">E3*(RANDBETWEEN(80,127)/100)</f>
        <v>27.648000000000003</v>
      </c>
      <c r="F4" s="33">
        <f ca="1">D4*(RANDBETWEEN(130,160)/100)</f>
        <v>21198.27248</v>
      </c>
      <c r="G4">
        <f ca="1">C4*RANDBETWEEN(600,800)/1000</f>
        <v>7.2708999999999993</v>
      </c>
    </row>
    <row r="5" spans="1:12" x14ac:dyDescent="0.3">
      <c r="A5" t="s">
        <v>45</v>
      </c>
      <c r="B5" s="33">
        <f t="shared" ref="B5:B22" ca="1" si="0">D5*(RANDBETWEEN(75,95)/100)</f>
        <v>12334.548659999999</v>
      </c>
      <c r="C5">
        <v>184.5</v>
      </c>
      <c r="D5" s="33">
        <f t="shared" ref="D5:D22" ca="1" si="1">(D4*1000+RANDBETWEEN(-1500000,1500000))/1000</f>
        <v>14860.902</v>
      </c>
      <c r="E5" s="35">
        <f t="shared" ref="E5:E22" ca="1" si="2">E4*(RANDBETWEEN(70,127)/100)</f>
        <v>31.518720000000002</v>
      </c>
      <c r="F5" s="33">
        <f t="shared" ref="F5:F22" ca="1" si="3">D5*(RANDBETWEEN(130,160)/100)</f>
        <v>21399.69888</v>
      </c>
      <c r="G5">
        <f t="shared" ref="G5:G22" ca="1" si="4">C5*RANDBETWEEN(600,800)/1000</f>
        <v>115.866</v>
      </c>
    </row>
    <row r="6" spans="1:12" x14ac:dyDescent="0.3">
      <c r="A6" t="s">
        <v>46</v>
      </c>
      <c r="B6" s="33">
        <f t="shared" ca="1" si="0"/>
        <v>13853.2328</v>
      </c>
      <c r="C6">
        <v>99.6</v>
      </c>
      <c r="D6" s="33">
        <f t="shared" ca="1" si="1"/>
        <v>15742.31</v>
      </c>
      <c r="E6" s="35">
        <f t="shared" ca="1" si="2"/>
        <v>26.790912000000002</v>
      </c>
      <c r="F6" s="33">
        <f t="shared" ca="1" si="3"/>
        <v>22668.926399999997</v>
      </c>
      <c r="G6">
        <f t="shared" ca="1" si="4"/>
        <v>73.903199999999998</v>
      </c>
    </row>
    <row r="7" spans="1:12" x14ac:dyDescent="0.3">
      <c r="A7" t="s">
        <v>47</v>
      </c>
      <c r="B7" s="33">
        <f t="shared" ca="1" si="0"/>
        <v>13493.7999</v>
      </c>
      <c r="C7">
        <v>74.099999999999994</v>
      </c>
      <c r="D7" s="33">
        <f t="shared" ca="1" si="1"/>
        <v>15690.465</v>
      </c>
      <c r="E7" s="35">
        <f t="shared" ca="1" si="2"/>
        <v>19.021547520000002</v>
      </c>
      <c r="F7" s="33">
        <f t="shared" ca="1" si="3"/>
        <v>24320.22075</v>
      </c>
      <c r="G7">
        <f t="shared" ca="1" si="4"/>
        <v>54.611699999999999</v>
      </c>
    </row>
    <row r="8" spans="1:12" x14ac:dyDescent="0.3">
      <c r="A8" t="s">
        <v>48</v>
      </c>
      <c r="B8" s="33">
        <f t="shared" ca="1" si="0"/>
        <v>14838.656720000001</v>
      </c>
      <c r="C8">
        <v>692.4</v>
      </c>
      <c r="D8" s="33">
        <f t="shared" ca="1" si="1"/>
        <v>16672.648000000001</v>
      </c>
      <c r="E8" s="35">
        <f t="shared" ca="1" si="2"/>
        <v>21.113917747200006</v>
      </c>
      <c r="F8" s="33">
        <f t="shared" ca="1" si="3"/>
        <v>23174.98072</v>
      </c>
      <c r="G8">
        <f ca="1">G7*RANDBETWEEN(8,12)/10</f>
        <v>60.072870000000002</v>
      </c>
    </row>
    <row r="9" spans="1:12" x14ac:dyDescent="0.3">
      <c r="A9" t="s">
        <v>49</v>
      </c>
      <c r="B9" s="33">
        <f t="shared" ca="1" si="0"/>
        <v>14018.135200000002</v>
      </c>
      <c r="C9">
        <v>741.8</v>
      </c>
      <c r="D9" s="33">
        <f t="shared" ca="1" si="1"/>
        <v>17522.669000000002</v>
      </c>
      <c r="E9" s="35">
        <f t="shared" ca="1" si="2"/>
        <v>17.313412552704005</v>
      </c>
      <c r="F9" s="33">
        <f t="shared" ca="1" si="3"/>
        <v>27685.817020000002</v>
      </c>
      <c r="G9">
        <f t="shared" ca="1" si="4"/>
        <v>454.72339999999997</v>
      </c>
    </row>
    <row r="10" spans="1:12" x14ac:dyDescent="0.3">
      <c r="A10" t="s">
        <v>50</v>
      </c>
      <c r="B10" s="33">
        <f t="shared" ca="1" si="0"/>
        <v>15853.864380000003</v>
      </c>
      <c r="C10">
        <v>922.4</v>
      </c>
      <c r="D10" s="33">
        <f t="shared" ca="1" si="1"/>
        <v>17047.166000000001</v>
      </c>
      <c r="E10" s="35">
        <f t="shared" ca="1" si="2"/>
        <v>21.988033941934088</v>
      </c>
      <c r="F10" s="33">
        <f t="shared" ca="1" si="3"/>
        <v>26934.522280000005</v>
      </c>
      <c r="G10">
        <f t="shared" ca="1" si="4"/>
        <v>606.93919999999991</v>
      </c>
    </row>
    <row r="11" spans="1:12" x14ac:dyDescent="0.3">
      <c r="A11" t="s">
        <v>51</v>
      </c>
      <c r="B11" s="33">
        <f t="shared" ca="1" si="0"/>
        <v>15076.612059999999</v>
      </c>
      <c r="C11">
        <v>9485.7999999999993</v>
      </c>
      <c r="D11" s="33">
        <f t="shared" ca="1" si="1"/>
        <v>16038.949000000001</v>
      </c>
      <c r="E11" s="35">
        <f t="shared" ca="1" si="2"/>
        <v>25.945880051482224</v>
      </c>
      <c r="F11" s="33">
        <f t="shared" ca="1" si="3"/>
        <v>23898.034009999999</v>
      </c>
      <c r="G11">
        <f t="shared" ca="1" si="4"/>
        <v>7474.8103999999994</v>
      </c>
    </row>
    <row r="12" spans="1:12" x14ac:dyDescent="0.3">
      <c r="A12" t="s">
        <v>52</v>
      </c>
      <c r="B12" s="33">
        <f t="shared" ca="1" si="0"/>
        <v>12516.466120000001</v>
      </c>
      <c r="C12">
        <v>10480.4</v>
      </c>
      <c r="D12" s="33">
        <f t="shared" ca="1" si="1"/>
        <v>15843.628000000001</v>
      </c>
      <c r="E12" s="35">
        <f t="shared" ca="1" si="2"/>
        <v>29.318844458174912</v>
      </c>
      <c r="F12" s="33">
        <f t="shared" ca="1" si="3"/>
        <v>20755.152680000003</v>
      </c>
      <c r="G12">
        <f t="shared" ca="1" si="4"/>
        <v>7472.5252</v>
      </c>
    </row>
    <row r="13" spans="1:12" x14ac:dyDescent="0.3">
      <c r="A13" t="s">
        <v>53</v>
      </c>
      <c r="B13" s="33">
        <f t="shared" ca="1" si="0"/>
        <v>14004.990299999999</v>
      </c>
      <c r="C13">
        <v>10189</v>
      </c>
      <c r="D13" s="33">
        <f t="shared" ca="1" si="1"/>
        <v>16097.69</v>
      </c>
      <c r="E13" s="35">
        <f t="shared" ca="1" si="2"/>
        <v>35.182613349809891</v>
      </c>
      <c r="F13" s="33">
        <f t="shared" ca="1" si="3"/>
        <v>23663.604299999999</v>
      </c>
      <c r="G13">
        <f t="shared" ca="1" si="4"/>
        <v>7713.0730000000003</v>
      </c>
    </row>
    <row r="14" spans="1:12" x14ac:dyDescent="0.3">
      <c r="A14" t="s">
        <v>54</v>
      </c>
      <c r="B14" s="33">
        <f t="shared" ca="1" si="0"/>
        <v>12233.357600000001</v>
      </c>
      <c r="C14">
        <v>10540.5</v>
      </c>
      <c r="D14" s="33">
        <f t="shared" ca="1" si="1"/>
        <v>15291.697</v>
      </c>
      <c r="E14" s="35">
        <f t="shared" ca="1" si="2"/>
        <v>31.664352014828903</v>
      </c>
      <c r="F14" s="33">
        <f t="shared" ca="1" si="3"/>
        <v>23855.047320000001</v>
      </c>
      <c r="G14">
        <f t="shared" ca="1" si="4"/>
        <v>7652.4030000000002</v>
      </c>
    </row>
    <row r="15" spans="1:12" x14ac:dyDescent="0.3">
      <c r="A15" t="s">
        <v>55</v>
      </c>
      <c r="B15" s="33">
        <f t="shared" ca="1" si="0"/>
        <v>11759.575620000001</v>
      </c>
      <c r="C15">
        <v>10481.200000000001</v>
      </c>
      <c r="D15" s="33">
        <f t="shared" ca="1" si="1"/>
        <v>15076.379000000001</v>
      </c>
      <c r="E15" s="35">
        <f t="shared" ca="1" si="2"/>
        <v>32.930926095422059</v>
      </c>
      <c r="F15" s="33">
        <f t="shared" ca="1" si="3"/>
        <v>22614.568500000001</v>
      </c>
      <c r="G15">
        <f t="shared" ca="1" si="4"/>
        <v>6624.1184000000003</v>
      </c>
    </row>
    <row r="16" spans="1:12" x14ac:dyDescent="0.3">
      <c r="A16" t="s">
        <v>56</v>
      </c>
      <c r="B16" s="33">
        <f t="shared" ca="1" si="0"/>
        <v>12309.70328</v>
      </c>
      <c r="C16">
        <v>10321.700000000001</v>
      </c>
      <c r="D16" s="33">
        <f t="shared" ca="1" si="1"/>
        <v>16196.977999999999</v>
      </c>
      <c r="E16" s="35">
        <f t="shared" ca="1" si="2"/>
        <v>25.356813093474987</v>
      </c>
      <c r="F16" s="33">
        <f t="shared" ca="1" si="3"/>
        <v>25753.195019999999</v>
      </c>
      <c r="G16">
        <f t="shared" ca="1" si="4"/>
        <v>6894.8956000000007</v>
      </c>
    </row>
    <row r="17" spans="1:12" x14ac:dyDescent="0.3">
      <c r="A17" t="s">
        <v>57</v>
      </c>
      <c r="B17" s="33">
        <f t="shared" ca="1" si="0"/>
        <v>11600.619420000001</v>
      </c>
      <c r="C17">
        <v>10499.9</v>
      </c>
      <c r="D17" s="33">
        <f t="shared" ca="1" si="1"/>
        <v>14872.589</v>
      </c>
      <c r="E17" s="35">
        <f t="shared" ca="1" si="2"/>
        <v>26.878221879083487</v>
      </c>
      <c r="F17" s="33">
        <f t="shared" ca="1" si="3"/>
        <v>22308.8835</v>
      </c>
      <c r="G17">
        <f t="shared" ca="1" si="4"/>
        <v>7874.9250000000002</v>
      </c>
    </row>
    <row r="18" spans="1:12" x14ac:dyDescent="0.3">
      <c r="A18" t="s">
        <v>58</v>
      </c>
      <c r="B18" s="33">
        <f t="shared" ca="1" si="0"/>
        <v>14580.296340000001</v>
      </c>
      <c r="C18">
        <v>10608.4</v>
      </c>
      <c r="D18" s="33">
        <f t="shared" ca="1" si="1"/>
        <v>15677.737999999999</v>
      </c>
      <c r="E18" s="35">
        <f t="shared" ca="1" si="2"/>
        <v>32.253866254900181</v>
      </c>
      <c r="F18" s="33">
        <f t="shared" ca="1" si="3"/>
        <v>21008.16892</v>
      </c>
      <c r="G18">
        <f t="shared" ca="1" si="4"/>
        <v>7224.3203999999996</v>
      </c>
    </row>
    <row r="19" spans="1:12" x14ac:dyDescent="0.3">
      <c r="A19" t="s">
        <v>59</v>
      </c>
      <c r="B19" s="33">
        <f t="shared" ca="1" si="0"/>
        <v>12239.288100000002</v>
      </c>
      <c r="C19">
        <v>10701.3</v>
      </c>
      <c r="D19" s="33">
        <f t="shared" ca="1" si="1"/>
        <v>15691.395</v>
      </c>
      <c r="E19" s="35">
        <f t="shared" ca="1" si="2"/>
        <v>29.028479629410164</v>
      </c>
      <c r="F19" s="33">
        <f t="shared" ca="1" si="3"/>
        <v>21026.469300000001</v>
      </c>
      <c r="G19">
        <f t="shared" ca="1" si="4"/>
        <v>7223.3774999999987</v>
      </c>
    </row>
    <row r="20" spans="1:12" x14ac:dyDescent="0.3">
      <c r="A20" t="s">
        <v>60</v>
      </c>
      <c r="B20" s="33">
        <f t="shared" ca="1" si="0"/>
        <v>14196.794100000001</v>
      </c>
      <c r="C20">
        <v>10880.4</v>
      </c>
      <c r="D20" s="33">
        <f t="shared" ca="1" si="1"/>
        <v>15265.37</v>
      </c>
      <c r="E20" s="35">
        <f t="shared" ca="1" si="2"/>
        <v>20.900505333175317</v>
      </c>
      <c r="F20" s="33">
        <f t="shared" ca="1" si="3"/>
        <v>20455.595800000003</v>
      </c>
      <c r="G20">
        <f t="shared" ca="1" si="4"/>
        <v>7213.7052000000003</v>
      </c>
    </row>
    <row r="21" spans="1:12" x14ac:dyDescent="0.3">
      <c r="A21" t="s">
        <v>61</v>
      </c>
      <c r="B21" s="33">
        <f t="shared" ca="1" si="0"/>
        <v>14382.47</v>
      </c>
      <c r="C21">
        <v>11007.4</v>
      </c>
      <c r="D21" s="33">
        <f t="shared" ca="1" si="1"/>
        <v>15300.5</v>
      </c>
      <c r="E21" s="35">
        <f t="shared" ca="1" si="2"/>
        <v>19.437469959853047</v>
      </c>
      <c r="F21" s="33">
        <f t="shared" ca="1" si="3"/>
        <v>24480.800000000003</v>
      </c>
      <c r="G21">
        <f t="shared" ca="1" si="4"/>
        <v>6637.4621999999999</v>
      </c>
    </row>
    <row r="22" spans="1:12" x14ac:dyDescent="0.3">
      <c r="A22" t="s">
        <v>62</v>
      </c>
      <c r="B22" s="33">
        <f t="shared" ca="1" si="0"/>
        <v>12476.840670000001</v>
      </c>
      <c r="C22">
        <v>10173.4</v>
      </c>
      <c r="D22" s="33">
        <f t="shared" ca="1" si="1"/>
        <v>15403.507</v>
      </c>
      <c r="E22" s="35">
        <f t="shared" ca="1" si="2"/>
        <v>21.769966355035415</v>
      </c>
      <c r="F22" s="33">
        <f t="shared" ca="1" si="3"/>
        <v>21410.87473</v>
      </c>
      <c r="G22">
        <f t="shared" ca="1" si="4"/>
        <v>6358.375</v>
      </c>
    </row>
    <row r="23" spans="1:12" s="9" customFormat="1" ht="16.8" x14ac:dyDescent="0.3">
      <c r="A23" s="9" t="s">
        <v>63</v>
      </c>
      <c r="B23" s="38"/>
      <c r="D23" s="36">
        <v>135356</v>
      </c>
      <c r="E23" s="39">
        <v>128.69999999999999</v>
      </c>
      <c r="F23" s="36">
        <v>200061</v>
      </c>
      <c r="L23" s="11" t="s">
        <v>92</v>
      </c>
    </row>
    <row r="24" spans="1:12" x14ac:dyDescent="0.3">
      <c r="A24" t="s">
        <v>64</v>
      </c>
      <c r="B24" s="33"/>
      <c r="D24" s="33">
        <f ca="1">(D23*1000+RANDBETWEEN(-15000000,15000000))/1000</f>
        <v>124674.88099999999</v>
      </c>
      <c r="E24" s="35">
        <f ca="1">E23*(RANDBETWEEN(70,127)/100)</f>
        <v>91.376999999999981</v>
      </c>
      <c r="F24" s="33">
        <f ca="1">D24*(RANDBETWEEN(130,160)/100)</f>
        <v>189505.81912</v>
      </c>
    </row>
    <row r="25" spans="1:12" x14ac:dyDescent="0.3">
      <c r="A25" t="s">
        <v>65</v>
      </c>
      <c r="B25" s="33"/>
      <c r="D25" s="33">
        <f ca="1">(D24*1000+RANDBETWEEN(-15000000,15000000))/1000</f>
        <v>119081.261</v>
      </c>
      <c r="E25" s="35">
        <f t="shared" ref="E25:E32" ca="1" si="5">E24*(RANDBETWEEN(70,127)/100)</f>
        <v>105.99731999999997</v>
      </c>
      <c r="F25" s="33">
        <f ca="1">D25*(RANDBETWEEN(130,160)/100)</f>
        <v>185766.76716000002</v>
      </c>
    </row>
    <row r="26" spans="1:12" x14ac:dyDescent="0.3">
      <c r="A26" t="s">
        <v>66</v>
      </c>
      <c r="B26" s="33"/>
      <c r="D26" s="33">
        <f t="shared" ref="D26:D32" ca="1" si="6">(D25*1000+RANDBETWEEN(-15000000,15000000))/1000</f>
        <v>118693.96799999999</v>
      </c>
      <c r="E26" s="35">
        <f t="shared" ca="1" si="5"/>
        <v>76.318070399999982</v>
      </c>
      <c r="F26" s="33">
        <f t="shared" ref="F26:F32" ca="1" si="7">D26*(RANDBETWEEN(130,160)/100)</f>
        <v>167358.49487999998</v>
      </c>
    </row>
    <row r="27" spans="1:12" x14ac:dyDescent="0.3">
      <c r="A27" t="s">
        <v>67</v>
      </c>
      <c r="B27" s="33"/>
      <c r="D27" s="33">
        <f t="shared" ca="1" si="6"/>
        <v>106597.417</v>
      </c>
      <c r="E27" s="35">
        <f t="shared" ca="1" si="5"/>
        <v>78.607612511999989</v>
      </c>
      <c r="F27" s="33">
        <f t="shared" ca="1" si="7"/>
        <v>146038.46129000001</v>
      </c>
    </row>
    <row r="28" spans="1:12" x14ac:dyDescent="0.3">
      <c r="A28" t="s">
        <v>68</v>
      </c>
      <c r="B28" s="33"/>
      <c r="D28" s="33">
        <f t="shared" ca="1" si="6"/>
        <v>108546.592</v>
      </c>
      <c r="E28" s="35">
        <f t="shared" ca="1" si="5"/>
        <v>61.313937759359995</v>
      </c>
      <c r="F28" s="33">
        <f t="shared" ca="1" si="7"/>
        <v>170418.14944000001</v>
      </c>
    </row>
    <row r="29" spans="1:12" x14ac:dyDescent="0.3">
      <c r="A29" t="s">
        <v>69</v>
      </c>
      <c r="B29" s="33"/>
      <c r="D29" s="33">
        <f t="shared" ca="1" si="6"/>
        <v>119507.749</v>
      </c>
      <c r="E29" s="35">
        <f t="shared" ca="1" si="5"/>
        <v>63.153355892140794</v>
      </c>
      <c r="F29" s="33">
        <f t="shared" ca="1" si="7"/>
        <v>184041.93346</v>
      </c>
    </row>
    <row r="30" spans="1:12" x14ac:dyDescent="0.3">
      <c r="A30" t="s">
        <v>70</v>
      </c>
      <c r="B30" s="33"/>
      <c r="D30" s="33">
        <f t="shared" ca="1" si="6"/>
        <v>123426.25</v>
      </c>
      <c r="E30" s="35">
        <f t="shared" ca="1" si="5"/>
        <v>67.574090804590654</v>
      </c>
      <c r="F30" s="33">
        <f t="shared" ca="1" si="7"/>
        <v>161688.38750000001</v>
      </c>
    </row>
    <row r="31" spans="1:12" x14ac:dyDescent="0.3">
      <c r="A31" t="s">
        <v>71</v>
      </c>
      <c r="B31" s="33"/>
      <c r="D31" s="33">
        <f t="shared" ca="1" si="6"/>
        <v>129711.867</v>
      </c>
      <c r="E31" s="35">
        <f t="shared" ca="1" si="5"/>
        <v>84.467613505738314</v>
      </c>
      <c r="F31" s="33">
        <f t="shared" ca="1" si="7"/>
        <v>185487.96980999998</v>
      </c>
    </row>
    <row r="32" spans="1:12" x14ac:dyDescent="0.3">
      <c r="A32" t="s">
        <v>72</v>
      </c>
      <c r="B32" s="33"/>
      <c r="D32" s="33">
        <f t="shared" ca="1" si="6"/>
        <v>126382.02499999999</v>
      </c>
      <c r="E32" s="35">
        <f t="shared" ca="1" si="5"/>
        <v>107.27386915228766</v>
      </c>
      <c r="F32" s="33">
        <f t="shared" ca="1" si="7"/>
        <v>169351.9135</v>
      </c>
    </row>
    <row r="33" spans="1:12" s="9" customFormat="1" ht="16.8" x14ac:dyDescent="0.3">
      <c r="A33" s="9" t="s">
        <v>73</v>
      </c>
      <c r="E33" s="9">
        <v>341.5</v>
      </c>
      <c r="L33" s="11" t="s">
        <v>94</v>
      </c>
    </row>
    <row r="34" spans="1:12" x14ac:dyDescent="0.3">
      <c r="A34" t="s">
        <v>74</v>
      </c>
      <c r="D34">
        <v>208954</v>
      </c>
      <c r="E34" s="35">
        <f ca="1">E33*(RANDBETWEEN(70,127)/100)</f>
        <v>317.59500000000003</v>
      </c>
      <c r="F34" s="37">
        <v>324045</v>
      </c>
    </row>
    <row r="35" spans="1:12" x14ac:dyDescent="0.3">
      <c r="A35" t="s">
        <v>75</v>
      </c>
      <c r="D35" s="33">
        <f ca="1">(D34*1000+RANDBETWEEN(-15000000,15000000))/1000</f>
        <v>199563.56</v>
      </c>
      <c r="E35" s="35">
        <f t="shared" ref="E35:E42" ca="1" si="8">E34*(RANDBETWEEN(70,127)/100)</f>
        <v>381.11400000000003</v>
      </c>
      <c r="F35" s="33">
        <f ca="1">D35*(RANDBETWEEN(130,160)/100)</f>
        <v>259432.628</v>
      </c>
    </row>
    <row r="36" spans="1:12" x14ac:dyDescent="0.3">
      <c r="A36" t="s">
        <v>76</v>
      </c>
      <c r="D36" s="33">
        <f t="shared" ref="D36:D42" ca="1" si="9">(D35*1000+RANDBETWEEN(-15000000,15000000))/1000</f>
        <v>208157.96900000001</v>
      </c>
      <c r="E36" s="35">
        <f t="shared" ca="1" si="8"/>
        <v>339.19146000000001</v>
      </c>
      <c r="F36" s="33">
        <f t="shared" ref="F36:F42" ca="1" si="10">D36*(RANDBETWEEN(130,160)/100)</f>
        <v>301829.05505000002</v>
      </c>
    </row>
    <row r="37" spans="1:12" x14ac:dyDescent="0.3">
      <c r="A37" t="s">
        <v>77</v>
      </c>
      <c r="D37" s="33">
        <f t="shared" ca="1" si="9"/>
        <v>217707.204</v>
      </c>
      <c r="E37" s="35">
        <f t="shared" ca="1" si="8"/>
        <v>240.82593660000001</v>
      </c>
      <c r="F37" s="33">
        <f t="shared" ca="1" si="10"/>
        <v>298258.86947999999</v>
      </c>
    </row>
    <row r="38" spans="1:12" x14ac:dyDescent="0.3">
      <c r="A38" t="s">
        <v>78</v>
      </c>
      <c r="D38" s="33">
        <f t="shared" ca="1" si="9"/>
        <v>211432.98800000001</v>
      </c>
      <c r="E38" s="35">
        <f t="shared" ca="1" si="8"/>
        <v>296.21590201800001</v>
      </c>
      <c r="F38" s="33">
        <f t="shared" ca="1" si="10"/>
        <v>296006.18319999997</v>
      </c>
    </row>
    <row r="39" spans="1:12" x14ac:dyDescent="0.3">
      <c r="A39" t="s">
        <v>79</v>
      </c>
      <c r="D39" s="33">
        <f t="shared" ca="1" si="9"/>
        <v>205416.13</v>
      </c>
      <c r="E39" s="35">
        <f t="shared" ca="1" si="8"/>
        <v>364.34555948214</v>
      </c>
      <c r="F39" s="33">
        <f t="shared" ca="1" si="10"/>
        <v>310178.35629999998</v>
      </c>
    </row>
    <row r="40" spans="1:12" x14ac:dyDescent="0.3">
      <c r="A40" t="s">
        <v>80</v>
      </c>
      <c r="D40" s="33">
        <f t="shared" ca="1" si="9"/>
        <v>190462.30499999999</v>
      </c>
      <c r="E40" s="35">
        <f t="shared" ca="1" si="8"/>
        <v>353.41519269767582</v>
      </c>
      <c r="F40" s="33">
        <f t="shared" ca="1" si="10"/>
        <v>278074.96529999998</v>
      </c>
    </row>
    <row r="41" spans="1:12" x14ac:dyDescent="0.3">
      <c r="A41" t="s">
        <v>81</v>
      </c>
      <c r="D41" s="33">
        <f t="shared" ca="1" si="9"/>
        <v>182202.641</v>
      </c>
      <c r="E41" s="35">
        <f t="shared" ca="1" si="8"/>
        <v>406.42747160232716</v>
      </c>
      <c r="F41" s="33">
        <f t="shared" ca="1" si="10"/>
        <v>267837.88227</v>
      </c>
    </row>
    <row r="42" spans="1:12" x14ac:dyDescent="0.3">
      <c r="A42" t="s">
        <v>82</v>
      </c>
      <c r="D42" s="33">
        <f t="shared" ca="1" si="9"/>
        <v>189028.122</v>
      </c>
      <c r="E42" s="35">
        <f t="shared" ca="1" si="8"/>
        <v>483.64869120676929</v>
      </c>
      <c r="F42" s="33">
        <f t="shared" ca="1" si="10"/>
        <v>289213.02666000003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52B73-C3DB-4686-B24A-BFE98C6D12E5}">
  <dimension ref="A1:L32"/>
  <sheetViews>
    <sheetView workbookViewId="0">
      <selection sqref="A1:L32"/>
    </sheetView>
  </sheetViews>
  <sheetFormatPr defaultRowHeight="14.4" x14ac:dyDescent="0.3"/>
  <sheetData>
    <row r="1" spans="1:12" ht="17.399999999999999" x14ac:dyDescent="0.35">
      <c r="A1" s="12" t="s">
        <v>95</v>
      </c>
      <c r="B1" s="13" t="s">
        <v>96</v>
      </c>
      <c r="C1" s="13" t="s">
        <v>97</v>
      </c>
      <c r="D1" s="13" t="s">
        <v>98</v>
      </c>
      <c r="E1" s="17" t="s">
        <v>195</v>
      </c>
      <c r="F1" s="17" t="s">
        <v>196</v>
      </c>
      <c r="G1" s="18" t="s">
        <v>197</v>
      </c>
      <c r="H1" s="20" t="s">
        <v>198</v>
      </c>
      <c r="I1" s="18" t="s">
        <v>199</v>
      </c>
      <c r="J1" s="17" t="s">
        <v>200</v>
      </c>
      <c r="K1" s="17" t="s">
        <v>201</v>
      </c>
      <c r="L1" s="21" t="s">
        <v>207</v>
      </c>
    </row>
    <row r="2" spans="1:12" ht="17.399999999999999" x14ac:dyDescent="0.35">
      <c r="A2" s="14">
        <v>4382</v>
      </c>
      <c r="B2" s="15" t="s">
        <v>99</v>
      </c>
      <c r="C2" s="16" t="s">
        <v>100</v>
      </c>
      <c r="D2" s="16" t="s">
        <v>101</v>
      </c>
      <c r="E2" s="16">
        <v>10.743689537048301</v>
      </c>
      <c r="F2" s="16">
        <v>106.73625946044901</v>
      </c>
      <c r="G2" s="19">
        <v>39.040000000000006</v>
      </c>
      <c r="H2" s="15" t="s">
        <v>10</v>
      </c>
      <c r="I2" s="19">
        <v>962.49</v>
      </c>
      <c r="J2" s="16" t="s">
        <v>202</v>
      </c>
      <c r="K2" s="16" t="s">
        <v>203</v>
      </c>
      <c r="L2" s="22" t="s">
        <v>208</v>
      </c>
    </row>
    <row r="3" spans="1:12" ht="17.399999999999999" x14ac:dyDescent="0.35">
      <c r="A3" s="14">
        <v>5822</v>
      </c>
      <c r="B3" s="15" t="s">
        <v>102</v>
      </c>
      <c r="C3" s="16" t="s">
        <v>103</v>
      </c>
      <c r="D3" s="16" t="s">
        <v>104</v>
      </c>
      <c r="E3" s="16">
        <v>10.750625570696201</v>
      </c>
      <c r="F3" s="16">
        <v>106.724731036403</v>
      </c>
      <c r="G3" s="19">
        <v>18.7</v>
      </c>
      <c r="H3" s="15" t="s">
        <v>10</v>
      </c>
      <c r="I3" s="19">
        <v>962.49</v>
      </c>
      <c r="J3" s="16" t="s">
        <v>202</v>
      </c>
      <c r="K3" s="16" t="s">
        <v>203</v>
      </c>
      <c r="L3" s="22" t="s">
        <v>208</v>
      </c>
    </row>
    <row r="4" spans="1:12" ht="17.399999999999999" x14ac:dyDescent="0.35">
      <c r="A4" s="14">
        <v>4381</v>
      </c>
      <c r="B4" s="15" t="s">
        <v>105</v>
      </c>
      <c r="C4" s="16" t="s">
        <v>106</v>
      </c>
      <c r="D4" s="16" t="s">
        <v>107</v>
      </c>
      <c r="E4" s="16">
        <v>10.755053</v>
      </c>
      <c r="F4" s="16">
        <v>106.718361</v>
      </c>
      <c r="G4" s="19">
        <v>35.85</v>
      </c>
      <c r="H4" s="15" t="s">
        <v>10</v>
      </c>
      <c r="I4" s="19">
        <v>962.49</v>
      </c>
      <c r="J4" s="16" t="s">
        <v>204</v>
      </c>
      <c r="K4" s="16" t="s">
        <v>203</v>
      </c>
      <c r="L4" s="22" t="s">
        <v>209</v>
      </c>
    </row>
    <row r="5" spans="1:12" ht="17.399999999999999" x14ac:dyDescent="0.35">
      <c r="A5" s="14">
        <v>6319</v>
      </c>
      <c r="B5" s="15" t="s">
        <v>108</v>
      </c>
      <c r="C5" s="16" t="s">
        <v>109</v>
      </c>
      <c r="D5" s="16" t="s">
        <v>110</v>
      </c>
      <c r="E5" s="16">
        <v>10.7514144885576</v>
      </c>
      <c r="F5" s="16">
        <v>106.715864580014</v>
      </c>
      <c r="G5" s="19">
        <v>13.709999999999997</v>
      </c>
      <c r="H5" s="15" t="s">
        <v>10</v>
      </c>
      <c r="I5" s="19">
        <v>962.49</v>
      </c>
      <c r="J5" s="16" t="s">
        <v>204</v>
      </c>
      <c r="K5" s="16" t="s">
        <v>203</v>
      </c>
      <c r="L5" s="22" t="s">
        <v>209</v>
      </c>
    </row>
    <row r="6" spans="1:12" ht="17.399999999999999" x14ac:dyDescent="0.35">
      <c r="A6" s="14">
        <v>3084</v>
      </c>
      <c r="B6" s="15" t="s">
        <v>111</v>
      </c>
      <c r="C6" s="16" t="s">
        <v>112</v>
      </c>
      <c r="D6" s="16" t="s">
        <v>113</v>
      </c>
      <c r="E6" s="16">
        <v>10.735480000000001</v>
      </c>
      <c r="F6" s="16">
        <v>106.72557500000001</v>
      </c>
      <c r="G6" s="19">
        <v>37.19</v>
      </c>
      <c r="H6" s="15" t="s">
        <v>10</v>
      </c>
      <c r="I6" s="19">
        <v>962.49</v>
      </c>
      <c r="J6" s="16" t="s">
        <v>204</v>
      </c>
      <c r="K6" s="16" t="s">
        <v>203</v>
      </c>
      <c r="L6" s="22" t="s">
        <v>209</v>
      </c>
    </row>
    <row r="7" spans="1:12" ht="17.399999999999999" x14ac:dyDescent="0.35">
      <c r="A7" s="14">
        <v>4313</v>
      </c>
      <c r="B7" s="15" t="s">
        <v>114</v>
      </c>
      <c r="C7" s="16" t="s">
        <v>115</v>
      </c>
      <c r="D7" s="16" t="s">
        <v>116</v>
      </c>
      <c r="E7" s="16">
        <v>10.737923</v>
      </c>
      <c r="F7" s="16">
        <v>106.72644200000001</v>
      </c>
      <c r="G7" s="19">
        <v>18.479999999999997</v>
      </c>
      <c r="H7" s="15" t="s">
        <v>10</v>
      </c>
      <c r="I7" s="19">
        <v>962.49</v>
      </c>
      <c r="J7" s="16" t="s">
        <v>204</v>
      </c>
      <c r="K7" s="16" t="s">
        <v>203</v>
      </c>
      <c r="L7" s="22" t="s">
        <v>209</v>
      </c>
    </row>
    <row r="8" spans="1:12" ht="17.399999999999999" x14ac:dyDescent="0.35">
      <c r="A8" s="14">
        <v>6518</v>
      </c>
      <c r="B8" s="15" t="s">
        <v>117</v>
      </c>
      <c r="C8" s="16" t="s">
        <v>118</v>
      </c>
      <c r="D8" s="16" t="s">
        <v>119</v>
      </c>
      <c r="E8" s="16">
        <v>10.749282285059699</v>
      </c>
      <c r="F8" s="16">
        <v>106.724029009376</v>
      </c>
      <c r="G8" s="19">
        <v>73.899999999999977</v>
      </c>
      <c r="H8" s="15" t="s">
        <v>10</v>
      </c>
      <c r="I8" s="19">
        <v>962.49</v>
      </c>
      <c r="J8" s="16" t="s">
        <v>202</v>
      </c>
      <c r="K8" s="16" t="s">
        <v>203</v>
      </c>
      <c r="L8" s="22" t="s">
        <v>209</v>
      </c>
    </row>
    <row r="9" spans="1:12" ht="17.399999999999999" x14ac:dyDescent="0.35">
      <c r="A9" s="14">
        <v>2030</v>
      </c>
      <c r="B9" s="15" t="s">
        <v>120</v>
      </c>
      <c r="C9" s="16" t="s">
        <v>121</v>
      </c>
      <c r="D9" s="16" t="s">
        <v>122</v>
      </c>
      <c r="E9" s="16">
        <v>10.76179</v>
      </c>
      <c r="F9" s="16">
        <v>106.70554</v>
      </c>
      <c r="G9" s="19">
        <v>43.619999999999983</v>
      </c>
      <c r="H9" s="15" t="s">
        <v>10</v>
      </c>
      <c r="I9" s="19">
        <v>962.49</v>
      </c>
      <c r="J9" s="16" t="s">
        <v>202</v>
      </c>
      <c r="K9" s="16" t="s">
        <v>203</v>
      </c>
      <c r="L9" s="22" t="s">
        <v>208</v>
      </c>
    </row>
    <row r="10" spans="1:12" ht="17.399999999999999" x14ac:dyDescent="0.35">
      <c r="A10" s="14">
        <v>4250</v>
      </c>
      <c r="B10" s="15" t="s">
        <v>123</v>
      </c>
      <c r="C10" s="16" t="s">
        <v>124</v>
      </c>
      <c r="D10" s="16" t="s">
        <v>125</v>
      </c>
      <c r="E10" s="16">
        <v>10.729463577270501</v>
      </c>
      <c r="F10" s="16">
        <v>106.73509216308599</v>
      </c>
      <c r="G10" s="19">
        <v>53.97</v>
      </c>
      <c r="H10" s="15" t="s">
        <v>10</v>
      </c>
      <c r="I10" s="19">
        <v>962.49</v>
      </c>
      <c r="J10" s="16" t="s">
        <v>202</v>
      </c>
      <c r="K10" s="16" t="s">
        <v>203</v>
      </c>
      <c r="L10" s="22" t="s">
        <v>208</v>
      </c>
    </row>
    <row r="11" spans="1:12" ht="17.399999999999999" x14ac:dyDescent="0.35">
      <c r="A11" s="14">
        <v>3894</v>
      </c>
      <c r="B11" s="15" t="s">
        <v>126</v>
      </c>
      <c r="C11" s="16" t="s">
        <v>127</v>
      </c>
      <c r="D11" s="16" t="s">
        <v>128</v>
      </c>
      <c r="E11" s="16">
        <v>10.729994</v>
      </c>
      <c r="F11" s="16">
        <v>106.732336</v>
      </c>
      <c r="G11" s="19">
        <v>20.139999999999997</v>
      </c>
      <c r="H11" s="15" t="s">
        <v>10</v>
      </c>
      <c r="I11" s="19">
        <v>962.49</v>
      </c>
      <c r="J11" s="16" t="s">
        <v>202</v>
      </c>
      <c r="K11" s="16" t="s">
        <v>203</v>
      </c>
      <c r="L11" s="22" t="s">
        <v>208</v>
      </c>
    </row>
    <row r="12" spans="1:12" ht="17.399999999999999" x14ac:dyDescent="0.35">
      <c r="A12" s="14">
        <v>3758</v>
      </c>
      <c r="B12" s="15" t="s">
        <v>129</v>
      </c>
      <c r="C12" s="16" t="s">
        <v>130</v>
      </c>
      <c r="D12" s="16" t="s">
        <v>131</v>
      </c>
      <c r="E12" s="16">
        <v>10.7432</v>
      </c>
      <c r="F12" s="16">
        <v>106.726</v>
      </c>
      <c r="G12" s="19">
        <v>22.050000000000008</v>
      </c>
      <c r="H12" s="15" t="s">
        <v>10</v>
      </c>
      <c r="I12" s="19">
        <v>962.49</v>
      </c>
      <c r="J12" s="16" t="s">
        <v>204</v>
      </c>
      <c r="K12" s="16" t="s">
        <v>203</v>
      </c>
      <c r="L12" s="22" t="s">
        <v>208</v>
      </c>
    </row>
    <row r="13" spans="1:12" ht="17.399999999999999" x14ac:dyDescent="0.35">
      <c r="A13" s="14">
        <v>3988</v>
      </c>
      <c r="B13" s="15" t="s">
        <v>132</v>
      </c>
      <c r="C13" s="16" t="s">
        <v>133</v>
      </c>
      <c r="D13" s="16" t="s">
        <v>134</v>
      </c>
      <c r="E13" s="16">
        <v>10.7503642773816</v>
      </c>
      <c r="F13" s="16">
        <v>106.735134445244</v>
      </c>
      <c r="G13" s="19">
        <v>21.770000000000003</v>
      </c>
      <c r="H13" s="15" t="s">
        <v>10</v>
      </c>
      <c r="I13" s="19">
        <v>962.49</v>
      </c>
      <c r="J13" s="16" t="s">
        <v>204</v>
      </c>
      <c r="K13" s="16" t="s">
        <v>203</v>
      </c>
      <c r="L13" s="22" t="s">
        <v>209</v>
      </c>
    </row>
    <row r="14" spans="1:12" ht="17.399999999999999" x14ac:dyDescent="0.35">
      <c r="A14" s="14">
        <v>4384</v>
      </c>
      <c r="B14" s="15" t="s">
        <v>135</v>
      </c>
      <c r="C14" s="16" t="s">
        <v>136</v>
      </c>
      <c r="D14" s="16" t="s">
        <v>137</v>
      </c>
      <c r="E14" s="16">
        <v>10.736867500000001</v>
      </c>
      <c r="F14" s="16">
        <v>106.7395267</v>
      </c>
      <c r="G14" s="19">
        <v>28.64</v>
      </c>
      <c r="H14" s="15" t="s">
        <v>10</v>
      </c>
      <c r="I14" s="19">
        <v>962.49</v>
      </c>
      <c r="J14" s="16" t="s">
        <v>202</v>
      </c>
      <c r="K14" s="16" t="s">
        <v>203</v>
      </c>
      <c r="L14" s="22" t="s">
        <v>209</v>
      </c>
    </row>
    <row r="15" spans="1:12" ht="17.399999999999999" x14ac:dyDescent="0.35">
      <c r="A15" s="14">
        <v>4132</v>
      </c>
      <c r="B15" s="15" t="s">
        <v>138</v>
      </c>
      <c r="C15" s="16" t="s">
        <v>139</v>
      </c>
      <c r="D15" s="16" t="s">
        <v>140</v>
      </c>
      <c r="E15" s="16">
        <v>10.7319051192957</v>
      </c>
      <c r="F15" s="16">
        <v>106.73500054643</v>
      </c>
      <c r="G15" s="19">
        <v>17.519999999999996</v>
      </c>
      <c r="H15" s="15" t="s">
        <v>10</v>
      </c>
      <c r="I15" s="19">
        <v>962.49</v>
      </c>
      <c r="J15" s="16" t="s">
        <v>204</v>
      </c>
      <c r="K15" s="16" t="s">
        <v>203</v>
      </c>
      <c r="L15" s="22" t="s">
        <v>208</v>
      </c>
    </row>
    <row r="16" spans="1:12" ht="17.399999999999999" x14ac:dyDescent="0.35">
      <c r="A16" s="14" t="s">
        <v>141</v>
      </c>
      <c r="B16" s="15" t="s">
        <v>142</v>
      </c>
      <c r="C16" s="16" t="s">
        <v>143</v>
      </c>
      <c r="D16" s="16" t="s">
        <v>144</v>
      </c>
      <c r="E16" s="16">
        <v>10.7284868295064</v>
      </c>
      <c r="F16" s="16">
        <v>106.74292746253199</v>
      </c>
      <c r="G16" s="19">
        <v>18.060000000000002</v>
      </c>
      <c r="H16" s="15" t="s">
        <v>10</v>
      </c>
      <c r="I16" s="19">
        <v>962.49</v>
      </c>
      <c r="J16" s="16" t="s">
        <v>202</v>
      </c>
      <c r="K16" s="16" t="s">
        <v>205</v>
      </c>
      <c r="L16" s="22" t="s">
        <v>209</v>
      </c>
    </row>
    <row r="17" spans="1:12" ht="17.399999999999999" x14ac:dyDescent="0.35">
      <c r="A17" s="14">
        <v>4590</v>
      </c>
      <c r="B17" s="15" t="s">
        <v>145</v>
      </c>
      <c r="C17" s="16" t="s">
        <v>146</v>
      </c>
      <c r="D17" s="16" t="s">
        <v>147</v>
      </c>
      <c r="E17" s="16">
        <v>10.739792156117201</v>
      </c>
      <c r="F17" s="16">
        <v>106.740544848588</v>
      </c>
      <c r="G17" s="19">
        <v>20.109999999999996</v>
      </c>
      <c r="H17" s="15" t="s">
        <v>10</v>
      </c>
      <c r="I17" s="19">
        <v>962.49</v>
      </c>
      <c r="J17" s="16" t="s">
        <v>204</v>
      </c>
      <c r="K17" s="16" t="s">
        <v>203</v>
      </c>
      <c r="L17" s="22" t="s">
        <v>208</v>
      </c>
    </row>
    <row r="18" spans="1:12" ht="17.399999999999999" x14ac:dyDescent="0.35">
      <c r="A18" s="14">
        <v>4383</v>
      </c>
      <c r="B18" s="15" t="s">
        <v>148</v>
      </c>
      <c r="C18" s="16" t="s">
        <v>149</v>
      </c>
      <c r="D18" s="16" t="s">
        <v>150</v>
      </c>
      <c r="E18" s="16">
        <v>10.7365475</v>
      </c>
      <c r="F18" s="16">
        <v>106.7397792</v>
      </c>
      <c r="G18" s="19">
        <v>60.899999999999991</v>
      </c>
      <c r="H18" s="15" t="s">
        <v>10</v>
      </c>
      <c r="I18" s="19">
        <v>962.49</v>
      </c>
      <c r="J18" s="16" t="s">
        <v>202</v>
      </c>
      <c r="K18" s="16" t="s">
        <v>205</v>
      </c>
      <c r="L18" s="22" t="s">
        <v>209</v>
      </c>
    </row>
    <row r="19" spans="1:12" ht="17.399999999999999" x14ac:dyDescent="0.35">
      <c r="A19" s="14">
        <v>4100</v>
      </c>
      <c r="B19" s="15" t="s">
        <v>151</v>
      </c>
      <c r="C19" s="16" t="s">
        <v>152</v>
      </c>
      <c r="D19" s="16" t="s">
        <v>153</v>
      </c>
      <c r="E19" s="16">
        <v>10.7143851317408</v>
      </c>
      <c r="F19" s="16">
        <v>106.741107357654</v>
      </c>
      <c r="G19" s="19">
        <v>11.85</v>
      </c>
      <c r="H19" s="15" t="s">
        <v>10</v>
      </c>
      <c r="I19" s="19">
        <v>962.49</v>
      </c>
      <c r="J19" s="16" t="s">
        <v>202</v>
      </c>
      <c r="K19" s="16" t="s">
        <v>205</v>
      </c>
      <c r="L19" s="22" t="s">
        <v>208</v>
      </c>
    </row>
    <row r="20" spans="1:12" ht="17.399999999999999" x14ac:dyDescent="0.35">
      <c r="A20" s="14">
        <v>3078</v>
      </c>
      <c r="B20" s="15" t="s">
        <v>154</v>
      </c>
      <c r="C20" s="16" t="s">
        <v>155</v>
      </c>
      <c r="D20" s="16" t="s">
        <v>156</v>
      </c>
      <c r="E20" s="16">
        <v>10.715892999999999</v>
      </c>
      <c r="F20" s="16">
        <v>106.740177</v>
      </c>
      <c r="G20" s="19">
        <v>61.029999999999994</v>
      </c>
      <c r="H20" s="15" t="s">
        <v>10</v>
      </c>
      <c r="I20" s="19">
        <v>962.49</v>
      </c>
      <c r="J20" s="16" t="s">
        <v>202</v>
      </c>
      <c r="K20" s="16" t="s">
        <v>205</v>
      </c>
      <c r="L20" s="22" t="s">
        <v>208</v>
      </c>
    </row>
    <row r="21" spans="1:12" ht="17.399999999999999" x14ac:dyDescent="0.35">
      <c r="A21" s="14">
        <v>2503</v>
      </c>
      <c r="B21" s="15" t="s">
        <v>157</v>
      </c>
      <c r="C21" s="16" t="s">
        <v>158</v>
      </c>
      <c r="D21" s="16" t="s">
        <v>159</v>
      </c>
      <c r="E21" s="16">
        <v>10.722022000000001</v>
      </c>
      <c r="F21" s="16">
        <v>106.72965600000001</v>
      </c>
      <c r="G21" s="19">
        <v>107.24</v>
      </c>
      <c r="H21" s="15" t="s">
        <v>10</v>
      </c>
      <c r="I21" s="19">
        <v>962.49</v>
      </c>
      <c r="J21" s="16" t="s">
        <v>202</v>
      </c>
      <c r="K21" s="16" t="s">
        <v>205</v>
      </c>
      <c r="L21" s="22" t="s">
        <v>208</v>
      </c>
    </row>
    <row r="22" spans="1:12" ht="17.399999999999999" x14ac:dyDescent="0.35">
      <c r="A22" s="14">
        <v>6951</v>
      </c>
      <c r="B22" s="15" t="s">
        <v>160</v>
      </c>
      <c r="C22" s="16" t="s">
        <v>161</v>
      </c>
      <c r="D22" s="16" t="s">
        <v>162</v>
      </c>
      <c r="E22" s="16">
        <v>10.722993326103101</v>
      </c>
      <c r="F22" s="16">
        <v>106.726889275952</v>
      </c>
      <c r="G22" s="19">
        <v>14.199999999999998</v>
      </c>
      <c r="H22" s="15" t="s">
        <v>10</v>
      </c>
      <c r="I22" s="19">
        <v>962.49</v>
      </c>
      <c r="J22" s="16" t="s">
        <v>204</v>
      </c>
      <c r="K22" s="16" t="s">
        <v>205</v>
      </c>
      <c r="L22" s="22" t="s">
        <v>208</v>
      </c>
    </row>
    <row r="23" spans="1:12" ht="17.399999999999999" x14ac:dyDescent="0.35">
      <c r="A23" s="14">
        <v>1597</v>
      </c>
      <c r="B23" s="15" t="s">
        <v>163</v>
      </c>
      <c r="C23" s="16" t="s">
        <v>164</v>
      </c>
      <c r="D23" s="16" t="s">
        <v>165</v>
      </c>
      <c r="E23" s="16">
        <v>10.744071196128401</v>
      </c>
      <c r="F23" s="16">
        <v>106.732557195509</v>
      </c>
      <c r="G23" s="19">
        <v>46.489999999999995</v>
      </c>
      <c r="H23" s="15" t="s">
        <v>10</v>
      </c>
      <c r="I23" s="19">
        <v>962.49</v>
      </c>
      <c r="J23" s="16" t="s">
        <v>206</v>
      </c>
      <c r="K23" s="16" t="s">
        <v>205</v>
      </c>
      <c r="L23" s="22" t="s">
        <v>209</v>
      </c>
    </row>
    <row r="24" spans="1:12" ht="17.399999999999999" x14ac:dyDescent="0.35">
      <c r="A24" s="14">
        <v>6463</v>
      </c>
      <c r="B24" s="15" t="s">
        <v>166</v>
      </c>
      <c r="C24" s="16" t="s">
        <v>167</v>
      </c>
      <c r="D24" s="16" t="s">
        <v>168</v>
      </c>
      <c r="E24" s="16">
        <v>10.7071681332841</v>
      </c>
      <c r="F24" s="16">
        <v>106.72691009958299</v>
      </c>
      <c r="G24" s="19">
        <v>7.8999999999999995</v>
      </c>
      <c r="H24" s="15" t="s">
        <v>10</v>
      </c>
      <c r="I24" s="19">
        <v>962.49</v>
      </c>
      <c r="J24" s="16" t="s">
        <v>204</v>
      </c>
      <c r="K24" s="16" t="s">
        <v>205</v>
      </c>
      <c r="L24" s="22" t="s">
        <v>209</v>
      </c>
    </row>
    <row r="25" spans="1:12" ht="17.399999999999999" x14ac:dyDescent="0.35">
      <c r="A25" s="14">
        <v>3016</v>
      </c>
      <c r="B25" s="15" t="s">
        <v>169</v>
      </c>
      <c r="C25" s="16" t="s">
        <v>170</v>
      </c>
      <c r="D25" s="16" t="s">
        <v>171</v>
      </c>
      <c r="E25" s="16">
        <v>10.704347</v>
      </c>
      <c r="F25" s="16">
        <v>106.730164</v>
      </c>
      <c r="G25" s="19">
        <v>31.109999999999992</v>
      </c>
      <c r="H25" s="15" t="s">
        <v>10</v>
      </c>
      <c r="I25" s="19">
        <v>962.49</v>
      </c>
      <c r="J25" s="16" t="s">
        <v>202</v>
      </c>
      <c r="K25" s="16" t="s">
        <v>205</v>
      </c>
      <c r="L25" s="22" t="s">
        <v>209</v>
      </c>
    </row>
    <row r="26" spans="1:12" ht="17.399999999999999" x14ac:dyDescent="0.35">
      <c r="A26" s="14">
        <v>6104</v>
      </c>
      <c r="B26" s="15" t="s">
        <v>172</v>
      </c>
      <c r="C26" s="16" t="s">
        <v>173</v>
      </c>
      <c r="D26" s="16" t="s">
        <v>174</v>
      </c>
      <c r="E26" s="16">
        <v>10.6737831589801</v>
      </c>
      <c r="F26" s="16">
        <v>106.733348710193</v>
      </c>
      <c r="G26" s="19">
        <v>5.2</v>
      </c>
      <c r="H26" s="15" t="s">
        <v>10</v>
      </c>
      <c r="I26" s="19">
        <v>962.49</v>
      </c>
      <c r="J26" s="16" t="s">
        <v>204</v>
      </c>
      <c r="K26" s="16" t="s">
        <v>205</v>
      </c>
      <c r="L26" s="22" t="s">
        <v>208</v>
      </c>
    </row>
    <row r="27" spans="1:12" ht="17.399999999999999" x14ac:dyDescent="0.35">
      <c r="A27" s="14">
        <v>5794</v>
      </c>
      <c r="B27" s="15" t="s">
        <v>175</v>
      </c>
      <c r="C27" s="16" t="s">
        <v>176</v>
      </c>
      <c r="D27" s="16" t="s">
        <v>177</v>
      </c>
      <c r="E27" s="16">
        <v>10.7029994174245</v>
      </c>
      <c r="F27" s="16">
        <v>106.729962631189</v>
      </c>
      <c r="G27" s="19">
        <v>2.4500000000000002</v>
      </c>
      <c r="H27" s="15" t="s">
        <v>10</v>
      </c>
      <c r="I27" s="19">
        <v>962.49</v>
      </c>
      <c r="J27" s="16" t="s">
        <v>204</v>
      </c>
      <c r="K27" s="16" t="s">
        <v>205</v>
      </c>
      <c r="L27" s="22" t="s">
        <v>209</v>
      </c>
    </row>
    <row r="28" spans="1:12" ht="17.399999999999999" x14ac:dyDescent="0.35">
      <c r="A28" s="14" t="s">
        <v>178</v>
      </c>
      <c r="B28" s="15" t="s">
        <v>179</v>
      </c>
      <c r="C28" s="16" t="s">
        <v>180</v>
      </c>
      <c r="D28" s="16" t="s">
        <v>181</v>
      </c>
      <c r="E28" s="16">
        <v>10.7023000687314</v>
      </c>
      <c r="F28" s="16">
        <v>106.73175828461299</v>
      </c>
      <c r="G28" s="19">
        <v>20.599999999999994</v>
      </c>
      <c r="H28" s="15" t="s">
        <v>10</v>
      </c>
      <c r="I28" s="19">
        <v>962.49</v>
      </c>
      <c r="J28" s="16" t="s">
        <v>204</v>
      </c>
      <c r="K28" s="16" t="s">
        <v>205</v>
      </c>
      <c r="L28" s="22" t="s">
        <v>209</v>
      </c>
    </row>
    <row r="29" spans="1:12" ht="17.399999999999999" x14ac:dyDescent="0.35">
      <c r="A29" s="14">
        <v>6060</v>
      </c>
      <c r="B29" s="15" t="s">
        <v>182</v>
      </c>
      <c r="C29" s="16" t="s">
        <v>183</v>
      </c>
      <c r="D29" s="16" t="s">
        <v>184</v>
      </c>
      <c r="E29" s="16">
        <v>10.7143064267249</v>
      </c>
      <c r="F29" s="16">
        <v>106.734643896509</v>
      </c>
      <c r="G29" s="19">
        <v>26.05</v>
      </c>
      <c r="H29" s="15" t="s">
        <v>10</v>
      </c>
      <c r="I29" s="19">
        <v>962.49</v>
      </c>
      <c r="J29" s="16" t="s">
        <v>204</v>
      </c>
      <c r="K29" s="16" t="s">
        <v>205</v>
      </c>
      <c r="L29" s="22" t="s">
        <v>209</v>
      </c>
    </row>
    <row r="30" spans="1:12" ht="17.399999999999999" x14ac:dyDescent="0.35">
      <c r="A30" s="14">
        <v>3907</v>
      </c>
      <c r="B30" s="15" t="s">
        <v>185</v>
      </c>
      <c r="C30" s="16" t="s">
        <v>186</v>
      </c>
      <c r="D30" s="16" t="s">
        <v>187</v>
      </c>
      <c r="E30" s="16">
        <v>10.687756538391101</v>
      </c>
      <c r="F30" s="16">
        <v>106.742797851563</v>
      </c>
      <c r="G30" s="19">
        <v>53.73</v>
      </c>
      <c r="H30" s="15" t="s">
        <v>10</v>
      </c>
      <c r="I30" s="19">
        <v>962.49</v>
      </c>
      <c r="J30" s="16" t="s">
        <v>204</v>
      </c>
      <c r="K30" s="16" t="s">
        <v>205</v>
      </c>
      <c r="L30" s="22" t="s">
        <v>209</v>
      </c>
    </row>
    <row r="31" spans="1:12" ht="17.399999999999999" x14ac:dyDescent="0.35">
      <c r="A31" s="14" t="s">
        <v>188</v>
      </c>
      <c r="B31" s="15" t="s">
        <v>189</v>
      </c>
      <c r="C31" s="16" t="s">
        <v>190</v>
      </c>
      <c r="D31" s="16" t="s">
        <v>191</v>
      </c>
      <c r="E31" s="16">
        <v>10.678248</v>
      </c>
      <c r="F31" s="16">
        <v>106.74061500000001</v>
      </c>
      <c r="G31" s="19">
        <v>17.240000000000002</v>
      </c>
      <c r="H31" s="15" t="s">
        <v>10</v>
      </c>
      <c r="I31" s="19">
        <v>962.49</v>
      </c>
      <c r="J31" s="16" t="s">
        <v>204</v>
      </c>
      <c r="K31" s="16" t="s">
        <v>205</v>
      </c>
      <c r="L31" s="22" t="s">
        <v>209</v>
      </c>
    </row>
    <row r="32" spans="1:12" ht="17.399999999999999" x14ac:dyDescent="0.35">
      <c r="A32" s="14">
        <v>6916</v>
      </c>
      <c r="B32" s="15" t="s">
        <v>192</v>
      </c>
      <c r="C32" s="16" t="s">
        <v>193</v>
      </c>
      <c r="D32" s="16" t="s">
        <v>194</v>
      </c>
      <c r="E32" s="16">
        <v>10.659356151010501</v>
      </c>
      <c r="F32" s="16">
        <v>106.72755624051599</v>
      </c>
      <c r="G32" s="19">
        <v>13.75</v>
      </c>
      <c r="H32" s="15" t="s">
        <v>10</v>
      </c>
      <c r="I32" s="19">
        <v>962.49</v>
      </c>
      <c r="J32" s="16" t="s">
        <v>204</v>
      </c>
      <c r="K32" s="16" t="s">
        <v>205</v>
      </c>
      <c r="L32" s="22" t="s">
        <v>209</v>
      </c>
    </row>
  </sheetData>
  <conditionalFormatting sqref="A1:L1">
    <cfRule type="notContainsBlanks" dxfId="9" priority="2">
      <formula>LEN(TRIM(A1))&gt;0</formula>
    </cfRule>
  </conditionalFormatting>
  <conditionalFormatting sqref="B2:K32">
    <cfRule type="notContainsBlanks" dxfId="8" priority="1">
      <formula>LEN(TRIM(B2))&gt;0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E482-4A1D-4F2F-9DA0-DB8D781CF9F4}">
  <dimension ref="A1:L78"/>
  <sheetViews>
    <sheetView topLeftCell="D53" workbookViewId="0">
      <selection activeCell="G2" sqref="G2:G78"/>
    </sheetView>
  </sheetViews>
  <sheetFormatPr defaultRowHeight="14.4" x14ac:dyDescent="0.3"/>
  <cols>
    <col min="9" max="9" width="14.88671875" customWidth="1"/>
    <col min="10" max="10" width="12.44140625" customWidth="1"/>
    <col min="11" max="11" width="19" customWidth="1"/>
    <col min="12" max="12" width="25.88671875" customWidth="1"/>
  </cols>
  <sheetData>
    <row r="1" spans="1:12" ht="17.399999999999999" x14ac:dyDescent="0.35">
      <c r="A1" s="12" t="s">
        <v>95</v>
      </c>
      <c r="B1" s="13" t="s">
        <v>96</v>
      </c>
      <c r="C1" s="13" t="s">
        <v>97</v>
      </c>
      <c r="D1" s="13" t="s">
        <v>98</v>
      </c>
      <c r="E1" s="17" t="s">
        <v>195</v>
      </c>
      <c r="F1" s="17" t="s">
        <v>196</v>
      </c>
      <c r="G1" s="18" t="s">
        <v>197</v>
      </c>
      <c r="H1" s="20" t="s">
        <v>198</v>
      </c>
      <c r="I1" s="18" t="s">
        <v>199</v>
      </c>
      <c r="J1" s="17" t="s">
        <v>200</v>
      </c>
      <c r="K1" s="17" t="s">
        <v>201</v>
      </c>
      <c r="L1" s="21" t="s">
        <v>207</v>
      </c>
    </row>
    <row r="2" spans="1:12" ht="17.399999999999999" x14ac:dyDescent="0.35">
      <c r="A2" s="14">
        <v>4382</v>
      </c>
      <c r="B2" s="15" t="s">
        <v>99</v>
      </c>
      <c r="C2" s="16" t="s">
        <v>100</v>
      </c>
      <c r="D2" s="16" t="s">
        <v>101</v>
      </c>
      <c r="E2" s="16">
        <v>10.743689537048301</v>
      </c>
      <c r="F2" s="16">
        <v>106.73625946044901</v>
      </c>
      <c r="G2" s="19">
        <v>39.040000000000006</v>
      </c>
      <c r="H2" s="15" t="s">
        <v>10</v>
      </c>
      <c r="I2" s="19">
        <v>962.49</v>
      </c>
      <c r="J2" s="16" t="s">
        <v>202</v>
      </c>
      <c r="K2" s="16" t="s">
        <v>203</v>
      </c>
      <c r="L2" s="22" t="s">
        <v>208</v>
      </c>
    </row>
    <row r="3" spans="1:12" ht="17.399999999999999" x14ac:dyDescent="0.35">
      <c r="A3" s="14">
        <v>5822</v>
      </c>
      <c r="B3" s="15" t="s">
        <v>102</v>
      </c>
      <c r="C3" s="16" t="s">
        <v>103</v>
      </c>
      <c r="D3" s="16" t="s">
        <v>104</v>
      </c>
      <c r="E3" s="16">
        <v>10.750625570696201</v>
      </c>
      <c r="F3" s="16">
        <v>106.724731036403</v>
      </c>
      <c r="G3" s="19">
        <v>18.7</v>
      </c>
      <c r="H3" s="15" t="s">
        <v>10</v>
      </c>
      <c r="I3" s="19">
        <v>962.49</v>
      </c>
      <c r="J3" s="16" t="s">
        <v>202</v>
      </c>
      <c r="K3" s="16" t="s">
        <v>203</v>
      </c>
      <c r="L3" s="22" t="s">
        <v>208</v>
      </c>
    </row>
    <row r="4" spans="1:12" ht="17.399999999999999" x14ac:dyDescent="0.35">
      <c r="A4" s="14">
        <v>4381</v>
      </c>
      <c r="B4" s="15" t="s">
        <v>105</v>
      </c>
      <c r="C4" s="16" t="s">
        <v>106</v>
      </c>
      <c r="D4" s="16" t="s">
        <v>107</v>
      </c>
      <c r="E4" s="16">
        <v>10.755053</v>
      </c>
      <c r="F4" s="16">
        <v>106.718361</v>
      </c>
      <c r="G4" s="19">
        <v>35.85</v>
      </c>
      <c r="H4" s="15" t="s">
        <v>10</v>
      </c>
      <c r="I4" s="19">
        <v>962.49</v>
      </c>
      <c r="J4" s="16" t="s">
        <v>204</v>
      </c>
      <c r="K4" s="16" t="s">
        <v>203</v>
      </c>
      <c r="L4" s="22" t="s">
        <v>209</v>
      </c>
    </row>
    <row r="5" spans="1:12" ht="17.399999999999999" x14ac:dyDescent="0.35">
      <c r="A5" s="14">
        <v>6319</v>
      </c>
      <c r="B5" s="15" t="s">
        <v>108</v>
      </c>
      <c r="C5" s="16" t="s">
        <v>109</v>
      </c>
      <c r="D5" s="16" t="s">
        <v>110</v>
      </c>
      <c r="E5" s="16">
        <v>10.7514144885576</v>
      </c>
      <c r="F5" s="16">
        <v>106.715864580014</v>
      </c>
      <c r="G5" s="19">
        <v>13.709999999999997</v>
      </c>
      <c r="H5" s="15" t="s">
        <v>10</v>
      </c>
      <c r="I5" s="19">
        <v>962.49</v>
      </c>
      <c r="J5" s="16" t="s">
        <v>204</v>
      </c>
      <c r="K5" s="16" t="s">
        <v>203</v>
      </c>
      <c r="L5" s="22" t="s">
        <v>209</v>
      </c>
    </row>
    <row r="6" spans="1:12" ht="17.399999999999999" x14ac:dyDescent="0.35">
      <c r="A6" s="14">
        <v>3084</v>
      </c>
      <c r="B6" s="15" t="s">
        <v>111</v>
      </c>
      <c r="C6" s="16" t="s">
        <v>112</v>
      </c>
      <c r="D6" s="16" t="s">
        <v>113</v>
      </c>
      <c r="E6" s="16">
        <v>10.735480000000001</v>
      </c>
      <c r="F6" s="16">
        <v>106.72557500000001</v>
      </c>
      <c r="G6" s="19">
        <v>37.19</v>
      </c>
      <c r="H6" s="15" t="s">
        <v>10</v>
      </c>
      <c r="I6" s="19">
        <v>962.49</v>
      </c>
      <c r="J6" s="16" t="s">
        <v>204</v>
      </c>
      <c r="K6" s="16" t="s">
        <v>203</v>
      </c>
      <c r="L6" s="22" t="s">
        <v>209</v>
      </c>
    </row>
    <row r="7" spans="1:12" ht="17.399999999999999" x14ac:dyDescent="0.35">
      <c r="A7" s="14">
        <v>4313</v>
      </c>
      <c r="B7" s="15" t="s">
        <v>114</v>
      </c>
      <c r="C7" s="16" t="s">
        <v>115</v>
      </c>
      <c r="D7" s="16" t="s">
        <v>116</v>
      </c>
      <c r="E7" s="16">
        <v>10.737923</v>
      </c>
      <c r="F7" s="16">
        <v>106.72644200000001</v>
      </c>
      <c r="G7" s="19">
        <v>18.479999999999997</v>
      </c>
      <c r="H7" s="15" t="s">
        <v>10</v>
      </c>
      <c r="I7" s="19">
        <v>962.49</v>
      </c>
      <c r="J7" s="16" t="s">
        <v>204</v>
      </c>
      <c r="K7" s="16" t="s">
        <v>203</v>
      </c>
      <c r="L7" s="22" t="s">
        <v>209</v>
      </c>
    </row>
    <row r="8" spans="1:12" ht="17.399999999999999" x14ac:dyDescent="0.35">
      <c r="A8" s="14">
        <v>6518</v>
      </c>
      <c r="B8" s="15" t="s">
        <v>117</v>
      </c>
      <c r="C8" s="16" t="s">
        <v>118</v>
      </c>
      <c r="D8" s="16" t="s">
        <v>119</v>
      </c>
      <c r="E8" s="16">
        <v>10.749282285059699</v>
      </c>
      <c r="F8" s="16">
        <v>106.724029009376</v>
      </c>
      <c r="G8" s="19">
        <v>73.899999999999977</v>
      </c>
      <c r="H8" s="15" t="s">
        <v>10</v>
      </c>
      <c r="I8" s="19">
        <v>962.49</v>
      </c>
      <c r="J8" s="16" t="s">
        <v>202</v>
      </c>
      <c r="K8" s="16" t="s">
        <v>203</v>
      </c>
      <c r="L8" s="22" t="s">
        <v>209</v>
      </c>
    </row>
    <row r="9" spans="1:12" ht="17.399999999999999" x14ac:dyDescent="0.35">
      <c r="A9" s="14">
        <v>2030</v>
      </c>
      <c r="B9" s="15" t="s">
        <v>120</v>
      </c>
      <c r="C9" s="16" t="s">
        <v>121</v>
      </c>
      <c r="D9" s="16" t="s">
        <v>122</v>
      </c>
      <c r="E9" s="16">
        <v>10.76179</v>
      </c>
      <c r="F9" s="16">
        <v>106.70554</v>
      </c>
      <c r="G9" s="19">
        <v>43.619999999999983</v>
      </c>
      <c r="H9" s="15" t="s">
        <v>10</v>
      </c>
      <c r="I9" s="19">
        <v>962.49</v>
      </c>
      <c r="J9" s="16" t="s">
        <v>202</v>
      </c>
      <c r="K9" s="16" t="s">
        <v>203</v>
      </c>
      <c r="L9" s="22" t="s">
        <v>208</v>
      </c>
    </row>
    <row r="10" spans="1:12" ht="17.399999999999999" x14ac:dyDescent="0.35">
      <c r="A10" s="14">
        <v>4250</v>
      </c>
      <c r="B10" s="15" t="s">
        <v>123</v>
      </c>
      <c r="C10" s="16" t="s">
        <v>124</v>
      </c>
      <c r="D10" s="16" t="s">
        <v>125</v>
      </c>
      <c r="E10" s="16">
        <v>10.729463577270501</v>
      </c>
      <c r="F10" s="16">
        <v>106.73509216308599</v>
      </c>
      <c r="G10" s="19">
        <v>53.97</v>
      </c>
      <c r="H10" s="15" t="s">
        <v>10</v>
      </c>
      <c r="I10" s="19">
        <v>962.49</v>
      </c>
      <c r="J10" s="16" t="s">
        <v>202</v>
      </c>
      <c r="K10" s="16" t="s">
        <v>203</v>
      </c>
      <c r="L10" s="22" t="s">
        <v>208</v>
      </c>
    </row>
    <row r="11" spans="1:12" ht="17.399999999999999" x14ac:dyDescent="0.35">
      <c r="A11" s="14">
        <v>3894</v>
      </c>
      <c r="B11" s="15" t="s">
        <v>126</v>
      </c>
      <c r="C11" s="16" t="s">
        <v>127</v>
      </c>
      <c r="D11" s="16" t="s">
        <v>128</v>
      </c>
      <c r="E11" s="16">
        <v>10.729994</v>
      </c>
      <c r="F11" s="16">
        <v>106.732336</v>
      </c>
      <c r="G11" s="19">
        <v>20.139999999999997</v>
      </c>
      <c r="H11" s="15" t="s">
        <v>10</v>
      </c>
      <c r="I11" s="19">
        <v>962.49</v>
      </c>
      <c r="J11" s="16" t="s">
        <v>202</v>
      </c>
      <c r="K11" s="16" t="s">
        <v>203</v>
      </c>
      <c r="L11" s="22" t="s">
        <v>208</v>
      </c>
    </row>
    <row r="12" spans="1:12" ht="17.399999999999999" x14ac:dyDescent="0.35">
      <c r="A12" s="14">
        <v>3758</v>
      </c>
      <c r="B12" s="15" t="s">
        <v>129</v>
      </c>
      <c r="C12" s="16" t="s">
        <v>130</v>
      </c>
      <c r="D12" s="16" t="s">
        <v>131</v>
      </c>
      <c r="E12" s="16">
        <v>10.7432</v>
      </c>
      <c r="F12" s="16">
        <v>106.726</v>
      </c>
      <c r="G12" s="19">
        <v>22.050000000000008</v>
      </c>
      <c r="H12" s="15" t="s">
        <v>10</v>
      </c>
      <c r="I12" s="19">
        <v>962.49</v>
      </c>
      <c r="J12" s="16" t="s">
        <v>204</v>
      </c>
      <c r="K12" s="16" t="s">
        <v>203</v>
      </c>
      <c r="L12" s="22" t="s">
        <v>208</v>
      </c>
    </row>
    <row r="13" spans="1:12" ht="17.399999999999999" x14ac:dyDescent="0.35">
      <c r="A13" s="14">
        <v>3988</v>
      </c>
      <c r="B13" s="15" t="s">
        <v>132</v>
      </c>
      <c r="C13" s="16" t="s">
        <v>133</v>
      </c>
      <c r="D13" s="16" t="s">
        <v>134</v>
      </c>
      <c r="E13" s="16">
        <v>10.7503642773816</v>
      </c>
      <c r="F13" s="16">
        <v>106.735134445244</v>
      </c>
      <c r="G13" s="19">
        <v>21.770000000000003</v>
      </c>
      <c r="H13" s="15" t="s">
        <v>10</v>
      </c>
      <c r="I13" s="19">
        <v>962.49</v>
      </c>
      <c r="J13" s="16" t="s">
        <v>204</v>
      </c>
      <c r="K13" s="16" t="s">
        <v>203</v>
      </c>
      <c r="L13" s="22" t="s">
        <v>209</v>
      </c>
    </row>
    <row r="14" spans="1:12" ht="17.399999999999999" x14ac:dyDescent="0.35">
      <c r="A14" s="14">
        <v>4384</v>
      </c>
      <c r="B14" s="15" t="s">
        <v>135</v>
      </c>
      <c r="C14" s="16" t="s">
        <v>136</v>
      </c>
      <c r="D14" s="16" t="s">
        <v>137</v>
      </c>
      <c r="E14" s="16">
        <v>10.736867500000001</v>
      </c>
      <c r="F14" s="16">
        <v>106.7395267</v>
      </c>
      <c r="G14" s="19">
        <v>28.64</v>
      </c>
      <c r="H14" s="15" t="s">
        <v>10</v>
      </c>
      <c r="I14" s="19">
        <v>962.49</v>
      </c>
      <c r="J14" s="16" t="s">
        <v>202</v>
      </c>
      <c r="K14" s="16" t="s">
        <v>203</v>
      </c>
      <c r="L14" s="22" t="s">
        <v>209</v>
      </c>
    </row>
    <row r="15" spans="1:12" ht="17.399999999999999" x14ac:dyDescent="0.35">
      <c r="A15" s="14">
        <v>4132</v>
      </c>
      <c r="B15" s="15" t="s">
        <v>138</v>
      </c>
      <c r="C15" s="16" t="s">
        <v>139</v>
      </c>
      <c r="D15" s="16" t="s">
        <v>140</v>
      </c>
      <c r="E15" s="16">
        <v>10.7319051192957</v>
      </c>
      <c r="F15" s="16">
        <v>106.73500054643</v>
      </c>
      <c r="G15" s="19">
        <v>17.519999999999996</v>
      </c>
      <c r="H15" s="15" t="s">
        <v>10</v>
      </c>
      <c r="I15" s="19">
        <v>962.49</v>
      </c>
      <c r="J15" s="16" t="s">
        <v>204</v>
      </c>
      <c r="K15" s="16" t="s">
        <v>203</v>
      </c>
      <c r="L15" s="22" t="s">
        <v>208</v>
      </c>
    </row>
    <row r="16" spans="1:12" ht="17.399999999999999" x14ac:dyDescent="0.35">
      <c r="A16" s="14" t="s">
        <v>141</v>
      </c>
      <c r="B16" s="15" t="s">
        <v>142</v>
      </c>
      <c r="C16" s="16" t="s">
        <v>143</v>
      </c>
      <c r="D16" s="16" t="s">
        <v>144</v>
      </c>
      <c r="E16" s="16">
        <v>10.7284868295064</v>
      </c>
      <c r="F16" s="16">
        <v>106.74292746253199</v>
      </c>
      <c r="G16" s="19">
        <v>18.060000000000002</v>
      </c>
      <c r="H16" s="15" t="s">
        <v>10</v>
      </c>
      <c r="I16" s="19">
        <v>962.49</v>
      </c>
      <c r="J16" s="16" t="s">
        <v>202</v>
      </c>
      <c r="K16" s="16" t="s">
        <v>205</v>
      </c>
      <c r="L16" s="22" t="s">
        <v>209</v>
      </c>
    </row>
    <row r="17" spans="1:12" ht="17.399999999999999" x14ac:dyDescent="0.35">
      <c r="A17" s="14">
        <v>4590</v>
      </c>
      <c r="B17" s="15" t="s">
        <v>145</v>
      </c>
      <c r="C17" s="16" t="s">
        <v>146</v>
      </c>
      <c r="D17" s="16" t="s">
        <v>147</v>
      </c>
      <c r="E17" s="16">
        <v>10.739792156117201</v>
      </c>
      <c r="F17" s="16">
        <v>106.740544848588</v>
      </c>
      <c r="G17" s="19">
        <v>20.109999999999996</v>
      </c>
      <c r="H17" s="15" t="s">
        <v>10</v>
      </c>
      <c r="I17" s="19">
        <v>962.49</v>
      </c>
      <c r="J17" s="16" t="s">
        <v>204</v>
      </c>
      <c r="K17" s="16" t="s">
        <v>203</v>
      </c>
      <c r="L17" s="22" t="s">
        <v>208</v>
      </c>
    </row>
    <row r="18" spans="1:12" ht="17.399999999999999" x14ac:dyDescent="0.35">
      <c r="A18" s="14">
        <v>4383</v>
      </c>
      <c r="B18" s="15" t="s">
        <v>148</v>
      </c>
      <c r="C18" s="16" t="s">
        <v>149</v>
      </c>
      <c r="D18" s="16" t="s">
        <v>150</v>
      </c>
      <c r="E18" s="16">
        <v>10.7365475</v>
      </c>
      <c r="F18" s="16">
        <v>106.7397792</v>
      </c>
      <c r="G18" s="19">
        <v>60.899999999999991</v>
      </c>
      <c r="H18" s="15" t="s">
        <v>10</v>
      </c>
      <c r="I18" s="19">
        <v>962.49</v>
      </c>
      <c r="J18" s="16" t="s">
        <v>202</v>
      </c>
      <c r="K18" s="16" t="s">
        <v>205</v>
      </c>
      <c r="L18" s="22" t="s">
        <v>209</v>
      </c>
    </row>
    <row r="19" spans="1:12" ht="17.399999999999999" x14ac:dyDescent="0.35">
      <c r="A19" s="14">
        <v>4100</v>
      </c>
      <c r="B19" s="15" t="s">
        <v>151</v>
      </c>
      <c r="C19" s="16" t="s">
        <v>152</v>
      </c>
      <c r="D19" s="16" t="s">
        <v>153</v>
      </c>
      <c r="E19" s="16">
        <v>10.7143851317408</v>
      </c>
      <c r="F19" s="16">
        <v>106.741107357654</v>
      </c>
      <c r="G19" s="19">
        <v>11.85</v>
      </c>
      <c r="H19" s="15" t="s">
        <v>10</v>
      </c>
      <c r="I19" s="19">
        <v>962.49</v>
      </c>
      <c r="J19" s="16" t="s">
        <v>202</v>
      </c>
      <c r="K19" s="16" t="s">
        <v>205</v>
      </c>
      <c r="L19" s="22" t="s">
        <v>208</v>
      </c>
    </row>
    <row r="20" spans="1:12" ht="17.399999999999999" x14ac:dyDescent="0.35">
      <c r="A20" s="14">
        <v>3078</v>
      </c>
      <c r="B20" s="15" t="s">
        <v>154</v>
      </c>
      <c r="C20" s="16" t="s">
        <v>155</v>
      </c>
      <c r="D20" s="16" t="s">
        <v>156</v>
      </c>
      <c r="E20" s="16">
        <v>10.715892999999999</v>
      </c>
      <c r="F20" s="16">
        <v>106.740177</v>
      </c>
      <c r="G20" s="19">
        <v>61.029999999999994</v>
      </c>
      <c r="H20" s="15" t="s">
        <v>10</v>
      </c>
      <c r="I20" s="19">
        <v>962.49</v>
      </c>
      <c r="J20" s="16" t="s">
        <v>202</v>
      </c>
      <c r="K20" s="16" t="s">
        <v>205</v>
      </c>
      <c r="L20" s="22" t="s">
        <v>208</v>
      </c>
    </row>
    <row r="21" spans="1:12" ht="17.399999999999999" x14ac:dyDescent="0.35">
      <c r="A21" s="14">
        <v>2503</v>
      </c>
      <c r="B21" s="15" t="s">
        <v>157</v>
      </c>
      <c r="C21" s="16" t="s">
        <v>158</v>
      </c>
      <c r="D21" s="16" t="s">
        <v>159</v>
      </c>
      <c r="E21" s="16">
        <v>10.722022000000001</v>
      </c>
      <c r="F21" s="16">
        <v>106.72965600000001</v>
      </c>
      <c r="G21" s="19">
        <v>107.24</v>
      </c>
      <c r="H21" s="15" t="s">
        <v>10</v>
      </c>
      <c r="I21" s="19">
        <v>962.49</v>
      </c>
      <c r="J21" s="16" t="s">
        <v>202</v>
      </c>
      <c r="K21" s="16" t="s">
        <v>205</v>
      </c>
      <c r="L21" s="22" t="s">
        <v>208</v>
      </c>
    </row>
    <row r="22" spans="1:12" ht="17.399999999999999" x14ac:dyDescent="0.35">
      <c r="A22" s="14">
        <v>6951</v>
      </c>
      <c r="B22" s="15" t="s">
        <v>160</v>
      </c>
      <c r="C22" s="16" t="s">
        <v>161</v>
      </c>
      <c r="D22" s="16" t="s">
        <v>162</v>
      </c>
      <c r="E22" s="16">
        <v>10.722993326103101</v>
      </c>
      <c r="F22" s="16">
        <v>106.726889275952</v>
      </c>
      <c r="G22" s="19">
        <v>14.199999999999998</v>
      </c>
      <c r="H22" s="15" t="s">
        <v>10</v>
      </c>
      <c r="I22" s="19">
        <v>962.49</v>
      </c>
      <c r="J22" s="16" t="s">
        <v>204</v>
      </c>
      <c r="K22" s="16" t="s">
        <v>205</v>
      </c>
      <c r="L22" s="22" t="s">
        <v>208</v>
      </c>
    </row>
    <row r="23" spans="1:12" ht="17.399999999999999" x14ac:dyDescent="0.35">
      <c r="A23" s="14">
        <v>1597</v>
      </c>
      <c r="B23" s="15" t="s">
        <v>163</v>
      </c>
      <c r="C23" s="16" t="s">
        <v>164</v>
      </c>
      <c r="D23" s="16" t="s">
        <v>165</v>
      </c>
      <c r="E23" s="16">
        <v>10.744071196128401</v>
      </c>
      <c r="F23" s="16">
        <v>106.732557195509</v>
      </c>
      <c r="G23" s="19">
        <v>46.489999999999995</v>
      </c>
      <c r="H23" s="15" t="s">
        <v>10</v>
      </c>
      <c r="I23" s="19">
        <v>962.49</v>
      </c>
      <c r="J23" s="16" t="s">
        <v>206</v>
      </c>
      <c r="K23" s="16" t="s">
        <v>205</v>
      </c>
      <c r="L23" s="22" t="s">
        <v>209</v>
      </c>
    </row>
    <row r="24" spans="1:12" ht="17.399999999999999" x14ac:dyDescent="0.35">
      <c r="A24" s="14">
        <v>6463</v>
      </c>
      <c r="B24" s="15" t="s">
        <v>166</v>
      </c>
      <c r="C24" s="16" t="s">
        <v>167</v>
      </c>
      <c r="D24" s="16" t="s">
        <v>168</v>
      </c>
      <c r="E24" s="16">
        <v>10.7071681332841</v>
      </c>
      <c r="F24" s="16">
        <v>106.72691009958299</v>
      </c>
      <c r="G24" s="19">
        <v>7.8999999999999995</v>
      </c>
      <c r="H24" s="15" t="s">
        <v>10</v>
      </c>
      <c r="I24" s="19">
        <v>962.49</v>
      </c>
      <c r="J24" s="16" t="s">
        <v>204</v>
      </c>
      <c r="K24" s="16" t="s">
        <v>205</v>
      </c>
      <c r="L24" s="22" t="s">
        <v>209</v>
      </c>
    </row>
    <row r="25" spans="1:12" ht="17.399999999999999" x14ac:dyDescent="0.35">
      <c r="A25" s="14">
        <v>3016</v>
      </c>
      <c r="B25" s="15" t="s">
        <v>169</v>
      </c>
      <c r="C25" s="16" t="s">
        <v>170</v>
      </c>
      <c r="D25" s="16" t="s">
        <v>171</v>
      </c>
      <c r="E25" s="16">
        <v>10.704347</v>
      </c>
      <c r="F25" s="16">
        <v>106.730164</v>
      </c>
      <c r="G25" s="19">
        <v>31.109999999999992</v>
      </c>
      <c r="H25" s="15" t="s">
        <v>10</v>
      </c>
      <c r="I25" s="19">
        <v>962.49</v>
      </c>
      <c r="J25" s="16" t="s">
        <v>202</v>
      </c>
      <c r="K25" s="16" t="s">
        <v>205</v>
      </c>
      <c r="L25" s="22" t="s">
        <v>209</v>
      </c>
    </row>
    <row r="26" spans="1:12" ht="17.399999999999999" x14ac:dyDescent="0.35">
      <c r="A26" s="14">
        <v>6104</v>
      </c>
      <c r="B26" s="15" t="s">
        <v>172</v>
      </c>
      <c r="C26" s="16" t="s">
        <v>173</v>
      </c>
      <c r="D26" s="16" t="s">
        <v>174</v>
      </c>
      <c r="E26" s="16">
        <v>10.6737831589801</v>
      </c>
      <c r="F26" s="16">
        <v>106.733348710193</v>
      </c>
      <c r="G26" s="19">
        <v>5.2</v>
      </c>
      <c r="H26" s="15" t="s">
        <v>10</v>
      </c>
      <c r="I26" s="19">
        <v>962.49</v>
      </c>
      <c r="J26" s="16" t="s">
        <v>204</v>
      </c>
      <c r="K26" s="16" t="s">
        <v>205</v>
      </c>
      <c r="L26" s="22" t="s">
        <v>208</v>
      </c>
    </row>
    <row r="27" spans="1:12" ht="17.399999999999999" x14ac:dyDescent="0.35">
      <c r="A27" s="14">
        <v>5794</v>
      </c>
      <c r="B27" s="15" t="s">
        <v>175</v>
      </c>
      <c r="C27" s="16" t="s">
        <v>176</v>
      </c>
      <c r="D27" s="16" t="s">
        <v>177</v>
      </c>
      <c r="E27" s="16">
        <v>10.7029994174245</v>
      </c>
      <c r="F27" s="16">
        <v>106.729962631189</v>
      </c>
      <c r="G27" s="19">
        <v>2.4500000000000002</v>
      </c>
      <c r="H27" s="15" t="s">
        <v>10</v>
      </c>
      <c r="I27" s="19">
        <v>962.49</v>
      </c>
      <c r="J27" s="16" t="s">
        <v>204</v>
      </c>
      <c r="K27" s="16" t="s">
        <v>205</v>
      </c>
      <c r="L27" s="22" t="s">
        <v>209</v>
      </c>
    </row>
    <row r="28" spans="1:12" ht="17.399999999999999" x14ac:dyDescent="0.35">
      <c r="A28" s="14" t="s">
        <v>178</v>
      </c>
      <c r="B28" s="15" t="s">
        <v>179</v>
      </c>
      <c r="C28" s="16" t="s">
        <v>180</v>
      </c>
      <c r="D28" s="16" t="s">
        <v>181</v>
      </c>
      <c r="E28" s="16">
        <v>10.7023000687314</v>
      </c>
      <c r="F28" s="16">
        <v>106.73175828461299</v>
      </c>
      <c r="G28" s="19">
        <v>20.599999999999994</v>
      </c>
      <c r="H28" s="15" t="s">
        <v>10</v>
      </c>
      <c r="I28" s="19">
        <v>962.49</v>
      </c>
      <c r="J28" s="16" t="s">
        <v>204</v>
      </c>
      <c r="K28" s="16" t="s">
        <v>205</v>
      </c>
      <c r="L28" s="22" t="s">
        <v>209</v>
      </c>
    </row>
    <row r="29" spans="1:12" ht="17.399999999999999" x14ac:dyDescent="0.35">
      <c r="A29" s="14">
        <v>6060</v>
      </c>
      <c r="B29" s="15" t="s">
        <v>182</v>
      </c>
      <c r="C29" s="16" t="s">
        <v>183</v>
      </c>
      <c r="D29" s="16" t="s">
        <v>184</v>
      </c>
      <c r="E29" s="16">
        <v>10.7143064267249</v>
      </c>
      <c r="F29" s="16">
        <v>106.734643896509</v>
      </c>
      <c r="G29" s="19">
        <v>26.05</v>
      </c>
      <c r="H29" s="15" t="s">
        <v>10</v>
      </c>
      <c r="I29" s="19">
        <v>962.49</v>
      </c>
      <c r="J29" s="16" t="s">
        <v>204</v>
      </c>
      <c r="K29" s="16" t="s">
        <v>205</v>
      </c>
      <c r="L29" s="22" t="s">
        <v>209</v>
      </c>
    </row>
    <row r="30" spans="1:12" ht="17.399999999999999" x14ac:dyDescent="0.35">
      <c r="A30" s="14">
        <v>3907</v>
      </c>
      <c r="B30" s="15" t="s">
        <v>185</v>
      </c>
      <c r="C30" s="16" t="s">
        <v>186</v>
      </c>
      <c r="D30" s="16" t="s">
        <v>187</v>
      </c>
      <c r="E30" s="16">
        <v>10.687756538391101</v>
      </c>
      <c r="F30" s="16">
        <v>106.742797851563</v>
      </c>
      <c r="G30" s="19">
        <v>53.73</v>
      </c>
      <c r="H30" s="15" t="s">
        <v>10</v>
      </c>
      <c r="I30" s="19">
        <v>962.49</v>
      </c>
      <c r="J30" s="16" t="s">
        <v>204</v>
      </c>
      <c r="K30" s="16" t="s">
        <v>205</v>
      </c>
      <c r="L30" s="22" t="s">
        <v>209</v>
      </c>
    </row>
    <row r="31" spans="1:12" ht="17.399999999999999" x14ac:dyDescent="0.35">
      <c r="A31" s="14" t="s">
        <v>188</v>
      </c>
      <c r="B31" s="15" t="s">
        <v>189</v>
      </c>
      <c r="C31" s="16" t="s">
        <v>190</v>
      </c>
      <c r="D31" s="16" t="s">
        <v>191</v>
      </c>
      <c r="E31" s="16">
        <v>10.678248</v>
      </c>
      <c r="F31" s="16">
        <v>106.74061500000001</v>
      </c>
      <c r="G31" s="19">
        <v>17.240000000000002</v>
      </c>
      <c r="H31" s="15" t="s">
        <v>10</v>
      </c>
      <c r="I31" s="19">
        <v>962.49</v>
      </c>
      <c r="J31" s="16" t="s">
        <v>204</v>
      </c>
      <c r="K31" s="16" t="s">
        <v>205</v>
      </c>
      <c r="L31" s="22" t="s">
        <v>209</v>
      </c>
    </row>
    <row r="32" spans="1:12" ht="17.399999999999999" x14ac:dyDescent="0.35">
      <c r="A32" s="14">
        <v>6916</v>
      </c>
      <c r="B32" s="15" t="s">
        <v>192</v>
      </c>
      <c r="C32" s="16" t="s">
        <v>193</v>
      </c>
      <c r="D32" s="16" t="s">
        <v>194</v>
      </c>
      <c r="E32" s="16">
        <v>10.659356151010501</v>
      </c>
      <c r="F32" s="16">
        <v>106.72755624051599</v>
      </c>
      <c r="G32" s="19">
        <v>13.75</v>
      </c>
      <c r="H32" s="15" t="s">
        <v>10</v>
      </c>
      <c r="I32" s="19">
        <v>962.49</v>
      </c>
      <c r="J32" s="16" t="s">
        <v>204</v>
      </c>
      <c r="K32" s="16" t="s">
        <v>205</v>
      </c>
      <c r="L32" s="22" t="s">
        <v>209</v>
      </c>
    </row>
    <row r="33" spans="1:12" x14ac:dyDescent="0.3">
      <c r="A33" s="23">
        <v>4330</v>
      </c>
      <c r="B33" s="24" t="s">
        <v>210</v>
      </c>
      <c r="C33" s="25" t="s">
        <v>211</v>
      </c>
      <c r="D33" s="25" t="s">
        <v>212</v>
      </c>
      <c r="E33" s="25">
        <v>10.7453415</v>
      </c>
      <c r="F33" s="25">
        <v>106.70173370000001</v>
      </c>
      <c r="G33" s="26">
        <v>55.26</v>
      </c>
      <c r="H33" s="24" t="s">
        <v>11</v>
      </c>
      <c r="I33" s="26">
        <v>674.1600000000002</v>
      </c>
      <c r="J33" s="25" t="s">
        <v>204</v>
      </c>
      <c r="K33" s="25" t="s">
        <v>203</v>
      </c>
      <c r="L33" s="27" t="s">
        <v>209</v>
      </c>
    </row>
    <row r="34" spans="1:12" x14ac:dyDescent="0.3">
      <c r="A34" s="23">
        <v>2929</v>
      </c>
      <c r="B34" s="24" t="s">
        <v>213</v>
      </c>
      <c r="C34" s="25" t="s">
        <v>214</v>
      </c>
      <c r="D34" s="25" t="s">
        <v>215</v>
      </c>
      <c r="E34" s="25">
        <v>10.745587</v>
      </c>
      <c r="F34" s="25">
        <v>106.69910900000001</v>
      </c>
      <c r="G34" s="26">
        <v>57.049999999999983</v>
      </c>
      <c r="H34" s="24" t="s">
        <v>11</v>
      </c>
      <c r="I34" s="26">
        <v>674.1600000000002</v>
      </c>
      <c r="J34" s="25" t="s">
        <v>202</v>
      </c>
      <c r="K34" s="25" t="s">
        <v>203</v>
      </c>
      <c r="L34" s="27" t="s">
        <v>209</v>
      </c>
    </row>
    <row r="35" spans="1:12" x14ac:dyDescent="0.3">
      <c r="A35" s="23">
        <v>6275</v>
      </c>
      <c r="B35" s="24" t="s">
        <v>216</v>
      </c>
      <c r="C35" s="25" t="s">
        <v>217</v>
      </c>
      <c r="D35" s="25" t="s">
        <v>218</v>
      </c>
      <c r="E35" s="25">
        <v>10.745576503606699</v>
      </c>
      <c r="F35" s="25">
        <v>106.70713597526</v>
      </c>
      <c r="G35" s="26">
        <v>24.33</v>
      </c>
      <c r="H35" s="24" t="s">
        <v>11</v>
      </c>
      <c r="I35" s="26">
        <v>674.1600000000002</v>
      </c>
      <c r="J35" s="25" t="s">
        <v>204</v>
      </c>
      <c r="K35" s="25" t="s">
        <v>203</v>
      </c>
      <c r="L35" s="27" t="s">
        <v>209</v>
      </c>
    </row>
    <row r="36" spans="1:12" x14ac:dyDescent="0.3">
      <c r="A36" s="23">
        <v>6558</v>
      </c>
      <c r="B36" s="24" t="s">
        <v>219</v>
      </c>
      <c r="C36" s="25" t="s">
        <v>220</v>
      </c>
      <c r="D36" s="25" t="s">
        <v>221</v>
      </c>
      <c r="E36" s="25">
        <v>10.740514087325399</v>
      </c>
      <c r="F36" s="25">
        <v>106.703615066645</v>
      </c>
      <c r="G36" s="26">
        <v>13.219999999999999</v>
      </c>
      <c r="H36" s="24" t="s">
        <v>11</v>
      </c>
      <c r="I36" s="26">
        <v>674.1600000000002</v>
      </c>
      <c r="J36" s="25" t="s">
        <v>204</v>
      </c>
      <c r="K36" s="25" t="s">
        <v>203</v>
      </c>
      <c r="L36" s="27" t="s">
        <v>208</v>
      </c>
    </row>
    <row r="37" spans="1:12" x14ac:dyDescent="0.3">
      <c r="A37" s="23">
        <v>6350</v>
      </c>
      <c r="B37" s="24" t="s">
        <v>222</v>
      </c>
      <c r="C37" s="25" t="s">
        <v>223</v>
      </c>
      <c r="D37" s="25" t="s">
        <v>224</v>
      </c>
      <c r="E37" s="25">
        <v>10.741173711843</v>
      </c>
      <c r="F37" s="25">
        <v>106.70971632891001</v>
      </c>
      <c r="G37" s="26">
        <v>5.22</v>
      </c>
      <c r="H37" s="24" t="s">
        <v>11</v>
      </c>
      <c r="I37" s="26">
        <v>674.1600000000002</v>
      </c>
      <c r="J37" s="25" t="s">
        <v>204</v>
      </c>
      <c r="K37" s="25" t="s">
        <v>203</v>
      </c>
      <c r="L37" s="27" t="s">
        <v>209</v>
      </c>
    </row>
    <row r="38" spans="1:12" x14ac:dyDescent="0.3">
      <c r="A38" s="23">
        <v>3135</v>
      </c>
      <c r="B38" s="24" t="s">
        <v>225</v>
      </c>
      <c r="C38" s="25" t="s">
        <v>226</v>
      </c>
      <c r="D38" s="25" t="s">
        <v>227</v>
      </c>
      <c r="E38" s="25">
        <v>10.74976</v>
      </c>
      <c r="F38" s="25">
        <v>106.711016</v>
      </c>
      <c r="G38" s="26">
        <v>45.899999999999991</v>
      </c>
      <c r="H38" s="24" t="s">
        <v>11</v>
      </c>
      <c r="I38" s="26">
        <v>674.1600000000002</v>
      </c>
      <c r="J38" s="25" t="s">
        <v>204</v>
      </c>
      <c r="K38" s="25" t="s">
        <v>203</v>
      </c>
      <c r="L38" s="27" t="s">
        <v>209</v>
      </c>
    </row>
    <row r="39" spans="1:12" x14ac:dyDescent="0.3">
      <c r="A39" s="23">
        <v>4165</v>
      </c>
      <c r="B39" s="24" t="s">
        <v>228</v>
      </c>
      <c r="C39" s="25" t="s">
        <v>229</v>
      </c>
      <c r="D39" s="25" t="s">
        <v>230</v>
      </c>
      <c r="E39" s="25">
        <v>10.755850000000001</v>
      </c>
      <c r="F39" s="25">
        <v>106.69834</v>
      </c>
      <c r="G39" s="26">
        <v>49.569999999999993</v>
      </c>
      <c r="H39" s="24" t="s">
        <v>11</v>
      </c>
      <c r="I39" s="26">
        <v>674.1600000000002</v>
      </c>
      <c r="J39" s="25" t="s">
        <v>204</v>
      </c>
      <c r="K39" s="25" t="s">
        <v>203</v>
      </c>
      <c r="L39" s="27" t="s">
        <v>209</v>
      </c>
    </row>
    <row r="40" spans="1:12" x14ac:dyDescent="0.3">
      <c r="A40" s="23">
        <v>2043</v>
      </c>
      <c r="B40" s="24" t="s">
        <v>231</v>
      </c>
      <c r="C40" s="25" t="s">
        <v>232</v>
      </c>
      <c r="D40" s="25" t="s">
        <v>233</v>
      </c>
      <c r="E40" s="25">
        <v>10.751166</v>
      </c>
      <c r="F40" s="25">
        <v>106.69941300000001</v>
      </c>
      <c r="G40" s="26">
        <v>21.429999999999996</v>
      </c>
      <c r="H40" s="24" t="s">
        <v>11</v>
      </c>
      <c r="I40" s="26">
        <v>674.1600000000002</v>
      </c>
      <c r="J40" s="25" t="s">
        <v>204</v>
      </c>
      <c r="K40" s="25" t="s">
        <v>203</v>
      </c>
      <c r="L40" s="27" t="s">
        <v>209</v>
      </c>
    </row>
    <row r="41" spans="1:12" x14ac:dyDescent="0.3">
      <c r="A41" s="23">
        <v>4226</v>
      </c>
      <c r="B41" s="24" t="s">
        <v>234</v>
      </c>
      <c r="C41" s="25" t="s">
        <v>235</v>
      </c>
      <c r="D41" s="25" t="s">
        <v>236</v>
      </c>
      <c r="E41" s="25">
        <v>10.746466</v>
      </c>
      <c r="F41" s="25">
        <v>106.715867</v>
      </c>
      <c r="G41" s="26">
        <v>22.679999999999993</v>
      </c>
      <c r="H41" s="24" t="s">
        <v>11</v>
      </c>
      <c r="I41" s="26">
        <v>674.1600000000002</v>
      </c>
      <c r="J41" s="25" t="s">
        <v>204</v>
      </c>
      <c r="K41" s="25" t="s">
        <v>203</v>
      </c>
      <c r="L41" s="27" t="s">
        <v>209</v>
      </c>
    </row>
    <row r="42" spans="1:12" x14ac:dyDescent="0.3">
      <c r="A42" s="23" t="s">
        <v>237</v>
      </c>
      <c r="B42" s="24" t="s">
        <v>238</v>
      </c>
      <c r="C42" s="25" t="s">
        <v>239</v>
      </c>
      <c r="D42" s="25" t="s">
        <v>240</v>
      </c>
      <c r="E42" s="25">
        <v>10.7435223475104</v>
      </c>
      <c r="F42" s="25">
        <v>106.71573819596701</v>
      </c>
      <c r="G42" s="26">
        <v>14.499999999999998</v>
      </c>
      <c r="H42" s="24" t="s">
        <v>11</v>
      </c>
      <c r="I42" s="26">
        <v>674.1600000000002</v>
      </c>
      <c r="J42" s="25" t="s">
        <v>204</v>
      </c>
      <c r="K42" s="25" t="s">
        <v>203</v>
      </c>
      <c r="L42" s="27" t="s">
        <v>209</v>
      </c>
    </row>
    <row r="43" spans="1:12" x14ac:dyDescent="0.3">
      <c r="A43" s="23">
        <v>6421</v>
      </c>
      <c r="B43" s="24" t="s">
        <v>241</v>
      </c>
      <c r="C43" s="25" t="s">
        <v>242</v>
      </c>
      <c r="D43" s="25" t="s">
        <v>243</v>
      </c>
      <c r="E43" s="25">
        <v>10.733816262390301</v>
      </c>
      <c r="F43" s="25">
        <v>106.715823741912</v>
      </c>
      <c r="G43" s="26">
        <v>15.349999999999996</v>
      </c>
      <c r="H43" s="24" t="s">
        <v>11</v>
      </c>
      <c r="I43" s="26">
        <v>674.1600000000002</v>
      </c>
      <c r="J43" s="25" t="s">
        <v>204</v>
      </c>
      <c r="K43" s="25" t="s">
        <v>203</v>
      </c>
      <c r="L43" s="27" t="s">
        <v>209</v>
      </c>
    </row>
    <row r="44" spans="1:12" x14ac:dyDescent="0.3">
      <c r="A44" s="23">
        <v>6422</v>
      </c>
      <c r="B44" s="24" t="s">
        <v>244</v>
      </c>
      <c r="C44" s="25" t="s">
        <v>245</v>
      </c>
      <c r="D44" s="25" t="s">
        <v>246</v>
      </c>
      <c r="E44" s="25">
        <v>10.7219371644943</v>
      </c>
      <c r="F44" s="25">
        <v>106.70366662468101</v>
      </c>
      <c r="G44" s="26">
        <v>22.369999999999997</v>
      </c>
      <c r="H44" s="24" t="s">
        <v>11</v>
      </c>
      <c r="I44" s="26">
        <v>674.1600000000002</v>
      </c>
      <c r="J44" s="25" t="s">
        <v>202</v>
      </c>
      <c r="K44" s="25" t="s">
        <v>203</v>
      </c>
      <c r="L44" s="27" t="s">
        <v>209</v>
      </c>
    </row>
    <row r="45" spans="1:12" x14ac:dyDescent="0.3">
      <c r="A45" s="23">
        <v>6781</v>
      </c>
      <c r="B45" s="24" t="s">
        <v>247</v>
      </c>
      <c r="C45" s="25" t="s">
        <v>248</v>
      </c>
      <c r="D45" s="25" t="s">
        <v>249</v>
      </c>
      <c r="E45" s="25">
        <v>10.713812000000001</v>
      </c>
      <c r="F45" s="25">
        <v>106.70055600000001</v>
      </c>
      <c r="G45" s="26">
        <v>5.6099999999999994</v>
      </c>
      <c r="H45" s="24" t="s">
        <v>11</v>
      </c>
      <c r="I45" s="26">
        <v>674.1600000000002</v>
      </c>
      <c r="J45" s="25" t="s">
        <v>204</v>
      </c>
      <c r="K45" s="25" t="s">
        <v>203</v>
      </c>
      <c r="L45" s="27" t="s">
        <v>209</v>
      </c>
    </row>
    <row r="46" spans="1:12" x14ac:dyDescent="0.3">
      <c r="A46" s="23">
        <v>6242</v>
      </c>
      <c r="B46" s="24" t="s">
        <v>250</v>
      </c>
      <c r="C46" s="25" t="s">
        <v>251</v>
      </c>
      <c r="D46" s="25" t="s">
        <v>252</v>
      </c>
      <c r="E46" s="25">
        <v>10.712475673859499</v>
      </c>
      <c r="F46" s="25">
        <v>106.70723199588301</v>
      </c>
      <c r="G46" s="26">
        <v>44.910000000000011</v>
      </c>
      <c r="H46" s="24" t="s">
        <v>11</v>
      </c>
      <c r="I46" s="26">
        <v>674.1600000000002</v>
      </c>
      <c r="J46" s="25" t="s">
        <v>202</v>
      </c>
      <c r="K46" s="25" t="s">
        <v>203</v>
      </c>
      <c r="L46" s="27" t="s">
        <v>209</v>
      </c>
    </row>
    <row r="47" spans="1:12" x14ac:dyDescent="0.3">
      <c r="A47" s="23">
        <v>5786</v>
      </c>
      <c r="B47" s="24" t="s">
        <v>253</v>
      </c>
      <c r="C47" s="25" t="s">
        <v>254</v>
      </c>
      <c r="D47" s="25" t="s">
        <v>255</v>
      </c>
      <c r="E47" s="25">
        <v>10.730622672795199</v>
      </c>
      <c r="F47" s="25">
        <v>106.705820349229</v>
      </c>
      <c r="G47" s="26">
        <v>2.6</v>
      </c>
      <c r="H47" s="24" t="s">
        <v>11</v>
      </c>
      <c r="I47" s="26">
        <v>674.1600000000002</v>
      </c>
      <c r="J47" s="25" t="s">
        <v>204</v>
      </c>
      <c r="K47" s="25" t="s">
        <v>203</v>
      </c>
      <c r="L47" s="27" t="s">
        <v>209</v>
      </c>
    </row>
    <row r="48" spans="1:12" x14ac:dyDescent="0.3">
      <c r="A48" s="23">
        <v>4281</v>
      </c>
      <c r="B48" s="24" t="s">
        <v>256</v>
      </c>
      <c r="C48" s="25" t="s">
        <v>257</v>
      </c>
      <c r="D48" s="25" t="s">
        <v>258</v>
      </c>
      <c r="E48" s="25">
        <v>10.739318000000001</v>
      </c>
      <c r="F48" s="25">
        <v>106.700242</v>
      </c>
      <c r="G48" s="26">
        <v>13.369999999999997</v>
      </c>
      <c r="H48" s="24" t="s">
        <v>11</v>
      </c>
      <c r="I48" s="26">
        <v>674.1600000000002</v>
      </c>
      <c r="J48" s="25" t="s">
        <v>202</v>
      </c>
      <c r="K48" s="25" t="s">
        <v>203</v>
      </c>
      <c r="L48" s="27" t="s">
        <v>209</v>
      </c>
    </row>
    <row r="49" spans="1:12" x14ac:dyDescent="0.3">
      <c r="A49" s="23">
        <v>5547</v>
      </c>
      <c r="B49" s="24" t="s">
        <v>259</v>
      </c>
      <c r="C49" s="25" t="s">
        <v>260</v>
      </c>
      <c r="D49" s="25" t="s">
        <v>261</v>
      </c>
      <c r="E49" s="25">
        <v>10.7215501</v>
      </c>
      <c r="F49" s="25">
        <v>106.6989681</v>
      </c>
      <c r="G49" s="26">
        <v>40.11</v>
      </c>
      <c r="H49" s="24" t="s">
        <v>11</v>
      </c>
      <c r="I49" s="26">
        <v>674.1600000000002</v>
      </c>
      <c r="J49" s="25" t="s">
        <v>202</v>
      </c>
      <c r="K49" s="25" t="s">
        <v>203</v>
      </c>
      <c r="L49" s="27" t="s">
        <v>208</v>
      </c>
    </row>
    <row r="50" spans="1:12" x14ac:dyDescent="0.3">
      <c r="A50" s="23">
        <v>3533</v>
      </c>
      <c r="B50" s="24" t="s">
        <v>262</v>
      </c>
      <c r="C50" s="25" t="s">
        <v>263</v>
      </c>
      <c r="D50" s="25" t="s">
        <v>264</v>
      </c>
      <c r="E50" s="25">
        <v>10.71841</v>
      </c>
      <c r="F50" s="25">
        <v>106.70218</v>
      </c>
      <c r="G50" s="26">
        <v>18.099999999999998</v>
      </c>
      <c r="H50" s="24" t="s">
        <v>11</v>
      </c>
      <c r="I50" s="26">
        <v>674.1600000000002</v>
      </c>
      <c r="J50" s="25" t="s">
        <v>204</v>
      </c>
      <c r="K50" s="25" t="s">
        <v>203</v>
      </c>
      <c r="L50" s="27" t="s">
        <v>209</v>
      </c>
    </row>
    <row r="51" spans="1:12" x14ac:dyDescent="0.3">
      <c r="A51" s="23">
        <v>6566</v>
      </c>
      <c r="B51" s="24" t="s">
        <v>265</v>
      </c>
      <c r="C51" s="25" t="s">
        <v>266</v>
      </c>
      <c r="D51" s="25" t="s">
        <v>267</v>
      </c>
      <c r="E51" s="25">
        <v>10.717549693131399</v>
      </c>
      <c r="F51" s="25">
        <v>106.70407443609101</v>
      </c>
      <c r="G51" s="26">
        <v>8.1999999999999993</v>
      </c>
      <c r="H51" s="24" t="s">
        <v>11</v>
      </c>
      <c r="I51" s="26">
        <v>674.1600000000002</v>
      </c>
      <c r="J51" s="25" t="s">
        <v>204</v>
      </c>
      <c r="K51" s="25" t="s">
        <v>203</v>
      </c>
      <c r="L51" s="27" t="s">
        <v>209</v>
      </c>
    </row>
    <row r="52" spans="1:12" x14ac:dyDescent="0.3">
      <c r="A52" s="23">
        <v>1681</v>
      </c>
      <c r="B52" s="24" t="s">
        <v>268</v>
      </c>
      <c r="C52" s="25" t="s">
        <v>269</v>
      </c>
      <c r="D52" s="25" t="s">
        <v>270</v>
      </c>
      <c r="E52" s="25">
        <v>10.7321836096433</v>
      </c>
      <c r="F52" s="25">
        <v>106.70612548185299</v>
      </c>
      <c r="G52" s="26">
        <v>151.12</v>
      </c>
      <c r="H52" s="24" t="s">
        <v>11</v>
      </c>
      <c r="I52" s="26">
        <v>674.1600000000002</v>
      </c>
      <c r="J52" s="25" t="s">
        <v>206</v>
      </c>
      <c r="K52" s="25" t="s">
        <v>205</v>
      </c>
      <c r="L52" s="27" t="s">
        <v>208</v>
      </c>
    </row>
    <row r="53" spans="1:12" x14ac:dyDescent="0.3">
      <c r="A53" s="23">
        <v>3964</v>
      </c>
      <c r="B53" s="24" t="s">
        <v>271</v>
      </c>
      <c r="C53" s="25" t="s">
        <v>272</v>
      </c>
      <c r="D53" s="25" t="s">
        <v>273</v>
      </c>
      <c r="E53" s="25">
        <v>10.700519999999999</v>
      </c>
      <c r="F53" s="25">
        <v>106.70417</v>
      </c>
      <c r="G53" s="26">
        <v>7.8199999999999994</v>
      </c>
      <c r="H53" s="24" t="s">
        <v>11</v>
      </c>
      <c r="I53" s="26">
        <v>674.1600000000002</v>
      </c>
      <c r="J53" s="25" t="s">
        <v>204</v>
      </c>
      <c r="K53" s="25" t="s">
        <v>205</v>
      </c>
      <c r="L53" s="27" t="s">
        <v>209</v>
      </c>
    </row>
    <row r="54" spans="1:12" x14ac:dyDescent="0.3">
      <c r="A54" s="23">
        <v>3115</v>
      </c>
      <c r="B54" s="24" t="s">
        <v>274</v>
      </c>
      <c r="C54" s="25" t="s">
        <v>275</v>
      </c>
      <c r="D54" s="25" t="s">
        <v>276</v>
      </c>
      <c r="E54" s="25">
        <v>10.710073</v>
      </c>
      <c r="F54" s="25">
        <v>106.70221100000001</v>
      </c>
      <c r="G54" s="26">
        <v>12.069999999999999</v>
      </c>
      <c r="H54" s="24" t="s">
        <v>11</v>
      </c>
      <c r="I54" s="26">
        <v>674.1600000000002</v>
      </c>
      <c r="J54" s="25" t="s">
        <v>204</v>
      </c>
      <c r="K54" s="25" t="s">
        <v>205</v>
      </c>
      <c r="L54" s="27" t="s">
        <v>208</v>
      </c>
    </row>
    <row r="55" spans="1:12" x14ac:dyDescent="0.3">
      <c r="A55" s="23">
        <v>2042</v>
      </c>
      <c r="B55" s="24" t="s">
        <v>277</v>
      </c>
      <c r="C55" s="25" t="s">
        <v>278</v>
      </c>
      <c r="D55" s="25" t="s">
        <v>279</v>
      </c>
      <c r="E55" s="25">
        <v>10.710668</v>
      </c>
      <c r="F55" s="25">
        <v>106.703379</v>
      </c>
      <c r="G55" s="26">
        <v>5.8199999999999994</v>
      </c>
      <c r="H55" s="24" t="s">
        <v>11</v>
      </c>
      <c r="I55" s="26">
        <v>674.1600000000002</v>
      </c>
      <c r="J55" s="25" t="s">
        <v>204</v>
      </c>
      <c r="K55" s="25" t="s">
        <v>205</v>
      </c>
      <c r="L55" s="27" t="s">
        <v>208</v>
      </c>
    </row>
    <row r="56" spans="1:12" x14ac:dyDescent="0.3">
      <c r="A56" s="23">
        <v>3112</v>
      </c>
      <c r="B56" s="24" t="s">
        <v>280</v>
      </c>
      <c r="C56" s="25" t="s">
        <v>281</v>
      </c>
      <c r="D56" s="25" t="s">
        <v>282</v>
      </c>
      <c r="E56" s="25">
        <v>10.716991999999999</v>
      </c>
      <c r="F56" s="25">
        <v>106.703748</v>
      </c>
      <c r="G56" s="26">
        <v>17.549999999999997</v>
      </c>
      <c r="H56" s="24" t="s">
        <v>11</v>
      </c>
      <c r="I56" s="26">
        <v>674.1600000000002</v>
      </c>
      <c r="J56" s="25" t="s">
        <v>202</v>
      </c>
      <c r="K56" s="25" t="s">
        <v>205</v>
      </c>
      <c r="L56" s="27" t="s">
        <v>209</v>
      </c>
    </row>
    <row r="57" spans="1:12" x14ac:dyDescent="0.3">
      <c r="A57" s="23">
        <v>3213</v>
      </c>
      <c r="B57" s="24" t="s">
        <v>283</v>
      </c>
      <c r="C57" s="25" t="s">
        <v>284</v>
      </c>
      <c r="D57" s="25" t="s">
        <v>285</v>
      </c>
      <c r="E57" s="25">
        <v>10.727292</v>
      </c>
      <c r="F57" s="25">
        <v>106.649164</v>
      </c>
      <c r="G57" s="26">
        <v>3.25</v>
      </c>
      <c r="H57" s="24" t="s">
        <v>12</v>
      </c>
      <c r="I57" s="26">
        <v>456.63</v>
      </c>
      <c r="J57" s="25" t="s">
        <v>204</v>
      </c>
      <c r="K57" s="25" t="s">
        <v>203</v>
      </c>
      <c r="L57" s="27" t="s">
        <v>209</v>
      </c>
    </row>
    <row r="58" spans="1:12" x14ac:dyDescent="0.3">
      <c r="A58" s="23">
        <v>4012</v>
      </c>
      <c r="B58" s="24" t="s">
        <v>286</v>
      </c>
      <c r="C58" s="25" t="s">
        <v>287</v>
      </c>
      <c r="D58" s="25" t="s">
        <v>288</v>
      </c>
      <c r="E58" s="25">
        <v>10.736193</v>
      </c>
      <c r="F58" s="25">
        <v>106.66266400000001</v>
      </c>
      <c r="G58" s="26">
        <v>14.269999999999998</v>
      </c>
      <c r="H58" s="24" t="s">
        <v>12</v>
      </c>
      <c r="I58" s="26">
        <v>456.63</v>
      </c>
      <c r="J58" s="25" t="s">
        <v>204</v>
      </c>
      <c r="K58" s="25" t="s">
        <v>203</v>
      </c>
      <c r="L58" s="27" t="s">
        <v>209</v>
      </c>
    </row>
    <row r="59" spans="1:12" x14ac:dyDescent="0.3">
      <c r="A59" s="23">
        <v>2954</v>
      </c>
      <c r="B59" s="24" t="s">
        <v>289</v>
      </c>
      <c r="C59" s="25" t="s">
        <v>290</v>
      </c>
      <c r="D59" s="25" t="s">
        <v>291</v>
      </c>
      <c r="E59" s="25">
        <v>10.734783</v>
      </c>
      <c r="F59" s="25">
        <v>106.667929</v>
      </c>
      <c r="G59" s="26">
        <v>19.649999999999995</v>
      </c>
      <c r="H59" s="24" t="s">
        <v>12</v>
      </c>
      <c r="I59" s="26">
        <v>456.63</v>
      </c>
      <c r="J59" s="25" t="s">
        <v>204</v>
      </c>
      <c r="K59" s="25" t="s">
        <v>203</v>
      </c>
      <c r="L59" s="27" t="s">
        <v>209</v>
      </c>
    </row>
    <row r="60" spans="1:12" x14ac:dyDescent="0.3">
      <c r="A60" s="23">
        <v>4785</v>
      </c>
      <c r="B60" s="24" t="s">
        <v>292</v>
      </c>
      <c r="C60" s="25" t="s">
        <v>293</v>
      </c>
      <c r="D60" s="25" t="s">
        <v>294</v>
      </c>
      <c r="E60" s="25">
        <v>10.7333286</v>
      </c>
      <c r="F60" s="25">
        <v>106.6535465</v>
      </c>
      <c r="G60" s="26">
        <v>70.23</v>
      </c>
      <c r="H60" s="24" t="s">
        <v>12</v>
      </c>
      <c r="I60" s="26">
        <v>456.63</v>
      </c>
      <c r="J60" s="25" t="s">
        <v>204</v>
      </c>
      <c r="K60" s="25" t="s">
        <v>203</v>
      </c>
      <c r="L60" s="27" t="s">
        <v>209</v>
      </c>
    </row>
    <row r="61" spans="1:12" x14ac:dyDescent="0.3">
      <c r="A61" s="23">
        <v>5755</v>
      </c>
      <c r="B61" s="24" t="s">
        <v>295</v>
      </c>
      <c r="C61" s="25" t="s">
        <v>296</v>
      </c>
      <c r="D61" s="25" t="s">
        <v>297</v>
      </c>
      <c r="E61" s="25">
        <v>10.7340143967928</v>
      </c>
      <c r="F61" s="25">
        <v>106.644672426198</v>
      </c>
      <c r="G61" s="26">
        <v>50.87</v>
      </c>
      <c r="H61" s="24" t="s">
        <v>12</v>
      </c>
      <c r="I61" s="26">
        <v>456.63</v>
      </c>
      <c r="J61" s="25" t="s">
        <v>202</v>
      </c>
      <c r="K61" s="25" t="s">
        <v>203</v>
      </c>
      <c r="L61" s="27" t="s">
        <v>209</v>
      </c>
    </row>
    <row r="62" spans="1:12" x14ac:dyDescent="0.3">
      <c r="A62" s="23">
        <v>3983</v>
      </c>
      <c r="B62" s="24" t="s">
        <v>298</v>
      </c>
      <c r="C62" s="25" t="s">
        <v>299</v>
      </c>
      <c r="D62" s="25" t="s">
        <v>300</v>
      </c>
      <c r="E62" s="25">
        <v>10.723025</v>
      </c>
      <c r="F62" s="25">
        <v>106.635057</v>
      </c>
      <c r="G62" s="26">
        <v>31.31</v>
      </c>
      <c r="H62" s="24" t="s">
        <v>12</v>
      </c>
      <c r="I62" s="26">
        <v>456.63</v>
      </c>
      <c r="J62" s="25" t="s">
        <v>202</v>
      </c>
      <c r="K62" s="25" t="s">
        <v>203</v>
      </c>
      <c r="L62" s="27" t="s">
        <v>208</v>
      </c>
    </row>
    <row r="63" spans="1:12" x14ac:dyDescent="0.3">
      <c r="A63" s="23">
        <v>5545</v>
      </c>
      <c r="B63" s="24" t="s">
        <v>301</v>
      </c>
      <c r="C63" s="25" t="s">
        <v>302</v>
      </c>
      <c r="D63" s="25" t="s">
        <v>303</v>
      </c>
      <c r="E63" s="25">
        <v>10.6856975</v>
      </c>
      <c r="F63" s="25">
        <v>106.6033521</v>
      </c>
      <c r="G63" s="26">
        <v>4.93</v>
      </c>
      <c r="H63" s="24" t="s">
        <v>12</v>
      </c>
      <c r="I63" s="26">
        <v>456.63</v>
      </c>
      <c r="J63" s="25" t="s">
        <v>204</v>
      </c>
      <c r="K63" s="25" t="s">
        <v>203</v>
      </c>
      <c r="L63" s="27" t="s">
        <v>209</v>
      </c>
    </row>
    <row r="64" spans="1:12" x14ac:dyDescent="0.3">
      <c r="A64" s="23">
        <v>6478</v>
      </c>
      <c r="B64" s="24" t="s">
        <v>304</v>
      </c>
      <c r="C64" s="25" t="s">
        <v>305</v>
      </c>
      <c r="D64" s="25" t="s">
        <v>306</v>
      </c>
      <c r="E64" s="25">
        <v>10.732397321550501</v>
      </c>
      <c r="F64" s="25">
        <v>106.64151900143401</v>
      </c>
      <c r="G64" s="26">
        <v>4.1000000000000005</v>
      </c>
      <c r="H64" s="24" t="s">
        <v>12</v>
      </c>
      <c r="I64" s="26">
        <v>456.63</v>
      </c>
      <c r="J64" s="25" t="s">
        <v>204</v>
      </c>
      <c r="K64" s="25" t="s">
        <v>203</v>
      </c>
      <c r="L64" s="27" t="s">
        <v>209</v>
      </c>
    </row>
    <row r="65" spans="1:12" x14ac:dyDescent="0.3">
      <c r="A65" s="23">
        <v>4615</v>
      </c>
      <c r="B65" s="24" t="s">
        <v>307</v>
      </c>
      <c r="C65" s="25" t="s">
        <v>308</v>
      </c>
      <c r="D65" s="25" t="s">
        <v>309</v>
      </c>
      <c r="E65" s="25">
        <v>10.734080000000001</v>
      </c>
      <c r="F65" s="25">
        <v>106.6565246</v>
      </c>
      <c r="G65" s="26">
        <v>28.729999999999997</v>
      </c>
      <c r="H65" s="24" t="s">
        <v>12</v>
      </c>
      <c r="I65" s="26">
        <v>456.63</v>
      </c>
      <c r="J65" s="25" t="s">
        <v>204</v>
      </c>
      <c r="K65" s="25" t="s">
        <v>203</v>
      </c>
      <c r="L65" s="27" t="s">
        <v>209</v>
      </c>
    </row>
    <row r="66" spans="1:12" x14ac:dyDescent="0.3">
      <c r="A66" s="23">
        <v>3965</v>
      </c>
      <c r="B66" s="24" t="s">
        <v>310</v>
      </c>
      <c r="C66" s="25" t="s">
        <v>311</v>
      </c>
      <c r="D66" s="25" t="s">
        <v>312</v>
      </c>
      <c r="E66" s="25">
        <v>10.7272</v>
      </c>
      <c r="F66" s="25">
        <v>106.64915999999999</v>
      </c>
      <c r="G66" s="26">
        <v>6.9499999999999993</v>
      </c>
      <c r="H66" s="24" t="s">
        <v>12</v>
      </c>
      <c r="I66" s="26">
        <v>456.63</v>
      </c>
      <c r="J66" s="25" t="s">
        <v>204</v>
      </c>
      <c r="K66" s="25" t="s">
        <v>203</v>
      </c>
      <c r="L66" s="27" t="s">
        <v>209</v>
      </c>
    </row>
    <row r="67" spans="1:12" x14ac:dyDescent="0.3">
      <c r="A67" s="23">
        <v>5920</v>
      </c>
      <c r="B67" s="24" t="s">
        <v>313</v>
      </c>
      <c r="C67" s="25" t="s">
        <v>314</v>
      </c>
      <c r="D67" s="25" t="s">
        <v>315</v>
      </c>
      <c r="E67" s="25">
        <v>10.727303346778699</v>
      </c>
      <c r="F67" s="25">
        <v>106.64766934063501</v>
      </c>
      <c r="G67" s="26">
        <v>17.600000000000005</v>
      </c>
      <c r="H67" s="24" t="s">
        <v>12</v>
      </c>
      <c r="I67" s="26">
        <v>456.63</v>
      </c>
      <c r="J67" s="25" t="s">
        <v>204</v>
      </c>
      <c r="K67" s="25" t="s">
        <v>203</v>
      </c>
      <c r="L67" s="27" t="s">
        <v>209</v>
      </c>
    </row>
    <row r="68" spans="1:12" x14ac:dyDescent="0.3">
      <c r="A68" s="23">
        <v>4390</v>
      </c>
      <c r="B68" s="24" t="s">
        <v>316</v>
      </c>
      <c r="C68" s="25" t="s">
        <v>317</v>
      </c>
      <c r="D68" s="25" t="s">
        <v>318</v>
      </c>
      <c r="E68" s="25">
        <v>10.7133365</v>
      </c>
      <c r="F68" s="25">
        <v>106.6503426</v>
      </c>
      <c r="G68" s="26">
        <v>43.909999999999989</v>
      </c>
      <c r="H68" s="24" t="s">
        <v>12</v>
      </c>
      <c r="I68" s="26">
        <v>456.63</v>
      </c>
      <c r="J68" s="25" t="s">
        <v>202</v>
      </c>
      <c r="K68" s="25" t="s">
        <v>203</v>
      </c>
      <c r="L68" s="27" t="s">
        <v>208</v>
      </c>
    </row>
    <row r="69" spans="1:12" x14ac:dyDescent="0.3">
      <c r="A69" s="23">
        <v>5712</v>
      </c>
      <c r="B69" s="24" t="s">
        <v>319</v>
      </c>
      <c r="C69" s="25" t="s">
        <v>320</v>
      </c>
      <c r="D69" s="25" t="s">
        <v>321</v>
      </c>
      <c r="E69" s="25">
        <v>10.71902805275</v>
      </c>
      <c r="F69" s="25">
        <v>106.636823509439</v>
      </c>
      <c r="G69" s="26">
        <v>21.98</v>
      </c>
      <c r="H69" s="24" t="s">
        <v>12</v>
      </c>
      <c r="I69" s="26">
        <v>456.63</v>
      </c>
      <c r="J69" s="25" t="s">
        <v>204</v>
      </c>
      <c r="K69" s="25" t="s">
        <v>203</v>
      </c>
      <c r="L69" s="27" t="s">
        <v>208</v>
      </c>
    </row>
    <row r="70" spans="1:12" x14ac:dyDescent="0.3">
      <c r="A70" s="23">
        <v>6829</v>
      </c>
      <c r="B70" s="24" t="s">
        <v>322</v>
      </c>
      <c r="C70" s="25" t="s">
        <v>323</v>
      </c>
      <c r="D70" s="25" t="s">
        <v>324</v>
      </c>
      <c r="E70" s="25">
        <v>10.726862000000001</v>
      </c>
      <c r="F70" s="25">
        <v>106.65548800000001</v>
      </c>
      <c r="G70" s="26">
        <v>37.67</v>
      </c>
      <c r="H70" s="24" t="s">
        <v>12</v>
      </c>
      <c r="I70" s="26">
        <v>456.63</v>
      </c>
      <c r="J70" s="25" t="s">
        <v>202</v>
      </c>
      <c r="K70" s="25" t="s">
        <v>205</v>
      </c>
      <c r="L70" s="27" t="s">
        <v>209</v>
      </c>
    </row>
    <row r="71" spans="1:12" x14ac:dyDescent="0.3">
      <c r="A71" s="23">
        <v>6694</v>
      </c>
      <c r="B71" s="24" t="s">
        <v>325</v>
      </c>
      <c r="C71" s="25" t="s">
        <v>326</v>
      </c>
      <c r="D71" s="25" t="s">
        <v>327</v>
      </c>
      <c r="E71" s="25">
        <v>10.6921283115826</v>
      </c>
      <c r="F71" s="25">
        <v>106.642732184832</v>
      </c>
      <c r="G71" s="26">
        <v>43.7</v>
      </c>
      <c r="H71" s="24" t="s">
        <v>12</v>
      </c>
      <c r="I71" s="26">
        <v>456.63</v>
      </c>
      <c r="J71" s="25" t="s">
        <v>202</v>
      </c>
      <c r="K71" s="25" t="s">
        <v>205</v>
      </c>
      <c r="L71" s="27" t="s">
        <v>209</v>
      </c>
    </row>
    <row r="72" spans="1:12" x14ac:dyDescent="0.3">
      <c r="A72" s="23">
        <v>6409</v>
      </c>
      <c r="B72" s="24" t="s">
        <v>328</v>
      </c>
      <c r="C72" s="25" t="s">
        <v>329</v>
      </c>
      <c r="D72" s="25" t="s">
        <v>330</v>
      </c>
      <c r="E72" s="25">
        <v>10.6873153633135</v>
      </c>
      <c r="F72" s="25">
        <v>106.64360395355401</v>
      </c>
      <c r="G72" s="26">
        <v>4.3500000000000005</v>
      </c>
      <c r="H72" s="24" t="s">
        <v>12</v>
      </c>
      <c r="I72" s="26">
        <v>456.63</v>
      </c>
      <c r="J72" s="25" t="s">
        <v>204</v>
      </c>
      <c r="K72" s="25" t="s">
        <v>205</v>
      </c>
      <c r="L72" s="27" t="s">
        <v>209</v>
      </c>
    </row>
    <row r="73" spans="1:12" x14ac:dyDescent="0.3">
      <c r="A73" s="23">
        <v>3759</v>
      </c>
      <c r="B73" s="24" t="s">
        <v>331</v>
      </c>
      <c r="C73" s="25" t="s">
        <v>332</v>
      </c>
      <c r="D73" s="25" t="s">
        <v>333</v>
      </c>
      <c r="E73" s="25">
        <v>10.737466</v>
      </c>
      <c r="F73" s="25">
        <v>106.654945</v>
      </c>
      <c r="G73" s="26">
        <v>11.350000000000001</v>
      </c>
      <c r="H73" s="24" t="s">
        <v>12</v>
      </c>
      <c r="I73" s="26">
        <v>456.63</v>
      </c>
      <c r="J73" s="25" t="s">
        <v>204</v>
      </c>
      <c r="K73" s="25" t="s">
        <v>205</v>
      </c>
      <c r="L73" s="27" t="s">
        <v>209</v>
      </c>
    </row>
    <row r="74" spans="1:12" x14ac:dyDescent="0.3">
      <c r="A74" s="23">
        <v>6259</v>
      </c>
      <c r="B74" s="24" t="s">
        <v>334</v>
      </c>
      <c r="C74" s="25" t="s">
        <v>335</v>
      </c>
      <c r="D74" s="25" t="s">
        <v>336</v>
      </c>
      <c r="E74" s="25">
        <v>10.712446169105799</v>
      </c>
      <c r="F74" s="25">
        <v>106.646043768897</v>
      </c>
      <c r="G74" s="26">
        <v>3.8</v>
      </c>
      <c r="H74" s="24" t="s">
        <v>12</v>
      </c>
      <c r="I74" s="26">
        <v>456.63</v>
      </c>
      <c r="J74" s="25" t="s">
        <v>204</v>
      </c>
      <c r="K74" s="25" t="s">
        <v>205</v>
      </c>
      <c r="L74" s="27" t="s">
        <v>209</v>
      </c>
    </row>
    <row r="75" spans="1:12" x14ac:dyDescent="0.3">
      <c r="A75" s="23" t="s">
        <v>337</v>
      </c>
      <c r="B75" s="24" t="s">
        <v>338</v>
      </c>
      <c r="C75" s="25" t="s">
        <v>339</v>
      </c>
      <c r="D75" s="25" t="s">
        <v>340</v>
      </c>
      <c r="E75" s="25">
        <v>10.706283873014501</v>
      </c>
      <c r="F75" s="25">
        <v>106.622750482222</v>
      </c>
      <c r="G75" s="26">
        <v>4.9499999999999993</v>
      </c>
      <c r="H75" s="24" t="s">
        <v>12</v>
      </c>
      <c r="I75" s="26">
        <v>456.63</v>
      </c>
      <c r="J75" s="25" t="s">
        <v>204</v>
      </c>
      <c r="K75" s="25" t="s">
        <v>205</v>
      </c>
      <c r="L75" s="27" t="s">
        <v>208</v>
      </c>
    </row>
    <row r="76" spans="1:12" x14ac:dyDescent="0.3">
      <c r="A76" s="23">
        <v>4146</v>
      </c>
      <c r="B76" s="24" t="s">
        <v>341</v>
      </c>
      <c r="C76" s="25" t="s">
        <v>342</v>
      </c>
      <c r="D76" s="25" t="s">
        <v>343</v>
      </c>
      <c r="E76" s="25">
        <v>10.704152000000001</v>
      </c>
      <c r="F76" s="25">
        <v>106.62007800000001</v>
      </c>
      <c r="G76" s="26">
        <v>19.149999999999995</v>
      </c>
      <c r="H76" s="24" t="s">
        <v>12</v>
      </c>
      <c r="I76" s="26">
        <v>456.63</v>
      </c>
      <c r="J76" s="25" t="s">
        <v>202</v>
      </c>
      <c r="K76" s="25" t="s">
        <v>205</v>
      </c>
      <c r="L76" s="27" t="s">
        <v>209</v>
      </c>
    </row>
    <row r="77" spans="1:12" x14ac:dyDescent="0.3">
      <c r="A77" s="23">
        <v>6673</v>
      </c>
      <c r="B77" s="24" t="s">
        <v>344</v>
      </c>
      <c r="C77" s="25" t="s">
        <v>345</v>
      </c>
      <c r="D77" s="25" t="s">
        <v>346</v>
      </c>
      <c r="E77" s="25">
        <v>10.694824000000001</v>
      </c>
      <c r="F77" s="25">
        <v>106.605653</v>
      </c>
      <c r="G77" s="26">
        <v>10.329999999999998</v>
      </c>
      <c r="H77" s="24" t="s">
        <v>12</v>
      </c>
      <c r="I77" s="26">
        <v>456.63</v>
      </c>
      <c r="J77" s="25" t="s">
        <v>204</v>
      </c>
      <c r="K77" s="25" t="s">
        <v>205</v>
      </c>
      <c r="L77" s="27" t="s">
        <v>208</v>
      </c>
    </row>
    <row r="78" spans="1:12" x14ac:dyDescent="0.3">
      <c r="A78" s="23">
        <v>6267</v>
      </c>
      <c r="B78" s="24" t="s">
        <v>347</v>
      </c>
      <c r="C78" s="25" t="s">
        <v>348</v>
      </c>
      <c r="D78" s="25" t="s">
        <v>349</v>
      </c>
      <c r="E78" s="25">
        <v>10.663599755640799</v>
      </c>
      <c r="F78" s="25">
        <v>106.57103748239</v>
      </c>
      <c r="G78" s="26">
        <v>3.55</v>
      </c>
      <c r="H78" s="24" t="s">
        <v>12</v>
      </c>
      <c r="I78" s="26">
        <v>456.63</v>
      </c>
      <c r="J78" s="25" t="s">
        <v>204</v>
      </c>
      <c r="K78" s="25" t="s">
        <v>205</v>
      </c>
      <c r="L78" s="27" t="s">
        <v>208</v>
      </c>
    </row>
  </sheetData>
  <conditionalFormatting sqref="A1:L1">
    <cfRule type="notContainsBlanks" dxfId="7" priority="2">
      <formula>LEN(TRIM(A1))&gt;0</formula>
    </cfRule>
  </conditionalFormatting>
  <conditionalFormatting sqref="B2:K78">
    <cfRule type="notContainsBlanks" dxfId="6" priority="1">
      <formula>LEN(TRIM(B2))&gt;0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7507-F1EE-4399-A7D9-D3CE465BB98D}">
  <dimension ref="A1:K163"/>
  <sheetViews>
    <sheetView workbookViewId="0">
      <selection activeCell="J5" sqref="J5"/>
    </sheetView>
  </sheetViews>
  <sheetFormatPr defaultRowHeight="14.4" x14ac:dyDescent="0.3"/>
  <sheetData>
    <row r="1" spans="1:11" ht="17.399999999999999" x14ac:dyDescent="0.35">
      <c r="A1" s="13" t="s">
        <v>96</v>
      </c>
      <c r="B1" s="13" t="s">
        <v>97</v>
      </c>
      <c r="C1" s="13" t="s">
        <v>98</v>
      </c>
      <c r="D1" s="17" t="s">
        <v>195</v>
      </c>
      <c r="E1" s="17" t="s">
        <v>196</v>
      </c>
      <c r="F1" s="18" t="s">
        <v>197</v>
      </c>
      <c r="G1" s="20" t="s">
        <v>198</v>
      </c>
      <c r="H1" s="18" t="s">
        <v>199</v>
      </c>
      <c r="I1" s="17" t="s">
        <v>200</v>
      </c>
      <c r="J1" s="17" t="s">
        <v>201</v>
      </c>
      <c r="K1" s="21" t="s">
        <v>207</v>
      </c>
    </row>
    <row r="2" spans="1:11" ht="17.399999999999999" x14ac:dyDescent="0.35">
      <c r="A2" s="15" t="s">
        <v>99</v>
      </c>
      <c r="B2" s="16" t="s">
        <v>100</v>
      </c>
      <c r="C2" s="16" t="s">
        <v>101</v>
      </c>
      <c r="D2" s="16">
        <v>10.743689537048301</v>
      </c>
      <c r="E2" s="16">
        <v>106.73625946044901</v>
      </c>
      <c r="F2" s="19">
        <v>39.040000000000006</v>
      </c>
      <c r="G2" s="15" t="s">
        <v>10</v>
      </c>
      <c r="H2" s="19">
        <v>962.49</v>
      </c>
      <c r="I2" s="16" t="s">
        <v>202</v>
      </c>
      <c r="J2" s="16" t="s">
        <v>203</v>
      </c>
      <c r="K2" s="22" t="s">
        <v>208</v>
      </c>
    </row>
    <row r="3" spans="1:11" ht="17.399999999999999" x14ac:dyDescent="0.35">
      <c r="A3" s="15" t="s">
        <v>102</v>
      </c>
      <c r="B3" s="16" t="s">
        <v>103</v>
      </c>
      <c r="C3" s="16" t="s">
        <v>104</v>
      </c>
      <c r="D3" s="16">
        <v>10.750625570696201</v>
      </c>
      <c r="E3" s="16">
        <v>106.724731036403</v>
      </c>
      <c r="F3" s="19">
        <v>18.7</v>
      </c>
      <c r="G3" s="15" t="s">
        <v>10</v>
      </c>
      <c r="H3" s="19">
        <v>962.49</v>
      </c>
      <c r="I3" s="16" t="s">
        <v>202</v>
      </c>
      <c r="J3" s="16" t="s">
        <v>203</v>
      </c>
      <c r="K3" s="22" t="s">
        <v>208</v>
      </c>
    </row>
    <row r="4" spans="1:11" ht="17.399999999999999" x14ac:dyDescent="0.35">
      <c r="A4" s="15" t="s">
        <v>105</v>
      </c>
      <c r="B4" s="16" t="s">
        <v>106</v>
      </c>
      <c r="C4" s="16" t="s">
        <v>107</v>
      </c>
      <c r="D4" s="16">
        <v>10.755053</v>
      </c>
      <c r="E4" s="16">
        <v>106.718361</v>
      </c>
      <c r="F4" s="19">
        <v>35.85</v>
      </c>
      <c r="G4" s="15" t="s">
        <v>10</v>
      </c>
      <c r="H4" s="19">
        <v>962.49</v>
      </c>
      <c r="I4" s="16" t="s">
        <v>204</v>
      </c>
      <c r="J4" s="16" t="s">
        <v>203</v>
      </c>
      <c r="K4" s="22" t="s">
        <v>209</v>
      </c>
    </row>
    <row r="5" spans="1:11" ht="17.399999999999999" x14ac:dyDescent="0.35">
      <c r="A5" s="15" t="s">
        <v>108</v>
      </c>
      <c r="B5" s="16" t="s">
        <v>109</v>
      </c>
      <c r="C5" s="16" t="s">
        <v>110</v>
      </c>
      <c r="D5" s="16">
        <v>10.7514144885576</v>
      </c>
      <c r="E5" s="16">
        <v>106.715864580014</v>
      </c>
      <c r="F5" s="19">
        <v>13.709999999999997</v>
      </c>
      <c r="G5" s="15" t="s">
        <v>10</v>
      </c>
      <c r="H5" s="19">
        <v>962.49</v>
      </c>
      <c r="I5" s="16" t="s">
        <v>204</v>
      </c>
      <c r="J5" s="16" t="s">
        <v>203</v>
      </c>
      <c r="K5" s="22" t="s">
        <v>209</v>
      </c>
    </row>
    <row r="6" spans="1:11" ht="17.399999999999999" x14ac:dyDescent="0.35">
      <c r="A6" s="15" t="s">
        <v>111</v>
      </c>
      <c r="B6" s="16" t="s">
        <v>112</v>
      </c>
      <c r="C6" s="16" t="s">
        <v>113</v>
      </c>
      <c r="D6" s="16">
        <v>10.735480000000001</v>
      </c>
      <c r="E6" s="16">
        <v>106.72557500000001</v>
      </c>
      <c r="F6" s="19">
        <v>37.19</v>
      </c>
      <c r="G6" s="15" t="s">
        <v>10</v>
      </c>
      <c r="H6" s="19">
        <v>962.49</v>
      </c>
      <c r="I6" s="16" t="s">
        <v>204</v>
      </c>
      <c r="J6" s="16" t="s">
        <v>203</v>
      </c>
      <c r="K6" s="22" t="s">
        <v>209</v>
      </c>
    </row>
    <row r="7" spans="1:11" ht="17.399999999999999" x14ac:dyDescent="0.35">
      <c r="A7" s="15" t="s">
        <v>114</v>
      </c>
      <c r="B7" s="16" t="s">
        <v>115</v>
      </c>
      <c r="C7" s="16" t="s">
        <v>116</v>
      </c>
      <c r="D7" s="16">
        <v>10.737923</v>
      </c>
      <c r="E7" s="16">
        <v>106.72644200000001</v>
      </c>
      <c r="F7" s="19">
        <v>18.479999999999997</v>
      </c>
      <c r="G7" s="15" t="s">
        <v>10</v>
      </c>
      <c r="H7" s="19">
        <v>962.49</v>
      </c>
      <c r="I7" s="16" t="s">
        <v>204</v>
      </c>
      <c r="J7" s="16" t="s">
        <v>203</v>
      </c>
      <c r="K7" s="22" t="s">
        <v>209</v>
      </c>
    </row>
    <row r="8" spans="1:11" ht="17.399999999999999" x14ac:dyDescent="0.35">
      <c r="A8" s="15" t="s">
        <v>117</v>
      </c>
      <c r="B8" s="16" t="s">
        <v>118</v>
      </c>
      <c r="C8" s="16" t="s">
        <v>119</v>
      </c>
      <c r="D8" s="16">
        <v>10.749282285059699</v>
      </c>
      <c r="E8" s="16">
        <v>106.724029009376</v>
      </c>
      <c r="F8" s="19">
        <v>73.899999999999977</v>
      </c>
      <c r="G8" s="15" t="s">
        <v>10</v>
      </c>
      <c r="H8" s="19">
        <v>962.49</v>
      </c>
      <c r="I8" s="16" t="s">
        <v>202</v>
      </c>
      <c r="J8" s="16" t="s">
        <v>203</v>
      </c>
      <c r="K8" s="22" t="s">
        <v>209</v>
      </c>
    </row>
    <row r="9" spans="1:11" ht="17.399999999999999" x14ac:dyDescent="0.35">
      <c r="A9" s="15" t="s">
        <v>120</v>
      </c>
      <c r="B9" s="16" t="s">
        <v>121</v>
      </c>
      <c r="C9" s="16" t="s">
        <v>122</v>
      </c>
      <c r="D9" s="16">
        <v>10.76179</v>
      </c>
      <c r="E9" s="16">
        <v>106.70554</v>
      </c>
      <c r="F9" s="19">
        <v>43.619999999999983</v>
      </c>
      <c r="G9" s="15" t="s">
        <v>10</v>
      </c>
      <c r="H9" s="19">
        <v>962.49</v>
      </c>
      <c r="I9" s="16" t="s">
        <v>202</v>
      </c>
      <c r="J9" s="16" t="s">
        <v>203</v>
      </c>
      <c r="K9" s="22" t="s">
        <v>208</v>
      </c>
    </row>
    <row r="10" spans="1:11" ht="17.399999999999999" x14ac:dyDescent="0.35">
      <c r="A10" s="15" t="s">
        <v>123</v>
      </c>
      <c r="B10" s="16" t="s">
        <v>124</v>
      </c>
      <c r="C10" s="16" t="s">
        <v>125</v>
      </c>
      <c r="D10" s="16">
        <v>10.729463577270501</v>
      </c>
      <c r="E10" s="16">
        <v>106.73509216308599</v>
      </c>
      <c r="F10" s="19">
        <v>53.97</v>
      </c>
      <c r="G10" s="15" t="s">
        <v>10</v>
      </c>
      <c r="H10" s="19">
        <v>962.49</v>
      </c>
      <c r="I10" s="16" t="s">
        <v>202</v>
      </c>
      <c r="J10" s="16" t="s">
        <v>203</v>
      </c>
      <c r="K10" s="22" t="s">
        <v>208</v>
      </c>
    </row>
    <row r="11" spans="1:11" ht="17.399999999999999" x14ac:dyDescent="0.35">
      <c r="A11" s="15" t="s">
        <v>126</v>
      </c>
      <c r="B11" s="16" t="s">
        <v>127</v>
      </c>
      <c r="C11" s="16" t="s">
        <v>128</v>
      </c>
      <c r="D11" s="16">
        <v>10.729994</v>
      </c>
      <c r="E11" s="16">
        <v>106.732336</v>
      </c>
      <c r="F11" s="19">
        <v>20.139999999999997</v>
      </c>
      <c r="G11" s="15" t="s">
        <v>10</v>
      </c>
      <c r="H11" s="19">
        <v>962.49</v>
      </c>
      <c r="I11" s="16" t="s">
        <v>202</v>
      </c>
      <c r="J11" s="16" t="s">
        <v>203</v>
      </c>
      <c r="K11" s="22" t="s">
        <v>208</v>
      </c>
    </row>
    <row r="12" spans="1:11" ht="17.399999999999999" x14ac:dyDescent="0.35">
      <c r="A12" s="15" t="s">
        <v>129</v>
      </c>
      <c r="B12" s="16" t="s">
        <v>130</v>
      </c>
      <c r="C12" s="16" t="s">
        <v>131</v>
      </c>
      <c r="D12" s="16">
        <v>10.7432</v>
      </c>
      <c r="E12" s="16">
        <v>106.726</v>
      </c>
      <c r="F12" s="19">
        <v>22.050000000000008</v>
      </c>
      <c r="G12" s="15" t="s">
        <v>10</v>
      </c>
      <c r="H12" s="19">
        <v>962.49</v>
      </c>
      <c r="I12" s="16" t="s">
        <v>204</v>
      </c>
      <c r="J12" s="16" t="s">
        <v>203</v>
      </c>
      <c r="K12" s="22" t="s">
        <v>208</v>
      </c>
    </row>
    <row r="13" spans="1:11" ht="17.399999999999999" x14ac:dyDescent="0.35">
      <c r="A13" s="15" t="s">
        <v>132</v>
      </c>
      <c r="B13" s="16" t="s">
        <v>133</v>
      </c>
      <c r="C13" s="16" t="s">
        <v>134</v>
      </c>
      <c r="D13" s="16">
        <v>10.7503642773816</v>
      </c>
      <c r="E13" s="16">
        <v>106.735134445244</v>
      </c>
      <c r="F13" s="19">
        <v>21.770000000000003</v>
      </c>
      <c r="G13" s="15" t="s">
        <v>10</v>
      </c>
      <c r="H13" s="19">
        <v>962.49</v>
      </c>
      <c r="I13" s="16" t="s">
        <v>204</v>
      </c>
      <c r="J13" s="16" t="s">
        <v>203</v>
      </c>
      <c r="K13" s="22" t="s">
        <v>209</v>
      </c>
    </row>
    <row r="14" spans="1:11" ht="17.399999999999999" x14ac:dyDescent="0.35">
      <c r="A14" s="15" t="s">
        <v>135</v>
      </c>
      <c r="B14" s="16" t="s">
        <v>136</v>
      </c>
      <c r="C14" s="16" t="s">
        <v>137</v>
      </c>
      <c r="D14" s="16">
        <v>10.736867500000001</v>
      </c>
      <c r="E14" s="16">
        <v>106.7395267</v>
      </c>
      <c r="F14" s="19">
        <v>28.64</v>
      </c>
      <c r="G14" s="15" t="s">
        <v>10</v>
      </c>
      <c r="H14" s="19">
        <v>962.49</v>
      </c>
      <c r="I14" s="16" t="s">
        <v>202</v>
      </c>
      <c r="J14" s="16" t="s">
        <v>203</v>
      </c>
      <c r="K14" s="22" t="s">
        <v>209</v>
      </c>
    </row>
    <row r="15" spans="1:11" ht="17.399999999999999" x14ac:dyDescent="0.35">
      <c r="A15" s="15" t="s">
        <v>138</v>
      </c>
      <c r="B15" s="16" t="s">
        <v>139</v>
      </c>
      <c r="C15" s="16" t="s">
        <v>140</v>
      </c>
      <c r="D15" s="16">
        <v>10.7319051192957</v>
      </c>
      <c r="E15" s="16">
        <v>106.73500054643</v>
      </c>
      <c r="F15" s="19">
        <v>17.519999999999996</v>
      </c>
      <c r="G15" s="15" t="s">
        <v>10</v>
      </c>
      <c r="H15" s="19">
        <v>962.49</v>
      </c>
      <c r="I15" s="16" t="s">
        <v>204</v>
      </c>
      <c r="J15" s="16" t="s">
        <v>203</v>
      </c>
      <c r="K15" s="22" t="s">
        <v>208</v>
      </c>
    </row>
    <row r="16" spans="1:11" ht="17.399999999999999" x14ac:dyDescent="0.35">
      <c r="A16" s="15" t="s">
        <v>142</v>
      </c>
      <c r="B16" s="16" t="s">
        <v>143</v>
      </c>
      <c r="C16" s="16" t="s">
        <v>144</v>
      </c>
      <c r="D16" s="16">
        <v>10.7284868295064</v>
      </c>
      <c r="E16" s="16">
        <v>106.74292746253199</v>
      </c>
      <c r="F16" s="19">
        <v>18.060000000000002</v>
      </c>
      <c r="G16" s="15" t="s">
        <v>10</v>
      </c>
      <c r="H16" s="19">
        <v>962.49</v>
      </c>
      <c r="I16" s="16" t="s">
        <v>202</v>
      </c>
      <c r="J16" s="16" t="s">
        <v>205</v>
      </c>
      <c r="K16" s="22" t="s">
        <v>209</v>
      </c>
    </row>
    <row r="17" spans="1:11" ht="17.399999999999999" x14ac:dyDescent="0.35">
      <c r="A17" s="15" t="s">
        <v>145</v>
      </c>
      <c r="B17" s="16" t="s">
        <v>146</v>
      </c>
      <c r="C17" s="16" t="s">
        <v>147</v>
      </c>
      <c r="D17" s="16">
        <v>10.739792156117201</v>
      </c>
      <c r="E17" s="16">
        <v>106.740544848588</v>
      </c>
      <c r="F17" s="19">
        <v>20.109999999999996</v>
      </c>
      <c r="G17" s="15" t="s">
        <v>10</v>
      </c>
      <c r="H17" s="19">
        <v>962.49</v>
      </c>
      <c r="I17" s="16" t="s">
        <v>204</v>
      </c>
      <c r="J17" s="16" t="s">
        <v>203</v>
      </c>
      <c r="K17" s="22" t="s">
        <v>208</v>
      </c>
    </row>
    <row r="18" spans="1:11" ht="17.399999999999999" x14ac:dyDescent="0.35">
      <c r="A18" s="15" t="s">
        <v>148</v>
      </c>
      <c r="B18" s="16" t="s">
        <v>149</v>
      </c>
      <c r="C18" s="16" t="s">
        <v>150</v>
      </c>
      <c r="D18" s="16">
        <v>10.7365475</v>
      </c>
      <c r="E18" s="16">
        <v>106.7397792</v>
      </c>
      <c r="F18" s="19">
        <v>60.899999999999991</v>
      </c>
      <c r="G18" s="15" t="s">
        <v>10</v>
      </c>
      <c r="H18" s="19">
        <v>962.49</v>
      </c>
      <c r="I18" s="16" t="s">
        <v>202</v>
      </c>
      <c r="J18" s="16" t="s">
        <v>205</v>
      </c>
      <c r="K18" s="22" t="s">
        <v>209</v>
      </c>
    </row>
    <row r="19" spans="1:11" ht="17.399999999999999" x14ac:dyDescent="0.35">
      <c r="A19" s="15" t="s">
        <v>151</v>
      </c>
      <c r="B19" s="16" t="s">
        <v>152</v>
      </c>
      <c r="C19" s="16" t="s">
        <v>153</v>
      </c>
      <c r="D19" s="16">
        <v>10.7143851317408</v>
      </c>
      <c r="E19" s="16">
        <v>106.741107357654</v>
      </c>
      <c r="F19" s="19">
        <v>11.85</v>
      </c>
      <c r="G19" s="15" t="s">
        <v>10</v>
      </c>
      <c r="H19" s="19">
        <v>962.49</v>
      </c>
      <c r="I19" s="16" t="s">
        <v>202</v>
      </c>
      <c r="J19" s="16" t="s">
        <v>205</v>
      </c>
      <c r="K19" s="22" t="s">
        <v>208</v>
      </c>
    </row>
    <row r="20" spans="1:11" ht="17.399999999999999" x14ac:dyDescent="0.35">
      <c r="A20" s="15" t="s">
        <v>154</v>
      </c>
      <c r="B20" s="16" t="s">
        <v>155</v>
      </c>
      <c r="C20" s="16" t="s">
        <v>156</v>
      </c>
      <c r="D20" s="16">
        <v>10.715892999999999</v>
      </c>
      <c r="E20" s="16">
        <v>106.740177</v>
      </c>
      <c r="F20" s="19">
        <v>61.029999999999994</v>
      </c>
      <c r="G20" s="15" t="s">
        <v>10</v>
      </c>
      <c r="H20" s="19">
        <v>962.49</v>
      </c>
      <c r="I20" s="16" t="s">
        <v>202</v>
      </c>
      <c r="J20" s="16" t="s">
        <v>205</v>
      </c>
      <c r="K20" s="22" t="s">
        <v>208</v>
      </c>
    </row>
    <row r="21" spans="1:11" ht="17.399999999999999" x14ac:dyDescent="0.35">
      <c r="A21" s="15" t="s">
        <v>157</v>
      </c>
      <c r="B21" s="16" t="s">
        <v>158</v>
      </c>
      <c r="C21" s="16" t="s">
        <v>159</v>
      </c>
      <c r="D21" s="16">
        <v>10.722022000000001</v>
      </c>
      <c r="E21" s="16">
        <v>106.72965600000001</v>
      </c>
      <c r="F21" s="19">
        <v>107.24</v>
      </c>
      <c r="G21" s="15" t="s">
        <v>10</v>
      </c>
      <c r="H21" s="19">
        <v>962.49</v>
      </c>
      <c r="I21" s="16" t="s">
        <v>202</v>
      </c>
      <c r="J21" s="16" t="s">
        <v>205</v>
      </c>
      <c r="K21" s="22" t="s">
        <v>208</v>
      </c>
    </row>
    <row r="22" spans="1:11" ht="17.399999999999999" x14ac:dyDescent="0.35">
      <c r="A22" s="15" t="s">
        <v>160</v>
      </c>
      <c r="B22" s="16" t="s">
        <v>161</v>
      </c>
      <c r="C22" s="16" t="s">
        <v>162</v>
      </c>
      <c r="D22" s="16">
        <v>10.722993326103101</v>
      </c>
      <c r="E22" s="16">
        <v>106.726889275952</v>
      </c>
      <c r="F22" s="19">
        <v>14.199999999999998</v>
      </c>
      <c r="G22" s="15" t="s">
        <v>10</v>
      </c>
      <c r="H22" s="19">
        <v>962.49</v>
      </c>
      <c r="I22" s="16" t="s">
        <v>204</v>
      </c>
      <c r="J22" s="16" t="s">
        <v>205</v>
      </c>
      <c r="K22" s="22" t="s">
        <v>208</v>
      </c>
    </row>
    <row r="23" spans="1:11" ht="17.399999999999999" x14ac:dyDescent="0.35">
      <c r="A23" s="15" t="s">
        <v>163</v>
      </c>
      <c r="B23" s="16" t="s">
        <v>164</v>
      </c>
      <c r="C23" s="16" t="s">
        <v>165</v>
      </c>
      <c r="D23" s="16">
        <v>10.744071196128401</v>
      </c>
      <c r="E23" s="16">
        <v>106.732557195509</v>
      </c>
      <c r="F23" s="19">
        <v>46.489999999999995</v>
      </c>
      <c r="G23" s="15" t="s">
        <v>10</v>
      </c>
      <c r="H23" s="19">
        <v>962.49</v>
      </c>
      <c r="I23" s="16" t="s">
        <v>206</v>
      </c>
      <c r="J23" s="16" t="s">
        <v>205</v>
      </c>
      <c r="K23" s="22" t="s">
        <v>209</v>
      </c>
    </row>
    <row r="24" spans="1:11" ht="17.399999999999999" x14ac:dyDescent="0.35">
      <c r="A24" s="15" t="s">
        <v>166</v>
      </c>
      <c r="B24" s="16" t="s">
        <v>167</v>
      </c>
      <c r="C24" s="16" t="s">
        <v>168</v>
      </c>
      <c r="D24" s="16">
        <v>10.7071681332841</v>
      </c>
      <c r="E24" s="16">
        <v>106.72691009958299</v>
      </c>
      <c r="F24" s="19">
        <v>7.8999999999999995</v>
      </c>
      <c r="G24" s="15" t="s">
        <v>10</v>
      </c>
      <c r="H24" s="19">
        <v>962.49</v>
      </c>
      <c r="I24" s="16" t="s">
        <v>204</v>
      </c>
      <c r="J24" s="16" t="s">
        <v>205</v>
      </c>
      <c r="K24" s="22" t="s">
        <v>209</v>
      </c>
    </row>
    <row r="25" spans="1:11" ht="17.399999999999999" x14ac:dyDescent="0.35">
      <c r="A25" s="15" t="s">
        <v>169</v>
      </c>
      <c r="B25" s="16" t="s">
        <v>170</v>
      </c>
      <c r="C25" s="16" t="s">
        <v>171</v>
      </c>
      <c r="D25" s="16">
        <v>10.704347</v>
      </c>
      <c r="E25" s="16">
        <v>106.730164</v>
      </c>
      <c r="F25" s="19">
        <v>31.109999999999992</v>
      </c>
      <c r="G25" s="15" t="s">
        <v>10</v>
      </c>
      <c r="H25" s="19">
        <v>962.49</v>
      </c>
      <c r="I25" s="16" t="s">
        <v>202</v>
      </c>
      <c r="J25" s="16" t="s">
        <v>205</v>
      </c>
      <c r="K25" s="22" t="s">
        <v>209</v>
      </c>
    </row>
    <row r="26" spans="1:11" ht="17.399999999999999" x14ac:dyDescent="0.35">
      <c r="A26" s="15" t="s">
        <v>172</v>
      </c>
      <c r="B26" s="16" t="s">
        <v>173</v>
      </c>
      <c r="C26" s="16" t="s">
        <v>174</v>
      </c>
      <c r="D26" s="16">
        <v>10.6737831589801</v>
      </c>
      <c r="E26" s="16">
        <v>106.733348710193</v>
      </c>
      <c r="F26" s="19">
        <v>5.2</v>
      </c>
      <c r="G26" s="15" t="s">
        <v>10</v>
      </c>
      <c r="H26" s="19">
        <v>962.49</v>
      </c>
      <c r="I26" s="16" t="s">
        <v>204</v>
      </c>
      <c r="J26" s="16" t="s">
        <v>205</v>
      </c>
      <c r="K26" s="22" t="s">
        <v>208</v>
      </c>
    </row>
    <row r="27" spans="1:11" ht="17.399999999999999" x14ac:dyDescent="0.35">
      <c r="A27" s="15" t="s">
        <v>175</v>
      </c>
      <c r="B27" s="16" t="s">
        <v>176</v>
      </c>
      <c r="C27" s="16" t="s">
        <v>177</v>
      </c>
      <c r="D27" s="16">
        <v>10.7029994174245</v>
      </c>
      <c r="E27" s="16">
        <v>106.729962631189</v>
      </c>
      <c r="F27" s="19">
        <v>2.4500000000000002</v>
      </c>
      <c r="G27" s="15" t="s">
        <v>10</v>
      </c>
      <c r="H27" s="19">
        <v>962.49</v>
      </c>
      <c r="I27" s="16" t="s">
        <v>204</v>
      </c>
      <c r="J27" s="16" t="s">
        <v>205</v>
      </c>
      <c r="K27" s="22" t="s">
        <v>209</v>
      </c>
    </row>
    <row r="28" spans="1:11" ht="17.399999999999999" x14ac:dyDescent="0.35">
      <c r="A28" s="15" t="s">
        <v>179</v>
      </c>
      <c r="B28" s="16" t="s">
        <v>180</v>
      </c>
      <c r="C28" s="16" t="s">
        <v>181</v>
      </c>
      <c r="D28" s="16">
        <v>10.7023000687314</v>
      </c>
      <c r="E28" s="16">
        <v>106.73175828461299</v>
      </c>
      <c r="F28" s="19">
        <v>20.599999999999994</v>
      </c>
      <c r="G28" s="15" t="s">
        <v>10</v>
      </c>
      <c r="H28" s="19">
        <v>962.49</v>
      </c>
      <c r="I28" s="16" t="s">
        <v>204</v>
      </c>
      <c r="J28" s="16" t="s">
        <v>205</v>
      </c>
      <c r="K28" s="22" t="s">
        <v>209</v>
      </c>
    </row>
    <row r="29" spans="1:11" ht="17.399999999999999" x14ac:dyDescent="0.35">
      <c r="A29" s="15" t="s">
        <v>182</v>
      </c>
      <c r="B29" s="16" t="s">
        <v>183</v>
      </c>
      <c r="C29" s="16" t="s">
        <v>184</v>
      </c>
      <c r="D29" s="16">
        <v>10.7143064267249</v>
      </c>
      <c r="E29" s="16">
        <v>106.734643896509</v>
      </c>
      <c r="F29" s="19">
        <v>26.05</v>
      </c>
      <c r="G29" s="15" t="s">
        <v>10</v>
      </c>
      <c r="H29" s="19">
        <v>962.49</v>
      </c>
      <c r="I29" s="16" t="s">
        <v>204</v>
      </c>
      <c r="J29" s="16" t="s">
        <v>205</v>
      </c>
      <c r="K29" s="22" t="s">
        <v>209</v>
      </c>
    </row>
    <row r="30" spans="1:11" ht="17.399999999999999" x14ac:dyDescent="0.35">
      <c r="A30" s="15" t="s">
        <v>185</v>
      </c>
      <c r="B30" s="16" t="s">
        <v>186</v>
      </c>
      <c r="C30" s="16" t="s">
        <v>187</v>
      </c>
      <c r="D30" s="16">
        <v>10.687756538391101</v>
      </c>
      <c r="E30" s="16">
        <v>106.742797851563</v>
      </c>
      <c r="F30" s="19">
        <v>53.73</v>
      </c>
      <c r="G30" s="15" t="s">
        <v>10</v>
      </c>
      <c r="H30" s="19">
        <v>962.49</v>
      </c>
      <c r="I30" s="16" t="s">
        <v>204</v>
      </c>
      <c r="J30" s="16" t="s">
        <v>205</v>
      </c>
      <c r="K30" s="22" t="s">
        <v>209</v>
      </c>
    </row>
    <row r="31" spans="1:11" ht="17.399999999999999" x14ac:dyDescent="0.35">
      <c r="A31" s="15" t="s">
        <v>189</v>
      </c>
      <c r="B31" s="16" t="s">
        <v>190</v>
      </c>
      <c r="C31" s="16" t="s">
        <v>191</v>
      </c>
      <c r="D31" s="16">
        <v>10.678248</v>
      </c>
      <c r="E31" s="16">
        <v>106.74061500000001</v>
      </c>
      <c r="F31" s="19">
        <v>17.240000000000002</v>
      </c>
      <c r="G31" s="15" t="s">
        <v>10</v>
      </c>
      <c r="H31" s="19">
        <v>962.49</v>
      </c>
      <c r="I31" s="16" t="s">
        <v>204</v>
      </c>
      <c r="J31" s="16" t="s">
        <v>205</v>
      </c>
      <c r="K31" s="22" t="s">
        <v>209</v>
      </c>
    </row>
    <row r="32" spans="1:11" ht="17.399999999999999" x14ac:dyDescent="0.35">
      <c r="A32" s="15" t="s">
        <v>192</v>
      </c>
      <c r="B32" s="16" t="s">
        <v>193</v>
      </c>
      <c r="C32" s="16" t="s">
        <v>194</v>
      </c>
      <c r="D32" s="16">
        <v>10.659356151010501</v>
      </c>
      <c r="E32" s="16">
        <v>106.72755624051599</v>
      </c>
      <c r="F32" s="19">
        <v>13.75</v>
      </c>
      <c r="G32" s="15" t="s">
        <v>10</v>
      </c>
      <c r="H32" s="19">
        <v>962.49</v>
      </c>
      <c r="I32" s="16" t="s">
        <v>204</v>
      </c>
      <c r="J32" s="16" t="s">
        <v>205</v>
      </c>
      <c r="K32" s="22" t="s">
        <v>209</v>
      </c>
    </row>
    <row r="33" spans="1:11" x14ac:dyDescent="0.3">
      <c r="A33" s="24" t="s">
        <v>210</v>
      </c>
      <c r="B33" s="25" t="s">
        <v>211</v>
      </c>
      <c r="C33" s="25" t="s">
        <v>212</v>
      </c>
      <c r="D33" s="25">
        <v>10.7453415</v>
      </c>
      <c r="E33" s="25">
        <v>106.70173370000001</v>
      </c>
      <c r="F33" s="26">
        <v>55.26</v>
      </c>
      <c r="G33" s="24" t="s">
        <v>11</v>
      </c>
      <c r="H33" s="26">
        <v>674.1600000000002</v>
      </c>
      <c r="I33" s="25" t="s">
        <v>204</v>
      </c>
      <c r="J33" s="25" t="s">
        <v>203</v>
      </c>
      <c r="K33" s="27" t="s">
        <v>209</v>
      </c>
    </row>
    <row r="34" spans="1:11" x14ac:dyDescent="0.3">
      <c r="A34" s="24" t="s">
        <v>213</v>
      </c>
      <c r="B34" s="25" t="s">
        <v>214</v>
      </c>
      <c r="C34" s="25" t="s">
        <v>215</v>
      </c>
      <c r="D34" s="25">
        <v>10.745587</v>
      </c>
      <c r="E34" s="25">
        <v>106.69910900000001</v>
      </c>
      <c r="F34" s="26">
        <v>57.049999999999983</v>
      </c>
      <c r="G34" s="24" t="s">
        <v>11</v>
      </c>
      <c r="H34" s="26">
        <v>674.1600000000002</v>
      </c>
      <c r="I34" s="25" t="s">
        <v>202</v>
      </c>
      <c r="J34" s="25" t="s">
        <v>203</v>
      </c>
      <c r="K34" s="27" t="s">
        <v>209</v>
      </c>
    </row>
    <row r="35" spans="1:11" x14ac:dyDescent="0.3">
      <c r="A35" s="24" t="s">
        <v>216</v>
      </c>
      <c r="B35" s="25" t="s">
        <v>217</v>
      </c>
      <c r="C35" s="25" t="s">
        <v>218</v>
      </c>
      <c r="D35" s="25">
        <v>10.745576503606699</v>
      </c>
      <c r="E35" s="25">
        <v>106.70713597526</v>
      </c>
      <c r="F35" s="26">
        <v>24.33</v>
      </c>
      <c r="G35" s="24" t="s">
        <v>11</v>
      </c>
      <c r="H35" s="26">
        <v>674.1600000000002</v>
      </c>
      <c r="I35" s="25" t="s">
        <v>204</v>
      </c>
      <c r="J35" s="25" t="s">
        <v>203</v>
      </c>
      <c r="K35" s="27" t="s">
        <v>209</v>
      </c>
    </row>
    <row r="36" spans="1:11" x14ac:dyDescent="0.3">
      <c r="A36" s="24" t="s">
        <v>219</v>
      </c>
      <c r="B36" s="25" t="s">
        <v>220</v>
      </c>
      <c r="C36" s="25" t="s">
        <v>221</v>
      </c>
      <c r="D36" s="25">
        <v>10.740514087325399</v>
      </c>
      <c r="E36" s="25">
        <v>106.703615066645</v>
      </c>
      <c r="F36" s="26">
        <v>13.219999999999999</v>
      </c>
      <c r="G36" s="24" t="s">
        <v>11</v>
      </c>
      <c r="H36" s="26">
        <v>674.1600000000002</v>
      </c>
      <c r="I36" s="25" t="s">
        <v>204</v>
      </c>
      <c r="J36" s="25" t="s">
        <v>203</v>
      </c>
      <c r="K36" s="27" t="s">
        <v>208</v>
      </c>
    </row>
    <row r="37" spans="1:11" x14ac:dyDescent="0.3">
      <c r="A37" s="24" t="s">
        <v>222</v>
      </c>
      <c r="B37" s="25" t="s">
        <v>223</v>
      </c>
      <c r="C37" s="25" t="s">
        <v>224</v>
      </c>
      <c r="D37" s="25">
        <v>10.741173711843</v>
      </c>
      <c r="E37" s="25">
        <v>106.70971632891001</v>
      </c>
      <c r="F37" s="26">
        <v>5.22</v>
      </c>
      <c r="G37" s="24" t="s">
        <v>11</v>
      </c>
      <c r="H37" s="26">
        <v>674.1600000000002</v>
      </c>
      <c r="I37" s="25" t="s">
        <v>204</v>
      </c>
      <c r="J37" s="25" t="s">
        <v>203</v>
      </c>
      <c r="K37" s="27" t="s">
        <v>209</v>
      </c>
    </row>
    <row r="38" spans="1:11" x14ac:dyDescent="0.3">
      <c r="A38" s="24" t="s">
        <v>225</v>
      </c>
      <c r="B38" s="25" t="s">
        <v>226</v>
      </c>
      <c r="C38" s="25" t="s">
        <v>227</v>
      </c>
      <c r="D38" s="25">
        <v>10.74976</v>
      </c>
      <c r="E38" s="25">
        <v>106.711016</v>
      </c>
      <c r="F38" s="26">
        <v>45.899999999999991</v>
      </c>
      <c r="G38" s="24" t="s">
        <v>11</v>
      </c>
      <c r="H38" s="26">
        <v>674.1600000000002</v>
      </c>
      <c r="I38" s="25" t="s">
        <v>204</v>
      </c>
      <c r="J38" s="25" t="s">
        <v>203</v>
      </c>
      <c r="K38" s="27" t="s">
        <v>209</v>
      </c>
    </row>
    <row r="39" spans="1:11" x14ac:dyDescent="0.3">
      <c r="A39" s="24" t="s">
        <v>228</v>
      </c>
      <c r="B39" s="25" t="s">
        <v>229</v>
      </c>
      <c r="C39" s="25" t="s">
        <v>230</v>
      </c>
      <c r="D39" s="25">
        <v>10.755850000000001</v>
      </c>
      <c r="E39" s="25">
        <v>106.69834</v>
      </c>
      <c r="F39" s="26">
        <v>49.569999999999993</v>
      </c>
      <c r="G39" s="24" t="s">
        <v>11</v>
      </c>
      <c r="H39" s="26">
        <v>674.1600000000002</v>
      </c>
      <c r="I39" s="25" t="s">
        <v>204</v>
      </c>
      <c r="J39" s="25" t="s">
        <v>203</v>
      </c>
      <c r="K39" s="27" t="s">
        <v>209</v>
      </c>
    </row>
    <row r="40" spans="1:11" x14ac:dyDescent="0.3">
      <c r="A40" s="24" t="s">
        <v>231</v>
      </c>
      <c r="B40" s="25" t="s">
        <v>232</v>
      </c>
      <c r="C40" s="25" t="s">
        <v>233</v>
      </c>
      <c r="D40" s="25">
        <v>10.751166</v>
      </c>
      <c r="E40" s="25">
        <v>106.69941300000001</v>
      </c>
      <c r="F40" s="26">
        <v>21.429999999999996</v>
      </c>
      <c r="G40" s="24" t="s">
        <v>11</v>
      </c>
      <c r="H40" s="26">
        <v>674.1600000000002</v>
      </c>
      <c r="I40" s="25" t="s">
        <v>204</v>
      </c>
      <c r="J40" s="25" t="s">
        <v>203</v>
      </c>
      <c r="K40" s="27" t="s">
        <v>209</v>
      </c>
    </row>
    <row r="41" spans="1:11" x14ac:dyDescent="0.3">
      <c r="A41" s="24" t="s">
        <v>234</v>
      </c>
      <c r="B41" s="25" t="s">
        <v>235</v>
      </c>
      <c r="C41" s="25" t="s">
        <v>236</v>
      </c>
      <c r="D41" s="25">
        <v>10.746466</v>
      </c>
      <c r="E41" s="25">
        <v>106.715867</v>
      </c>
      <c r="F41" s="26">
        <v>22.679999999999993</v>
      </c>
      <c r="G41" s="24" t="s">
        <v>11</v>
      </c>
      <c r="H41" s="26">
        <v>674.1600000000002</v>
      </c>
      <c r="I41" s="25" t="s">
        <v>204</v>
      </c>
      <c r="J41" s="25" t="s">
        <v>203</v>
      </c>
      <c r="K41" s="27" t="s">
        <v>209</v>
      </c>
    </row>
    <row r="42" spans="1:11" x14ac:dyDescent="0.3">
      <c r="A42" s="24" t="s">
        <v>238</v>
      </c>
      <c r="B42" s="25" t="s">
        <v>239</v>
      </c>
      <c r="C42" s="25" t="s">
        <v>240</v>
      </c>
      <c r="D42" s="25">
        <v>10.7435223475104</v>
      </c>
      <c r="E42" s="25">
        <v>106.71573819596701</v>
      </c>
      <c r="F42" s="26">
        <v>14.499999999999998</v>
      </c>
      <c r="G42" s="24" t="s">
        <v>11</v>
      </c>
      <c r="H42" s="26">
        <v>674.1600000000002</v>
      </c>
      <c r="I42" s="25" t="s">
        <v>204</v>
      </c>
      <c r="J42" s="25" t="s">
        <v>203</v>
      </c>
      <c r="K42" s="27" t="s">
        <v>209</v>
      </c>
    </row>
    <row r="43" spans="1:11" x14ac:dyDescent="0.3">
      <c r="A43" s="24" t="s">
        <v>241</v>
      </c>
      <c r="B43" s="25" t="s">
        <v>242</v>
      </c>
      <c r="C43" s="25" t="s">
        <v>243</v>
      </c>
      <c r="D43" s="25">
        <v>10.733816262390301</v>
      </c>
      <c r="E43" s="25">
        <v>106.715823741912</v>
      </c>
      <c r="F43" s="26">
        <v>15.349999999999996</v>
      </c>
      <c r="G43" s="24" t="s">
        <v>11</v>
      </c>
      <c r="H43" s="26">
        <v>674.1600000000002</v>
      </c>
      <c r="I43" s="25" t="s">
        <v>204</v>
      </c>
      <c r="J43" s="25" t="s">
        <v>203</v>
      </c>
      <c r="K43" s="27" t="s">
        <v>209</v>
      </c>
    </row>
    <row r="44" spans="1:11" x14ac:dyDescent="0.3">
      <c r="A44" s="24" t="s">
        <v>244</v>
      </c>
      <c r="B44" s="25" t="s">
        <v>245</v>
      </c>
      <c r="C44" s="25" t="s">
        <v>246</v>
      </c>
      <c r="D44" s="25">
        <v>10.7219371644943</v>
      </c>
      <c r="E44" s="25">
        <v>106.70366662468101</v>
      </c>
      <c r="F44" s="26">
        <v>22.369999999999997</v>
      </c>
      <c r="G44" s="24" t="s">
        <v>11</v>
      </c>
      <c r="H44" s="26">
        <v>674.1600000000002</v>
      </c>
      <c r="I44" s="25" t="s">
        <v>202</v>
      </c>
      <c r="J44" s="25" t="s">
        <v>203</v>
      </c>
      <c r="K44" s="27" t="s">
        <v>209</v>
      </c>
    </row>
    <row r="45" spans="1:11" x14ac:dyDescent="0.3">
      <c r="A45" s="24" t="s">
        <v>247</v>
      </c>
      <c r="B45" s="25" t="s">
        <v>248</v>
      </c>
      <c r="C45" s="25" t="s">
        <v>249</v>
      </c>
      <c r="D45" s="25">
        <v>10.713812000000001</v>
      </c>
      <c r="E45" s="25">
        <v>106.70055600000001</v>
      </c>
      <c r="F45" s="26">
        <v>5.6099999999999994</v>
      </c>
      <c r="G45" s="24" t="s">
        <v>11</v>
      </c>
      <c r="H45" s="26">
        <v>674.1600000000002</v>
      </c>
      <c r="I45" s="25" t="s">
        <v>204</v>
      </c>
      <c r="J45" s="25" t="s">
        <v>203</v>
      </c>
      <c r="K45" s="27" t="s">
        <v>209</v>
      </c>
    </row>
    <row r="46" spans="1:11" x14ac:dyDescent="0.3">
      <c r="A46" s="24" t="s">
        <v>250</v>
      </c>
      <c r="B46" s="25" t="s">
        <v>251</v>
      </c>
      <c r="C46" s="25" t="s">
        <v>252</v>
      </c>
      <c r="D46" s="25">
        <v>10.712475673859499</v>
      </c>
      <c r="E46" s="25">
        <v>106.70723199588301</v>
      </c>
      <c r="F46" s="26">
        <v>44.910000000000011</v>
      </c>
      <c r="G46" s="24" t="s">
        <v>11</v>
      </c>
      <c r="H46" s="26">
        <v>674.1600000000002</v>
      </c>
      <c r="I46" s="25" t="s">
        <v>202</v>
      </c>
      <c r="J46" s="25" t="s">
        <v>203</v>
      </c>
      <c r="K46" s="27" t="s">
        <v>209</v>
      </c>
    </row>
    <row r="47" spans="1:11" x14ac:dyDescent="0.3">
      <c r="A47" s="24" t="s">
        <v>253</v>
      </c>
      <c r="B47" s="25" t="s">
        <v>254</v>
      </c>
      <c r="C47" s="25" t="s">
        <v>255</v>
      </c>
      <c r="D47" s="25">
        <v>10.730622672795199</v>
      </c>
      <c r="E47" s="25">
        <v>106.705820349229</v>
      </c>
      <c r="F47" s="26">
        <v>2.6</v>
      </c>
      <c r="G47" s="24" t="s">
        <v>11</v>
      </c>
      <c r="H47" s="26">
        <v>674.1600000000002</v>
      </c>
      <c r="I47" s="25" t="s">
        <v>204</v>
      </c>
      <c r="J47" s="25" t="s">
        <v>203</v>
      </c>
      <c r="K47" s="27" t="s">
        <v>209</v>
      </c>
    </row>
    <row r="48" spans="1:11" x14ac:dyDescent="0.3">
      <c r="A48" s="24" t="s">
        <v>256</v>
      </c>
      <c r="B48" s="25" t="s">
        <v>257</v>
      </c>
      <c r="C48" s="25" t="s">
        <v>258</v>
      </c>
      <c r="D48" s="25">
        <v>10.739318000000001</v>
      </c>
      <c r="E48" s="25">
        <v>106.700242</v>
      </c>
      <c r="F48" s="26">
        <v>13.369999999999997</v>
      </c>
      <c r="G48" s="24" t="s">
        <v>11</v>
      </c>
      <c r="H48" s="26">
        <v>674.1600000000002</v>
      </c>
      <c r="I48" s="25" t="s">
        <v>202</v>
      </c>
      <c r="J48" s="25" t="s">
        <v>203</v>
      </c>
      <c r="K48" s="27" t="s">
        <v>209</v>
      </c>
    </row>
    <row r="49" spans="1:11" x14ac:dyDescent="0.3">
      <c r="A49" s="24" t="s">
        <v>259</v>
      </c>
      <c r="B49" s="25" t="s">
        <v>260</v>
      </c>
      <c r="C49" s="25" t="s">
        <v>261</v>
      </c>
      <c r="D49" s="25">
        <v>10.7215501</v>
      </c>
      <c r="E49" s="25">
        <v>106.6989681</v>
      </c>
      <c r="F49" s="26">
        <v>40.11</v>
      </c>
      <c r="G49" s="24" t="s">
        <v>11</v>
      </c>
      <c r="H49" s="26">
        <v>674.1600000000002</v>
      </c>
      <c r="I49" s="25" t="s">
        <v>202</v>
      </c>
      <c r="J49" s="25" t="s">
        <v>203</v>
      </c>
      <c r="K49" s="27" t="s">
        <v>208</v>
      </c>
    </row>
    <row r="50" spans="1:11" x14ac:dyDescent="0.3">
      <c r="A50" s="24" t="s">
        <v>262</v>
      </c>
      <c r="B50" s="25" t="s">
        <v>263</v>
      </c>
      <c r="C50" s="25" t="s">
        <v>264</v>
      </c>
      <c r="D50" s="25">
        <v>10.71841</v>
      </c>
      <c r="E50" s="25">
        <v>106.70218</v>
      </c>
      <c r="F50" s="26">
        <v>18.099999999999998</v>
      </c>
      <c r="G50" s="24" t="s">
        <v>11</v>
      </c>
      <c r="H50" s="26">
        <v>674.1600000000002</v>
      </c>
      <c r="I50" s="25" t="s">
        <v>204</v>
      </c>
      <c r="J50" s="25" t="s">
        <v>203</v>
      </c>
      <c r="K50" s="27" t="s">
        <v>209</v>
      </c>
    </row>
    <row r="51" spans="1:11" x14ac:dyDescent="0.3">
      <c r="A51" s="24" t="s">
        <v>265</v>
      </c>
      <c r="B51" s="25" t="s">
        <v>266</v>
      </c>
      <c r="C51" s="25" t="s">
        <v>267</v>
      </c>
      <c r="D51" s="25">
        <v>10.717549693131399</v>
      </c>
      <c r="E51" s="25">
        <v>106.70407443609101</v>
      </c>
      <c r="F51" s="26">
        <v>8.1999999999999993</v>
      </c>
      <c r="G51" s="24" t="s">
        <v>11</v>
      </c>
      <c r="H51" s="26">
        <v>674.1600000000002</v>
      </c>
      <c r="I51" s="25" t="s">
        <v>204</v>
      </c>
      <c r="J51" s="25" t="s">
        <v>203</v>
      </c>
      <c r="K51" s="27" t="s">
        <v>209</v>
      </c>
    </row>
    <row r="52" spans="1:11" x14ac:dyDescent="0.3">
      <c r="A52" s="24" t="s">
        <v>268</v>
      </c>
      <c r="B52" s="25" t="s">
        <v>269</v>
      </c>
      <c r="C52" s="25" t="s">
        <v>270</v>
      </c>
      <c r="D52" s="25">
        <v>10.7321836096433</v>
      </c>
      <c r="E52" s="25">
        <v>106.70612548185299</v>
      </c>
      <c r="F52" s="26">
        <v>151.12</v>
      </c>
      <c r="G52" s="24" t="s">
        <v>11</v>
      </c>
      <c r="H52" s="26">
        <v>674.1600000000002</v>
      </c>
      <c r="I52" s="25" t="s">
        <v>206</v>
      </c>
      <c r="J52" s="25" t="s">
        <v>205</v>
      </c>
      <c r="K52" s="27" t="s">
        <v>208</v>
      </c>
    </row>
    <row r="53" spans="1:11" x14ac:dyDescent="0.3">
      <c r="A53" s="24" t="s">
        <v>271</v>
      </c>
      <c r="B53" s="25" t="s">
        <v>272</v>
      </c>
      <c r="C53" s="25" t="s">
        <v>273</v>
      </c>
      <c r="D53" s="25">
        <v>10.700519999999999</v>
      </c>
      <c r="E53" s="25">
        <v>106.70417</v>
      </c>
      <c r="F53" s="26">
        <v>7.8199999999999994</v>
      </c>
      <c r="G53" s="24" t="s">
        <v>11</v>
      </c>
      <c r="H53" s="26">
        <v>674.1600000000002</v>
      </c>
      <c r="I53" s="25" t="s">
        <v>204</v>
      </c>
      <c r="J53" s="25" t="s">
        <v>205</v>
      </c>
      <c r="K53" s="27" t="s">
        <v>209</v>
      </c>
    </row>
    <row r="54" spans="1:11" x14ac:dyDescent="0.3">
      <c r="A54" s="24" t="s">
        <v>274</v>
      </c>
      <c r="B54" s="25" t="s">
        <v>275</v>
      </c>
      <c r="C54" s="25" t="s">
        <v>276</v>
      </c>
      <c r="D54" s="25">
        <v>10.710073</v>
      </c>
      <c r="E54" s="25">
        <v>106.70221100000001</v>
      </c>
      <c r="F54" s="26">
        <v>12.069999999999999</v>
      </c>
      <c r="G54" s="24" t="s">
        <v>11</v>
      </c>
      <c r="H54" s="26">
        <v>674.1600000000002</v>
      </c>
      <c r="I54" s="25" t="s">
        <v>204</v>
      </c>
      <c r="J54" s="25" t="s">
        <v>205</v>
      </c>
      <c r="K54" s="27" t="s">
        <v>208</v>
      </c>
    </row>
    <row r="55" spans="1:11" x14ac:dyDescent="0.3">
      <c r="A55" s="24" t="s">
        <v>277</v>
      </c>
      <c r="B55" s="25" t="s">
        <v>278</v>
      </c>
      <c r="C55" s="25" t="s">
        <v>279</v>
      </c>
      <c r="D55" s="25">
        <v>10.710668</v>
      </c>
      <c r="E55" s="25">
        <v>106.703379</v>
      </c>
      <c r="F55" s="26">
        <v>5.8199999999999994</v>
      </c>
      <c r="G55" s="24" t="s">
        <v>11</v>
      </c>
      <c r="H55" s="26">
        <v>674.1600000000002</v>
      </c>
      <c r="I55" s="25" t="s">
        <v>204</v>
      </c>
      <c r="J55" s="25" t="s">
        <v>205</v>
      </c>
      <c r="K55" s="27" t="s">
        <v>208</v>
      </c>
    </row>
    <row r="56" spans="1:11" x14ac:dyDescent="0.3">
      <c r="A56" s="24" t="s">
        <v>280</v>
      </c>
      <c r="B56" s="25" t="s">
        <v>281</v>
      </c>
      <c r="C56" s="25" t="s">
        <v>282</v>
      </c>
      <c r="D56" s="25">
        <v>10.716991999999999</v>
      </c>
      <c r="E56" s="25">
        <v>106.703748</v>
      </c>
      <c r="F56" s="26">
        <v>17.549999999999997</v>
      </c>
      <c r="G56" s="24" t="s">
        <v>11</v>
      </c>
      <c r="H56" s="26">
        <v>674.1600000000002</v>
      </c>
      <c r="I56" s="25" t="s">
        <v>202</v>
      </c>
      <c r="J56" s="25" t="s">
        <v>205</v>
      </c>
      <c r="K56" s="27" t="s">
        <v>209</v>
      </c>
    </row>
    <row r="57" spans="1:11" x14ac:dyDescent="0.3">
      <c r="A57" s="24" t="s">
        <v>283</v>
      </c>
      <c r="B57" s="25" t="s">
        <v>284</v>
      </c>
      <c r="C57" s="25" t="s">
        <v>285</v>
      </c>
      <c r="D57" s="25">
        <v>10.727292</v>
      </c>
      <c r="E57" s="25">
        <v>106.649164</v>
      </c>
      <c r="F57" s="26">
        <v>3.25</v>
      </c>
      <c r="G57" s="24" t="s">
        <v>12</v>
      </c>
      <c r="H57" s="26">
        <v>456.63</v>
      </c>
      <c r="I57" s="25" t="s">
        <v>204</v>
      </c>
      <c r="J57" s="25" t="s">
        <v>203</v>
      </c>
      <c r="K57" s="27" t="s">
        <v>209</v>
      </c>
    </row>
    <row r="58" spans="1:11" x14ac:dyDescent="0.3">
      <c r="A58" s="24" t="s">
        <v>286</v>
      </c>
      <c r="B58" s="25" t="s">
        <v>287</v>
      </c>
      <c r="C58" s="25" t="s">
        <v>288</v>
      </c>
      <c r="D58" s="25">
        <v>10.736193</v>
      </c>
      <c r="E58" s="25">
        <v>106.66266400000001</v>
      </c>
      <c r="F58" s="26">
        <v>14.269999999999998</v>
      </c>
      <c r="G58" s="24" t="s">
        <v>12</v>
      </c>
      <c r="H58" s="26">
        <v>456.63</v>
      </c>
      <c r="I58" s="25" t="s">
        <v>204</v>
      </c>
      <c r="J58" s="25" t="s">
        <v>203</v>
      </c>
      <c r="K58" s="27" t="s">
        <v>209</v>
      </c>
    </row>
    <row r="59" spans="1:11" x14ac:dyDescent="0.3">
      <c r="A59" s="24" t="s">
        <v>289</v>
      </c>
      <c r="B59" s="25" t="s">
        <v>290</v>
      </c>
      <c r="C59" s="25" t="s">
        <v>291</v>
      </c>
      <c r="D59" s="25">
        <v>10.734783</v>
      </c>
      <c r="E59" s="25">
        <v>106.667929</v>
      </c>
      <c r="F59" s="26">
        <v>19.649999999999995</v>
      </c>
      <c r="G59" s="24" t="s">
        <v>12</v>
      </c>
      <c r="H59" s="26">
        <v>456.63</v>
      </c>
      <c r="I59" s="25" t="s">
        <v>204</v>
      </c>
      <c r="J59" s="25" t="s">
        <v>203</v>
      </c>
      <c r="K59" s="27" t="s">
        <v>209</v>
      </c>
    </row>
    <row r="60" spans="1:11" x14ac:dyDescent="0.3">
      <c r="A60" s="24" t="s">
        <v>292</v>
      </c>
      <c r="B60" s="25" t="s">
        <v>293</v>
      </c>
      <c r="C60" s="25" t="s">
        <v>294</v>
      </c>
      <c r="D60" s="25">
        <v>10.7333286</v>
      </c>
      <c r="E60" s="25">
        <v>106.6535465</v>
      </c>
      <c r="F60" s="26">
        <v>70.23</v>
      </c>
      <c r="G60" s="24" t="s">
        <v>12</v>
      </c>
      <c r="H60" s="26">
        <v>456.63</v>
      </c>
      <c r="I60" s="25" t="s">
        <v>204</v>
      </c>
      <c r="J60" s="25" t="s">
        <v>203</v>
      </c>
      <c r="K60" s="27" t="s">
        <v>209</v>
      </c>
    </row>
    <row r="61" spans="1:11" x14ac:dyDescent="0.3">
      <c r="A61" s="24" t="s">
        <v>295</v>
      </c>
      <c r="B61" s="25" t="s">
        <v>296</v>
      </c>
      <c r="C61" s="25" t="s">
        <v>297</v>
      </c>
      <c r="D61" s="25">
        <v>10.7340143967928</v>
      </c>
      <c r="E61" s="25">
        <v>106.644672426198</v>
      </c>
      <c r="F61" s="26">
        <v>50.87</v>
      </c>
      <c r="G61" s="24" t="s">
        <v>12</v>
      </c>
      <c r="H61" s="26">
        <v>456.63</v>
      </c>
      <c r="I61" s="25" t="s">
        <v>202</v>
      </c>
      <c r="J61" s="25" t="s">
        <v>203</v>
      </c>
      <c r="K61" s="27" t="s">
        <v>209</v>
      </c>
    </row>
    <row r="62" spans="1:11" x14ac:dyDescent="0.3">
      <c r="A62" s="24" t="s">
        <v>298</v>
      </c>
      <c r="B62" s="25" t="s">
        <v>299</v>
      </c>
      <c r="C62" s="25" t="s">
        <v>300</v>
      </c>
      <c r="D62" s="25">
        <v>10.723025</v>
      </c>
      <c r="E62" s="25">
        <v>106.635057</v>
      </c>
      <c r="F62" s="26">
        <v>31.31</v>
      </c>
      <c r="G62" s="24" t="s">
        <v>12</v>
      </c>
      <c r="H62" s="26">
        <v>456.63</v>
      </c>
      <c r="I62" s="25" t="s">
        <v>202</v>
      </c>
      <c r="J62" s="25" t="s">
        <v>203</v>
      </c>
      <c r="K62" s="27" t="s">
        <v>208</v>
      </c>
    </row>
    <row r="63" spans="1:11" x14ac:dyDescent="0.3">
      <c r="A63" s="24" t="s">
        <v>301</v>
      </c>
      <c r="B63" s="25" t="s">
        <v>302</v>
      </c>
      <c r="C63" s="25" t="s">
        <v>303</v>
      </c>
      <c r="D63" s="25">
        <v>10.6856975</v>
      </c>
      <c r="E63" s="25">
        <v>106.6033521</v>
      </c>
      <c r="F63" s="26">
        <v>4.93</v>
      </c>
      <c r="G63" s="24" t="s">
        <v>12</v>
      </c>
      <c r="H63" s="26">
        <v>456.63</v>
      </c>
      <c r="I63" s="25" t="s">
        <v>204</v>
      </c>
      <c r="J63" s="25" t="s">
        <v>203</v>
      </c>
      <c r="K63" s="27" t="s">
        <v>209</v>
      </c>
    </row>
    <row r="64" spans="1:11" x14ac:dyDescent="0.3">
      <c r="A64" s="24" t="s">
        <v>304</v>
      </c>
      <c r="B64" s="25" t="s">
        <v>305</v>
      </c>
      <c r="C64" s="25" t="s">
        <v>306</v>
      </c>
      <c r="D64" s="25">
        <v>10.732397321550501</v>
      </c>
      <c r="E64" s="25">
        <v>106.64151900143401</v>
      </c>
      <c r="F64" s="26">
        <v>4.1000000000000005</v>
      </c>
      <c r="G64" s="24" t="s">
        <v>12</v>
      </c>
      <c r="H64" s="26">
        <v>456.63</v>
      </c>
      <c r="I64" s="25" t="s">
        <v>204</v>
      </c>
      <c r="J64" s="25" t="s">
        <v>203</v>
      </c>
      <c r="K64" s="27" t="s">
        <v>209</v>
      </c>
    </row>
    <row r="65" spans="1:11" x14ac:dyDescent="0.3">
      <c r="A65" s="24" t="s">
        <v>307</v>
      </c>
      <c r="B65" s="25" t="s">
        <v>308</v>
      </c>
      <c r="C65" s="25" t="s">
        <v>309</v>
      </c>
      <c r="D65" s="25">
        <v>10.734080000000001</v>
      </c>
      <c r="E65" s="25">
        <v>106.6565246</v>
      </c>
      <c r="F65" s="26">
        <v>28.729999999999997</v>
      </c>
      <c r="G65" s="24" t="s">
        <v>12</v>
      </c>
      <c r="H65" s="26">
        <v>456.63</v>
      </c>
      <c r="I65" s="25" t="s">
        <v>204</v>
      </c>
      <c r="J65" s="25" t="s">
        <v>203</v>
      </c>
      <c r="K65" s="27" t="s">
        <v>209</v>
      </c>
    </row>
    <row r="66" spans="1:11" x14ac:dyDescent="0.3">
      <c r="A66" s="24" t="s">
        <v>310</v>
      </c>
      <c r="B66" s="25" t="s">
        <v>311</v>
      </c>
      <c r="C66" s="25" t="s">
        <v>312</v>
      </c>
      <c r="D66" s="25">
        <v>10.7272</v>
      </c>
      <c r="E66" s="25">
        <v>106.64915999999999</v>
      </c>
      <c r="F66" s="26">
        <v>6.9499999999999993</v>
      </c>
      <c r="G66" s="24" t="s">
        <v>12</v>
      </c>
      <c r="H66" s="26">
        <v>456.63</v>
      </c>
      <c r="I66" s="25" t="s">
        <v>204</v>
      </c>
      <c r="J66" s="25" t="s">
        <v>203</v>
      </c>
      <c r="K66" s="27" t="s">
        <v>209</v>
      </c>
    </row>
    <row r="67" spans="1:11" x14ac:dyDescent="0.3">
      <c r="A67" s="24" t="s">
        <v>313</v>
      </c>
      <c r="B67" s="25" t="s">
        <v>314</v>
      </c>
      <c r="C67" s="25" t="s">
        <v>315</v>
      </c>
      <c r="D67" s="25">
        <v>10.727303346778699</v>
      </c>
      <c r="E67" s="25">
        <v>106.64766934063501</v>
      </c>
      <c r="F67" s="26">
        <v>17.600000000000005</v>
      </c>
      <c r="G67" s="24" t="s">
        <v>12</v>
      </c>
      <c r="H67" s="26">
        <v>456.63</v>
      </c>
      <c r="I67" s="25" t="s">
        <v>204</v>
      </c>
      <c r="J67" s="25" t="s">
        <v>203</v>
      </c>
      <c r="K67" s="27" t="s">
        <v>209</v>
      </c>
    </row>
    <row r="68" spans="1:11" x14ac:dyDescent="0.3">
      <c r="A68" s="24" t="s">
        <v>316</v>
      </c>
      <c r="B68" s="25" t="s">
        <v>317</v>
      </c>
      <c r="C68" s="25" t="s">
        <v>318</v>
      </c>
      <c r="D68" s="25">
        <v>10.7133365</v>
      </c>
      <c r="E68" s="25">
        <v>106.6503426</v>
      </c>
      <c r="F68" s="26">
        <v>43.909999999999989</v>
      </c>
      <c r="G68" s="24" t="s">
        <v>12</v>
      </c>
      <c r="H68" s="26">
        <v>456.63</v>
      </c>
      <c r="I68" s="25" t="s">
        <v>202</v>
      </c>
      <c r="J68" s="25" t="s">
        <v>203</v>
      </c>
      <c r="K68" s="27" t="s">
        <v>208</v>
      </c>
    </row>
    <row r="69" spans="1:11" x14ac:dyDescent="0.3">
      <c r="A69" s="24" t="s">
        <v>319</v>
      </c>
      <c r="B69" s="25" t="s">
        <v>320</v>
      </c>
      <c r="C69" s="25" t="s">
        <v>321</v>
      </c>
      <c r="D69" s="25">
        <v>10.71902805275</v>
      </c>
      <c r="E69" s="25">
        <v>106.636823509439</v>
      </c>
      <c r="F69" s="26">
        <v>21.98</v>
      </c>
      <c r="G69" s="24" t="s">
        <v>12</v>
      </c>
      <c r="H69" s="26">
        <v>456.63</v>
      </c>
      <c r="I69" s="25" t="s">
        <v>204</v>
      </c>
      <c r="J69" s="25" t="s">
        <v>203</v>
      </c>
      <c r="K69" s="27" t="s">
        <v>208</v>
      </c>
    </row>
    <row r="70" spans="1:11" x14ac:dyDescent="0.3">
      <c r="A70" s="24" t="s">
        <v>322</v>
      </c>
      <c r="B70" s="25" t="s">
        <v>323</v>
      </c>
      <c r="C70" s="25" t="s">
        <v>324</v>
      </c>
      <c r="D70" s="25">
        <v>10.726862000000001</v>
      </c>
      <c r="E70" s="25">
        <v>106.65548800000001</v>
      </c>
      <c r="F70" s="26">
        <v>37.67</v>
      </c>
      <c r="G70" s="24" t="s">
        <v>12</v>
      </c>
      <c r="H70" s="26">
        <v>456.63</v>
      </c>
      <c r="I70" s="25" t="s">
        <v>202</v>
      </c>
      <c r="J70" s="25" t="s">
        <v>205</v>
      </c>
      <c r="K70" s="27" t="s">
        <v>209</v>
      </c>
    </row>
    <row r="71" spans="1:11" x14ac:dyDescent="0.3">
      <c r="A71" s="24" t="s">
        <v>325</v>
      </c>
      <c r="B71" s="25" t="s">
        <v>326</v>
      </c>
      <c r="C71" s="25" t="s">
        <v>327</v>
      </c>
      <c r="D71" s="25">
        <v>10.6921283115826</v>
      </c>
      <c r="E71" s="25">
        <v>106.642732184832</v>
      </c>
      <c r="F71" s="26">
        <v>43.7</v>
      </c>
      <c r="G71" s="24" t="s">
        <v>12</v>
      </c>
      <c r="H71" s="26">
        <v>456.63</v>
      </c>
      <c r="I71" s="25" t="s">
        <v>202</v>
      </c>
      <c r="J71" s="25" t="s">
        <v>205</v>
      </c>
      <c r="K71" s="27" t="s">
        <v>209</v>
      </c>
    </row>
    <row r="72" spans="1:11" x14ac:dyDescent="0.3">
      <c r="A72" s="24" t="s">
        <v>328</v>
      </c>
      <c r="B72" s="25" t="s">
        <v>329</v>
      </c>
      <c r="C72" s="25" t="s">
        <v>330</v>
      </c>
      <c r="D72" s="25">
        <v>10.6873153633135</v>
      </c>
      <c r="E72" s="25">
        <v>106.64360395355401</v>
      </c>
      <c r="F72" s="26">
        <v>4.3500000000000005</v>
      </c>
      <c r="G72" s="24" t="s">
        <v>12</v>
      </c>
      <c r="H72" s="26">
        <v>456.63</v>
      </c>
      <c r="I72" s="25" t="s">
        <v>204</v>
      </c>
      <c r="J72" s="25" t="s">
        <v>205</v>
      </c>
      <c r="K72" s="27" t="s">
        <v>209</v>
      </c>
    </row>
    <row r="73" spans="1:11" x14ac:dyDescent="0.3">
      <c r="A73" s="24" t="s">
        <v>331</v>
      </c>
      <c r="B73" s="25" t="s">
        <v>332</v>
      </c>
      <c r="C73" s="25" t="s">
        <v>333</v>
      </c>
      <c r="D73" s="25">
        <v>10.737466</v>
      </c>
      <c r="E73" s="25">
        <v>106.654945</v>
      </c>
      <c r="F73" s="26">
        <v>11.350000000000001</v>
      </c>
      <c r="G73" s="24" t="s">
        <v>12</v>
      </c>
      <c r="H73" s="26">
        <v>456.63</v>
      </c>
      <c r="I73" s="25" t="s">
        <v>204</v>
      </c>
      <c r="J73" s="25" t="s">
        <v>205</v>
      </c>
      <c r="K73" s="27" t="s">
        <v>209</v>
      </c>
    </row>
    <row r="74" spans="1:11" x14ac:dyDescent="0.3">
      <c r="A74" s="24" t="s">
        <v>334</v>
      </c>
      <c r="B74" s="25" t="s">
        <v>335</v>
      </c>
      <c r="C74" s="25" t="s">
        <v>336</v>
      </c>
      <c r="D74" s="25">
        <v>10.712446169105799</v>
      </c>
      <c r="E74" s="25">
        <v>106.646043768897</v>
      </c>
      <c r="F74" s="26">
        <v>3.8</v>
      </c>
      <c r="G74" s="24" t="s">
        <v>12</v>
      </c>
      <c r="H74" s="26">
        <v>456.63</v>
      </c>
      <c r="I74" s="25" t="s">
        <v>204</v>
      </c>
      <c r="J74" s="25" t="s">
        <v>205</v>
      </c>
      <c r="K74" s="27" t="s">
        <v>209</v>
      </c>
    </row>
    <row r="75" spans="1:11" x14ac:dyDescent="0.3">
      <c r="A75" s="24" t="s">
        <v>338</v>
      </c>
      <c r="B75" s="25" t="s">
        <v>339</v>
      </c>
      <c r="C75" s="25" t="s">
        <v>340</v>
      </c>
      <c r="D75" s="25">
        <v>10.706283873014501</v>
      </c>
      <c r="E75" s="25">
        <v>106.622750482222</v>
      </c>
      <c r="F75" s="26">
        <v>4.9499999999999993</v>
      </c>
      <c r="G75" s="24" t="s">
        <v>12</v>
      </c>
      <c r="H75" s="26">
        <v>456.63</v>
      </c>
      <c r="I75" s="25" t="s">
        <v>204</v>
      </c>
      <c r="J75" s="25" t="s">
        <v>205</v>
      </c>
      <c r="K75" s="27" t="s">
        <v>208</v>
      </c>
    </row>
    <row r="76" spans="1:11" x14ac:dyDescent="0.3">
      <c r="A76" s="24" t="s">
        <v>341</v>
      </c>
      <c r="B76" s="25" t="s">
        <v>342</v>
      </c>
      <c r="C76" s="25" t="s">
        <v>343</v>
      </c>
      <c r="D76" s="25">
        <v>10.704152000000001</v>
      </c>
      <c r="E76" s="25">
        <v>106.62007800000001</v>
      </c>
      <c r="F76" s="26">
        <v>19.149999999999995</v>
      </c>
      <c r="G76" s="24" t="s">
        <v>12</v>
      </c>
      <c r="H76" s="26">
        <v>456.63</v>
      </c>
      <c r="I76" s="25" t="s">
        <v>202</v>
      </c>
      <c r="J76" s="25" t="s">
        <v>205</v>
      </c>
      <c r="K76" s="27" t="s">
        <v>209</v>
      </c>
    </row>
    <row r="77" spans="1:11" x14ac:dyDescent="0.3">
      <c r="A77" s="24" t="s">
        <v>344</v>
      </c>
      <c r="B77" s="25" t="s">
        <v>345</v>
      </c>
      <c r="C77" s="25" t="s">
        <v>346</v>
      </c>
      <c r="D77" s="25">
        <v>10.694824000000001</v>
      </c>
      <c r="E77" s="25">
        <v>106.605653</v>
      </c>
      <c r="F77" s="26">
        <v>10.329999999999998</v>
      </c>
      <c r="G77" s="24" t="s">
        <v>12</v>
      </c>
      <c r="H77" s="26">
        <v>456.63</v>
      </c>
      <c r="I77" s="25" t="s">
        <v>204</v>
      </c>
      <c r="J77" s="25" t="s">
        <v>205</v>
      </c>
      <c r="K77" s="27" t="s">
        <v>208</v>
      </c>
    </row>
    <row r="78" spans="1:11" x14ac:dyDescent="0.3">
      <c r="A78" s="24" t="s">
        <v>347</v>
      </c>
      <c r="B78" s="25" t="s">
        <v>348</v>
      </c>
      <c r="C78" s="25" t="s">
        <v>349</v>
      </c>
      <c r="D78" s="25">
        <v>10.663599755640799</v>
      </c>
      <c r="E78" s="25">
        <v>106.57103748239</v>
      </c>
      <c r="F78" s="26">
        <v>3.55</v>
      </c>
      <c r="G78" s="24" t="s">
        <v>12</v>
      </c>
      <c r="H78" s="26">
        <v>456.63</v>
      </c>
      <c r="I78" s="25" t="s">
        <v>204</v>
      </c>
      <c r="J78" s="25" t="s">
        <v>205</v>
      </c>
      <c r="K78" s="27" t="s">
        <v>208</v>
      </c>
    </row>
    <row r="79" spans="1:11" x14ac:dyDescent="0.3">
      <c r="A79" s="24" t="s">
        <v>350</v>
      </c>
      <c r="B79" s="25" t="s">
        <v>351</v>
      </c>
      <c r="C79" s="25" t="s">
        <v>352</v>
      </c>
      <c r="D79" s="25">
        <v>10.742721</v>
      </c>
      <c r="E79" s="25">
        <v>106.695713</v>
      </c>
      <c r="F79" s="26">
        <v>34.74</v>
      </c>
      <c r="G79" s="24" t="s">
        <v>13</v>
      </c>
      <c r="H79" s="26">
        <v>452.32999999999993</v>
      </c>
      <c r="I79" s="25" t="s">
        <v>202</v>
      </c>
      <c r="J79" s="25" t="s">
        <v>203</v>
      </c>
      <c r="K79" s="27" t="s">
        <v>209</v>
      </c>
    </row>
    <row r="80" spans="1:11" x14ac:dyDescent="0.3">
      <c r="A80" s="24" t="s">
        <v>353</v>
      </c>
      <c r="B80" s="25" t="s">
        <v>354</v>
      </c>
      <c r="C80" s="25" t="s">
        <v>355</v>
      </c>
      <c r="D80" s="25">
        <v>10.736224399999999</v>
      </c>
      <c r="E80" s="25">
        <v>106.66912139999999</v>
      </c>
      <c r="F80" s="26">
        <v>29.089999999999996</v>
      </c>
      <c r="G80" s="24" t="s">
        <v>13</v>
      </c>
      <c r="H80" s="26">
        <v>452.32999999999993</v>
      </c>
      <c r="I80" s="25" t="s">
        <v>202</v>
      </c>
      <c r="J80" s="25" t="s">
        <v>203</v>
      </c>
      <c r="K80" s="27" t="s">
        <v>209</v>
      </c>
    </row>
    <row r="81" spans="1:11" x14ac:dyDescent="0.3">
      <c r="A81" s="24" t="s">
        <v>356</v>
      </c>
      <c r="B81" s="25" t="s">
        <v>357</v>
      </c>
      <c r="C81" s="25" t="s">
        <v>358</v>
      </c>
      <c r="D81" s="25">
        <v>10.744620366418401</v>
      </c>
      <c r="E81" s="25">
        <v>106.673852339029</v>
      </c>
      <c r="F81" s="26">
        <v>9.68</v>
      </c>
      <c r="G81" s="24" t="s">
        <v>13</v>
      </c>
      <c r="H81" s="26">
        <v>452.32999999999993</v>
      </c>
      <c r="I81" s="25" t="s">
        <v>204</v>
      </c>
      <c r="J81" s="25" t="s">
        <v>203</v>
      </c>
      <c r="K81" s="27" t="s">
        <v>209</v>
      </c>
    </row>
    <row r="82" spans="1:11" x14ac:dyDescent="0.3">
      <c r="A82" s="24" t="s">
        <v>359</v>
      </c>
      <c r="B82" s="25" t="s">
        <v>360</v>
      </c>
      <c r="C82" s="25" t="s">
        <v>361</v>
      </c>
      <c r="D82" s="25">
        <v>10.7411527095854</v>
      </c>
      <c r="E82" s="25">
        <v>106.67885179669901</v>
      </c>
      <c r="F82" s="26">
        <v>22.959999999999997</v>
      </c>
      <c r="G82" s="24" t="s">
        <v>13</v>
      </c>
      <c r="H82" s="26">
        <v>452.32999999999993</v>
      </c>
      <c r="I82" s="25" t="s">
        <v>204</v>
      </c>
      <c r="J82" s="25" t="s">
        <v>203</v>
      </c>
      <c r="K82" s="27" t="s">
        <v>209</v>
      </c>
    </row>
    <row r="83" spans="1:11" x14ac:dyDescent="0.3">
      <c r="A83" s="24" t="s">
        <v>362</v>
      </c>
      <c r="B83" s="25" t="s">
        <v>363</v>
      </c>
      <c r="C83" s="25" t="s">
        <v>364</v>
      </c>
      <c r="D83" s="25">
        <v>10.745247000000001</v>
      </c>
      <c r="E83" s="25">
        <v>106.686682</v>
      </c>
      <c r="F83" s="26">
        <v>48.209999999999994</v>
      </c>
      <c r="G83" s="24" t="s">
        <v>13</v>
      </c>
      <c r="H83" s="26">
        <v>452.32999999999993</v>
      </c>
      <c r="I83" s="25" t="s">
        <v>204</v>
      </c>
      <c r="J83" s="25" t="s">
        <v>203</v>
      </c>
      <c r="K83" s="27" t="s">
        <v>208</v>
      </c>
    </row>
    <row r="84" spans="1:11" x14ac:dyDescent="0.3">
      <c r="A84" s="24" t="s">
        <v>365</v>
      </c>
      <c r="B84" s="25" t="s">
        <v>366</v>
      </c>
      <c r="C84" s="25" t="s">
        <v>367</v>
      </c>
      <c r="D84" s="25">
        <v>10.733518197173799</v>
      </c>
      <c r="E84" s="25">
        <v>106.68897271185099</v>
      </c>
      <c r="F84" s="26">
        <v>35.180000000000007</v>
      </c>
      <c r="G84" s="24" t="s">
        <v>13</v>
      </c>
      <c r="H84" s="26">
        <v>452.32999999999993</v>
      </c>
      <c r="I84" s="25" t="s">
        <v>202</v>
      </c>
      <c r="J84" s="25" t="s">
        <v>203</v>
      </c>
      <c r="K84" s="27" t="s">
        <v>209</v>
      </c>
    </row>
    <row r="85" spans="1:11" x14ac:dyDescent="0.3">
      <c r="A85" s="24" t="s">
        <v>368</v>
      </c>
      <c r="B85" s="25" t="s">
        <v>369</v>
      </c>
      <c r="C85" s="25" t="s">
        <v>370</v>
      </c>
      <c r="D85" s="25">
        <v>10.735844999999999</v>
      </c>
      <c r="E85" s="25">
        <v>106.69171299999999</v>
      </c>
      <c r="F85" s="26">
        <v>25.319999999999993</v>
      </c>
      <c r="G85" s="24" t="s">
        <v>13</v>
      </c>
      <c r="H85" s="26">
        <v>452.32999999999993</v>
      </c>
      <c r="I85" s="25" t="s">
        <v>204</v>
      </c>
      <c r="J85" s="25" t="s">
        <v>203</v>
      </c>
      <c r="K85" s="27" t="s">
        <v>209</v>
      </c>
    </row>
    <row r="86" spans="1:11" x14ac:dyDescent="0.3">
      <c r="A86" s="24" t="s">
        <v>371</v>
      </c>
      <c r="B86" s="25" t="s">
        <v>372</v>
      </c>
      <c r="C86" s="25" t="s">
        <v>373</v>
      </c>
      <c r="D86" s="25">
        <v>10.7381349</v>
      </c>
      <c r="E86" s="25">
        <v>106.69066719999999</v>
      </c>
      <c r="F86" s="26">
        <v>5.85</v>
      </c>
      <c r="G86" s="24" t="s">
        <v>13</v>
      </c>
      <c r="H86" s="26">
        <v>452.32999999999993</v>
      </c>
      <c r="I86" s="25" t="s">
        <v>204</v>
      </c>
      <c r="J86" s="25" t="s">
        <v>203</v>
      </c>
      <c r="K86" s="27" t="s">
        <v>209</v>
      </c>
    </row>
    <row r="87" spans="1:11" x14ac:dyDescent="0.3">
      <c r="A87" s="24" t="s">
        <v>374</v>
      </c>
      <c r="B87" s="25" t="s">
        <v>375</v>
      </c>
      <c r="C87" s="25" t="s">
        <v>376</v>
      </c>
      <c r="D87" s="25">
        <v>10.738747582275501</v>
      </c>
      <c r="E87" s="25">
        <v>106.689837542738</v>
      </c>
      <c r="F87" s="26">
        <v>63.310000000000009</v>
      </c>
      <c r="G87" s="24" t="s">
        <v>13</v>
      </c>
      <c r="H87" s="26">
        <v>452.32999999999993</v>
      </c>
      <c r="I87" s="25" t="s">
        <v>206</v>
      </c>
      <c r="J87" s="25" t="s">
        <v>205</v>
      </c>
      <c r="K87" s="27" t="s">
        <v>208</v>
      </c>
    </row>
    <row r="88" spans="1:11" x14ac:dyDescent="0.3">
      <c r="A88" s="24" t="s">
        <v>377</v>
      </c>
      <c r="B88" s="25" t="s">
        <v>378</v>
      </c>
      <c r="C88" s="25" t="s">
        <v>379</v>
      </c>
      <c r="D88" s="25">
        <v>10.720245800000001</v>
      </c>
      <c r="E88" s="25">
        <v>106.6707388</v>
      </c>
      <c r="F88" s="26">
        <v>49.45000000000001</v>
      </c>
      <c r="G88" s="24" t="s">
        <v>13</v>
      </c>
      <c r="H88" s="26">
        <v>452.32999999999993</v>
      </c>
      <c r="I88" s="25" t="s">
        <v>202</v>
      </c>
      <c r="J88" s="25" t="s">
        <v>205</v>
      </c>
      <c r="K88" s="27" t="s">
        <v>208</v>
      </c>
    </row>
    <row r="89" spans="1:11" x14ac:dyDescent="0.3">
      <c r="A89" s="24" t="s">
        <v>380</v>
      </c>
      <c r="B89" s="25" t="s">
        <v>381</v>
      </c>
      <c r="C89" s="25" t="s">
        <v>382</v>
      </c>
      <c r="D89" s="25">
        <v>10.7180969257681</v>
      </c>
      <c r="E89" s="25">
        <v>106.663936333395</v>
      </c>
      <c r="F89" s="26">
        <v>19.959999999999997</v>
      </c>
      <c r="G89" s="24" t="s">
        <v>13</v>
      </c>
      <c r="H89" s="26">
        <v>452.32999999999993</v>
      </c>
      <c r="I89" s="25" t="s">
        <v>204</v>
      </c>
      <c r="J89" s="25" t="s">
        <v>205</v>
      </c>
      <c r="K89" s="27" t="s">
        <v>209</v>
      </c>
    </row>
    <row r="90" spans="1:11" x14ac:dyDescent="0.3">
      <c r="A90" s="24" t="s">
        <v>383</v>
      </c>
      <c r="B90" s="25" t="s">
        <v>384</v>
      </c>
      <c r="C90" s="25" t="s">
        <v>385</v>
      </c>
      <c r="D90" s="25">
        <v>10.715299999999999</v>
      </c>
      <c r="E90" s="25">
        <v>106.65555000000001</v>
      </c>
      <c r="F90" s="26">
        <v>29.879999999999995</v>
      </c>
      <c r="G90" s="24" t="s">
        <v>13</v>
      </c>
      <c r="H90" s="26">
        <v>452.32999999999993</v>
      </c>
      <c r="I90" s="25" t="s">
        <v>204</v>
      </c>
      <c r="J90" s="25" t="s">
        <v>205</v>
      </c>
      <c r="K90" s="27" t="s">
        <v>209</v>
      </c>
    </row>
    <row r="91" spans="1:11" x14ac:dyDescent="0.3">
      <c r="A91" s="24" t="s">
        <v>386</v>
      </c>
      <c r="B91" s="25" t="s">
        <v>387</v>
      </c>
      <c r="C91" s="25" t="s">
        <v>388</v>
      </c>
      <c r="D91" s="25">
        <v>10.707342080871699</v>
      </c>
      <c r="E91" s="25">
        <v>106.642758910821</v>
      </c>
      <c r="F91" s="26">
        <v>27.029999999999998</v>
      </c>
      <c r="G91" s="24" t="s">
        <v>13</v>
      </c>
      <c r="H91" s="26">
        <v>452.32999999999993</v>
      </c>
      <c r="I91" s="25" t="s">
        <v>204</v>
      </c>
      <c r="J91" s="25" t="s">
        <v>205</v>
      </c>
      <c r="K91" s="27" t="s">
        <v>209</v>
      </c>
    </row>
    <row r="92" spans="1:11" x14ac:dyDescent="0.3">
      <c r="A92" s="24" t="s">
        <v>389</v>
      </c>
      <c r="B92" s="25" t="s">
        <v>390</v>
      </c>
      <c r="C92" s="25" t="s">
        <v>391</v>
      </c>
      <c r="D92" s="25">
        <v>10.7035009658275</v>
      </c>
      <c r="E92" s="25">
        <v>106.647807988728</v>
      </c>
      <c r="F92" s="26">
        <v>20.239999999999995</v>
      </c>
      <c r="G92" s="24" t="s">
        <v>13</v>
      </c>
      <c r="H92" s="26">
        <v>452.32999999999993</v>
      </c>
      <c r="I92" s="25" t="s">
        <v>204</v>
      </c>
      <c r="J92" s="25" t="s">
        <v>205</v>
      </c>
      <c r="K92" s="27" t="s">
        <v>209</v>
      </c>
    </row>
    <row r="93" spans="1:11" x14ac:dyDescent="0.3">
      <c r="A93" s="24" t="s">
        <v>392</v>
      </c>
      <c r="B93" s="25" t="s">
        <v>393</v>
      </c>
      <c r="C93" s="25" t="s">
        <v>394</v>
      </c>
      <c r="D93" s="25">
        <v>10.71096</v>
      </c>
      <c r="E93" s="25">
        <v>106.64255</v>
      </c>
      <c r="F93" s="26">
        <v>31.43</v>
      </c>
      <c r="G93" s="24" t="s">
        <v>13</v>
      </c>
      <c r="H93" s="26">
        <v>452.32999999999993</v>
      </c>
      <c r="I93" s="25" t="s">
        <v>202</v>
      </c>
      <c r="J93" s="25" t="s">
        <v>205</v>
      </c>
      <c r="K93" s="27" t="s">
        <v>209</v>
      </c>
    </row>
    <row r="94" spans="1:11" x14ac:dyDescent="0.3">
      <c r="A94" s="24" t="s">
        <v>395</v>
      </c>
      <c r="B94" s="25" t="s">
        <v>396</v>
      </c>
      <c r="C94" s="25" t="s">
        <v>397</v>
      </c>
      <c r="D94" s="25">
        <v>10.71899618047</v>
      </c>
      <c r="E94" s="25">
        <v>106.62929373866599</v>
      </c>
      <c r="F94" s="26">
        <v>2.7</v>
      </c>
      <c r="G94" s="24" t="s">
        <v>14</v>
      </c>
      <c r="H94" s="26">
        <v>372.43999999999994</v>
      </c>
      <c r="I94" s="25" t="s">
        <v>204</v>
      </c>
      <c r="J94" s="25" t="s">
        <v>203</v>
      </c>
      <c r="K94" s="27" t="s">
        <v>209</v>
      </c>
    </row>
    <row r="95" spans="1:11" x14ac:dyDescent="0.3">
      <c r="A95" s="24" t="s">
        <v>398</v>
      </c>
      <c r="B95" s="25" t="s">
        <v>399</v>
      </c>
      <c r="C95" s="25" t="s">
        <v>400</v>
      </c>
      <c r="D95" s="25">
        <v>10.729729539999999</v>
      </c>
      <c r="E95" s="25">
        <v>106.625317</v>
      </c>
      <c r="F95" s="26">
        <v>29.96</v>
      </c>
      <c r="G95" s="24" t="s">
        <v>14</v>
      </c>
      <c r="H95" s="26">
        <v>372.43999999999994</v>
      </c>
      <c r="I95" s="25" t="s">
        <v>204</v>
      </c>
      <c r="J95" s="25" t="s">
        <v>203</v>
      </c>
      <c r="K95" s="27" t="s">
        <v>209</v>
      </c>
    </row>
    <row r="96" spans="1:11" x14ac:dyDescent="0.3">
      <c r="A96" s="24" t="s">
        <v>401</v>
      </c>
      <c r="B96" s="25" t="s">
        <v>402</v>
      </c>
      <c r="C96" s="25" t="s">
        <v>403</v>
      </c>
      <c r="D96" s="25">
        <v>10.7294320177621</v>
      </c>
      <c r="E96" s="25">
        <v>106.623405240062</v>
      </c>
      <c r="F96" s="26">
        <v>6.3999999999999995</v>
      </c>
      <c r="G96" s="24" t="s">
        <v>14</v>
      </c>
      <c r="H96" s="26">
        <v>372.43999999999994</v>
      </c>
      <c r="I96" s="25" t="s">
        <v>204</v>
      </c>
      <c r="J96" s="25" t="s">
        <v>203</v>
      </c>
      <c r="K96" s="27" t="s">
        <v>208</v>
      </c>
    </row>
    <row r="97" spans="1:11" x14ac:dyDescent="0.3">
      <c r="A97" s="24" t="s">
        <v>404</v>
      </c>
      <c r="B97" s="25" t="s">
        <v>405</v>
      </c>
      <c r="C97" s="25" t="s">
        <v>406</v>
      </c>
      <c r="D97" s="25">
        <v>10.7179896756759</v>
      </c>
      <c r="E97" s="25">
        <v>106.606901499174</v>
      </c>
      <c r="F97" s="26">
        <v>21.549999999999997</v>
      </c>
      <c r="G97" s="24" t="s">
        <v>14</v>
      </c>
      <c r="H97" s="26">
        <v>372.43999999999994</v>
      </c>
      <c r="I97" s="25" t="s">
        <v>202</v>
      </c>
      <c r="J97" s="25" t="s">
        <v>203</v>
      </c>
      <c r="K97" s="27" t="s">
        <v>209</v>
      </c>
    </row>
    <row r="98" spans="1:11" x14ac:dyDescent="0.3">
      <c r="A98" s="24" t="s">
        <v>407</v>
      </c>
      <c r="B98" s="25" t="s">
        <v>408</v>
      </c>
      <c r="C98" s="25" t="s">
        <v>409</v>
      </c>
      <c r="D98" s="25">
        <v>10.733459999999999</v>
      </c>
      <c r="E98" s="25">
        <v>106.61583</v>
      </c>
      <c r="F98" s="26">
        <v>9.6199999999999992</v>
      </c>
      <c r="G98" s="24" t="s">
        <v>14</v>
      </c>
      <c r="H98" s="26">
        <v>372.43999999999994</v>
      </c>
      <c r="I98" s="25" t="s">
        <v>204</v>
      </c>
      <c r="J98" s="25" t="s">
        <v>203</v>
      </c>
      <c r="K98" s="27" t="s">
        <v>209</v>
      </c>
    </row>
    <row r="99" spans="1:11" x14ac:dyDescent="0.3">
      <c r="A99" s="24" t="s">
        <v>410</v>
      </c>
      <c r="B99" s="25" t="s">
        <v>411</v>
      </c>
      <c r="C99" s="25" t="s">
        <v>412</v>
      </c>
      <c r="D99" s="25">
        <v>10.72709425025</v>
      </c>
      <c r="E99" s="25">
        <v>106.61301253883801</v>
      </c>
      <c r="F99" s="26">
        <v>13.349999999999996</v>
      </c>
      <c r="G99" s="24" t="s">
        <v>14</v>
      </c>
      <c r="H99" s="26">
        <v>372.43999999999994</v>
      </c>
      <c r="I99" s="25" t="s">
        <v>204</v>
      </c>
      <c r="J99" s="25" t="s">
        <v>203</v>
      </c>
      <c r="K99" s="27" t="s">
        <v>209</v>
      </c>
    </row>
    <row r="100" spans="1:11" x14ac:dyDescent="0.3">
      <c r="A100" s="24" t="s">
        <v>413</v>
      </c>
      <c r="B100" s="25" t="s">
        <v>414</v>
      </c>
      <c r="C100" s="25" t="s">
        <v>415</v>
      </c>
      <c r="D100" s="25">
        <v>10.714399999999999</v>
      </c>
      <c r="E100" s="25">
        <v>106.61006</v>
      </c>
      <c r="F100" s="26">
        <v>5.3499999999999988</v>
      </c>
      <c r="G100" s="24" t="s">
        <v>14</v>
      </c>
      <c r="H100" s="26">
        <v>372.43999999999994</v>
      </c>
      <c r="I100" s="25" t="s">
        <v>204</v>
      </c>
      <c r="J100" s="25" t="s">
        <v>203</v>
      </c>
      <c r="K100" s="27" t="s">
        <v>209</v>
      </c>
    </row>
    <row r="101" spans="1:11" x14ac:dyDescent="0.3">
      <c r="A101" s="24" t="s">
        <v>416</v>
      </c>
      <c r="B101" s="25" t="s">
        <v>417</v>
      </c>
      <c r="C101" s="25" t="s">
        <v>418</v>
      </c>
      <c r="D101" s="25">
        <v>10.714392</v>
      </c>
      <c r="E101" s="25">
        <v>106.610062</v>
      </c>
      <c r="F101" s="26">
        <v>24.080000000000005</v>
      </c>
      <c r="G101" s="24" t="s">
        <v>14</v>
      </c>
      <c r="H101" s="26">
        <v>372.43999999999994</v>
      </c>
      <c r="I101" s="25" t="s">
        <v>204</v>
      </c>
      <c r="J101" s="25" t="s">
        <v>203</v>
      </c>
      <c r="K101" s="27" t="s">
        <v>208</v>
      </c>
    </row>
    <row r="102" spans="1:11" x14ac:dyDescent="0.3">
      <c r="A102" s="24" t="s">
        <v>419</v>
      </c>
      <c r="B102" s="25" t="s">
        <v>420</v>
      </c>
      <c r="C102" s="25" t="s">
        <v>421</v>
      </c>
      <c r="D102" s="25">
        <v>10.7142133611692</v>
      </c>
      <c r="E102" s="25">
        <v>106.60986881019301</v>
      </c>
      <c r="F102" s="26">
        <v>10.75</v>
      </c>
      <c r="G102" s="24" t="s">
        <v>14</v>
      </c>
      <c r="H102" s="26">
        <v>372.43999999999994</v>
      </c>
      <c r="I102" s="25" t="s">
        <v>202</v>
      </c>
      <c r="J102" s="25" t="s">
        <v>203</v>
      </c>
      <c r="K102" s="27" t="s">
        <v>209</v>
      </c>
    </row>
    <row r="103" spans="1:11" x14ac:dyDescent="0.3">
      <c r="A103" s="24" t="s">
        <v>422</v>
      </c>
      <c r="B103" s="25" t="s">
        <v>423</v>
      </c>
      <c r="C103" s="25" t="s">
        <v>424</v>
      </c>
      <c r="D103" s="25">
        <v>10.723852000000001</v>
      </c>
      <c r="E103" s="25">
        <v>106.619501</v>
      </c>
      <c r="F103" s="26">
        <v>5.6499999999999986</v>
      </c>
      <c r="G103" s="24" t="s">
        <v>14</v>
      </c>
      <c r="H103" s="26">
        <v>372.43999999999994</v>
      </c>
      <c r="I103" s="25" t="s">
        <v>204</v>
      </c>
      <c r="J103" s="25" t="s">
        <v>203</v>
      </c>
      <c r="K103" s="27" t="s">
        <v>209</v>
      </c>
    </row>
    <row r="104" spans="1:11" x14ac:dyDescent="0.3">
      <c r="A104" s="24" t="s">
        <v>425</v>
      </c>
      <c r="B104" s="25" t="s">
        <v>426</v>
      </c>
      <c r="C104" s="25" t="s">
        <v>427</v>
      </c>
      <c r="D104" s="25">
        <v>10.719025999999999</v>
      </c>
      <c r="E104" s="25">
        <v>106.62223899999999</v>
      </c>
      <c r="F104" s="26">
        <v>33.29</v>
      </c>
      <c r="G104" s="24" t="s">
        <v>14</v>
      </c>
      <c r="H104" s="26">
        <v>372.43999999999994</v>
      </c>
      <c r="I104" s="25" t="s">
        <v>202</v>
      </c>
      <c r="J104" s="25" t="s">
        <v>203</v>
      </c>
      <c r="K104" s="27" t="s">
        <v>209</v>
      </c>
    </row>
    <row r="105" spans="1:11" x14ac:dyDescent="0.3">
      <c r="A105" s="24" t="s">
        <v>428</v>
      </c>
      <c r="B105" s="25" t="s">
        <v>429</v>
      </c>
      <c r="C105" s="25" t="s">
        <v>430</v>
      </c>
      <c r="D105" s="25">
        <v>10.7283861</v>
      </c>
      <c r="E105" s="25">
        <v>106.6241976</v>
      </c>
      <c r="F105" s="26">
        <v>14.43</v>
      </c>
      <c r="G105" s="24" t="s">
        <v>14</v>
      </c>
      <c r="H105" s="26">
        <v>372.43999999999994</v>
      </c>
      <c r="I105" s="25" t="s">
        <v>204</v>
      </c>
      <c r="J105" s="25" t="s">
        <v>203</v>
      </c>
      <c r="K105" s="27" t="s">
        <v>209</v>
      </c>
    </row>
    <row r="106" spans="1:11" x14ac:dyDescent="0.3">
      <c r="A106" s="24" t="s">
        <v>431</v>
      </c>
      <c r="B106" s="25" t="s">
        <v>432</v>
      </c>
      <c r="C106" s="25" t="s">
        <v>433</v>
      </c>
      <c r="D106" s="25">
        <v>10.7150806290867</v>
      </c>
      <c r="E106" s="25">
        <v>106.615731943762</v>
      </c>
      <c r="F106" s="26">
        <v>4.3</v>
      </c>
      <c r="G106" s="24" t="s">
        <v>14</v>
      </c>
      <c r="H106" s="26">
        <v>372.43999999999994</v>
      </c>
      <c r="I106" s="25" t="s">
        <v>204</v>
      </c>
      <c r="J106" s="25" t="s">
        <v>203</v>
      </c>
      <c r="K106" s="27" t="s">
        <v>208</v>
      </c>
    </row>
    <row r="107" spans="1:11" x14ac:dyDescent="0.3">
      <c r="A107" s="24" t="s">
        <v>434</v>
      </c>
      <c r="B107" s="25" t="s">
        <v>435</v>
      </c>
      <c r="C107" s="25" t="s">
        <v>436</v>
      </c>
      <c r="D107" s="25">
        <v>10.7329280181497</v>
      </c>
      <c r="E107" s="25">
        <v>106.620859896338</v>
      </c>
      <c r="F107" s="26">
        <v>5.9499999999999993</v>
      </c>
      <c r="G107" s="24" t="s">
        <v>14</v>
      </c>
      <c r="H107" s="26">
        <v>372.43999999999994</v>
      </c>
      <c r="I107" s="25" t="s">
        <v>204</v>
      </c>
      <c r="J107" s="25" t="s">
        <v>203</v>
      </c>
      <c r="K107" s="27" t="s">
        <v>209</v>
      </c>
    </row>
    <row r="108" spans="1:11" x14ac:dyDescent="0.3">
      <c r="A108" s="24" t="s">
        <v>437</v>
      </c>
      <c r="B108" s="25" t="s">
        <v>438</v>
      </c>
      <c r="C108" s="25" t="s">
        <v>439</v>
      </c>
      <c r="D108" s="25">
        <v>10.739098</v>
      </c>
      <c r="E108" s="25">
        <v>106.62731700000001</v>
      </c>
      <c r="F108" s="26">
        <v>3.75</v>
      </c>
      <c r="G108" s="24" t="s">
        <v>14</v>
      </c>
      <c r="H108" s="26">
        <v>372.43999999999994</v>
      </c>
      <c r="I108" s="25" t="s">
        <v>204</v>
      </c>
      <c r="J108" s="25" t="s">
        <v>203</v>
      </c>
      <c r="K108" s="27" t="s">
        <v>209</v>
      </c>
    </row>
    <row r="109" spans="1:11" x14ac:dyDescent="0.3">
      <c r="A109" s="24" t="s">
        <v>440</v>
      </c>
      <c r="B109" s="25" t="s">
        <v>441</v>
      </c>
      <c r="C109" s="25" t="s">
        <v>442</v>
      </c>
      <c r="D109" s="25">
        <v>10.741115000000001</v>
      </c>
      <c r="E109" s="25">
        <v>106.62312799999999</v>
      </c>
      <c r="F109" s="26">
        <v>7.4999999999999991</v>
      </c>
      <c r="G109" s="24" t="s">
        <v>14</v>
      </c>
      <c r="H109" s="26">
        <v>372.43999999999994</v>
      </c>
      <c r="I109" s="25" t="s">
        <v>204</v>
      </c>
      <c r="J109" s="25" t="s">
        <v>203</v>
      </c>
      <c r="K109" s="27" t="s">
        <v>209</v>
      </c>
    </row>
    <row r="110" spans="1:11" x14ac:dyDescent="0.3">
      <c r="A110" s="24" t="s">
        <v>443</v>
      </c>
      <c r="B110" s="25" t="s">
        <v>444</v>
      </c>
      <c r="C110" s="25" t="s">
        <v>445</v>
      </c>
      <c r="D110" s="25">
        <v>10.74034</v>
      </c>
      <c r="E110" s="25">
        <v>106.62748000000001</v>
      </c>
      <c r="F110" s="26">
        <v>22.199999999999996</v>
      </c>
      <c r="G110" s="24" t="s">
        <v>14</v>
      </c>
      <c r="H110" s="26">
        <v>372.43999999999994</v>
      </c>
      <c r="I110" s="25" t="s">
        <v>202</v>
      </c>
      <c r="J110" s="25" t="s">
        <v>203</v>
      </c>
      <c r="K110" s="27" t="s">
        <v>208</v>
      </c>
    </row>
    <row r="111" spans="1:11" x14ac:dyDescent="0.3">
      <c r="A111" s="24" t="s">
        <v>446</v>
      </c>
      <c r="B111" s="25" t="s">
        <v>447</v>
      </c>
      <c r="C111" s="25" t="s">
        <v>448</v>
      </c>
      <c r="D111" s="25">
        <v>10.7377428398535</v>
      </c>
      <c r="E111" s="25">
        <v>106.61345727951</v>
      </c>
      <c r="F111" s="26">
        <v>12.61</v>
      </c>
      <c r="G111" s="24" t="s">
        <v>14</v>
      </c>
      <c r="H111" s="26">
        <v>372.43999999999994</v>
      </c>
      <c r="I111" s="25" t="s">
        <v>204</v>
      </c>
      <c r="J111" s="25" t="s">
        <v>203</v>
      </c>
      <c r="K111" s="27" t="s">
        <v>209</v>
      </c>
    </row>
    <row r="112" spans="1:11" x14ac:dyDescent="0.3">
      <c r="A112" s="24" t="s">
        <v>449</v>
      </c>
      <c r="B112" s="25" t="s">
        <v>450</v>
      </c>
      <c r="C112" s="25" t="s">
        <v>451</v>
      </c>
      <c r="D112" s="25">
        <v>10.750453020796799</v>
      </c>
      <c r="E112" s="25">
        <v>106.630917205922</v>
      </c>
      <c r="F112" s="26">
        <v>4</v>
      </c>
      <c r="G112" s="24" t="s">
        <v>14</v>
      </c>
      <c r="H112" s="26">
        <v>372.43999999999994</v>
      </c>
      <c r="I112" s="25" t="s">
        <v>204</v>
      </c>
      <c r="J112" s="25" t="s">
        <v>203</v>
      </c>
      <c r="K112" s="27" t="s">
        <v>209</v>
      </c>
    </row>
    <row r="113" spans="1:11" x14ac:dyDescent="0.3">
      <c r="A113" s="24" t="s">
        <v>452</v>
      </c>
      <c r="B113" s="25" t="s">
        <v>453</v>
      </c>
      <c r="C113" s="25" t="s">
        <v>454</v>
      </c>
      <c r="D113" s="25">
        <v>10.7311294569793</v>
      </c>
      <c r="E113" s="25">
        <v>106.61118180791</v>
      </c>
      <c r="F113" s="26">
        <v>32.32</v>
      </c>
      <c r="G113" s="24" t="s">
        <v>14</v>
      </c>
      <c r="H113" s="26">
        <v>372.43999999999994</v>
      </c>
      <c r="I113" s="25" t="s">
        <v>202</v>
      </c>
      <c r="J113" s="25" t="s">
        <v>203</v>
      </c>
      <c r="K113" s="27" t="s">
        <v>209</v>
      </c>
    </row>
    <row r="114" spans="1:11" x14ac:dyDescent="0.3">
      <c r="A114" s="24" t="s">
        <v>455</v>
      </c>
      <c r="B114" s="25" t="s">
        <v>456</v>
      </c>
      <c r="C114" s="25" t="s">
        <v>457</v>
      </c>
      <c r="D114" s="25">
        <v>10.7454983</v>
      </c>
      <c r="E114" s="25">
        <v>106.6352373</v>
      </c>
      <c r="F114" s="26">
        <v>37.9</v>
      </c>
      <c r="G114" s="24" t="s">
        <v>14</v>
      </c>
      <c r="H114" s="26">
        <v>372.43999999999994</v>
      </c>
      <c r="I114" s="25" t="s">
        <v>202</v>
      </c>
      <c r="J114" s="25" t="s">
        <v>205</v>
      </c>
      <c r="K114" s="27" t="s">
        <v>209</v>
      </c>
    </row>
    <row r="115" spans="1:11" x14ac:dyDescent="0.3">
      <c r="A115" s="24" t="s">
        <v>458</v>
      </c>
      <c r="B115" s="25" t="s">
        <v>459</v>
      </c>
      <c r="C115" s="25" t="s">
        <v>460</v>
      </c>
      <c r="D115" s="25">
        <v>10.714878617455801</v>
      </c>
      <c r="E115" s="25">
        <v>106.595011998188</v>
      </c>
      <c r="F115" s="26">
        <v>2.9</v>
      </c>
      <c r="G115" s="24" t="s">
        <v>14</v>
      </c>
      <c r="H115" s="26">
        <v>372.43999999999994</v>
      </c>
      <c r="I115" s="25" t="s">
        <v>204</v>
      </c>
      <c r="J115" s="25" t="s">
        <v>205</v>
      </c>
      <c r="K115" s="27" t="s">
        <v>209</v>
      </c>
    </row>
    <row r="116" spans="1:11" x14ac:dyDescent="0.3">
      <c r="A116" s="24" t="s">
        <v>461</v>
      </c>
      <c r="B116" s="25" t="s">
        <v>462</v>
      </c>
      <c r="C116" s="25" t="s">
        <v>463</v>
      </c>
      <c r="D116" s="25">
        <v>10.752190000000001</v>
      </c>
      <c r="E116" s="25">
        <v>106.63142999999999</v>
      </c>
      <c r="F116" s="26">
        <v>44.7</v>
      </c>
      <c r="G116" s="24" t="s">
        <v>14</v>
      </c>
      <c r="H116" s="26">
        <v>372.43999999999994</v>
      </c>
      <c r="I116" s="25" t="s">
        <v>202</v>
      </c>
      <c r="J116" s="25" t="s">
        <v>205</v>
      </c>
      <c r="K116" s="27" t="s">
        <v>208</v>
      </c>
    </row>
    <row r="117" spans="1:11" x14ac:dyDescent="0.3">
      <c r="A117" s="24" t="s">
        <v>464</v>
      </c>
      <c r="B117" s="25" t="s">
        <v>465</v>
      </c>
      <c r="C117" s="25" t="s">
        <v>466</v>
      </c>
      <c r="D117" s="25">
        <v>10.725382196306199</v>
      </c>
      <c r="E117" s="25">
        <v>106.59166999999999</v>
      </c>
      <c r="F117" s="26">
        <v>17.18</v>
      </c>
      <c r="G117" s="24" t="s">
        <v>14</v>
      </c>
      <c r="H117" s="26">
        <v>372.43999999999994</v>
      </c>
      <c r="I117" s="25" t="s">
        <v>204</v>
      </c>
      <c r="J117" s="25" t="s">
        <v>205</v>
      </c>
      <c r="K117" s="27" t="s">
        <v>209</v>
      </c>
    </row>
    <row r="118" spans="1:11" x14ac:dyDescent="0.3">
      <c r="A118" s="24" t="s">
        <v>467</v>
      </c>
      <c r="B118" s="25" t="s">
        <v>468</v>
      </c>
      <c r="C118" s="25" t="s">
        <v>469</v>
      </c>
      <c r="D118" s="25">
        <v>10.7624594436862</v>
      </c>
      <c r="E118" s="25">
        <v>106.621538261748</v>
      </c>
      <c r="F118" s="26">
        <v>2.1</v>
      </c>
      <c r="G118" s="24" t="s">
        <v>15</v>
      </c>
      <c r="H118" s="26">
        <v>313.72999999999996</v>
      </c>
      <c r="I118" s="25" t="s">
        <v>204</v>
      </c>
      <c r="J118" s="25" t="s">
        <v>203</v>
      </c>
      <c r="K118" s="27" t="s">
        <v>208</v>
      </c>
    </row>
    <row r="119" spans="1:11" x14ac:dyDescent="0.3">
      <c r="A119" s="24" t="s">
        <v>470</v>
      </c>
      <c r="B119" s="25" t="s">
        <v>471</v>
      </c>
      <c r="C119" s="25" t="s">
        <v>472</v>
      </c>
      <c r="D119" s="25">
        <v>10.773261</v>
      </c>
      <c r="E119" s="25">
        <v>106.61436399999999</v>
      </c>
      <c r="F119" s="26">
        <v>5.5499999999999989</v>
      </c>
      <c r="G119" s="24" t="s">
        <v>15</v>
      </c>
      <c r="H119" s="26">
        <v>313.72999999999996</v>
      </c>
      <c r="I119" s="25" t="s">
        <v>204</v>
      </c>
      <c r="J119" s="25" t="s">
        <v>203</v>
      </c>
      <c r="K119" s="27" t="s">
        <v>209</v>
      </c>
    </row>
    <row r="120" spans="1:11" x14ac:dyDescent="0.3">
      <c r="A120" s="24" t="s">
        <v>473</v>
      </c>
      <c r="B120" s="25" t="s">
        <v>474</v>
      </c>
      <c r="C120" s="25" t="s">
        <v>475</v>
      </c>
      <c r="D120" s="25">
        <v>10.778772</v>
      </c>
      <c r="E120" s="25">
        <v>106.61168499999999</v>
      </c>
      <c r="F120" s="26">
        <v>3.6499999999999995</v>
      </c>
      <c r="G120" s="24" t="s">
        <v>15</v>
      </c>
      <c r="H120" s="26">
        <v>313.72999999999996</v>
      </c>
      <c r="I120" s="25" t="s">
        <v>204</v>
      </c>
      <c r="J120" s="25" t="s">
        <v>203</v>
      </c>
      <c r="K120" s="27" t="s">
        <v>209</v>
      </c>
    </row>
    <row r="121" spans="1:11" x14ac:dyDescent="0.3">
      <c r="A121" s="24" t="s">
        <v>476</v>
      </c>
      <c r="B121" s="25" t="s">
        <v>477</v>
      </c>
      <c r="C121" s="25" t="s">
        <v>478</v>
      </c>
      <c r="D121" s="25">
        <v>10.774921000000001</v>
      </c>
      <c r="E121" s="25">
        <v>106.609216</v>
      </c>
      <c r="F121" s="26">
        <v>6.7999999999999989</v>
      </c>
      <c r="G121" s="24" t="s">
        <v>15</v>
      </c>
      <c r="H121" s="26">
        <v>313.72999999999996</v>
      </c>
      <c r="I121" s="25" t="s">
        <v>204</v>
      </c>
      <c r="J121" s="25" t="s">
        <v>203</v>
      </c>
      <c r="K121" s="27" t="s">
        <v>209</v>
      </c>
    </row>
    <row r="122" spans="1:11" x14ac:dyDescent="0.3">
      <c r="A122" s="24" t="s">
        <v>479</v>
      </c>
      <c r="B122" s="25" t="s">
        <v>480</v>
      </c>
      <c r="C122" s="25" t="s">
        <v>481</v>
      </c>
      <c r="D122" s="25">
        <v>10.7763066</v>
      </c>
      <c r="E122" s="25">
        <v>106.6033087</v>
      </c>
      <c r="F122" s="26">
        <v>8.5</v>
      </c>
      <c r="G122" s="24" t="s">
        <v>15</v>
      </c>
      <c r="H122" s="26">
        <v>313.72999999999996</v>
      </c>
      <c r="I122" s="25" t="s">
        <v>204</v>
      </c>
      <c r="J122" s="25" t="s">
        <v>203</v>
      </c>
      <c r="K122" s="27" t="s">
        <v>209</v>
      </c>
    </row>
    <row r="123" spans="1:11" x14ac:dyDescent="0.3">
      <c r="A123" s="24" t="s">
        <v>482</v>
      </c>
      <c r="B123" s="25" t="s">
        <v>483</v>
      </c>
      <c r="C123" s="25" t="s">
        <v>484</v>
      </c>
      <c r="D123" s="25">
        <v>10.77145</v>
      </c>
      <c r="E123" s="25">
        <v>106.59677000000001</v>
      </c>
      <c r="F123" s="26">
        <v>7.7499999999999991</v>
      </c>
      <c r="G123" s="24" t="s">
        <v>15</v>
      </c>
      <c r="H123" s="26">
        <v>313.72999999999996</v>
      </c>
      <c r="I123" s="25" t="s">
        <v>204</v>
      </c>
      <c r="J123" s="25" t="s">
        <v>203</v>
      </c>
      <c r="K123" s="27" t="s">
        <v>209</v>
      </c>
    </row>
    <row r="124" spans="1:11" x14ac:dyDescent="0.3">
      <c r="A124" s="24" t="s">
        <v>485</v>
      </c>
      <c r="B124" s="25" t="s">
        <v>486</v>
      </c>
      <c r="C124" s="25" t="s">
        <v>487</v>
      </c>
      <c r="D124" s="25">
        <v>10.759710999999999</v>
      </c>
      <c r="E124" s="25">
        <v>106.60035000000001</v>
      </c>
      <c r="F124" s="26">
        <v>13.579999999999995</v>
      </c>
      <c r="G124" s="24" t="s">
        <v>15</v>
      </c>
      <c r="H124" s="26">
        <v>313.72999999999996</v>
      </c>
      <c r="I124" s="25" t="s">
        <v>204</v>
      </c>
      <c r="J124" s="25" t="s">
        <v>203</v>
      </c>
      <c r="K124" s="27" t="s">
        <v>209</v>
      </c>
    </row>
    <row r="125" spans="1:11" x14ac:dyDescent="0.3">
      <c r="A125" s="24" t="s">
        <v>488</v>
      </c>
      <c r="B125" s="25" t="s">
        <v>489</v>
      </c>
      <c r="C125" s="25" t="s">
        <v>490</v>
      </c>
      <c r="D125" s="25">
        <v>10.779838169725799</v>
      </c>
      <c r="E125" s="25">
        <v>106.600531303727</v>
      </c>
      <c r="F125" s="26">
        <v>4.6499999999999995</v>
      </c>
      <c r="G125" s="24" t="s">
        <v>15</v>
      </c>
      <c r="H125" s="26">
        <v>313.72999999999996</v>
      </c>
      <c r="I125" s="25" t="s">
        <v>204</v>
      </c>
      <c r="J125" s="25" t="s">
        <v>203</v>
      </c>
      <c r="K125" s="27" t="s">
        <v>208</v>
      </c>
    </row>
    <row r="126" spans="1:11" x14ac:dyDescent="0.3">
      <c r="A126" s="24" t="s">
        <v>491</v>
      </c>
      <c r="B126" s="25" t="s">
        <v>492</v>
      </c>
      <c r="C126" s="25" t="s">
        <v>493</v>
      </c>
      <c r="D126" s="25">
        <v>10.755057000000001</v>
      </c>
      <c r="E126" s="25">
        <v>106.60789200000001</v>
      </c>
      <c r="F126" s="26">
        <v>3.5499999999999994</v>
      </c>
      <c r="G126" s="24" t="s">
        <v>15</v>
      </c>
      <c r="H126" s="26">
        <v>313.72999999999996</v>
      </c>
      <c r="I126" s="25" t="s">
        <v>204</v>
      </c>
      <c r="J126" s="25" t="s">
        <v>203</v>
      </c>
      <c r="K126" s="27" t="s">
        <v>209</v>
      </c>
    </row>
    <row r="127" spans="1:11" x14ac:dyDescent="0.3">
      <c r="A127" s="24" t="s">
        <v>494</v>
      </c>
      <c r="B127" s="25" t="s">
        <v>495</v>
      </c>
      <c r="C127" s="25" t="s">
        <v>496</v>
      </c>
      <c r="D127" s="25">
        <v>10.7538750190168</v>
      </c>
      <c r="E127" s="25">
        <v>106.604085194647</v>
      </c>
      <c r="F127" s="26">
        <v>16.71</v>
      </c>
      <c r="G127" s="24" t="s">
        <v>15</v>
      </c>
      <c r="H127" s="26">
        <v>313.72999999999996</v>
      </c>
      <c r="I127" s="25" t="s">
        <v>204</v>
      </c>
      <c r="J127" s="25" t="s">
        <v>203</v>
      </c>
      <c r="K127" s="27" t="s">
        <v>209</v>
      </c>
    </row>
    <row r="128" spans="1:11" x14ac:dyDescent="0.3">
      <c r="A128" s="24" t="s">
        <v>497</v>
      </c>
      <c r="B128" s="25" t="s">
        <v>498</v>
      </c>
      <c r="C128" s="25" t="s">
        <v>499</v>
      </c>
      <c r="D128" s="25">
        <v>10.754164879257999</v>
      </c>
      <c r="E128" s="25">
        <v>106.584033883206</v>
      </c>
      <c r="F128" s="26">
        <v>45.279999999999994</v>
      </c>
      <c r="G128" s="24" t="s">
        <v>15</v>
      </c>
      <c r="H128" s="26">
        <v>313.72999999999996</v>
      </c>
      <c r="I128" s="25" t="s">
        <v>202</v>
      </c>
      <c r="J128" s="25" t="s">
        <v>203</v>
      </c>
      <c r="K128" s="27" t="s">
        <v>208</v>
      </c>
    </row>
    <row r="129" spans="1:11" x14ac:dyDescent="0.3">
      <c r="A129" s="24" t="s">
        <v>500</v>
      </c>
      <c r="B129" s="25" t="s">
        <v>501</v>
      </c>
      <c r="C129" s="25" t="s">
        <v>502</v>
      </c>
      <c r="D129" s="25">
        <v>10.770865865497299</v>
      </c>
      <c r="E129" s="25">
        <v>106.59059538099601</v>
      </c>
      <c r="F129" s="26">
        <v>2.0999999999999996</v>
      </c>
      <c r="G129" s="24" t="s">
        <v>15</v>
      </c>
      <c r="H129" s="26">
        <v>313.72999999999996</v>
      </c>
      <c r="I129" s="25" t="s">
        <v>204</v>
      </c>
      <c r="J129" s="25" t="s">
        <v>203</v>
      </c>
      <c r="K129" s="27" t="s">
        <v>208</v>
      </c>
    </row>
    <row r="130" spans="1:11" x14ac:dyDescent="0.3">
      <c r="A130" s="24" t="s">
        <v>503</v>
      </c>
      <c r="B130" s="25" t="s">
        <v>504</v>
      </c>
      <c r="C130" s="25" t="s">
        <v>505</v>
      </c>
      <c r="D130" s="25">
        <v>10.750909699999999</v>
      </c>
      <c r="E130" s="25">
        <v>106.5987289</v>
      </c>
      <c r="F130" s="26">
        <v>24.36</v>
      </c>
      <c r="G130" s="24" t="s">
        <v>15</v>
      </c>
      <c r="H130" s="26">
        <v>313.72999999999996</v>
      </c>
      <c r="I130" s="25" t="s">
        <v>204</v>
      </c>
      <c r="J130" s="25" t="s">
        <v>203</v>
      </c>
      <c r="K130" s="27" t="s">
        <v>209</v>
      </c>
    </row>
    <row r="131" spans="1:11" x14ac:dyDescent="0.3">
      <c r="A131" s="24" t="s">
        <v>506</v>
      </c>
      <c r="B131" s="25" t="s">
        <v>507</v>
      </c>
      <c r="C131" s="25" t="s">
        <v>508</v>
      </c>
      <c r="D131" s="25">
        <v>10.762750199999999</v>
      </c>
      <c r="E131" s="25">
        <v>106.59091599999999</v>
      </c>
      <c r="F131" s="26">
        <v>25.189999999999991</v>
      </c>
      <c r="G131" s="24" t="s">
        <v>15</v>
      </c>
      <c r="H131" s="26">
        <v>313.72999999999996</v>
      </c>
      <c r="I131" s="25" t="s">
        <v>202</v>
      </c>
      <c r="J131" s="25" t="s">
        <v>203</v>
      </c>
      <c r="K131" s="27" t="s">
        <v>208</v>
      </c>
    </row>
    <row r="132" spans="1:11" x14ac:dyDescent="0.3">
      <c r="A132" s="24" t="s">
        <v>509</v>
      </c>
      <c r="B132" s="25" t="s">
        <v>510</v>
      </c>
      <c r="C132" s="25" t="s">
        <v>511</v>
      </c>
      <c r="D132" s="25">
        <v>10.75018</v>
      </c>
      <c r="E132" s="25">
        <v>106.58826999999999</v>
      </c>
      <c r="F132" s="26">
        <v>6.6099999999999994</v>
      </c>
      <c r="G132" s="24" t="s">
        <v>15</v>
      </c>
      <c r="H132" s="26">
        <v>313.72999999999996</v>
      </c>
      <c r="I132" s="25" t="s">
        <v>204</v>
      </c>
      <c r="J132" s="25" t="s">
        <v>203</v>
      </c>
      <c r="K132" s="27" t="s">
        <v>209</v>
      </c>
    </row>
    <row r="133" spans="1:11" x14ac:dyDescent="0.3">
      <c r="A133" s="24" t="s">
        <v>512</v>
      </c>
      <c r="B133" s="25" t="s">
        <v>513</v>
      </c>
      <c r="C133" s="25" t="s">
        <v>514</v>
      </c>
      <c r="D133" s="25">
        <v>10.7659532</v>
      </c>
      <c r="E133" s="25">
        <v>106.603719</v>
      </c>
      <c r="F133" s="26">
        <v>34.510000000000005</v>
      </c>
      <c r="G133" s="24" t="s">
        <v>15</v>
      </c>
      <c r="H133" s="26">
        <v>313.72999999999996</v>
      </c>
      <c r="I133" s="25" t="s">
        <v>202</v>
      </c>
      <c r="J133" s="25" t="s">
        <v>205</v>
      </c>
      <c r="K133" s="27" t="s">
        <v>209</v>
      </c>
    </row>
    <row r="134" spans="1:11" x14ac:dyDescent="0.3">
      <c r="A134" s="24" t="s">
        <v>515</v>
      </c>
      <c r="B134" s="25" t="s">
        <v>516</v>
      </c>
      <c r="C134" s="25" t="s">
        <v>517</v>
      </c>
      <c r="D134" s="25">
        <v>10.752909084552501</v>
      </c>
      <c r="E134" s="25">
        <v>106.585810568898</v>
      </c>
      <c r="F134" s="26">
        <v>20.34</v>
      </c>
      <c r="G134" s="24" t="s">
        <v>15</v>
      </c>
      <c r="H134" s="26">
        <v>313.72999999999996</v>
      </c>
      <c r="I134" s="25" t="s">
        <v>202</v>
      </c>
      <c r="J134" s="25" t="s">
        <v>205</v>
      </c>
      <c r="K134" s="27" t="s">
        <v>209</v>
      </c>
    </row>
    <row r="135" spans="1:11" x14ac:dyDescent="0.3">
      <c r="A135" s="24" t="s">
        <v>518</v>
      </c>
      <c r="B135" s="25" t="s">
        <v>519</v>
      </c>
      <c r="C135" s="25" t="s">
        <v>520</v>
      </c>
      <c r="D135" s="25">
        <v>10.752016599999999</v>
      </c>
      <c r="E135" s="25">
        <v>106.59627589999999</v>
      </c>
      <c r="F135" s="26">
        <v>25.369999999999997</v>
      </c>
      <c r="G135" s="24" t="s">
        <v>15</v>
      </c>
      <c r="H135" s="26">
        <v>313.72999999999996</v>
      </c>
      <c r="I135" s="25" t="s">
        <v>202</v>
      </c>
      <c r="J135" s="25" t="s">
        <v>205</v>
      </c>
      <c r="K135" s="27" t="s">
        <v>209</v>
      </c>
    </row>
    <row r="136" spans="1:11" x14ac:dyDescent="0.3">
      <c r="A136" s="24" t="s">
        <v>521</v>
      </c>
      <c r="B136" s="25" t="s">
        <v>522</v>
      </c>
      <c r="C136" s="25" t="s">
        <v>523</v>
      </c>
      <c r="D136" s="25">
        <v>10.761473000000001</v>
      </c>
      <c r="E136" s="25">
        <v>106.60850600000001</v>
      </c>
      <c r="F136" s="26">
        <v>9.9099999999999984</v>
      </c>
      <c r="G136" s="24" t="s">
        <v>15</v>
      </c>
      <c r="H136" s="26">
        <v>313.72999999999996</v>
      </c>
      <c r="I136" s="25" t="s">
        <v>204</v>
      </c>
      <c r="J136" s="25" t="s">
        <v>205</v>
      </c>
      <c r="K136" s="27" t="s">
        <v>209</v>
      </c>
    </row>
    <row r="137" spans="1:11" x14ac:dyDescent="0.3">
      <c r="A137" s="24" t="s">
        <v>524</v>
      </c>
      <c r="B137" s="25" t="s">
        <v>525</v>
      </c>
      <c r="C137" s="25" t="s">
        <v>526</v>
      </c>
      <c r="D137" s="25">
        <v>10.753277000000001</v>
      </c>
      <c r="E137" s="25">
        <v>106.59166999999999</v>
      </c>
      <c r="F137" s="26">
        <v>14.969999999999997</v>
      </c>
      <c r="G137" s="24" t="s">
        <v>15</v>
      </c>
      <c r="H137" s="26">
        <v>313.72999999999996</v>
      </c>
      <c r="I137" s="25" t="s">
        <v>202</v>
      </c>
      <c r="J137" s="25" t="s">
        <v>205</v>
      </c>
      <c r="K137" s="27" t="s">
        <v>209</v>
      </c>
    </row>
    <row r="138" spans="1:11" x14ac:dyDescent="0.3">
      <c r="A138" s="24" t="s">
        <v>527</v>
      </c>
      <c r="B138" s="25" t="s">
        <v>528</v>
      </c>
      <c r="C138" s="25" t="s">
        <v>529</v>
      </c>
      <c r="D138" s="25">
        <v>10.767571999999999</v>
      </c>
      <c r="E138" s="25">
        <v>106.620513</v>
      </c>
      <c r="F138" s="26">
        <v>3.2500000000000004</v>
      </c>
      <c r="G138" s="24" t="s">
        <v>15</v>
      </c>
      <c r="H138" s="26">
        <v>313.72999999999996</v>
      </c>
      <c r="I138" s="25" t="s">
        <v>204</v>
      </c>
      <c r="J138" s="25" t="s">
        <v>205</v>
      </c>
      <c r="K138" s="27" t="s">
        <v>209</v>
      </c>
    </row>
    <row r="139" spans="1:11" x14ac:dyDescent="0.3">
      <c r="A139" s="24" t="s">
        <v>530</v>
      </c>
      <c r="B139" s="25" t="s">
        <v>531</v>
      </c>
      <c r="C139" s="25" t="s">
        <v>532</v>
      </c>
      <c r="D139" s="25">
        <v>10.7709761</v>
      </c>
      <c r="E139" s="25">
        <v>106.6138886</v>
      </c>
      <c r="F139" s="26">
        <v>1.2999999999999998</v>
      </c>
      <c r="G139" s="24" t="s">
        <v>15</v>
      </c>
      <c r="H139" s="26">
        <v>313.72999999999996</v>
      </c>
      <c r="I139" s="25" t="s">
        <v>204</v>
      </c>
      <c r="J139" s="25" t="s">
        <v>205</v>
      </c>
      <c r="K139" s="27" t="s">
        <v>209</v>
      </c>
    </row>
    <row r="140" spans="1:11" x14ac:dyDescent="0.3">
      <c r="A140" s="24" t="s">
        <v>533</v>
      </c>
      <c r="B140" s="25" t="s">
        <v>534</v>
      </c>
      <c r="C140" s="25" t="s">
        <v>535</v>
      </c>
      <c r="D140" s="25">
        <v>10.7717657259399</v>
      </c>
      <c r="E140" s="25">
        <v>106.61703773718099</v>
      </c>
      <c r="F140" s="26">
        <v>10.209999999999999</v>
      </c>
      <c r="G140" s="24" t="s">
        <v>15</v>
      </c>
      <c r="H140" s="26">
        <v>313.72999999999996</v>
      </c>
      <c r="I140" s="25" t="s">
        <v>204</v>
      </c>
      <c r="J140" s="25" t="s">
        <v>205</v>
      </c>
      <c r="K140" s="27" t="s">
        <v>209</v>
      </c>
    </row>
    <row r="141" spans="1:11" x14ac:dyDescent="0.3">
      <c r="A141" s="24" t="s">
        <v>536</v>
      </c>
      <c r="B141" s="25" t="s">
        <v>537</v>
      </c>
      <c r="C141" s="25" t="s">
        <v>538</v>
      </c>
      <c r="D141" s="25">
        <v>10.7694914953435</v>
      </c>
      <c r="E141" s="25">
        <v>106.615682812703</v>
      </c>
      <c r="F141" s="26">
        <v>5.05</v>
      </c>
      <c r="G141" s="24" t="s">
        <v>15</v>
      </c>
      <c r="H141" s="26">
        <v>313.72999999999996</v>
      </c>
      <c r="I141" s="25" t="s">
        <v>204</v>
      </c>
      <c r="J141" s="25" t="s">
        <v>205</v>
      </c>
      <c r="K141" s="27" t="s">
        <v>209</v>
      </c>
    </row>
    <row r="142" spans="1:11" x14ac:dyDescent="0.3">
      <c r="A142" s="24" t="s">
        <v>539</v>
      </c>
      <c r="B142" s="25" t="s">
        <v>540</v>
      </c>
      <c r="C142" s="25" t="s">
        <v>541</v>
      </c>
      <c r="D142" s="25">
        <v>10.7781126</v>
      </c>
      <c r="E142" s="25">
        <v>106.6195858</v>
      </c>
      <c r="F142" s="26">
        <v>12.440000000000001</v>
      </c>
      <c r="G142" s="24" t="s">
        <v>15</v>
      </c>
      <c r="H142" s="26">
        <v>313.72999999999996</v>
      </c>
      <c r="I142" s="25" t="s">
        <v>204</v>
      </c>
      <c r="J142" s="25" t="s">
        <v>205</v>
      </c>
      <c r="K142" s="27" t="s">
        <v>209</v>
      </c>
    </row>
    <row r="143" spans="1:11" x14ac:dyDescent="0.3">
      <c r="A143" s="24" t="s">
        <v>542</v>
      </c>
      <c r="B143" s="25" t="s">
        <v>543</v>
      </c>
      <c r="C143" s="25" t="s">
        <v>544</v>
      </c>
      <c r="D143" s="25">
        <v>10.766640000000001</v>
      </c>
      <c r="E143" s="25">
        <v>106.70312</v>
      </c>
      <c r="F143" s="26">
        <v>2.2000000000000002</v>
      </c>
      <c r="G143" s="24" t="s">
        <v>16</v>
      </c>
      <c r="H143" s="26">
        <v>607.20000000000005</v>
      </c>
      <c r="I143" s="25" t="s">
        <v>204</v>
      </c>
      <c r="J143" s="25" t="s">
        <v>203</v>
      </c>
      <c r="K143" s="27" t="s">
        <v>209</v>
      </c>
    </row>
    <row r="144" spans="1:11" x14ac:dyDescent="0.3">
      <c r="A144" s="24" t="s">
        <v>545</v>
      </c>
      <c r="B144" s="25" t="s">
        <v>546</v>
      </c>
      <c r="C144" s="25" t="s">
        <v>547</v>
      </c>
      <c r="D144" s="25">
        <v>10.761049999999999</v>
      </c>
      <c r="E144" s="25">
        <v>106.69225</v>
      </c>
      <c r="F144" s="26">
        <v>43.370000000000005</v>
      </c>
      <c r="G144" s="24" t="s">
        <v>16</v>
      </c>
      <c r="H144" s="26">
        <v>607.20000000000005</v>
      </c>
      <c r="I144" s="25" t="s">
        <v>204</v>
      </c>
      <c r="J144" s="25" t="s">
        <v>203</v>
      </c>
      <c r="K144" s="27" t="s">
        <v>209</v>
      </c>
    </row>
    <row r="145" spans="1:11" x14ac:dyDescent="0.3">
      <c r="A145" s="24" t="s">
        <v>548</v>
      </c>
      <c r="B145" s="25" t="s">
        <v>549</v>
      </c>
      <c r="C145" s="25" t="s">
        <v>550</v>
      </c>
      <c r="D145" s="25">
        <v>10.7579647</v>
      </c>
      <c r="E145" s="25">
        <v>106.6888311</v>
      </c>
      <c r="F145" s="26">
        <v>74.8</v>
      </c>
      <c r="G145" s="24" t="s">
        <v>16</v>
      </c>
      <c r="H145" s="26">
        <v>607.20000000000005</v>
      </c>
      <c r="I145" s="25" t="s">
        <v>202</v>
      </c>
      <c r="J145" s="25" t="s">
        <v>203</v>
      </c>
      <c r="K145" s="27" t="s">
        <v>209</v>
      </c>
    </row>
    <row r="146" spans="1:11" x14ac:dyDescent="0.3">
      <c r="A146" s="24" t="s">
        <v>551</v>
      </c>
      <c r="B146" s="25" t="s">
        <v>552</v>
      </c>
      <c r="C146" s="25" t="s">
        <v>553</v>
      </c>
      <c r="D146" s="25">
        <v>10.758513000000001</v>
      </c>
      <c r="E146" s="25">
        <v>106.694625</v>
      </c>
      <c r="F146" s="26">
        <v>15.62</v>
      </c>
      <c r="G146" s="24" t="s">
        <v>16</v>
      </c>
      <c r="H146" s="26">
        <v>607.20000000000005</v>
      </c>
      <c r="I146" s="25" t="s">
        <v>204</v>
      </c>
      <c r="J146" s="25" t="s">
        <v>203</v>
      </c>
      <c r="K146" s="27" t="s">
        <v>208</v>
      </c>
    </row>
    <row r="147" spans="1:11" x14ac:dyDescent="0.3">
      <c r="A147" s="24" t="s">
        <v>554</v>
      </c>
      <c r="B147" s="25" t="s">
        <v>555</v>
      </c>
      <c r="C147" s="25" t="s">
        <v>556</v>
      </c>
      <c r="D147" s="25">
        <v>10.7631</v>
      </c>
      <c r="E147" s="25">
        <v>106.69889000000001</v>
      </c>
      <c r="F147" s="26">
        <v>24.349999999999994</v>
      </c>
      <c r="G147" s="24" t="s">
        <v>16</v>
      </c>
      <c r="H147" s="26">
        <v>607.20000000000005</v>
      </c>
      <c r="I147" s="25" t="s">
        <v>204</v>
      </c>
      <c r="J147" s="25" t="s">
        <v>203</v>
      </c>
      <c r="K147" s="27" t="s">
        <v>209</v>
      </c>
    </row>
    <row r="148" spans="1:11" x14ac:dyDescent="0.3">
      <c r="A148" s="24" t="s">
        <v>557</v>
      </c>
      <c r="B148" s="25" t="s">
        <v>558</v>
      </c>
      <c r="C148" s="25" t="s">
        <v>559</v>
      </c>
      <c r="D148" s="25">
        <v>10.763358874235101</v>
      </c>
      <c r="E148" s="25">
        <v>106.699725767864</v>
      </c>
      <c r="F148" s="26">
        <v>27.960000000000004</v>
      </c>
      <c r="G148" s="24" t="s">
        <v>16</v>
      </c>
      <c r="H148" s="26">
        <v>607.20000000000005</v>
      </c>
      <c r="I148" s="25" t="s">
        <v>204</v>
      </c>
      <c r="J148" s="25" t="s">
        <v>203</v>
      </c>
      <c r="K148" s="27" t="s">
        <v>209</v>
      </c>
    </row>
    <row r="149" spans="1:11" x14ac:dyDescent="0.3">
      <c r="A149" s="24" t="s">
        <v>560</v>
      </c>
      <c r="B149" s="25" t="s">
        <v>561</v>
      </c>
      <c r="C149" s="25" t="s">
        <v>562</v>
      </c>
      <c r="D149" s="25">
        <v>10.748518953639101</v>
      </c>
      <c r="E149" s="25">
        <v>106.67541732580401</v>
      </c>
      <c r="F149" s="26">
        <v>38.589999999999996</v>
      </c>
      <c r="G149" s="24" t="s">
        <v>16</v>
      </c>
      <c r="H149" s="26">
        <v>607.20000000000005</v>
      </c>
      <c r="I149" s="25" t="s">
        <v>202</v>
      </c>
      <c r="J149" s="25" t="s">
        <v>203</v>
      </c>
      <c r="K149" s="27" t="s">
        <v>208</v>
      </c>
    </row>
    <row r="150" spans="1:11" x14ac:dyDescent="0.3">
      <c r="A150" s="24" t="s">
        <v>563</v>
      </c>
      <c r="B150" s="25" t="s">
        <v>564</v>
      </c>
      <c r="C150" s="25" t="s">
        <v>565</v>
      </c>
      <c r="D150" s="25">
        <v>10.7476658456719</v>
      </c>
      <c r="E150" s="25">
        <v>106.676332525535</v>
      </c>
      <c r="F150" s="26">
        <v>20.929999999999996</v>
      </c>
      <c r="G150" s="24" t="s">
        <v>16</v>
      </c>
      <c r="H150" s="26">
        <v>607.20000000000005</v>
      </c>
      <c r="I150" s="25" t="s">
        <v>204</v>
      </c>
      <c r="J150" s="25" t="s">
        <v>203</v>
      </c>
      <c r="K150" s="27" t="s">
        <v>209</v>
      </c>
    </row>
    <row r="151" spans="1:11" x14ac:dyDescent="0.3">
      <c r="A151" s="24" t="s">
        <v>566</v>
      </c>
      <c r="B151" s="25" t="s">
        <v>567</v>
      </c>
      <c r="C151" s="25" t="s">
        <v>568</v>
      </c>
      <c r="D151" s="25">
        <v>10.775189299999999</v>
      </c>
      <c r="E151" s="25">
        <v>106.67970870000001</v>
      </c>
      <c r="F151" s="26">
        <v>30.92</v>
      </c>
      <c r="G151" s="24" t="s">
        <v>16</v>
      </c>
      <c r="H151" s="26">
        <v>607.20000000000005</v>
      </c>
      <c r="I151" s="25" t="s">
        <v>204</v>
      </c>
      <c r="J151" s="25" t="s">
        <v>203</v>
      </c>
      <c r="K151" s="27" t="s">
        <v>208</v>
      </c>
    </row>
    <row r="152" spans="1:11" x14ac:dyDescent="0.3">
      <c r="A152" s="24" t="s">
        <v>569</v>
      </c>
      <c r="B152" s="25" t="s">
        <v>570</v>
      </c>
      <c r="C152" s="25" t="s">
        <v>571</v>
      </c>
      <c r="D152" s="25">
        <v>10.775283</v>
      </c>
      <c r="E152" s="25">
        <v>106.677735</v>
      </c>
      <c r="F152" s="26">
        <v>23.65</v>
      </c>
      <c r="G152" s="24" t="s">
        <v>16</v>
      </c>
      <c r="H152" s="26">
        <v>607.20000000000005</v>
      </c>
      <c r="I152" s="25" t="s">
        <v>204</v>
      </c>
      <c r="J152" s="25" t="s">
        <v>203</v>
      </c>
      <c r="K152" s="27" t="s">
        <v>208</v>
      </c>
    </row>
    <row r="153" spans="1:11" x14ac:dyDescent="0.3">
      <c r="A153" s="24" t="s">
        <v>572</v>
      </c>
      <c r="B153" s="25" t="s">
        <v>573</v>
      </c>
      <c r="C153" s="25" t="s">
        <v>574</v>
      </c>
      <c r="D153" s="25">
        <v>10.751196999999999</v>
      </c>
      <c r="E153" s="25">
        <v>106.66482499999999</v>
      </c>
      <c r="F153" s="26">
        <v>11.719999999999999</v>
      </c>
      <c r="G153" s="24" t="s">
        <v>16</v>
      </c>
      <c r="H153" s="26">
        <v>607.20000000000005</v>
      </c>
      <c r="I153" s="25" t="s">
        <v>204</v>
      </c>
      <c r="J153" s="25" t="s">
        <v>203</v>
      </c>
      <c r="K153" s="27" t="s">
        <v>208</v>
      </c>
    </row>
    <row r="154" spans="1:11" x14ac:dyDescent="0.3">
      <c r="A154" s="24" t="s">
        <v>575</v>
      </c>
      <c r="B154" s="25" t="s">
        <v>576</v>
      </c>
      <c r="C154" s="25" t="s">
        <v>577</v>
      </c>
      <c r="D154" s="25">
        <v>10.7486423885875</v>
      </c>
      <c r="E154" s="25">
        <v>106.664881467602</v>
      </c>
      <c r="F154" s="26">
        <v>3.6</v>
      </c>
      <c r="G154" s="24" t="s">
        <v>16</v>
      </c>
      <c r="H154" s="26">
        <v>607.20000000000005</v>
      </c>
      <c r="I154" s="25" t="s">
        <v>204</v>
      </c>
      <c r="J154" s="25" t="s">
        <v>203</v>
      </c>
      <c r="K154" s="27" t="s">
        <v>209</v>
      </c>
    </row>
    <row r="155" spans="1:11" x14ac:dyDescent="0.3">
      <c r="A155" s="24" t="s">
        <v>578</v>
      </c>
      <c r="B155" s="25" t="s">
        <v>579</v>
      </c>
      <c r="C155" s="25" t="s">
        <v>580</v>
      </c>
      <c r="D155" s="25">
        <v>10.755422221418</v>
      </c>
      <c r="E155" s="25">
        <v>106.67188700467599</v>
      </c>
      <c r="F155" s="26">
        <v>13.859999999999998</v>
      </c>
      <c r="G155" s="24" t="s">
        <v>16</v>
      </c>
      <c r="H155" s="26">
        <v>607.20000000000005</v>
      </c>
      <c r="I155" s="25" t="s">
        <v>204</v>
      </c>
      <c r="J155" s="25" t="s">
        <v>203</v>
      </c>
      <c r="K155" s="27" t="s">
        <v>208</v>
      </c>
    </row>
    <row r="156" spans="1:11" x14ac:dyDescent="0.3">
      <c r="A156" s="24" t="s">
        <v>581</v>
      </c>
      <c r="B156" s="25" t="s">
        <v>582</v>
      </c>
      <c r="C156" s="25" t="s">
        <v>583</v>
      </c>
      <c r="D156" s="25">
        <v>10.7645</v>
      </c>
      <c r="E156" s="25">
        <v>106.67083</v>
      </c>
      <c r="F156" s="26">
        <v>44.43</v>
      </c>
      <c r="G156" s="24" t="s">
        <v>16</v>
      </c>
      <c r="H156" s="26">
        <v>607.20000000000005</v>
      </c>
      <c r="I156" s="25" t="s">
        <v>204</v>
      </c>
      <c r="J156" s="25" t="s">
        <v>203</v>
      </c>
      <c r="K156" s="27" t="s">
        <v>209</v>
      </c>
    </row>
    <row r="157" spans="1:11" x14ac:dyDescent="0.3">
      <c r="A157" s="24" t="s">
        <v>584</v>
      </c>
      <c r="B157" s="25" t="s">
        <v>585</v>
      </c>
      <c r="C157" s="25" t="s">
        <v>586</v>
      </c>
      <c r="D157" s="25">
        <v>10.773058199999999</v>
      </c>
      <c r="E157" s="25">
        <v>106.6804992</v>
      </c>
      <c r="F157" s="26">
        <v>22.529999999999994</v>
      </c>
      <c r="G157" s="24" t="s">
        <v>16</v>
      </c>
      <c r="H157" s="26">
        <v>607.20000000000005</v>
      </c>
      <c r="I157" s="25" t="s">
        <v>204</v>
      </c>
      <c r="J157" s="25" t="s">
        <v>203</v>
      </c>
      <c r="K157" s="27" t="s">
        <v>209</v>
      </c>
    </row>
    <row r="158" spans="1:11" x14ac:dyDescent="0.3">
      <c r="A158" s="24" t="s">
        <v>587</v>
      </c>
      <c r="B158" s="25" t="s">
        <v>588</v>
      </c>
      <c r="C158" s="25" t="s">
        <v>589</v>
      </c>
      <c r="D158" s="25">
        <v>10.772934599999999</v>
      </c>
      <c r="E158" s="25">
        <v>106.6831499</v>
      </c>
      <c r="F158" s="26">
        <v>51.04</v>
      </c>
      <c r="G158" s="24" t="s">
        <v>16</v>
      </c>
      <c r="H158" s="26">
        <v>607.20000000000005</v>
      </c>
      <c r="I158" s="25" t="s">
        <v>204</v>
      </c>
      <c r="J158" s="25" t="s">
        <v>203</v>
      </c>
      <c r="K158" s="27" t="s">
        <v>209</v>
      </c>
    </row>
    <row r="159" spans="1:11" x14ac:dyDescent="0.3">
      <c r="A159" s="24" t="s">
        <v>590</v>
      </c>
      <c r="B159" s="25" t="s">
        <v>591</v>
      </c>
      <c r="C159" s="25" t="s">
        <v>592</v>
      </c>
      <c r="D159" s="25">
        <v>10.76023</v>
      </c>
      <c r="E159" s="25">
        <v>106.66457</v>
      </c>
      <c r="F159" s="26">
        <v>39.839999999999996</v>
      </c>
      <c r="G159" s="24" t="s">
        <v>16</v>
      </c>
      <c r="H159" s="26">
        <v>607.20000000000005</v>
      </c>
      <c r="I159" s="25" t="s">
        <v>202</v>
      </c>
      <c r="J159" s="25" t="s">
        <v>203</v>
      </c>
      <c r="K159" s="27" t="s">
        <v>209</v>
      </c>
    </row>
    <row r="160" spans="1:11" x14ac:dyDescent="0.3">
      <c r="A160" s="24" t="s">
        <v>593</v>
      </c>
      <c r="B160" s="25" t="s">
        <v>594</v>
      </c>
      <c r="C160" s="25" t="s">
        <v>595</v>
      </c>
      <c r="D160" s="25">
        <v>10.769277000000001</v>
      </c>
      <c r="E160" s="25">
        <v>106.663552</v>
      </c>
      <c r="F160" s="26">
        <v>66.52</v>
      </c>
      <c r="G160" s="24" t="s">
        <v>16</v>
      </c>
      <c r="H160" s="26">
        <v>607.20000000000005</v>
      </c>
      <c r="I160" s="25" t="s">
        <v>202</v>
      </c>
      <c r="J160" s="25" t="s">
        <v>203</v>
      </c>
      <c r="K160" s="27" t="s">
        <v>209</v>
      </c>
    </row>
    <row r="161" spans="1:11" x14ac:dyDescent="0.3">
      <c r="A161" s="24" t="s">
        <v>596</v>
      </c>
      <c r="B161" s="25" t="s">
        <v>597</v>
      </c>
      <c r="C161" s="25" t="s">
        <v>598</v>
      </c>
      <c r="D161" s="25">
        <v>10.7536456817105</v>
      </c>
      <c r="E161" s="25">
        <v>106.68031586972801</v>
      </c>
      <c r="F161" s="26">
        <v>14.969999999999997</v>
      </c>
      <c r="G161" s="24" t="s">
        <v>16</v>
      </c>
      <c r="H161" s="26">
        <v>607.20000000000005</v>
      </c>
      <c r="I161" s="25" t="s">
        <v>204</v>
      </c>
      <c r="J161" s="25" t="s">
        <v>205</v>
      </c>
      <c r="K161" s="27" t="s">
        <v>209</v>
      </c>
    </row>
    <row r="162" spans="1:11" x14ac:dyDescent="0.3">
      <c r="A162" s="24" t="s">
        <v>599</v>
      </c>
      <c r="B162" s="25" t="s">
        <v>600</v>
      </c>
      <c r="C162" s="25" t="s">
        <v>601</v>
      </c>
      <c r="D162" s="25">
        <v>10.761649999999999</v>
      </c>
      <c r="E162" s="25">
        <v>106.68794</v>
      </c>
      <c r="F162" s="26">
        <v>28.900000000000006</v>
      </c>
      <c r="G162" s="24" t="s">
        <v>16</v>
      </c>
      <c r="H162" s="26">
        <v>607.20000000000005</v>
      </c>
      <c r="I162" s="25" t="s">
        <v>204</v>
      </c>
      <c r="J162" s="25" t="s">
        <v>205</v>
      </c>
      <c r="K162" s="27" t="s">
        <v>209</v>
      </c>
    </row>
    <row r="163" spans="1:11" x14ac:dyDescent="0.3">
      <c r="A163" s="24" t="s">
        <v>602</v>
      </c>
      <c r="B163" s="25" t="s">
        <v>603</v>
      </c>
      <c r="C163" s="25" t="s">
        <v>604</v>
      </c>
      <c r="D163" s="25">
        <v>10.760148300000001</v>
      </c>
      <c r="E163" s="25">
        <v>106.68079710000001</v>
      </c>
      <c r="F163" s="26">
        <v>7.4</v>
      </c>
      <c r="G163" s="24" t="s">
        <v>16</v>
      </c>
      <c r="H163" s="26">
        <v>607.20000000000005</v>
      </c>
      <c r="I163" s="25" t="s">
        <v>204</v>
      </c>
      <c r="J163" s="25" t="s">
        <v>205</v>
      </c>
      <c r="K163" s="27" t="s">
        <v>209</v>
      </c>
    </row>
  </sheetData>
  <conditionalFormatting sqref="A2:J163">
    <cfRule type="notContainsBlanks" dxfId="5" priority="1">
      <formula>LEN(TRIM(A2))&gt;0</formula>
    </cfRule>
  </conditionalFormatting>
  <conditionalFormatting sqref="A1:K1">
    <cfRule type="notContainsBlanks" dxfId="4" priority="2">
      <formula>LEN(TRIM(A1))&gt;0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44B2-BB19-4A14-94AC-1331E099AD0A}">
  <dimension ref="A1:O596"/>
  <sheetViews>
    <sheetView tabSelected="1" workbookViewId="0">
      <selection activeCell="A3" sqref="A3:XFD3"/>
    </sheetView>
  </sheetViews>
  <sheetFormatPr defaultRowHeight="14.4" x14ac:dyDescent="0.3"/>
  <cols>
    <col min="7" max="7" width="13.21875" customWidth="1"/>
    <col min="8" max="8" width="13.77734375" customWidth="1"/>
    <col min="10" max="10" width="13.21875" customWidth="1"/>
    <col min="11" max="11" width="14.44140625" customWidth="1"/>
    <col min="12" max="12" width="19" customWidth="1"/>
    <col min="13" max="13" width="30.6640625" customWidth="1"/>
    <col min="14" max="14" width="15.88671875" customWidth="1"/>
  </cols>
  <sheetData>
    <row r="1" spans="1:15" ht="17.399999999999999" x14ac:dyDescent="0.35">
      <c r="A1" s="28" t="s">
        <v>605</v>
      </c>
      <c r="B1" s="12" t="s">
        <v>95</v>
      </c>
      <c r="C1" s="13" t="s">
        <v>96</v>
      </c>
      <c r="D1" s="13" t="s">
        <v>97</v>
      </c>
      <c r="E1" s="13" t="s">
        <v>98</v>
      </c>
      <c r="F1" s="17" t="s">
        <v>195</v>
      </c>
      <c r="G1" s="17" t="s">
        <v>196</v>
      </c>
      <c r="H1" s="18" t="s">
        <v>197</v>
      </c>
      <c r="I1" s="20" t="s">
        <v>198</v>
      </c>
      <c r="J1" s="18" t="s">
        <v>199</v>
      </c>
      <c r="K1" s="17" t="s">
        <v>200</v>
      </c>
      <c r="L1" s="17" t="s">
        <v>201</v>
      </c>
      <c r="M1" s="21" t="s">
        <v>207</v>
      </c>
      <c r="N1" s="29" t="s">
        <v>1947</v>
      </c>
      <c r="O1" s="29" t="s">
        <v>1954</v>
      </c>
    </row>
    <row r="2" spans="1:15" s="16" customFormat="1" ht="17.399999999999999" x14ac:dyDescent="0.35">
      <c r="B2" s="16" t="s">
        <v>1953</v>
      </c>
      <c r="F2" s="16">
        <v>10.821203000000001</v>
      </c>
      <c r="G2" s="16">
        <v>106.7116815</v>
      </c>
      <c r="H2" s="16">
        <v>0</v>
      </c>
      <c r="I2" s="16">
        <v>0</v>
      </c>
      <c r="J2" s="16">
        <v>0</v>
      </c>
      <c r="L2" s="16" t="s">
        <v>205</v>
      </c>
    </row>
    <row r="3" spans="1:15" ht="17.399999999999999" x14ac:dyDescent="0.35">
      <c r="A3" s="15"/>
      <c r="B3" s="14">
        <v>4382</v>
      </c>
      <c r="C3" s="15" t="s">
        <v>99</v>
      </c>
      <c r="D3" s="16" t="s">
        <v>100</v>
      </c>
      <c r="E3" s="16" t="s">
        <v>101</v>
      </c>
      <c r="F3" s="16">
        <v>10.743689537048301</v>
      </c>
      <c r="G3" s="16">
        <v>106.73625946044901</v>
      </c>
      <c r="H3" s="19">
        <v>39.040000000000006</v>
      </c>
      <c r="I3" s="15" t="s">
        <v>10</v>
      </c>
      <c r="J3" s="19">
        <v>962.49</v>
      </c>
      <c r="K3" s="16" t="s">
        <v>202</v>
      </c>
      <c r="L3" s="16" t="s">
        <v>203</v>
      </c>
      <c r="M3" s="22" t="s">
        <v>208</v>
      </c>
      <c r="N3">
        <f>IF(LEFT(M3,11)="Time window",4,2)</f>
        <v>4</v>
      </c>
      <c r="O3">
        <f>IF(LEFT(M3,11)="Time window",6,7)</f>
        <v>6</v>
      </c>
    </row>
    <row r="4" spans="1:15" ht="17.399999999999999" x14ac:dyDescent="0.35">
      <c r="A4" s="15"/>
      <c r="B4" s="14">
        <v>5822</v>
      </c>
      <c r="C4" s="15" t="s">
        <v>102</v>
      </c>
      <c r="D4" s="16" t="s">
        <v>103</v>
      </c>
      <c r="E4" s="16" t="s">
        <v>104</v>
      </c>
      <c r="F4" s="16">
        <v>10.750625570696201</v>
      </c>
      <c r="G4" s="16">
        <v>106.724731036403</v>
      </c>
      <c r="H4" s="19">
        <v>18.7</v>
      </c>
      <c r="I4" s="15" t="s">
        <v>10</v>
      </c>
      <c r="J4" s="19">
        <v>962.49</v>
      </c>
      <c r="K4" s="16" t="s">
        <v>202</v>
      </c>
      <c r="L4" s="16" t="s">
        <v>203</v>
      </c>
      <c r="M4" s="22" t="s">
        <v>208</v>
      </c>
      <c r="N4">
        <f t="shared" ref="N4:N67" si="0">IF(LEFT(M4,11)="Time window",4,2)</f>
        <v>4</v>
      </c>
      <c r="O4">
        <f t="shared" ref="O4:O67" si="1">IF(LEFT(M4,11)="Time window",6,7)</f>
        <v>6</v>
      </c>
    </row>
    <row r="5" spans="1:15" ht="17.399999999999999" x14ac:dyDescent="0.35">
      <c r="A5" s="15"/>
      <c r="B5" s="14">
        <v>4381</v>
      </c>
      <c r="C5" s="15" t="s">
        <v>105</v>
      </c>
      <c r="D5" s="16" t="s">
        <v>106</v>
      </c>
      <c r="E5" s="16" t="s">
        <v>107</v>
      </c>
      <c r="F5" s="16">
        <v>10.755053</v>
      </c>
      <c r="G5" s="16">
        <v>106.718361</v>
      </c>
      <c r="H5" s="19">
        <v>35.85</v>
      </c>
      <c r="I5" s="15" t="s">
        <v>10</v>
      </c>
      <c r="J5" s="19">
        <v>962.49</v>
      </c>
      <c r="K5" s="16" t="s">
        <v>204</v>
      </c>
      <c r="L5" s="16" t="s">
        <v>203</v>
      </c>
      <c r="M5" s="22" t="s">
        <v>209</v>
      </c>
      <c r="N5">
        <f t="shared" si="0"/>
        <v>2</v>
      </c>
      <c r="O5">
        <f t="shared" si="1"/>
        <v>7</v>
      </c>
    </row>
    <row r="6" spans="1:15" ht="17.399999999999999" x14ac:dyDescent="0.35">
      <c r="A6" s="15"/>
      <c r="B6" s="14">
        <v>6319</v>
      </c>
      <c r="C6" s="15" t="s">
        <v>108</v>
      </c>
      <c r="D6" s="16" t="s">
        <v>109</v>
      </c>
      <c r="E6" s="16" t="s">
        <v>110</v>
      </c>
      <c r="F6" s="16">
        <v>10.7514144885576</v>
      </c>
      <c r="G6" s="16">
        <v>106.715864580014</v>
      </c>
      <c r="H6" s="19">
        <v>13.709999999999997</v>
      </c>
      <c r="I6" s="15" t="s">
        <v>10</v>
      </c>
      <c r="J6" s="19">
        <v>962.49</v>
      </c>
      <c r="K6" s="16" t="s">
        <v>204</v>
      </c>
      <c r="L6" s="16" t="s">
        <v>203</v>
      </c>
      <c r="M6" s="22" t="s">
        <v>209</v>
      </c>
      <c r="N6">
        <f t="shared" si="0"/>
        <v>2</v>
      </c>
      <c r="O6">
        <f t="shared" si="1"/>
        <v>7</v>
      </c>
    </row>
    <row r="7" spans="1:15" ht="17.399999999999999" x14ac:dyDescent="0.35">
      <c r="A7" s="15"/>
      <c r="B7" s="14">
        <v>3084</v>
      </c>
      <c r="C7" s="15" t="s">
        <v>111</v>
      </c>
      <c r="D7" s="16" t="s">
        <v>112</v>
      </c>
      <c r="E7" s="16" t="s">
        <v>113</v>
      </c>
      <c r="F7" s="16">
        <v>10.735480000000001</v>
      </c>
      <c r="G7" s="16">
        <v>106.72557500000001</v>
      </c>
      <c r="H7" s="19">
        <v>37.19</v>
      </c>
      <c r="I7" s="15" t="s">
        <v>10</v>
      </c>
      <c r="J7" s="19">
        <v>962.49</v>
      </c>
      <c r="K7" s="16" t="s">
        <v>204</v>
      </c>
      <c r="L7" s="16" t="s">
        <v>203</v>
      </c>
      <c r="M7" s="22" t="s">
        <v>209</v>
      </c>
      <c r="N7">
        <f t="shared" si="0"/>
        <v>2</v>
      </c>
      <c r="O7">
        <f t="shared" si="1"/>
        <v>7</v>
      </c>
    </row>
    <row r="8" spans="1:15" ht="17.399999999999999" x14ac:dyDescent="0.35">
      <c r="A8" s="15"/>
      <c r="B8" s="14">
        <v>4313</v>
      </c>
      <c r="C8" s="15" t="s">
        <v>114</v>
      </c>
      <c r="D8" s="16" t="s">
        <v>115</v>
      </c>
      <c r="E8" s="16" t="s">
        <v>116</v>
      </c>
      <c r="F8" s="16">
        <v>10.737923</v>
      </c>
      <c r="G8" s="16">
        <v>106.72644200000001</v>
      </c>
      <c r="H8" s="19">
        <v>18.479999999999997</v>
      </c>
      <c r="I8" s="15" t="s">
        <v>10</v>
      </c>
      <c r="J8" s="19">
        <v>962.49</v>
      </c>
      <c r="K8" s="16" t="s">
        <v>204</v>
      </c>
      <c r="L8" s="16" t="s">
        <v>203</v>
      </c>
      <c r="M8" s="22" t="s">
        <v>209</v>
      </c>
      <c r="N8">
        <f t="shared" si="0"/>
        <v>2</v>
      </c>
      <c r="O8">
        <f t="shared" si="1"/>
        <v>7</v>
      </c>
    </row>
    <row r="9" spans="1:15" ht="17.399999999999999" x14ac:dyDescent="0.35">
      <c r="A9" s="15"/>
      <c r="B9" s="14">
        <v>6518</v>
      </c>
      <c r="C9" s="15" t="s">
        <v>117</v>
      </c>
      <c r="D9" s="16" t="s">
        <v>118</v>
      </c>
      <c r="E9" s="16" t="s">
        <v>119</v>
      </c>
      <c r="F9" s="16">
        <v>10.749282285059699</v>
      </c>
      <c r="G9" s="16">
        <v>106.724029009376</v>
      </c>
      <c r="H9" s="19">
        <v>73.899999999999977</v>
      </c>
      <c r="I9" s="15" t="s">
        <v>10</v>
      </c>
      <c r="J9" s="19">
        <v>962.49</v>
      </c>
      <c r="K9" s="16" t="s">
        <v>202</v>
      </c>
      <c r="L9" s="16" t="s">
        <v>203</v>
      </c>
      <c r="M9" s="22" t="s">
        <v>209</v>
      </c>
      <c r="N9">
        <f t="shared" si="0"/>
        <v>2</v>
      </c>
      <c r="O9">
        <f t="shared" si="1"/>
        <v>7</v>
      </c>
    </row>
    <row r="10" spans="1:15" ht="17.399999999999999" x14ac:dyDescent="0.35">
      <c r="A10" s="15"/>
      <c r="B10" s="14">
        <v>2030</v>
      </c>
      <c r="C10" s="15" t="s">
        <v>120</v>
      </c>
      <c r="D10" s="16" t="s">
        <v>121</v>
      </c>
      <c r="E10" s="16" t="s">
        <v>122</v>
      </c>
      <c r="F10" s="16">
        <v>10.76179</v>
      </c>
      <c r="G10" s="16">
        <v>106.70554</v>
      </c>
      <c r="H10" s="19">
        <v>43.619999999999983</v>
      </c>
      <c r="I10" s="15" t="s">
        <v>10</v>
      </c>
      <c r="J10" s="19">
        <v>962.49</v>
      </c>
      <c r="K10" s="16" t="s">
        <v>202</v>
      </c>
      <c r="L10" s="16" t="s">
        <v>203</v>
      </c>
      <c r="M10" s="22" t="s">
        <v>208</v>
      </c>
      <c r="N10">
        <f t="shared" si="0"/>
        <v>4</v>
      </c>
      <c r="O10">
        <f t="shared" si="1"/>
        <v>6</v>
      </c>
    </row>
    <row r="11" spans="1:15" ht="17.399999999999999" x14ac:dyDescent="0.35">
      <c r="A11" s="15"/>
      <c r="B11" s="14">
        <v>4250</v>
      </c>
      <c r="C11" s="15" t="s">
        <v>123</v>
      </c>
      <c r="D11" s="16" t="s">
        <v>124</v>
      </c>
      <c r="E11" s="16" t="s">
        <v>125</v>
      </c>
      <c r="F11" s="16">
        <v>10.729463577270501</v>
      </c>
      <c r="G11" s="16">
        <v>106.73509216308599</v>
      </c>
      <c r="H11" s="19">
        <v>53.97</v>
      </c>
      <c r="I11" s="15" t="s">
        <v>10</v>
      </c>
      <c r="J11" s="19">
        <v>962.49</v>
      </c>
      <c r="K11" s="16" t="s">
        <v>202</v>
      </c>
      <c r="L11" s="16" t="s">
        <v>203</v>
      </c>
      <c r="M11" s="22" t="s">
        <v>208</v>
      </c>
      <c r="N11">
        <f t="shared" si="0"/>
        <v>4</v>
      </c>
      <c r="O11">
        <f t="shared" si="1"/>
        <v>6</v>
      </c>
    </row>
    <row r="12" spans="1:15" ht="17.399999999999999" x14ac:dyDescent="0.35">
      <c r="A12" s="15"/>
      <c r="B12" s="14">
        <v>3894</v>
      </c>
      <c r="C12" s="15" t="s">
        <v>126</v>
      </c>
      <c r="D12" s="16" t="s">
        <v>127</v>
      </c>
      <c r="E12" s="16" t="s">
        <v>128</v>
      </c>
      <c r="F12" s="16">
        <v>10.729994</v>
      </c>
      <c r="G12" s="16">
        <v>106.732336</v>
      </c>
      <c r="H12" s="19">
        <v>20.139999999999997</v>
      </c>
      <c r="I12" s="15" t="s">
        <v>10</v>
      </c>
      <c r="J12" s="19">
        <v>962.49</v>
      </c>
      <c r="K12" s="16" t="s">
        <v>202</v>
      </c>
      <c r="L12" s="16" t="s">
        <v>203</v>
      </c>
      <c r="M12" s="22" t="s">
        <v>208</v>
      </c>
      <c r="N12">
        <f t="shared" si="0"/>
        <v>4</v>
      </c>
      <c r="O12">
        <f t="shared" si="1"/>
        <v>6</v>
      </c>
    </row>
    <row r="13" spans="1:15" ht="17.399999999999999" x14ac:dyDescent="0.35">
      <c r="A13" s="15"/>
      <c r="B13" s="14">
        <v>3758</v>
      </c>
      <c r="C13" s="15" t="s">
        <v>129</v>
      </c>
      <c r="D13" s="16" t="s">
        <v>130</v>
      </c>
      <c r="E13" s="16" t="s">
        <v>131</v>
      </c>
      <c r="F13" s="16">
        <v>10.7432</v>
      </c>
      <c r="G13" s="16">
        <v>106.726</v>
      </c>
      <c r="H13" s="19">
        <v>22.050000000000008</v>
      </c>
      <c r="I13" s="15" t="s">
        <v>10</v>
      </c>
      <c r="J13" s="19">
        <v>962.49</v>
      </c>
      <c r="K13" s="16" t="s">
        <v>204</v>
      </c>
      <c r="L13" s="16" t="s">
        <v>203</v>
      </c>
      <c r="M13" s="22" t="s">
        <v>208</v>
      </c>
      <c r="N13">
        <f t="shared" si="0"/>
        <v>4</v>
      </c>
      <c r="O13">
        <f t="shared" si="1"/>
        <v>6</v>
      </c>
    </row>
    <row r="14" spans="1:15" ht="17.399999999999999" x14ac:dyDescent="0.35">
      <c r="A14" s="15"/>
      <c r="B14" s="14">
        <v>3988</v>
      </c>
      <c r="C14" s="15" t="s">
        <v>132</v>
      </c>
      <c r="D14" s="16" t="s">
        <v>133</v>
      </c>
      <c r="E14" s="16" t="s">
        <v>134</v>
      </c>
      <c r="F14" s="16">
        <v>10.7503642773816</v>
      </c>
      <c r="G14" s="16">
        <v>106.735134445244</v>
      </c>
      <c r="H14" s="19">
        <v>21.770000000000003</v>
      </c>
      <c r="I14" s="15" t="s">
        <v>10</v>
      </c>
      <c r="J14" s="19">
        <v>962.49</v>
      </c>
      <c r="K14" s="16" t="s">
        <v>204</v>
      </c>
      <c r="L14" s="16" t="s">
        <v>203</v>
      </c>
      <c r="M14" s="22" t="s">
        <v>209</v>
      </c>
      <c r="N14">
        <f t="shared" si="0"/>
        <v>2</v>
      </c>
      <c r="O14">
        <f t="shared" si="1"/>
        <v>7</v>
      </c>
    </row>
    <row r="15" spans="1:15" ht="17.399999999999999" x14ac:dyDescent="0.35">
      <c r="A15" s="15"/>
      <c r="B15" s="14">
        <v>4384</v>
      </c>
      <c r="C15" s="15" t="s">
        <v>135</v>
      </c>
      <c r="D15" s="16" t="s">
        <v>136</v>
      </c>
      <c r="E15" s="16" t="s">
        <v>137</v>
      </c>
      <c r="F15" s="16">
        <v>10.736867500000001</v>
      </c>
      <c r="G15" s="16">
        <v>106.7395267</v>
      </c>
      <c r="H15" s="19">
        <v>28.64</v>
      </c>
      <c r="I15" s="15" t="s">
        <v>10</v>
      </c>
      <c r="J15" s="19">
        <v>962.49</v>
      </c>
      <c r="K15" s="16" t="s">
        <v>202</v>
      </c>
      <c r="L15" s="16" t="s">
        <v>203</v>
      </c>
      <c r="M15" s="22" t="s">
        <v>209</v>
      </c>
      <c r="N15">
        <f t="shared" si="0"/>
        <v>2</v>
      </c>
      <c r="O15">
        <f t="shared" si="1"/>
        <v>7</v>
      </c>
    </row>
    <row r="16" spans="1:15" ht="17.399999999999999" x14ac:dyDescent="0.35">
      <c r="A16" s="15"/>
      <c r="B16" s="14">
        <v>4132</v>
      </c>
      <c r="C16" s="15" t="s">
        <v>138</v>
      </c>
      <c r="D16" s="16" t="s">
        <v>139</v>
      </c>
      <c r="E16" s="16" t="s">
        <v>140</v>
      </c>
      <c r="F16" s="16">
        <v>10.7319051192957</v>
      </c>
      <c r="G16" s="16">
        <v>106.73500054643</v>
      </c>
      <c r="H16" s="19">
        <v>17.519999999999996</v>
      </c>
      <c r="I16" s="15" t="s">
        <v>10</v>
      </c>
      <c r="J16" s="19">
        <v>962.49</v>
      </c>
      <c r="K16" s="16" t="s">
        <v>204</v>
      </c>
      <c r="L16" s="16" t="s">
        <v>203</v>
      </c>
      <c r="M16" s="22" t="s">
        <v>208</v>
      </c>
      <c r="N16">
        <f t="shared" si="0"/>
        <v>4</v>
      </c>
      <c r="O16">
        <f t="shared" si="1"/>
        <v>6</v>
      </c>
    </row>
    <row r="17" spans="1:15" ht="17.399999999999999" x14ac:dyDescent="0.35">
      <c r="A17" s="15"/>
      <c r="B17" s="14" t="s">
        <v>141</v>
      </c>
      <c r="C17" s="15" t="s">
        <v>142</v>
      </c>
      <c r="D17" s="16" t="s">
        <v>143</v>
      </c>
      <c r="E17" s="16" t="s">
        <v>144</v>
      </c>
      <c r="F17" s="16">
        <v>10.7284868295064</v>
      </c>
      <c r="G17" s="16">
        <v>106.74292746253199</v>
      </c>
      <c r="H17" s="19">
        <v>18.060000000000002</v>
      </c>
      <c r="I17" s="15" t="s">
        <v>10</v>
      </c>
      <c r="J17" s="19">
        <v>962.49</v>
      </c>
      <c r="K17" s="16" t="s">
        <v>202</v>
      </c>
      <c r="L17" s="16" t="s">
        <v>205</v>
      </c>
      <c r="M17" s="22" t="s">
        <v>209</v>
      </c>
      <c r="N17">
        <f t="shared" si="0"/>
        <v>2</v>
      </c>
      <c r="O17">
        <f t="shared" si="1"/>
        <v>7</v>
      </c>
    </row>
    <row r="18" spans="1:15" ht="17.399999999999999" x14ac:dyDescent="0.35">
      <c r="A18" s="15"/>
      <c r="B18" s="14">
        <v>4590</v>
      </c>
      <c r="C18" s="15" t="s">
        <v>145</v>
      </c>
      <c r="D18" s="16" t="s">
        <v>146</v>
      </c>
      <c r="E18" s="16" t="s">
        <v>147</v>
      </c>
      <c r="F18" s="16">
        <v>10.739792156117201</v>
      </c>
      <c r="G18" s="16">
        <v>106.740544848588</v>
      </c>
      <c r="H18" s="19">
        <v>20.109999999999996</v>
      </c>
      <c r="I18" s="15" t="s">
        <v>10</v>
      </c>
      <c r="J18" s="19">
        <v>962.49</v>
      </c>
      <c r="K18" s="16" t="s">
        <v>204</v>
      </c>
      <c r="L18" s="16" t="s">
        <v>203</v>
      </c>
      <c r="M18" s="22" t="s">
        <v>208</v>
      </c>
      <c r="N18">
        <f t="shared" si="0"/>
        <v>4</v>
      </c>
      <c r="O18">
        <f t="shared" si="1"/>
        <v>6</v>
      </c>
    </row>
    <row r="19" spans="1:15" ht="17.399999999999999" x14ac:dyDescent="0.35">
      <c r="A19" s="15"/>
      <c r="B19" s="14">
        <v>4383</v>
      </c>
      <c r="C19" s="15" t="s">
        <v>148</v>
      </c>
      <c r="D19" s="16" t="s">
        <v>149</v>
      </c>
      <c r="E19" s="16" t="s">
        <v>150</v>
      </c>
      <c r="F19" s="16">
        <v>10.7365475</v>
      </c>
      <c r="G19" s="16">
        <v>106.7397792</v>
      </c>
      <c r="H19" s="19">
        <v>60.899999999999991</v>
      </c>
      <c r="I19" s="15" t="s">
        <v>10</v>
      </c>
      <c r="J19" s="19">
        <v>962.49</v>
      </c>
      <c r="K19" s="16" t="s">
        <v>202</v>
      </c>
      <c r="L19" s="16" t="s">
        <v>205</v>
      </c>
      <c r="M19" s="22" t="s">
        <v>209</v>
      </c>
      <c r="N19">
        <f t="shared" si="0"/>
        <v>2</v>
      </c>
      <c r="O19">
        <f t="shared" si="1"/>
        <v>7</v>
      </c>
    </row>
    <row r="20" spans="1:15" ht="17.399999999999999" x14ac:dyDescent="0.35">
      <c r="A20" s="15"/>
      <c r="B20" s="14">
        <v>4100</v>
      </c>
      <c r="C20" s="15" t="s">
        <v>151</v>
      </c>
      <c r="D20" s="16" t="s">
        <v>152</v>
      </c>
      <c r="E20" s="16" t="s">
        <v>153</v>
      </c>
      <c r="F20" s="16">
        <v>10.7143851317408</v>
      </c>
      <c r="G20" s="16">
        <v>106.741107357654</v>
      </c>
      <c r="H20" s="19">
        <v>11.85</v>
      </c>
      <c r="I20" s="15" t="s">
        <v>10</v>
      </c>
      <c r="J20" s="19">
        <v>962.49</v>
      </c>
      <c r="K20" s="16" t="s">
        <v>202</v>
      </c>
      <c r="L20" s="16" t="s">
        <v>205</v>
      </c>
      <c r="M20" s="22" t="s">
        <v>208</v>
      </c>
      <c r="N20">
        <f t="shared" si="0"/>
        <v>4</v>
      </c>
      <c r="O20">
        <f t="shared" si="1"/>
        <v>6</v>
      </c>
    </row>
    <row r="21" spans="1:15" ht="17.399999999999999" x14ac:dyDescent="0.35">
      <c r="A21" s="15"/>
      <c r="B21" s="14">
        <v>3078</v>
      </c>
      <c r="C21" s="15" t="s">
        <v>154</v>
      </c>
      <c r="D21" s="16" t="s">
        <v>155</v>
      </c>
      <c r="E21" s="16" t="s">
        <v>156</v>
      </c>
      <c r="F21" s="16">
        <v>10.715892999999999</v>
      </c>
      <c r="G21" s="16">
        <v>106.740177</v>
      </c>
      <c r="H21" s="19">
        <v>61.029999999999994</v>
      </c>
      <c r="I21" s="15" t="s">
        <v>10</v>
      </c>
      <c r="J21" s="19">
        <v>962.49</v>
      </c>
      <c r="K21" s="16" t="s">
        <v>202</v>
      </c>
      <c r="L21" s="16" t="s">
        <v>205</v>
      </c>
      <c r="M21" s="22" t="s">
        <v>208</v>
      </c>
      <c r="N21">
        <f t="shared" si="0"/>
        <v>4</v>
      </c>
      <c r="O21">
        <f t="shared" si="1"/>
        <v>6</v>
      </c>
    </row>
    <row r="22" spans="1:15" ht="17.399999999999999" x14ac:dyDescent="0.35">
      <c r="A22" s="15"/>
      <c r="B22" s="14">
        <v>2503</v>
      </c>
      <c r="C22" s="15" t="s">
        <v>157</v>
      </c>
      <c r="D22" s="16" t="s">
        <v>158</v>
      </c>
      <c r="E22" s="16" t="s">
        <v>159</v>
      </c>
      <c r="F22" s="16">
        <v>10.722022000000001</v>
      </c>
      <c r="G22" s="16">
        <v>106.72965600000001</v>
      </c>
      <c r="H22" s="19">
        <v>107.24</v>
      </c>
      <c r="I22" s="15" t="s">
        <v>10</v>
      </c>
      <c r="J22" s="19">
        <v>962.49</v>
      </c>
      <c r="K22" s="16" t="s">
        <v>202</v>
      </c>
      <c r="L22" s="16" t="s">
        <v>205</v>
      </c>
      <c r="M22" s="22" t="s">
        <v>208</v>
      </c>
      <c r="N22">
        <f t="shared" si="0"/>
        <v>4</v>
      </c>
      <c r="O22">
        <f t="shared" si="1"/>
        <v>6</v>
      </c>
    </row>
    <row r="23" spans="1:15" ht="17.399999999999999" x14ac:dyDescent="0.35">
      <c r="A23" s="15"/>
      <c r="B23" s="14">
        <v>6951</v>
      </c>
      <c r="C23" s="15" t="s">
        <v>160</v>
      </c>
      <c r="D23" s="16" t="s">
        <v>161</v>
      </c>
      <c r="E23" s="16" t="s">
        <v>162</v>
      </c>
      <c r="F23" s="16">
        <v>10.722993326103101</v>
      </c>
      <c r="G23" s="16">
        <v>106.726889275952</v>
      </c>
      <c r="H23" s="19">
        <v>14.199999999999998</v>
      </c>
      <c r="I23" s="15" t="s">
        <v>10</v>
      </c>
      <c r="J23" s="19">
        <v>962.49</v>
      </c>
      <c r="K23" s="16" t="s">
        <v>204</v>
      </c>
      <c r="L23" s="16" t="s">
        <v>205</v>
      </c>
      <c r="M23" s="22" t="s">
        <v>208</v>
      </c>
      <c r="N23">
        <f t="shared" si="0"/>
        <v>4</v>
      </c>
      <c r="O23">
        <f t="shared" si="1"/>
        <v>6</v>
      </c>
    </row>
    <row r="24" spans="1:15" ht="17.399999999999999" x14ac:dyDescent="0.35">
      <c r="A24" s="15"/>
      <c r="B24" s="14">
        <v>1597</v>
      </c>
      <c r="C24" s="15" t="s">
        <v>163</v>
      </c>
      <c r="D24" s="16" t="s">
        <v>164</v>
      </c>
      <c r="E24" s="16" t="s">
        <v>165</v>
      </c>
      <c r="F24" s="16">
        <v>10.744071196128401</v>
      </c>
      <c r="G24" s="16">
        <v>106.732557195509</v>
      </c>
      <c r="H24" s="19">
        <v>46.489999999999995</v>
      </c>
      <c r="I24" s="15" t="s">
        <v>10</v>
      </c>
      <c r="J24" s="19">
        <v>962.49</v>
      </c>
      <c r="K24" s="16" t="s">
        <v>206</v>
      </c>
      <c r="L24" s="16" t="s">
        <v>205</v>
      </c>
      <c r="M24" s="22" t="s">
        <v>209</v>
      </c>
      <c r="N24">
        <f t="shared" si="0"/>
        <v>2</v>
      </c>
      <c r="O24">
        <f t="shared" si="1"/>
        <v>7</v>
      </c>
    </row>
    <row r="25" spans="1:15" ht="17.399999999999999" x14ac:dyDescent="0.35">
      <c r="A25" s="15"/>
      <c r="B25" s="14">
        <v>6463</v>
      </c>
      <c r="C25" s="15" t="s">
        <v>166</v>
      </c>
      <c r="D25" s="16" t="s">
        <v>167</v>
      </c>
      <c r="E25" s="16" t="s">
        <v>168</v>
      </c>
      <c r="F25" s="16">
        <v>10.7071681332841</v>
      </c>
      <c r="G25" s="16">
        <v>106.72691009958299</v>
      </c>
      <c r="H25" s="19">
        <v>7.8999999999999995</v>
      </c>
      <c r="I25" s="15" t="s">
        <v>10</v>
      </c>
      <c r="J25" s="19">
        <v>962.49</v>
      </c>
      <c r="K25" s="16" t="s">
        <v>204</v>
      </c>
      <c r="L25" s="16" t="s">
        <v>205</v>
      </c>
      <c r="M25" s="22" t="s">
        <v>209</v>
      </c>
      <c r="N25">
        <f t="shared" si="0"/>
        <v>2</v>
      </c>
      <c r="O25">
        <f t="shared" si="1"/>
        <v>7</v>
      </c>
    </row>
    <row r="26" spans="1:15" ht="17.399999999999999" x14ac:dyDescent="0.35">
      <c r="A26" s="15"/>
      <c r="B26" s="14">
        <v>3016</v>
      </c>
      <c r="C26" s="15" t="s">
        <v>169</v>
      </c>
      <c r="D26" s="16" t="s">
        <v>170</v>
      </c>
      <c r="E26" s="16" t="s">
        <v>171</v>
      </c>
      <c r="F26" s="16">
        <v>10.704347</v>
      </c>
      <c r="G26" s="16">
        <v>106.730164</v>
      </c>
      <c r="H26" s="19">
        <v>31.109999999999992</v>
      </c>
      <c r="I26" s="15" t="s">
        <v>10</v>
      </c>
      <c r="J26" s="19">
        <v>962.49</v>
      </c>
      <c r="K26" s="16" t="s">
        <v>202</v>
      </c>
      <c r="L26" s="16" t="s">
        <v>205</v>
      </c>
      <c r="M26" s="22" t="s">
        <v>209</v>
      </c>
      <c r="N26">
        <f t="shared" si="0"/>
        <v>2</v>
      </c>
      <c r="O26">
        <f t="shared" si="1"/>
        <v>7</v>
      </c>
    </row>
    <row r="27" spans="1:15" ht="17.399999999999999" x14ac:dyDescent="0.35">
      <c r="A27" s="15"/>
      <c r="B27" s="14">
        <v>6104</v>
      </c>
      <c r="C27" s="15" t="s">
        <v>172</v>
      </c>
      <c r="D27" s="16" t="s">
        <v>173</v>
      </c>
      <c r="E27" s="16" t="s">
        <v>174</v>
      </c>
      <c r="F27" s="16">
        <v>10.6737831589801</v>
      </c>
      <c r="G27" s="16">
        <v>106.733348710193</v>
      </c>
      <c r="H27" s="19">
        <v>5.2</v>
      </c>
      <c r="I27" s="15" t="s">
        <v>10</v>
      </c>
      <c r="J27" s="19">
        <v>962.49</v>
      </c>
      <c r="K27" s="16" t="s">
        <v>204</v>
      </c>
      <c r="L27" s="16" t="s">
        <v>205</v>
      </c>
      <c r="M27" s="22" t="s">
        <v>208</v>
      </c>
      <c r="N27">
        <f t="shared" si="0"/>
        <v>4</v>
      </c>
      <c r="O27">
        <f t="shared" si="1"/>
        <v>6</v>
      </c>
    </row>
    <row r="28" spans="1:15" ht="17.399999999999999" x14ac:dyDescent="0.35">
      <c r="A28" s="15"/>
      <c r="B28" s="14">
        <v>5794</v>
      </c>
      <c r="C28" s="15" t="s">
        <v>175</v>
      </c>
      <c r="D28" s="16" t="s">
        <v>176</v>
      </c>
      <c r="E28" s="16" t="s">
        <v>177</v>
      </c>
      <c r="F28" s="16">
        <v>10.7029994174245</v>
      </c>
      <c r="G28" s="16">
        <v>106.729962631189</v>
      </c>
      <c r="H28" s="19">
        <v>2.4500000000000002</v>
      </c>
      <c r="I28" s="15" t="s">
        <v>10</v>
      </c>
      <c r="J28" s="19">
        <v>962.49</v>
      </c>
      <c r="K28" s="16" t="s">
        <v>204</v>
      </c>
      <c r="L28" s="16" t="s">
        <v>205</v>
      </c>
      <c r="M28" s="22" t="s">
        <v>209</v>
      </c>
      <c r="N28">
        <f t="shared" si="0"/>
        <v>2</v>
      </c>
      <c r="O28">
        <f t="shared" si="1"/>
        <v>7</v>
      </c>
    </row>
    <row r="29" spans="1:15" ht="17.399999999999999" x14ac:dyDescent="0.35">
      <c r="A29" s="15"/>
      <c r="B29" s="14" t="s">
        <v>178</v>
      </c>
      <c r="C29" s="15" t="s">
        <v>179</v>
      </c>
      <c r="D29" s="16" t="s">
        <v>180</v>
      </c>
      <c r="E29" s="16" t="s">
        <v>181</v>
      </c>
      <c r="F29" s="16">
        <v>10.7023000687314</v>
      </c>
      <c r="G29" s="16">
        <v>106.73175828461299</v>
      </c>
      <c r="H29" s="19">
        <v>20.599999999999994</v>
      </c>
      <c r="I29" s="15" t="s">
        <v>10</v>
      </c>
      <c r="J29" s="19">
        <v>962.49</v>
      </c>
      <c r="K29" s="16" t="s">
        <v>204</v>
      </c>
      <c r="L29" s="16" t="s">
        <v>205</v>
      </c>
      <c r="M29" s="22" t="s">
        <v>209</v>
      </c>
      <c r="N29">
        <f t="shared" si="0"/>
        <v>2</v>
      </c>
      <c r="O29">
        <f t="shared" si="1"/>
        <v>7</v>
      </c>
    </row>
    <row r="30" spans="1:15" ht="17.399999999999999" x14ac:dyDescent="0.35">
      <c r="A30" s="15"/>
      <c r="B30" s="14">
        <v>6060</v>
      </c>
      <c r="C30" s="15" t="s">
        <v>182</v>
      </c>
      <c r="D30" s="16" t="s">
        <v>183</v>
      </c>
      <c r="E30" s="16" t="s">
        <v>184</v>
      </c>
      <c r="F30" s="16">
        <v>10.7143064267249</v>
      </c>
      <c r="G30" s="16">
        <v>106.734643896509</v>
      </c>
      <c r="H30" s="19">
        <v>26.05</v>
      </c>
      <c r="I30" s="15" t="s">
        <v>10</v>
      </c>
      <c r="J30" s="19">
        <v>962.49</v>
      </c>
      <c r="K30" s="16" t="s">
        <v>204</v>
      </c>
      <c r="L30" s="16" t="s">
        <v>205</v>
      </c>
      <c r="M30" s="22" t="s">
        <v>209</v>
      </c>
      <c r="N30">
        <f t="shared" si="0"/>
        <v>2</v>
      </c>
      <c r="O30">
        <f t="shared" si="1"/>
        <v>7</v>
      </c>
    </row>
    <row r="31" spans="1:15" ht="17.399999999999999" x14ac:dyDescent="0.35">
      <c r="A31" s="15"/>
      <c r="B31" s="14">
        <v>3907</v>
      </c>
      <c r="C31" s="15" t="s">
        <v>185</v>
      </c>
      <c r="D31" s="16" t="s">
        <v>186</v>
      </c>
      <c r="E31" s="16" t="s">
        <v>187</v>
      </c>
      <c r="F31" s="16">
        <v>10.687756538391101</v>
      </c>
      <c r="G31" s="16">
        <v>106.742797851563</v>
      </c>
      <c r="H31" s="19">
        <v>53.73</v>
      </c>
      <c r="I31" s="15" t="s">
        <v>10</v>
      </c>
      <c r="J31" s="19">
        <v>962.49</v>
      </c>
      <c r="K31" s="16" t="s">
        <v>204</v>
      </c>
      <c r="L31" s="16" t="s">
        <v>205</v>
      </c>
      <c r="M31" s="22" t="s">
        <v>209</v>
      </c>
      <c r="N31">
        <f t="shared" si="0"/>
        <v>2</v>
      </c>
      <c r="O31">
        <f t="shared" si="1"/>
        <v>7</v>
      </c>
    </row>
    <row r="32" spans="1:15" ht="17.399999999999999" x14ac:dyDescent="0.35">
      <c r="A32" s="15"/>
      <c r="B32" s="14" t="s">
        <v>188</v>
      </c>
      <c r="C32" s="15" t="s">
        <v>189</v>
      </c>
      <c r="D32" s="16" t="s">
        <v>190</v>
      </c>
      <c r="E32" s="16" t="s">
        <v>191</v>
      </c>
      <c r="F32" s="16">
        <v>10.678248</v>
      </c>
      <c r="G32" s="16">
        <v>106.74061500000001</v>
      </c>
      <c r="H32" s="19">
        <v>17.240000000000002</v>
      </c>
      <c r="I32" s="15" t="s">
        <v>10</v>
      </c>
      <c r="J32" s="19">
        <v>962.49</v>
      </c>
      <c r="K32" s="16" t="s">
        <v>204</v>
      </c>
      <c r="L32" s="16" t="s">
        <v>205</v>
      </c>
      <c r="M32" s="22" t="s">
        <v>209</v>
      </c>
      <c r="N32">
        <f t="shared" si="0"/>
        <v>2</v>
      </c>
      <c r="O32">
        <f t="shared" si="1"/>
        <v>7</v>
      </c>
    </row>
    <row r="33" spans="1:15" ht="17.399999999999999" x14ac:dyDescent="0.35">
      <c r="A33" s="15"/>
      <c r="B33" s="14">
        <v>6916</v>
      </c>
      <c r="C33" s="15" t="s">
        <v>192</v>
      </c>
      <c r="D33" s="16" t="s">
        <v>193</v>
      </c>
      <c r="E33" s="16" t="s">
        <v>194</v>
      </c>
      <c r="F33" s="16">
        <v>10.659356151010501</v>
      </c>
      <c r="G33" s="16">
        <v>106.72755624051599</v>
      </c>
      <c r="H33" s="19">
        <v>13.75</v>
      </c>
      <c r="I33" s="15" t="s">
        <v>10</v>
      </c>
      <c r="J33" s="19">
        <v>962.49</v>
      </c>
      <c r="K33" s="16" t="s">
        <v>204</v>
      </c>
      <c r="L33" s="16" t="s">
        <v>205</v>
      </c>
      <c r="M33" s="22" t="s">
        <v>209</v>
      </c>
      <c r="N33">
        <f t="shared" si="0"/>
        <v>2</v>
      </c>
      <c r="O33">
        <f t="shared" si="1"/>
        <v>7</v>
      </c>
    </row>
    <row r="34" spans="1:15" x14ac:dyDescent="0.3">
      <c r="A34" s="24"/>
      <c r="B34" s="23">
        <v>4330</v>
      </c>
      <c r="C34" s="24" t="s">
        <v>210</v>
      </c>
      <c r="D34" s="25" t="s">
        <v>211</v>
      </c>
      <c r="E34" s="25" t="s">
        <v>212</v>
      </c>
      <c r="F34" s="25">
        <v>10.7453415</v>
      </c>
      <c r="G34" s="25">
        <v>106.70173370000001</v>
      </c>
      <c r="H34" s="26">
        <v>55.26</v>
      </c>
      <c r="I34" s="24" t="s">
        <v>11</v>
      </c>
      <c r="J34" s="26">
        <v>674.1600000000002</v>
      </c>
      <c r="K34" s="25" t="s">
        <v>204</v>
      </c>
      <c r="L34" s="25" t="s">
        <v>203</v>
      </c>
      <c r="M34" s="27" t="s">
        <v>209</v>
      </c>
      <c r="N34">
        <f t="shared" si="0"/>
        <v>2</v>
      </c>
      <c r="O34">
        <f t="shared" si="1"/>
        <v>7</v>
      </c>
    </row>
    <row r="35" spans="1:15" x14ac:dyDescent="0.3">
      <c r="A35" s="24"/>
      <c r="B35" s="23">
        <v>2929</v>
      </c>
      <c r="C35" s="24" t="s">
        <v>213</v>
      </c>
      <c r="D35" s="25" t="s">
        <v>214</v>
      </c>
      <c r="E35" s="25" t="s">
        <v>215</v>
      </c>
      <c r="F35" s="25">
        <v>10.745587</v>
      </c>
      <c r="G35" s="25">
        <v>106.69910900000001</v>
      </c>
      <c r="H35" s="26">
        <v>57.049999999999983</v>
      </c>
      <c r="I35" s="24" t="s">
        <v>11</v>
      </c>
      <c r="J35" s="26">
        <v>674.1600000000002</v>
      </c>
      <c r="K35" s="25" t="s">
        <v>202</v>
      </c>
      <c r="L35" s="25" t="s">
        <v>203</v>
      </c>
      <c r="M35" s="27" t="s">
        <v>209</v>
      </c>
      <c r="N35">
        <f t="shared" si="0"/>
        <v>2</v>
      </c>
      <c r="O35">
        <f t="shared" si="1"/>
        <v>7</v>
      </c>
    </row>
    <row r="36" spans="1:15" x14ac:dyDescent="0.3">
      <c r="A36" s="24"/>
      <c r="B36" s="23">
        <v>6275</v>
      </c>
      <c r="C36" s="24" t="s">
        <v>216</v>
      </c>
      <c r="D36" s="25" t="s">
        <v>217</v>
      </c>
      <c r="E36" s="25" t="s">
        <v>218</v>
      </c>
      <c r="F36" s="25">
        <v>10.745576503606699</v>
      </c>
      <c r="G36" s="25">
        <v>106.70713597526</v>
      </c>
      <c r="H36" s="26">
        <v>24.33</v>
      </c>
      <c r="I36" s="24" t="s">
        <v>11</v>
      </c>
      <c r="J36" s="26">
        <v>674.1600000000002</v>
      </c>
      <c r="K36" s="25" t="s">
        <v>204</v>
      </c>
      <c r="L36" s="25" t="s">
        <v>203</v>
      </c>
      <c r="M36" s="27" t="s">
        <v>209</v>
      </c>
      <c r="N36">
        <f t="shared" si="0"/>
        <v>2</v>
      </c>
      <c r="O36">
        <f t="shared" si="1"/>
        <v>7</v>
      </c>
    </row>
    <row r="37" spans="1:15" x14ac:dyDescent="0.3">
      <c r="A37" s="24"/>
      <c r="B37" s="23">
        <v>6558</v>
      </c>
      <c r="C37" s="24" t="s">
        <v>219</v>
      </c>
      <c r="D37" s="25" t="s">
        <v>220</v>
      </c>
      <c r="E37" s="25" t="s">
        <v>221</v>
      </c>
      <c r="F37" s="25">
        <v>10.740514087325399</v>
      </c>
      <c r="G37" s="25">
        <v>106.703615066645</v>
      </c>
      <c r="H37" s="26">
        <v>13.219999999999999</v>
      </c>
      <c r="I37" s="24" t="s">
        <v>11</v>
      </c>
      <c r="J37" s="26">
        <v>674.1600000000002</v>
      </c>
      <c r="K37" s="25" t="s">
        <v>204</v>
      </c>
      <c r="L37" s="25" t="s">
        <v>203</v>
      </c>
      <c r="M37" s="27" t="s">
        <v>208</v>
      </c>
      <c r="N37">
        <f t="shared" si="0"/>
        <v>4</v>
      </c>
      <c r="O37">
        <f t="shared" si="1"/>
        <v>6</v>
      </c>
    </row>
    <row r="38" spans="1:15" x14ac:dyDescent="0.3">
      <c r="A38" s="24"/>
      <c r="B38" s="23">
        <v>6350</v>
      </c>
      <c r="C38" s="24" t="s">
        <v>222</v>
      </c>
      <c r="D38" s="25" t="s">
        <v>223</v>
      </c>
      <c r="E38" s="25" t="s">
        <v>224</v>
      </c>
      <c r="F38" s="25">
        <v>10.741173711843</v>
      </c>
      <c r="G38" s="25">
        <v>106.70971632891001</v>
      </c>
      <c r="H38" s="26">
        <v>5.22</v>
      </c>
      <c r="I38" s="24" t="s">
        <v>11</v>
      </c>
      <c r="J38" s="26">
        <v>674.1600000000002</v>
      </c>
      <c r="K38" s="25" t="s">
        <v>204</v>
      </c>
      <c r="L38" s="25" t="s">
        <v>203</v>
      </c>
      <c r="M38" s="27" t="s">
        <v>209</v>
      </c>
      <c r="N38">
        <f t="shared" si="0"/>
        <v>2</v>
      </c>
      <c r="O38">
        <f t="shared" si="1"/>
        <v>7</v>
      </c>
    </row>
    <row r="39" spans="1:15" x14ac:dyDescent="0.3">
      <c r="A39" s="24"/>
      <c r="B39" s="23">
        <v>3135</v>
      </c>
      <c r="C39" s="24" t="s">
        <v>225</v>
      </c>
      <c r="D39" s="25" t="s">
        <v>226</v>
      </c>
      <c r="E39" s="25" t="s">
        <v>227</v>
      </c>
      <c r="F39" s="25">
        <v>10.74976</v>
      </c>
      <c r="G39" s="25">
        <v>106.711016</v>
      </c>
      <c r="H39" s="26">
        <v>45.899999999999991</v>
      </c>
      <c r="I39" s="24" t="s">
        <v>11</v>
      </c>
      <c r="J39" s="26">
        <v>674.1600000000002</v>
      </c>
      <c r="K39" s="25" t="s">
        <v>204</v>
      </c>
      <c r="L39" s="25" t="s">
        <v>203</v>
      </c>
      <c r="M39" s="27" t="s">
        <v>209</v>
      </c>
      <c r="N39">
        <f t="shared" si="0"/>
        <v>2</v>
      </c>
      <c r="O39">
        <f t="shared" si="1"/>
        <v>7</v>
      </c>
    </row>
    <row r="40" spans="1:15" x14ac:dyDescent="0.3">
      <c r="A40" s="24"/>
      <c r="B40" s="23">
        <v>4165</v>
      </c>
      <c r="C40" s="24" t="s">
        <v>228</v>
      </c>
      <c r="D40" s="25" t="s">
        <v>229</v>
      </c>
      <c r="E40" s="25" t="s">
        <v>230</v>
      </c>
      <c r="F40" s="25">
        <v>10.755850000000001</v>
      </c>
      <c r="G40" s="25">
        <v>106.69834</v>
      </c>
      <c r="H40" s="26">
        <v>49.569999999999993</v>
      </c>
      <c r="I40" s="24" t="s">
        <v>11</v>
      </c>
      <c r="J40" s="26">
        <v>674.1600000000002</v>
      </c>
      <c r="K40" s="25" t="s">
        <v>204</v>
      </c>
      <c r="L40" s="25" t="s">
        <v>203</v>
      </c>
      <c r="M40" s="27" t="s">
        <v>209</v>
      </c>
      <c r="N40">
        <f t="shared" si="0"/>
        <v>2</v>
      </c>
      <c r="O40">
        <f t="shared" si="1"/>
        <v>7</v>
      </c>
    </row>
    <row r="41" spans="1:15" x14ac:dyDescent="0.3">
      <c r="A41" s="24"/>
      <c r="B41" s="23">
        <v>2043</v>
      </c>
      <c r="C41" s="24" t="s">
        <v>231</v>
      </c>
      <c r="D41" s="25" t="s">
        <v>232</v>
      </c>
      <c r="E41" s="25" t="s">
        <v>233</v>
      </c>
      <c r="F41" s="25">
        <v>10.751166</v>
      </c>
      <c r="G41" s="25">
        <v>106.69941300000001</v>
      </c>
      <c r="H41" s="26">
        <v>21.429999999999996</v>
      </c>
      <c r="I41" s="24" t="s">
        <v>11</v>
      </c>
      <c r="J41" s="26">
        <v>674.1600000000002</v>
      </c>
      <c r="K41" s="25" t="s">
        <v>204</v>
      </c>
      <c r="L41" s="25" t="s">
        <v>203</v>
      </c>
      <c r="M41" s="27" t="s">
        <v>209</v>
      </c>
      <c r="N41">
        <f t="shared" si="0"/>
        <v>2</v>
      </c>
      <c r="O41">
        <f t="shared" si="1"/>
        <v>7</v>
      </c>
    </row>
    <row r="42" spans="1:15" x14ac:dyDescent="0.3">
      <c r="A42" s="24"/>
      <c r="B42" s="23">
        <v>4226</v>
      </c>
      <c r="C42" s="24" t="s">
        <v>234</v>
      </c>
      <c r="D42" s="25" t="s">
        <v>235</v>
      </c>
      <c r="E42" s="25" t="s">
        <v>236</v>
      </c>
      <c r="F42" s="25">
        <v>10.746466</v>
      </c>
      <c r="G42" s="25">
        <v>106.715867</v>
      </c>
      <c r="H42" s="26">
        <v>22.679999999999993</v>
      </c>
      <c r="I42" s="24" t="s">
        <v>11</v>
      </c>
      <c r="J42" s="26">
        <v>674.1600000000002</v>
      </c>
      <c r="K42" s="25" t="s">
        <v>204</v>
      </c>
      <c r="L42" s="25" t="s">
        <v>203</v>
      </c>
      <c r="M42" s="27" t="s">
        <v>209</v>
      </c>
      <c r="N42">
        <f t="shared" si="0"/>
        <v>2</v>
      </c>
      <c r="O42">
        <f t="shared" si="1"/>
        <v>7</v>
      </c>
    </row>
    <row r="43" spans="1:15" x14ac:dyDescent="0.3">
      <c r="A43" s="24"/>
      <c r="B43" s="23" t="s">
        <v>237</v>
      </c>
      <c r="C43" s="24" t="s">
        <v>238</v>
      </c>
      <c r="D43" s="25" t="s">
        <v>239</v>
      </c>
      <c r="E43" s="25" t="s">
        <v>240</v>
      </c>
      <c r="F43" s="25">
        <v>10.7435223475104</v>
      </c>
      <c r="G43" s="25">
        <v>106.71573819596701</v>
      </c>
      <c r="H43" s="26">
        <v>14.499999999999998</v>
      </c>
      <c r="I43" s="24" t="s">
        <v>11</v>
      </c>
      <c r="J43" s="26">
        <v>674.1600000000002</v>
      </c>
      <c r="K43" s="25" t="s">
        <v>204</v>
      </c>
      <c r="L43" s="25" t="s">
        <v>203</v>
      </c>
      <c r="M43" s="27" t="s">
        <v>209</v>
      </c>
      <c r="N43">
        <f t="shared" si="0"/>
        <v>2</v>
      </c>
      <c r="O43">
        <f t="shared" si="1"/>
        <v>7</v>
      </c>
    </row>
    <row r="44" spans="1:15" x14ac:dyDescent="0.3">
      <c r="A44" s="24"/>
      <c r="B44" s="23">
        <v>6421</v>
      </c>
      <c r="C44" s="24" t="s">
        <v>241</v>
      </c>
      <c r="D44" s="25" t="s">
        <v>242</v>
      </c>
      <c r="E44" s="25" t="s">
        <v>243</v>
      </c>
      <c r="F44" s="25">
        <v>10.733816262390301</v>
      </c>
      <c r="G44" s="25">
        <v>106.715823741912</v>
      </c>
      <c r="H44" s="26">
        <v>15.349999999999996</v>
      </c>
      <c r="I44" s="24" t="s">
        <v>11</v>
      </c>
      <c r="J44" s="26">
        <v>674.1600000000002</v>
      </c>
      <c r="K44" s="25" t="s">
        <v>204</v>
      </c>
      <c r="L44" s="25" t="s">
        <v>203</v>
      </c>
      <c r="M44" s="27" t="s">
        <v>209</v>
      </c>
      <c r="N44">
        <f t="shared" si="0"/>
        <v>2</v>
      </c>
      <c r="O44">
        <f t="shared" si="1"/>
        <v>7</v>
      </c>
    </row>
    <row r="45" spans="1:15" x14ac:dyDescent="0.3">
      <c r="A45" s="24"/>
      <c r="B45" s="23">
        <v>6422</v>
      </c>
      <c r="C45" s="24" t="s">
        <v>244</v>
      </c>
      <c r="D45" s="25" t="s">
        <v>245</v>
      </c>
      <c r="E45" s="25" t="s">
        <v>246</v>
      </c>
      <c r="F45" s="25">
        <v>10.7219371644943</v>
      </c>
      <c r="G45" s="25">
        <v>106.70366662468101</v>
      </c>
      <c r="H45" s="26">
        <v>22.369999999999997</v>
      </c>
      <c r="I45" s="24" t="s">
        <v>11</v>
      </c>
      <c r="J45" s="26">
        <v>674.1600000000002</v>
      </c>
      <c r="K45" s="25" t="s">
        <v>202</v>
      </c>
      <c r="L45" s="25" t="s">
        <v>203</v>
      </c>
      <c r="M45" s="27" t="s">
        <v>209</v>
      </c>
      <c r="N45">
        <f t="shared" si="0"/>
        <v>2</v>
      </c>
      <c r="O45">
        <f t="shared" si="1"/>
        <v>7</v>
      </c>
    </row>
    <row r="46" spans="1:15" x14ac:dyDescent="0.3">
      <c r="A46" s="24"/>
      <c r="B46" s="23">
        <v>6781</v>
      </c>
      <c r="C46" s="24" t="s">
        <v>247</v>
      </c>
      <c r="D46" s="25" t="s">
        <v>248</v>
      </c>
      <c r="E46" s="25" t="s">
        <v>249</v>
      </c>
      <c r="F46" s="25">
        <v>10.713812000000001</v>
      </c>
      <c r="G46" s="25">
        <v>106.70055600000001</v>
      </c>
      <c r="H46" s="26">
        <v>5.6099999999999994</v>
      </c>
      <c r="I46" s="24" t="s">
        <v>11</v>
      </c>
      <c r="J46" s="26">
        <v>674.1600000000002</v>
      </c>
      <c r="K46" s="25" t="s">
        <v>204</v>
      </c>
      <c r="L46" s="25" t="s">
        <v>203</v>
      </c>
      <c r="M46" s="27" t="s">
        <v>209</v>
      </c>
      <c r="N46">
        <f t="shared" si="0"/>
        <v>2</v>
      </c>
      <c r="O46">
        <f t="shared" si="1"/>
        <v>7</v>
      </c>
    </row>
    <row r="47" spans="1:15" x14ac:dyDescent="0.3">
      <c r="A47" s="24"/>
      <c r="B47" s="23">
        <v>6242</v>
      </c>
      <c r="C47" s="24" t="s">
        <v>250</v>
      </c>
      <c r="D47" s="25" t="s">
        <v>251</v>
      </c>
      <c r="E47" s="25" t="s">
        <v>252</v>
      </c>
      <c r="F47" s="25">
        <v>10.712475673859499</v>
      </c>
      <c r="G47" s="25">
        <v>106.70723199588301</v>
      </c>
      <c r="H47" s="26">
        <v>44.910000000000011</v>
      </c>
      <c r="I47" s="24" t="s">
        <v>11</v>
      </c>
      <c r="J47" s="26">
        <v>674.1600000000002</v>
      </c>
      <c r="K47" s="25" t="s">
        <v>202</v>
      </c>
      <c r="L47" s="25" t="s">
        <v>203</v>
      </c>
      <c r="M47" s="27" t="s">
        <v>209</v>
      </c>
      <c r="N47">
        <f t="shared" si="0"/>
        <v>2</v>
      </c>
      <c r="O47">
        <f t="shared" si="1"/>
        <v>7</v>
      </c>
    </row>
    <row r="48" spans="1:15" x14ac:dyDescent="0.3">
      <c r="A48" s="24"/>
      <c r="B48" s="23">
        <v>5786</v>
      </c>
      <c r="C48" s="24" t="s">
        <v>253</v>
      </c>
      <c r="D48" s="25" t="s">
        <v>254</v>
      </c>
      <c r="E48" s="25" t="s">
        <v>255</v>
      </c>
      <c r="F48" s="25">
        <v>10.730622672795199</v>
      </c>
      <c r="G48" s="25">
        <v>106.705820349229</v>
      </c>
      <c r="H48" s="26">
        <v>2.6</v>
      </c>
      <c r="I48" s="24" t="s">
        <v>11</v>
      </c>
      <c r="J48" s="26">
        <v>674.1600000000002</v>
      </c>
      <c r="K48" s="25" t="s">
        <v>204</v>
      </c>
      <c r="L48" s="25" t="s">
        <v>203</v>
      </c>
      <c r="M48" s="27" t="s">
        <v>209</v>
      </c>
      <c r="N48">
        <f t="shared" si="0"/>
        <v>2</v>
      </c>
      <c r="O48">
        <f t="shared" si="1"/>
        <v>7</v>
      </c>
    </row>
    <row r="49" spans="1:15" x14ac:dyDescent="0.3">
      <c r="A49" s="24"/>
      <c r="B49" s="23">
        <v>4281</v>
      </c>
      <c r="C49" s="24" t="s">
        <v>256</v>
      </c>
      <c r="D49" s="25" t="s">
        <v>257</v>
      </c>
      <c r="E49" s="25" t="s">
        <v>258</v>
      </c>
      <c r="F49" s="25">
        <v>10.739318000000001</v>
      </c>
      <c r="G49" s="25">
        <v>106.700242</v>
      </c>
      <c r="H49" s="26">
        <v>13.369999999999997</v>
      </c>
      <c r="I49" s="24" t="s">
        <v>11</v>
      </c>
      <c r="J49" s="26">
        <v>674.1600000000002</v>
      </c>
      <c r="K49" s="25" t="s">
        <v>202</v>
      </c>
      <c r="L49" s="25" t="s">
        <v>203</v>
      </c>
      <c r="M49" s="27" t="s">
        <v>209</v>
      </c>
      <c r="N49">
        <f t="shared" si="0"/>
        <v>2</v>
      </c>
      <c r="O49">
        <f t="shared" si="1"/>
        <v>7</v>
      </c>
    </row>
    <row r="50" spans="1:15" x14ac:dyDescent="0.3">
      <c r="A50" s="24"/>
      <c r="B50" s="23">
        <v>5547</v>
      </c>
      <c r="C50" s="24" t="s">
        <v>259</v>
      </c>
      <c r="D50" s="25" t="s">
        <v>260</v>
      </c>
      <c r="E50" s="25" t="s">
        <v>261</v>
      </c>
      <c r="F50" s="25">
        <v>10.7215501</v>
      </c>
      <c r="G50" s="25">
        <v>106.6989681</v>
      </c>
      <c r="H50" s="26">
        <v>40.11</v>
      </c>
      <c r="I50" s="24" t="s">
        <v>11</v>
      </c>
      <c r="J50" s="26">
        <v>674.1600000000002</v>
      </c>
      <c r="K50" s="25" t="s">
        <v>202</v>
      </c>
      <c r="L50" s="25" t="s">
        <v>203</v>
      </c>
      <c r="M50" s="27" t="s">
        <v>208</v>
      </c>
      <c r="N50">
        <f t="shared" si="0"/>
        <v>4</v>
      </c>
      <c r="O50">
        <f t="shared" si="1"/>
        <v>6</v>
      </c>
    </row>
    <row r="51" spans="1:15" x14ac:dyDescent="0.3">
      <c r="A51" s="24"/>
      <c r="B51" s="23">
        <v>3533</v>
      </c>
      <c r="C51" s="24" t="s">
        <v>262</v>
      </c>
      <c r="D51" s="25" t="s">
        <v>263</v>
      </c>
      <c r="E51" s="25" t="s">
        <v>264</v>
      </c>
      <c r="F51" s="25">
        <v>10.71841</v>
      </c>
      <c r="G51" s="25">
        <v>106.70218</v>
      </c>
      <c r="H51" s="26">
        <v>18.099999999999998</v>
      </c>
      <c r="I51" s="24" t="s">
        <v>11</v>
      </c>
      <c r="J51" s="26">
        <v>674.1600000000002</v>
      </c>
      <c r="K51" s="25" t="s">
        <v>204</v>
      </c>
      <c r="L51" s="25" t="s">
        <v>203</v>
      </c>
      <c r="M51" s="27" t="s">
        <v>209</v>
      </c>
      <c r="N51">
        <f t="shared" si="0"/>
        <v>2</v>
      </c>
      <c r="O51">
        <f t="shared" si="1"/>
        <v>7</v>
      </c>
    </row>
    <row r="52" spans="1:15" x14ac:dyDescent="0.3">
      <c r="A52" s="24"/>
      <c r="B52" s="23">
        <v>6566</v>
      </c>
      <c r="C52" s="24" t="s">
        <v>265</v>
      </c>
      <c r="D52" s="25" t="s">
        <v>266</v>
      </c>
      <c r="E52" s="25" t="s">
        <v>267</v>
      </c>
      <c r="F52" s="25">
        <v>10.717549693131399</v>
      </c>
      <c r="G52" s="25">
        <v>106.70407443609101</v>
      </c>
      <c r="H52" s="26">
        <v>8.1999999999999993</v>
      </c>
      <c r="I52" s="24" t="s">
        <v>11</v>
      </c>
      <c r="J52" s="26">
        <v>674.1600000000002</v>
      </c>
      <c r="K52" s="25" t="s">
        <v>204</v>
      </c>
      <c r="L52" s="25" t="s">
        <v>203</v>
      </c>
      <c r="M52" s="27" t="s">
        <v>209</v>
      </c>
      <c r="N52">
        <f t="shared" si="0"/>
        <v>2</v>
      </c>
      <c r="O52">
        <f t="shared" si="1"/>
        <v>7</v>
      </c>
    </row>
    <row r="53" spans="1:15" x14ac:dyDescent="0.3">
      <c r="A53" s="24"/>
      <c r="B53" s="23">
        <v>1681</v>
      </c>
      <c r="C53" s="24" t="s">
        <v>268</v>
      </c>
      <c r="D53" s="25" t="s">
        <v>269</v>
      </c>
      <c r="E53" s="25" t="s">
        <v>270</v>
      </c>
      <c r="F53" s="25">
        <v>10.7321836096433</v>
      </c>
      <c r="G53" s="25">
        <v>106.70612548185299</v>
      </c>
      <c r="H53" s="26">
        <v>151.12</v>
      </c>
      <c r="I53" s="24" t="s">
        <v>11</v>
      </c>
      <c r="J53" s="26">
        <v>674.1600000000002</v>
      </c>
      <c r="K53" s="25" t="s">
        <v>206</v>
      </c>
      <c r="L53" s="25" t="s">
        <v>205</v>
      </c>
      <c r="M53" s="27" t="s">
        <v>208</v>
      </c>
      <c r="N53">
        <f t="shared" si="0"/>
        <v>4</v>
      </c>
      <c r="O53">
        <f t="shared" si="1"/>
        <v>6</v>
      </c>
    </row>
    <row r="54" spans="1:15" x14ac:dyDescent="0.3">
      <c r="A54" s="24"/>
      <c r="B54" s="23">
        <v>3964</v>
      </c>
      <c r="C54" s="24" t="s">
        <v>271</v>
      </c>
      <c r="D54" s="25" t="s">
        <v>272</v>
      </c>
      <c r="E54" s="25" t="s">
        <v>273</v>
      </c>
      <c r="F54" s="25">
        <v>10.700519999999999</v>
      </c>
      <c r="G54" s="25">
        <v>106.70417</v>
      </c>
      <c r="H54" s="26">
        <v>7.8199999999999994</v>
      </c>
      <c r="I54" s="24" t="s">
        <v>11</v>
      </c>
      <c r="J54" s="26">
        <v>674.1600000000002</v>
      </c>
      <c r="K54" s="25" t="s">
        <v>204</v>
      </c>
      <c r="L54" s="25" t="s">
        <v>205</v>
      </c>
      <c r="M54" s="27" t="s">
        <v>209</v>
      </c>
      <c r="N54">
        <f t="shared" si="0"/>
        <v>2</v>
      </c>
      <c r="O54">
        <f t="shared" si="1"/>
        <v>7</v>
      </c>
    </row>
    <row r="55" spans="1:15" x14ac:dyDescent="0.3">
      <c r="A55" s="24"/>
      <c r="B55" s="23">
        <v>3115</v>
      </c>
      <c r="C55" s="24" t="s">
        <v>274</v>
      </c>
      <c r="D55" s="25" t="s">
        <v>275</v>
      </c>
      <c r="E55" s="25" t="s">
        <v>276</v>
      </c>
      <c r="F55" s="25">
        <v>10.710073</v>
      </c>
      <c r="G55" s="25">
        <v>106.70221100000001</v>
      </c>
      <c r="H55" s="26">
        <v>12.069999999999999</v>
      </c>
      <c r="I55" s="24" t="s">
        <v>11</v>
      </c>
      <c r="J55" s="26">
        <v>674.1600000000002</v>
      </c>
      <c r="K55" s="25" t="s">
        <v>204</v>
      </c>
      <c r="L55" s="25" t="s">
        <v>205</v>
      </c>
      <c r="M55" s="27" t="s">
        <v>208</v>
      </c>
      <c r="N55">
        <f t="shared" si="0"/>
        <v>4</v>
      </c>
      <c r="O55">
        <f t="shared" si="1"/>
        <v>6</v>
      </c>
    </row>
    <row r="56" spans="1:15" x14ac:dyDescent="0.3">
      <c r="A56" s="24"/>
      <c r="B56" s="23">
        <v>2042</v>
      </c>
      <c r="C56" s="24" t="s">
        <v>277</v>
      </c>
      <c r="D56" s="25" t="s">
        <v>278</v>
      </c>
      <c r="E56" s="25" t="s">
        <v>279</v>
      </c>
      <c r="F56" s="25">
        <v>10.710668</v>
      </c>
      <c r="G56" s="25">
        <v>106.703379</v>
      </c>
      <c r="H56" s="26">
        <v>5.8199999999999994</v>
      </c>
      <c r="I56" s="24" t="s">
        <v>11</v>
      </c>
      <c r="J56" s="26">
        <v>674.1600000000002</v>
      </c>
      <c r="K56" s="25" t="s">
        <v>204</v>
      </c>
      <c r="L56" s="25" t="s">
        <v>205</v>
      </c>
      <c r="M56" s="27" t="s">
        <v>208</v>
      </c>
      <c r="N56">
        <f t="shared" si="0"/>
        <v>4</v>
      </c>
      <c r="O56">
        <f t="shared" si="1"/>
        <v>6</v>
      </c>
    </row>
    <row r="57" spans="1:15" x14ac:dyDescent="0.3">
      <c r="A57" s="24"/>
      <c r="B57" s="23">
        <v>3112</v>
      </c>
      <c r="C57" s="24" t="s">
        <v>280</v>
      </c>
      <c r="D57" s="25" t="s">
        <v>281</v>
      </c>
      <c r="E57" s="25" t="s">
        <v>282</v>
      </c>
      <c r="F57" s="25">
        <v>10.716991999999999</v>
      </c>
      <c r="G57" s="25">
        <v>106.703748</v>
      </c>
      <c r="H57" s="26">
        <v>17.549999999999997</v>
      </c>
      <c r="I57" s="24" t="s">
        <v>11</v>
      </c>
      <c r="J57" s="26">
        <v>674.1600000000002</v>
      </c>
      <c r="K57" s="25" t="s">
        <v>202</v>
      </c>
      <c r="L57" s="25" t="s">
        <v>205</v>
      </c>
      <c r="M57" s="27" t="s">
        <v>209</v>
      </c>
      <c r="N57">
        <f t="shared" si="0"/>
        <v>2</v>
      </c>
      <c r="O57">
        <f t="shared" si="1"/>
        <v>7</v>
      </c>
    </row>
    <row r="58" spans="1:15" x14ac:dyDescent="0.3">
      <c r="A58" s="24"/>
      <c r="B58" s="23">
        <v>3213</v>
      </c>
      <c r="C58" s="24" t="s">
        <v>283</v>
      </c>
      <c r="D58" s="25" t="s">
        <v>284</v>
      </c>
      <c r="E58" s="25" t="s">
        <v>285</v>
      </c>
      <c r="F58" s="25">
        <v>10.727292</v>
      </c>
      <c r="G58" s="25">
        <v>106.649164</v>
      </c>
      <c r="H58" s="26">
        <v>3.25</v>
      </c>
      <c r="I58" s="24" t="s">
        <v>12</v>
      </c>
      <c r="J58" s="26">
        <v>456.63</v>
      </c>
      <c r="K58" s="25" t="s">
        <v>204</v>
      </c>
      <c r="L58" s="25" t="s">
        <v>203</v>
      </c>
      <c r="M58" s="27" t="s">
        <v>209</v>
      </c>
      <c r="N58">
        <f t="shared" si="0"/>
        <v>2</v>
      </c>
      <c r="O58">
        <f t="shared" si="1"/>
        <v>7</v>
      </c>
    </row>
    <row r="59" spans="1:15" x14ac:dyDescent="0.3">
      <c r="A59" s="24"/>
      <c r="B59" s="23">
        <v>4012</v>
      </c>
      <c r="C59" s="24" t="s">
        <v>286</v>
      </c>
      <c r="D59" s="25" t="s">
        <v>287</v>
      </c>
      <c r="E59" s="25" t="s">
        <v>288</v>
      </c>
      <c r="F59" s="25">
        <v>10.736193</v>
      </c>
      <c r="G59" s="25">
        <v>106.66266400000001</v>
      </c>
      <c r="H59" s="26">
        <v>14.269999999999998</v>
      </c>
      <c r="I59" s="24" t="s">
        <v>12</v>
      </c>
      <c r="J59" s="26">
        <v>456.63</v>
      </c>
      <c r="K59" s="25" t="s">
        <v>204</v>
      </c>
      <c r="L59" s="25" t="s">
        <v>203</v>
      </c>
      <c r="M59" s="27" t="s">
        <v>209</v>
      </c>
      <c r="N59">
        <f t="shared" si="0"/>
        <v>2</v>
      </c>
      <c r="O59">
        <f t="shared" si="1"/>
        <v>7</v>
      </c>
    </row>
    <row r="60" spans="1:15" x14ac:dyDescent="0.3">
      <c r="A60" s="24"/>
      <c r="B60" s="23">
        <v>2954</v>
      </c>
      <c r="C60" s="24" t="s">
        <v>289</v>
      </c>
      <c r="D60" s="25" t="s">
        <v>290</v>
      </c>
      <c r="E60" s="25" t="s">
        <v>291</v>
      </c>
      <c r="F60" s="25">
        <v>10.734783</v>
      </c>
      <c r="G60" s="25">
        <v>106.667929</v>
      </c>
      <c r="H60" s="26">
        <v>19.649999999999995</v>
      </c>
      <c r="I60" s="24" t="s">
        <v>12</v>
      </c>
      <c r="J60" s="26">
        <v>456.63</v>
      </c>
      <c r="K60" s="25" t="s">
        <v>204</v>
      </c>
      <c r="L60" s="25" t="s">
        <v>203</v>
      </c>
      <c r="M60" s="27" t="s">
        <v>209</v>
      </c>
      <c r="N60">
        <f t="shared" si="0"/>
        <v>2</v>
      </c>
      <c r="O60">
        <f t="shared" si="1"/>
        <v>7</v>
      </c>
    </row>
    <row r="61" spans="1:15" x14ac:dyDescent="0.3">
      <c r="A61" s="24"/>
      <c r="B61" s="23">
        <v>4785</v>
      </c>
      <c r="C61" s="24" t="s">
        <v>292</v>
      </c>
      <c r="D61" s="25" t="s">
        <v>293</v>
      </c>
      <c r="E61" s="25" t="s">
        <v>294</v>
      </c>
      <c r="F61" s="25">
        <v>10.7333286</v>
      </c>
      <c r="G61" s="25">
        <v>106.6535465</v>
      </c>
      <c r="H61" s="26">
        <v>70.23</v>
      </c>
      <c r="I61" s="24" t="s">
        <v>12</v>
      </c>
      <c r="J61" s="26">
        <v>456.63</v>
      </c>
      <c r="K61" s="25" t="s">
        <v>204</v>
      </c>
      <c r="L61" s="25" t="s">
        <v>203</v>
      </c>
      <c r="M61" s="27" t="s">
        <v>209</v>
      </c>
      <c r="N61">
        <f t="shared" si="0"/>
        <v>2</v>
      </c>
      <c r="O61">
        <f t="shared" si="1"/>
        <v>7</v>
      </c>
    </row>
    <row r="62" spans="1:15" x14ac:dyDescent="0.3">
      <c r="A62" s="24"/>
      <c r="B62" s="23">
        <v>5755</v>
      </c>
      <c r="C62" s="24" t="s">
        <v>295</v>
      </c>
      <c r="D62" s="25" t="s">
        <v>296</v>
      </c>
      <c r="E62" s="25" t="s">
        <v>297</v>
      </c>
      <c r="F62" s="25">
        <v>10.7340143967928</v>
      </c>
      <c r="G62" s="25">
        <v>106.644672426198</v>
      </c>
      <c r="H62" s="26">
        <v>50.87</v>
      </c>
      <c r="I62" s="24" t="s">
        <v>12</v>
      </c>
      <c r="J62" s="26">
        <v>456.63</v>
      </c>
      <c r="K62" s="25" t="s">
        <v>202</v>
      </c>
      <c r="L62" s="25" t="s">
        <v>203</v>
      </c>
      <c r="M62" s="27" t="s">
        <v>209</v>
      </c>
      <c r="N62">
        <f t="shared" si="0"/>
        <v>2</v>
      </c>
      <c r="O62">
        <f t="shared" si="1"/>
        <v>7</v>
      </c>
    </row>
    <row r="63" spans="1:15" x14ac:dyDescent="0.3">
      <c r="A63" s="24"/>
      <c r="B63" s="23">
        <v>3983</v>
      </c>
      <c r="C63" s="24" t="s">
        <v>298</v>
      </c>
      <c r="D63" s="25" t="s">
        <v>299</v>
      </c>
      <c r="E63" s="25" t="s">
        <v>300</v>
      </c>
      <c r="F63" s="25">
        <v>10.723025</v>
      </c>
      <c r="G63" s="25">
        <v>106.635057</v>
      </c>
      <c r="H63" s="26">
        <v>31.31</v>
      </c>
      <c r="I63" s="24" t="s">
        <v>12</v>
      </c>
      <c r="J63" s="26">
        <v>456.63</v>
      </c>
      <c r="K63" s="25" t="s">
        <v>202</v>
      </c>
      <c r="L63" s="25" t="s">
        <v>203</v>
      </c>
      <c r="M63" s="27" t="s">
        <v>208</v>
      </c>
      <c r="N63">
        <f t="shared" si="0"/>
        <v>4</v>
      </c>
      <c r="O63">
        <f t="shared" si="1"/>
        <v>6</v>
      </c>
    </row>
    <row r="64" spans="1:15" x14ac:dyDescent="0.3">
      <c r="A64" s="24"/>
      <c r="B64" s="23">
        <v>5545</v>
      </c>
      <c r="C64" s="24" t="s">
        <v>301</v>
      </c>
      <c r="D64" s="25" t="s">
        <v>302</v>
      </c>
      <c r="E64" s="25" t="s">
        <v>303</v>
      </c>
      <c r="F64" s="25">
        <v>10.6856975</v>
      </c>
      <c r="G64" s="25">
        <v>106.6033521</v>
      </c>
      <c r="H64" s="26">
        <v>4.93</v>
      </c>
      <c r="I64" s="24" t="s">
        <v>12</v>
      </c>
      <c r="J64" s="26">
        <v>456.63</v>
      </c>
      <c r="K64" s="25" t="s">
        <v>204</v>
      </c>
      <c r="L64" s="25" t="s">
        <v>203</v>
      </c>
      <c r="M64" s="27" t="s">
        <v>209</v>
      </c>
      <c r="N64">
        <f t="shared" si="0"/>
        <v>2</v>
      </c>
      <c r="O64">
        <f t="shared" si="1"/>
        <v>7</v>
      </c>
    </row>
    <row r="65" spans="1:15" x14ac:dyDescent="0.3">
      <c r="A65" s="24"/>
      <c r="B65" s="23">
        <v>6478</v>
      </c>
      <c r="C65" s="24" t="s">
        <v>304</v>
      </c>
      <c r="D65" s="25" t="s">
        <v>305</v>
      </c>
      <c r="E65" s="25" t="s">
        <v>306</v>
      </c>
      <c r="F65" s="25">
        <v>10.732397321550501</v>
      </c>
      <c r="G65" s="25">
        <v>106.64151900143401</v>
      </c>
      <c r="H65" s="26">
        <v>4.1000000000000005</v>
      </c>
      <c r="I65" s="24" t="s">
        <v>12</v>
      </c>
      <c r="J65" s="26">
        <v>456.63</v>
      </c>
      <c r="K65" s="25" t="s">
        <v>204</v>
      </c>
      <c r="L65" s="25" t="s">
        <v>203</v>
      </c>
      <c r="M65" s="27" t="s">
        <v>209</v>
      </c>
      <c r="N65">
        <f t="shared" si="0"/>
        <v>2</v>
      </c>
      <c r="O65">
        <f t="shared" si="1"/>
        <v>7</v>
      </c>
    </row>
    <row r="66" spans="1:15" x14ac:dyDescent="0.3">
      <c r="A66" s="24"/>
      <c r="B66" s="23">
        <v>4615</v>
      </c>
      <c r="C66" s="24" t="s">
        <v>307</v>
      </c>
      <c r="D66" s="25" t="s">
        <v>308</v>
      </c>
      <c r="E66" s="25" t="s">
        <v>309</v>
      </c>
      <c r="F66" s="25">
        <v>10.734080000000001</v>
      </c>
      <c r="G66" s="25">
        <v>106.6565246</v>
      </c>
      <c r="H66" s="26">
        <v>28.729999999999997</v>
      </c>
      <c r="I66" s="24" t="s">
        <v>12</v>
      </c>
      <c r="J66" s="26">
        <v>456.63</v>
      </c>
      <c r="K66" s="25" t="s">
        <v>204</v>
      </c>
      <c r="L66" s="25" t="s">
        <v>203</v>
      </c>
      <c r="M66" s="27" t="s">
        <v>209</v>
      </c>
      <c r="N66">
        <f t="shared" si="0"/>
        <v>2</v>
      </c>
      <c r="O66">
        <f t="shared" si="1"/>
        <v>7</v>
      </c>
    </row>
    <row r="67" spans="1:15" x14ac:dyDescent="0.3">
      <c r="A67" s="24"/>
      <c r="B67" s="23">
        <v>3965</v>
      </c>
      <c r="C67" s="24" t="s">
        <v>310</v>
      </c>
      <c r="D67" s="25" t="s">
        <v>311</v>
      </c>
      <c r="E67" s="25" t="s">
        <v>312</v>
      </c>
      <c r="F67" s="25">
        <v>10.7272</v>
      </c>
      <c r="G67" s="25">
        <v>106.64915999999999</v>
      </c>
      <c r="H67" s="26">
        <v>6.9499999999999993</v>
      </c>
      <c r="I67" s="24" t="s">
        <v>12</v>
      </c>
      <c r="J67" s="26">
        <v>456.63</v>
      </c>
      <c r="K67" s="25" t="s">
        <v>204</v>
      </c>
      <c r="L67" s="25" t="s">
        <v>203</v>
      </c>
      <c r="M67" s="27" t="s">
        <v>209</v>
      </c>
      <c r="N67">
        <f t="shared" si="0"/>
        <v>2</v>
      </c>
      <c r="O67">
        <f t="shared" si="1"/>
        <v>7</v>
      </c>
    </row>
    <row r="68" spans="1:15" x14ac:dyDescent="0.3">
      <c r="A68" s="24"/>
      <c r="B68" s="23">
        <v>5920</v>
      </c>
      <c r="C68" s="24" t="s">
        <v>313</v>
      </c>
      <c r="D68" s="25" t="s">
        <v>314</v>
      </c>
      <c r="E68" s="25" t="s">
        <v>315</v>
      </c>
      <c r="F68" s="25">
        <v>10.727303346778699</v>
      </c>
      <c r="G68" s="25">
        <v>106.64766934063501</v>
      </c>
      <c r="H68" s="26">
        <v>17.600000000000005</v>
      </c>
      <c r="I68" s="24" t="s">
        <v>12</v>
      </c>
      <c r="J68" s="26">
        <v>456.63</v>
      </c>
      <c r="K68" s="25" t="s">
        <v>204</v>
      </c>
      <c r="L68" s="25" t="s">
        <v>203</v>
      </c>
      <c r="M68" s="27" t="s">
        <v>209</v>
      </c>
      <c r="N68">
        <f t="shared" ref="N68:N131" si="2">IF(LEFT(M68,11)="Time window",4,2)</f>
        <v>2</v>
      </c>
      <c r="O68">
        <f t="shared" ref="O68:O131" si="3">IF(LEFT(M68,11)="Time window",6,7)</f>
        <v>7</v>
      </c>
    </row>
    <row r="69" spans="1:15" x14ac:dyDescent="0.3">
      <c r="A69" s="24"/>
      <c r="B69" s="23">
        <v>4390</v>
      </c>
      <c r="C69" s="24" t="s">
        <v>316</v>
      </c>
      <c r="D69" s="25" t="s">
        <v>317</v>
      </c>
      <c r="E69" s="25" t="s">
        <v>318</v>
      </c>
      <c r="F69" s="25">
        <v>10.7133365</v>
      </c>
      <c r="G69" s="25">
        <v>106.6503426</v>
      </c>
      <c r="H69" s="26">
        <v>43.909999999999989</v>
      </c>
      <c r="I69" s="24" t="s">
        <v>12</v>
      </c>
      <c r="J69" s="26">
        <v>456.63</v>
      </c>
      <c r="K69" s="25" t="s">
        <v>202</v>
      </c>
      <c r="L69" s="25" t="s">
        <v>203</v>
      </c>
      <c r="M69" s="27" t="s">
        <v>208</v>
      </c>
      <c r="N69">
        <f t="shared" si="2"/>
        <v>4</v>
      </c>
      <c r="O69">
        <f t="shared" si="3"/>
        <v>6</v>
      </c>
    </row>
    <row r="70" spans="1:15" x14ac:dyDescent="0.3">
      <c r="A70" s="24"/>
      <c r="B70" s="23">
        <v>5712</v>
      </c>
      <c r="C70" s="24" t="s">
        <v>319</v>
      </c>
      <c r="D70" s="25" t="s">
        <v>320</v>
      </c>
      <c r="E70" s="25" t="s">
        <v>321</v>
      </c>
      <c r="F70" s="25">
        <v>10.71902805275</v>
      </c>
      <c r="G70" s="25">
        <v>106.636823509439</v>
      </c>
      <c r="H70" s="26">
        <v>21.98</v>
      </c>
      <c r="I70" s="24" t="s">
        <v>12</v>
      </c>
      <c r="J70" s="26">
        <v>456.63</v>
      </c>
      <c r="K70" s="25" t="s">
        <v>204</v>
      </c>
      <c r="L70" s="25" t="s">
        <v>203</v>
      </c>
      <c r="M70" s="27" t="s">
        <v>208</v>
      </c>
      <c r="N70">
        <f t="shared" si="2"/>
        <v>4</v>
      </c>
      <c r="O70">
        <f t="shared" si="3"/>
        <v>6</v>
      </c>
    </row>
    <row r="71" spans="1:15" x14ac:dyDescent="0.3">
      <c r="A71" s="24"/>
      <c r="B71" s="23">
        <v>6829</v>
      </c>
      <c r="C71" s="24" t="s">
        <v>322</v>
      </c>
      <c r="D71" s="25" t="s">
        <v>323</v>
      </c>
      <c r="E71" s="25" t="s">
        <v>324</v>
      </c>
      <c r="F71" s="25">
        <v>10.726862000000001</v>
      </c>
      <c r="G71" s="25">
        <v>106.65548800000001</v>
      </c>
      <c r="H71" s="26">
        <v>37.67</v>
      </c>
      <c r="I71" s="24" t="s">
        <v>12</v>
      </c>
      <c r="J71" s="26">
        <v>456.63</v>
      </c>
      <c r="K71" s="25" t="s">
        <v>202</v>
      </c>
      <c r="L71" s="25" t="s">
        <v>205</v>
      </c>
      <c r="M71" s="27" t="s">
        <v>209</v>
      </c>
      <c r="N71">
        <f t="shared" si="2"/>
        <v>2</v>
      </c>
      <c r="O71">
        <f t="shared" si="3"/>
        <v>7</v>
      </c>
    </row>
    <row r="72" spans="1:15" x14ac:dyDescent="0.3">
      <c r="A72" s="24"/>
      <c r="B72" s="23">
        <v>6694</v>
      </c>
      <c r="C72" s="24" t="s">
        <v>325</v>
      </c>
      <c r="D72" s="25" t="s">
        <v>326</v>
      </c>
      <c r="E72" s="25" t="s">
        <v>327</v>
      </c>
      <c r="F72" s="25">
        <v>10.6921283115826</v>
      </c>
      <c r="G72" s="25">
        <v>106.642732184832</v>
      </c>
      <c r="H72" s="26">
        <v>43.7</v>
      </c>
      <c r="I72" s="24" t="s">
        <v>12</v>
      </c>
      <c r="J72" s="26">
        <v>456.63</v>
      </c>
      <c r="K72" s="25" t="s">
        <v>202</v>
      </c>
      <c r="L72" s="25" t="s">
        <v>205</v>
      </c>
      <c r="M72" s="27" t="s">
        <v>209</v>
      </c>
      <c r="N72">
        <f t="shared" si="2"/>
        <v>2</v>
      </c>
      <c r="O72">
        <f t="shared" si="3"/>
        <v>7</v>
      </c>
    </row>
    <row r="73" spans="1:15" x14ac:dyDescent="0.3">
      <c r="A73" s="24"/>
      <c r="B73" s="23">
        <v>6409</v>
      </c>
      <c r="C73" s="24" t="s">
        <v>328</v>
      </c>
      <c r="D73" s="25" t="s">
        <v>329</v>
      </c>
      <c r="E73" s="25" t="s">
        <v>330</v>
      </c>
      <c r="F73" s="25">
        <v>10.6873153633135</v>
      </c>
      <c r="G73" s="25">
        <v>106.64360395355401</v>
      </c>
      <c r="H73" s="26">
        <v>4.3500000000000005</v>
      </c>
      <c r="I73" s="24" t="s">
        <v>12</v>
      </c>
      <c r="J73" s="26">
        <v>456.63</v>
      </c>
      <c r="K73" s="25" t="s">
        <v>204</v>
      </c>
      <c r="L73" s="25" t="s">
        <v>205</v>
      </c>
      <c r="M73" s="27" t="s">
        <v>209</v>
      </c>
      <c r="N73">
        <f t="shared" si="2"/>
        <v>2</v>
      </c>
      <c r="O73">
        <f t="shared" si="3"/>
        <v>7</v>
      </c>
    </row>
    <row r="74" spans="1:15" x14ac:dyDescent="0.3">
      <c r="A74" s="24"/>
      <c r="B74" s="23">
        <v>3759</v>
      </c>
      <c r="C74" s="24" t="s">
        <v>331</v>
      </c>
      <c r="D74" s="25" t="s">
        <v>332</v>
      </c>
      <c r="E74" s="25" t="s">
        <v>333</v>
      </c>
      <c r="F74" s="25">
        <v>10.737466</v>
      </c>
      <c r="G74" s="25">
        <v>106.654945</v>
      </c>
      <c r="H74" s="26">
        <v>11.350000000000001</v>
      </c>
      <c r="I74" s="24" t="s">
        <v>12</v>
      </c>
      <c r="J74" s="26">
        <v>456.63</v>
      </c>
      <c r="K74" s="25" t="s">
        <v>204</v>
      </c>
      <c r="L74" s="25" t="s">
        <v>205</v>
      </c>
      <c r="M74" s="27" t="s">
        <v>209</v>
      </c>
      <c r="N74">
        <f t="shared" si="2"/>
        <v>2</v>
      </c>
      <c r="O74">
        <f t="shared" si="3"/>
        <v>7</v>
      </c>
    </row>
    <row r="75" spans="1:15" x14ac:dyDescent="0.3">
      <c r="A75" s="24"/>
      <c r="B75" s="23">
        <v>6259</v>
      </c>
      <c r="C75" s="24" t="s">
        <v>334</v>
      </c>
      <c r="D75" s="25" t="s">
        <v>335</v>
      </c>
      <c r="E75" s="25" t="s">
        <v>336</v>
      </c>
      <c r="F75" s="25">
        <v>10.712446169105799</v>
      </c>
      <c r="G75" s="25">
        <v>106.646043768897</v>
      </c>
      <c r="H75" s="26">
        <v>3.8</v>
      </c>
      <c r="I75" s="24" t="s">
        <v>12</v>
      </c>
      <c r="J75" s="26">
        <v>456.63</v>
      </c>
      <c r="K75" s="25" t="s">
        <v>204</v>
      </c>
      <c r="L75" s="25" t="s">
        <v>205</v>
      </c>
      <c r="M75" s="27" t="s">
        <v>209</v>
      </c>
      <c r="N75">
        <f t="shared" si="2"/>
        <v>2</v>
      </c>
      <c r="O75">
        <f t="shared" si="3"/>
        <v>7</v>
      </c>
    </row>
    <row r="76" spans="1:15" x14ac:dyDescent="0.3">
      <c r="A76" s="24"/>
      <c r="B76" s="23" t="s">
        <v>337</v>
      </c>
      <c r="C76" s="24" t="s">
        <v>338</v>
      </c>
      <c r="D76" s="25" t="s">
        <v>339</v>
      </c>
      <c r="E76" s="25" t="s">
        <v>340</v>
      </c>
      <c r="F76" s="25">
        <v>10.706283873014501</v>
      </c>
      <c r="G76" s="25">
        <v>106.622750482222</v>
      </c>
      <c r="H76" s="26">
        <v>4.9499999999999993</v>
      </c>
      <c r="I76" s="24" t="s">
        <v>12</v>
      </c>
      <c r="J76" s="26">
        <v>456.63</v>
      </c>
      <c r="K76" s="25" t="s">
        <v>204</v>
      </c>
      <c r="L76" s="25" t="s">
        <v>205</v>
      </c>
      <c r="M76" s="27" t="s">
        <v>208</v>
      </c>
      <c r="N76">
        <f t="shared" si="2"/>
        <v>4</v>
      </c>
      <c r="O76">
        <f t="shared" si="3"/>
        <v>6</v>
      </c>
    </row>
    <row r="77" spans="1:15" x14ac:dyDescent="0.3">
      <c r="A77" s="24"/>
      <c r="B77" s="23">
        <v>4146</v>
      </c>
      <c r="C77" s="24" t="s">
        <v>341</v>
      </c>
      <c r="D77" s="25" t="s">
        <v>342</v>
      </c>
      <c r="E77" s="25" t="s">
        <v>343</v>
      </c>
      <c r="F77" s="25">
        <v>10.704152000000001</v>
      </c>
      <c r="G77" s="25">
        <v>106.62007800000001</v>
      </c>
      <c r="H77" s="26">
        <v>19.149999999999995</v>
      </c>
      <c r="I77" s="24" t="s">
        <v>12</v>
      </c>
      <c r="J77" s="26">
        <v>456.63</v>
      </c>
      <c r="K77" s="25" t="s">
        <v>202</v>
      </c>
      <c r="L77" s="25" t="s">
        <v>205</v>
      </c>
      <c r="M77" s="27" t="s">
        <v>209</v>
      </c>
      <c r="N77">
        <f t="shared" si="2"/>
        <v>2</v>
      </c>
      <c r="O77">
        <f t="shared" si="3"/>
        <v>7</v>
      </c>
    </row>
    <row r="78" spans="1:15" x14ac:dyDescent="0.3">
      <c r="A78" s="24"/>
      <c r="B78" s="23">
        <v>6673</v>
      </c>
      <c r="C78" s="24" t="s">
        <v>344</v>
      </c>
      <c r="D78" s="25" t="s">
        <v>345</v>
      </c>
      <c r="E78" s="25" t="s">
        <v>346</v>
      </c>
      <c r="F78" s="25">
        <v>10.694824000000001</v>
      </c>
      <c r="G78" s="25">
        <v>106.605653</v>
      </c>
      <c r="H78" s="26">
        <v>10.329999999999998</v>
      </c>
      <c r="I78" s="24" t="s">
        <v>12</v>
      </c>
      <c r="J78" s="26">
        <v>456.63</v>
      </c>
      <c r="K78" s="25" t="s">
        <v>204</v>
      </c>
      <c r="L78" s="25" t="s">
        <v>205</v>
      </c>
      <c r="M78" s="27" t="s">
        <v>208</v>
      </c>
      <c r="N78">
        <f t="shared" si="2"/>
        <v>4</v>
      </c>
      <c r="O78">
        <f t="shared" si="3"/>
        <v>6</v>
      </c>
    </row>
    <row r="79" spans="1:15" x14ac:dyDescent="0.3">
      <c r="A79" s="24"/>
      <c r="B79" s="23">
        <v>6267</v>
      </c>
      <c r="C79" s="24" t="s">
        <v>347</v>
      </c>
      <c r="D79" s="25" t="s">
        <v>348</v>
      </c>
      <c r="E79" s="25" t="s">
        <v>349</v>
      </c>
      <c r="F79" s="25">
        <v>10.663599755640799</v>
      </c>
      <c r="G79" s="25">
        <v>106.57103748239</v>
      </c>
      <c r="H79" s="26">
        <v>3.55</v>
      </c>
      <c r="I79" s="24" t="s">
        <v>12</v>
      </c>
      <c r="J79" s="26">
        <v>456.63</v>
      </c>
      <c r="K79" s="25" t="s">
        <v>204</v>
      </c>
      <c r="L79" s="25" t="s">
        <v>205</v>
      </c>
      <c r="M79" s="27" t="s">
        <v>208</v>
      </c>
      <c r="N79">
        <f t="shared" si="2"/>
        <v>4</v>
      </c>
      <c r="O79">
        <f t="shared" si="3"/>
        <v>6</v>
      </c>
    </row>
    <row r="80" spans="1:15" x14ac:dyDescent="0.3">
      <c r="A80" s="24"/>
      <c r="B80" s="23">
        <v>4073</v>
      </c>
      <c r="C80" s="24" t="s">
        <v>350</v>
      </c>
      <c r="D80" s="25" t="s">
        <v>351</v>
      </c>
      <c r="E80" s="25" t="s">
        <v>352</v>
      </c>
      <c r="F80" s="25">
        <v>10.742721</v>
      </c>
      <c r="G80" s="25">
        <v>106.695713</v>
      </c>
      <c r="H80" s="26">
        <v>34.74</v>
      </c>
      <c r="I80" s="24" t="s">
        <v>13</v>
      </c>
      <c r="J80" s="26">
        <v>452.32999999999993</v>
      </c>
      <c r="K80" s="25" t="s">
        <v>202</v>
      </c>
      <c r="L80" s="25" t="s">
        <v>203</v>
      </c>
      <c r="M80" s="27" t="s">
        <v>209</v>
      </c>
      <c r="N80">
        <f t="shared" si="2"/>
        <v>2</v>
      </c>
      <c r="O80">
        <f t="shared" si="3"/>
        <v>7</v>
      </c>
    </row>
    <row r="81" spans="1:15" x14ac:dyDescent="0.3">
      <c r="A81" s="24"/>
      <c r="B81" s="23">
        <v>4388</v>
      </c>
      <c r="C81" s="24" t="s">
        <v>353</v>
      </c>
      <c r="D81" s="25" t="s">
        <v>354</v>
      </c>
      <c r="E81" s="25" t="s">
        <v>355</v>
      </c>
      <c r="F81" s="25">
        <v>10.736224399999999</v>
      </c>
      <c r="G81" s="25">
        <v>106.66912139999999</v>
      </c>
      <c r="H81" s="26">
        <v>29.089999999999996</v>
      </c>
      <c r="I81" s="24" t="s">
        <v>13</v>
      </c>
      <c r="J81" s="26">
        <v>452.32999999999993</v>
      </c>
      <c r="K81" s="25" t="s">
        <v>202</v>
      </c>
      <c r="L81" s="25" t="s">
        <v>203</v>
      </c>
      <c r="M81" s="27" t="s">
        <v>209</v>
      </c>
      <c r="N81">
        <f t="shared" si="2"/>
        <v>2</v>
      </c>
      <c r="O81">
        <f t="shared" si="3"/>
        <v>7</v>
      </c>
    </row>
    <row r="82" spans="1:15" x14ac:dyDescent="0.3">
      <c r="A82" s="24"/>
      <c r="B82" s="23">
        <v>6070</v>
      </c>
      <c r="C82" s="24" t="s">
        <v>356</v>
      </c>
      <c r="D82" s="25" t="s">
        <v>357</v>
      </c>
      <c r="E82" s="25" t="s">
        <v>358</v>
      </c>
      <c r="F82" s="25">
        <v>10.744620366418401</v>
      </c>
      <c r="G82" s="25">
        <v>106.673852339029</v>
      </c>
      <c r="H82" s="26">
        <v>9.68</v>
      </c>
      <c r="I82" s="24" t="s">
        <v>13</v>
      </c>
      <c r="J82" s="26">
        <v>452.32999999999993</v>
      </c>
      <c r="K82" s="25" t="s">
        <v>204</v>
      </c>
      <c r="L82" s="25" t="s">
        <v>203</v>
      </c>
      <c r="M82" s="27" t="s">
        <v>209</v>
      </c>
      <c r="N82">
        <f t="shared" si="2"/>
        <v>2</v>
      </c>
      <c r="O82">
        <f t="shared" si="3"/>
        <v>7</v>
      </c>
    </row>
    <row r="83" spans="1:15" x14ac:dyDescent="0.3">
      <c r="A83" s="24"/>
      <c r="B83" s="23">
        <v>6964</v>
      </c>
      <c r="C83" s="24" t="s">
        <v>359</v>
      </c>
      <c r="D83" s="25" t="s">
        <v>360</v>
      </c>
      <c r="E83" s="25" t="s">
        <v>361</v>
      </c>
      <c r="F83" s="25">
        <v>10.7411527095854</v>
      </c>
      <c r="G83" s="25">
        <v>106.67885179669901</v>
      </c>
      <c r="H83" s="26">
        <v>22.959999999999997</v>
      </c>
      <c r="I83" s="24" t="s">
        <v>13</v>
      </c>
      <c r="J83" s="26">
        <v>452.32999999999993</v>
      </c>
      <c r="K83" s="25" t="s">
        <v>204</v>
      </c>
      <c r="L83" s="25" t="s">
        <v>203</v>
      </c>
      <c r="M83" s="27" t="s">
        <v>209</v>
      </c>
      <c r="N83">
        <f t="shared" si="2"/>
        <v>2</v>
      </c>
      <c r="O83">
        <f t="shared" si="3"/>
        <v>7</v>
      </c>
    </row>
    <row r="84" spans="1:15" x14ac:dyDescent="0.3">
      <c r="A84" s="24"/>
      <c r="B84" s="23">
        <v>3352</v>
      </c>
      <c r="C84" s="24" t="s">
        <v>362</v>
      </c>
      <c r="D84" s="25" t="s">
        <v>363</v>
      </c>
      <c r="E84" s="25" t="s">
        <v>364</v>
      </c>
      <c r="F84" s="25">
        <v>10.745247000000001</v>
      </c>
      <c r="G84" s="25">
        <v>106.686682</v>
      </c>
      <c r="H84" s="26">
        <v>48.209999999999994</v>
      </c>
      <c r="I84" s="24" t="s">
        <v>13</v>
      </c>
      <c r="J84" s="26">
        <v>452.32999999999993</v>
      </c>
      <c r="K84" s="25" t="s">
        <v>204</v>
      </c>
      <c r="L84" s="25" t="s">
        <v>203</v>
      </c>
      <c r="M84" s="27" t="s">
        <v>208</v>
      </c>
      <c r="N84">
        <f t="shared" si="2"/>
        <v>4</v>
      </c>
      <c r="O84">
        <f t="shared" si="3"/>
        <v>6</v>
      </c>
    </row>
    <row r="85" spans="1:15" x14ac:dyDescent="0.3">
      <c r="A85" s="24"/>
      <c r="B85" s="23">
        <v>5793</v>
      </c>
      <c r="C85" s="24" t="s">
        <v>365</v>
      </c>
      <c r="D85" s="25" t="s">
        <v>366</v>
      </c>
      <c r="E85" s="25" t="s">
        <v>367</v>
      </c>
      <c r="F85" s="25">
        <v>10.733518197173799</v>
      </c>
      <c r="G85" s="25">
        <v>106.68897271185099</v>
      </c>
      <c r="H85" s="26">
        <v>35.180000000000007</v>
      </c>
      <c r="I85" s="24" t="s">
        <v>13</v>
      </c>
      <c r="J85" s="26">
        <v>452.32999999999993</v>
      </c>
      <c r="K85" s="25" t="s">
        <v>202</v>
      </c>
      <c r="L85" s="25" t="s">
        <v>203</v>
      </c>
      <c r="M85" s="27" t="s">
        <v>209</v>
      </c>
      <c r="N85">
        <f t="shared" si="2"/>
        <v>2</v>
      </c>
      <c r="O85">
        <f t="shared" si="3"/>
        <v>7</v>
      </c>
    </row>
    <row r="86" spans="1:15" x14ac:dyDescent="0.3">
      <c r="A86" s="24"/>
      <c r="B86" s="23">
        <v>3063</v>
      </c>
      <c r="C86" s="24" t="s">
        <v>368</v>
      </c>
      <c r="D86" s="25" t="s">
        <v>369</v>
      </c>
      <c r="E86" s="25" t="s">
        <v>370</v>
      </c>
      <c r="F86" s="25">
        <v>10.735844999999999</v>
      </c>
      <c r="G86" s="25">
        <v>106.69171299999999</v>
      </c>
      <c r="H86" s="26">
        <v>25.319999999999993</v>
      </c>
      <c r="I86" s="24" t="s">
        <v>13</v>
      </c>
      <c r="J86" s="26">
        <v>452.32999999999993</v>
      </c>
      <c r="K86" s="25" t="s">
        <v>204</v>
      </c>
      <c r="L86" s="25" t="s">
        <v>203</v>
      </c>
      <c r="M86" s="27" t="s">
        <v>209</v>
      </c>
      <c r="N86">
        <f t="shared" si="2"/>
        <v>2</v>
      </c>
      <c r="O86">
        <f t="shared" si="3"/>
        <v>7</v>
      </c>
    </row>
    <row r="87" spans="1:15" x14ac:dyDescent="0.3">
      <c r="A87" s="24"/>
      <c r="B87" s="23">
        <v>4846</v>
      </c>
      <c r="C87" s="24" t="s">
        <v>371</v>
      </c>
      <c r="D87" s="25" t="s">
        <v>372</v>
      </c>
      <c r="E87" s="25" t="s">
        <v>373</v>
      </c>
      <c r="F87" s="25">
        <v>10.7381349</v>
      </c>
      <c r="G87" s="25">
        <v>106.69066719999999</v>
      </c>
      <c r="H87" s="26">
        <v>5.85</v>
      </c>
      <c r="I87" s="24" t="s">
        <v>13</v>
      </c>
      <c r="J87" s="26">
        <v>452.32999999999993</v>
      </c>
      <c r="K87" s="25" t="s">
        <v>204</v>
      </c>
      <c r="L87" s="25" t="s">
        <v>203</v>
      </c>
      <c r="M87" s="27" t="s">
        <v>209</v>
      </c>
      <c r="N87">
        <f t="shared" si="2"/>
        <v>2</v>
      </c>
      <c r="O87">
        <f t="shared" si="3"/>
        <v>7</v>
      </c>
    </row>
    <row r="88" spans="1:15" x14ac:dyDescent="0.3">
      <c r="A88" s="24"/>
      <c r="B88" s="23">
        <v>1683</v>
      </c>
      <c r="C88" s="24" t="s">
        <v>374</v>
      </c>
      <c r="D88" s="25" t="s">
        <v>375</v>
      </c>
      <c r="E88" s="25" t="s">
        <v>376</v>
      </c>
      <c r="F88" s="25">
        <v>10.738747582275501</v>
      </c>
      <c r="G88" s="25">
        <v>106.689837542738</v>
      </c>
      <c r="H88" s="26">
        <v>63.310000000000009</v>
      </c>
      <c r="I88" s="24" t="s">
        <v>13</v>
      </c>
      <c r="J88" s="26">
        <v>452.32999999999993</v>
      </c>
      <c r="K88" s="25" t="s">
        <v>206</v>
      </c>
      <c r="L88" s="25" t="s">
        <v>205</v>
      </c>
      <c r="M88" s="27" t="s">
        <v>208</v>
      </c>
      <c r="N88">
        <f t="shared" si="2"/>
        <v>4</v>
      </c>
      <c r="O88">
        <f t="shared" si="3"/>
        <v>6</v>
      </c>
    </row>
    <row r="89" spans="1:15" x14ac:dyDescent="0.3">
      <c r="A89" s="24"/>
      <c r="B89" s="23">
        <v>5388</v>
      </c>
      <c r="C89" s="24" t="s">
        <v>377</v>
      </c>
      <c r="D89" s="25" t="s">
        <v>378</v>
      </c>
      <c r="E89" s="25" t="s">
        <v>379</v>
      </c>
      <c r="F89" s="25">
        <v>10.720245800000001</v>
      </c>
      <c r="G89" s="25">
        <v>106.6707388</v>
      </c>
      <c r="H89" s="26">
        <v>49.45000000000001</v>
      </c>
      <c r="I89" s="24" t="s">
        <v>13</v>
      </c>
      <c r="J89" s="26">
        <v>452.32999999999993</v>
      </c>
      <c r="K89" s="25" t="s">
        <v>202</v>
      </c>
      <c r="L89" s="25" t="s">
        <v>205</v>
      </c>
      <c r="M89" s="27" t="s">
        <v>208</v>
      </c>
      <c r="N89">
        <f t="shared" si="2"/>
        <v>4</v>
      </c>
      <c r="O89">
        <f t="shared" si="3"/>
        <v>6</v>
      </c>
    </row>
    <row r="90" spans="1:15" x14ac:dyDescent="0.3">
      <c r="A90" s="24"/>
      <c r="B90" s="23">
        <v>5983</v>
      </c>
      <c r="C90" s="24" t="s">
        <v>380</v>
      </c>
      <c r="D90" s="25" t="s">
        <v>381</v>
      </c>
      <c r="E90" s="25" t="s">
        <v>382</v>
      </c>
      <c r="F90" s="25">
        <v>10.7180969257681</v>
      </c>
      <c r="G90" s="25">
        <v>106.663936333395</v>
      </c>
      <c r="H90" s="26">
        <v>19.959999999999997</v>
      </c>
      <c r="I90" s="24" t="s">
        <v>13</v>
      </c>
      <c r="J90" s="26">
        <v>452.32999999999993</v>
      </c>
      <c r="K90" s="25" t="s">
        <v>204</v>
      </c>
      <c r="L90" s="25" t="s">
        <v>205</v>
      </c>
      <c r="M90" s="27" t="s">
        <v>209</v>
      </c>
      <c r="N90">
        <f t="shared" si="2"/>
        <v>2</v>
      </c>
      <c r="O90">
        <f t="shared" si="3"/>
        <v>7</v>
      </c>
    </row>
    <row r="91" spans="1:15" x14ac:dyDescent="0.3">
      <c r="A91" s="24"/>
      <c r="B91" s="23">
        <v>3353</v>
      </c>
      <c r="C91" s="24" t="s">
        <v>383</v>
      </c>
      <c r="D91" s="25" t="s">
        <v>384</v>
      </c>
      <c r="E91" s="25" t="s">
        <v>385</v>
      </c>
      <c r="F91" s="25">
        <v>10.715299999999999</v>
      </c>
      <c r="G91" s="25">
        <v>106.65555000000001</v>
      </c>
      <c r="H91" s="26">
        <v>29.879999999999995</v>
      </c>
      <c r="I91" s="24" t="s">
        <v>13</v>
      </c>
      <c r="J91" s="26">
        <v>452.32999999999993</v>
      </c>
      <c r="K91" s="25" t="s">
        <v>204</v>
      </c>
      <c r="L91" s="25" t="s">
        <v>205</v>
      </c>
      <c r="M91" s="27" t="s">
        <v>209</v>
      </c>
      <c r="N91">
        <f t="shared" si="2"/>
        <v>2</v>
      </c>
      <c r="O91">
        <f t="shared" si="3"/>
        <v>7</v>
      </c>
    </row>
    <row r="92" spans="1:15" x14ac:dyDescent="0.3">
      <c r="A92" s="24"/>
      <c r="B92" s="23">
        <v>6591</v>
      </c>
      <c r="C92" s="24" t="s">
        <v>386</v>
      </c>
      <c r="D92" s="25" t="s">
        <v>387</v>
      </c>
      <c r="E92" s="25" t="s">
        <v>388</v>
      </c>
      <c r="F92" s="25">
        <v>10.707342080871699</v>
      </c>
      <c r="G92" s="25">
        <v>106.642758910821</v>
      </c>
      <c r="H92" s="26">
        <v>27.029999999999998</v>
      </c>
      <c r="I92" s="24" t="s">
        <v>13</v>
      </c>
      <c r="J92" s="26">
        <v>452.32999999999993</v>
      </c>
      <c r="K92" s="25" t="s">
        <v>204</v>
      </c>
      <c r="L92" s="25" t="s">
        <v>205</v>
      </c>
      <c r="M92" s="27" t="s">
        <v>209</v>
      </c>
      <c r="N92">
        <f t="shared" si="2"/>
        <v>2</v>
      </c>
      <c r="O92">
        <f t="shared" si="3"/>
        <v>7</v>
      </c>
    </row>
    <row r="93" spans="1:15" x14ac:dyDescent="0.3">
      <c r="A93" s="24"/>
      <c r="B93" s="23" t="s">
        <v>606</v>
      </c>
      <c r="C93" s="24" t="s">
        <v>389</v>
      </c>
      <c r="D93" s="25" t="s">
        <v>390</v>
      </c>
      <c r="E93" s="25" t="s">
        <v>391</v>
      </c>
      <c r="F93" s="25">
        <v>10.7035009658275</v>
      </c>
      <c r="G93" s="25">
        <v>106.647807988728</v>
      </c>
      <c r="H93" s="26">
        <v>20.239999999999995</v>
      </c>
      <c r="I93" s="24" t="s">
        <v>13</v>
      </c>
      <c r="J93" s="26">
        <v>452.32999999999993</v>
      </c>
      <c r="K93" s="25" t="s">
        <v>204</v>
      </c>
      <c r="L93" s="25" t="s">
        <v>205</v>
      </c>
      <c r="M93" s="27" t="s">
        <v>209</v>
      </c>
      <c r="N93">
        <f t="shared" si="2"/>
        <v>2</v>
      </c>
      <c r="O93">
        <f t="shared" si="3"/>
        <v>7</v>
      </c>
    </row>
    <row r="94" spans="1:15" x14ac:dyDescent="0.3">
      <c r="A94" s="24"/>
      <c r="B94" s="23">
        <v>3321</v>
      </c>
      <c r="C94" s="24" t="s">
        <v>392</v>
      </c>
      <c r="D94" s="25" t="s">
        <v>393</v>
      </c>
      <c r="E94" s="25" t="s">
        <v>394</v>
      </c>
      <c r="F94" s="25">
        <v>10.71096</v>
      </c>
      <c r="G94" s="25">
        <v>106.64255</v>
      </c>
      <c r="H94" s="26">
        <v>31.43</v>
      </c>
      <c r="I94" s="24" t="s">
        <v>13</v>
      </c>
      <c r="J94" s="26">
        <v>452.32999999999993</v>
      </c>
      <c r="K94" s="25" t="s">
        <v>202</v>
      </c>
      <c r="L94" s="25" t="s">
        <v>205</v>
      </c>
      <c r="M94" s="27" t="s">
        <v>209</v>
      </c>
      <c r="N94">
        <f t="shared" si="2"/>
        <v>2</v>
      </c>
      <c r="O94">
        <f t="shared" si="3"/>
        <v>7</v>
      </c>
    </row>
    <row r="95" spans="1:15" x14ac:dyDescent="0.3">
      <c r="A95" s="24"/>
      <c r="B95" s="23">
        <v>6869</v>
      </c>
      <c r="C95" s="24" t="s">
        <v>395</v>
      </c>
      <c r="D95" s="25" t="s">
        <v>396</v>
      </c>
      <c r="E95" s="25" t="s">
        <v>397</v>
      </c>
      <c r="F95" s="25">
        <v>10.71899618047</v>
      </c>
      <c r="G95" s="25">
        <v>106.62929373866599</v>
      </c>
      <c r="H95" s="26">
        <v>2.7</v>
      </c>
      <c r="I95" s="24" t="s">
        <v>14</v>
      </c>
      <c r="J95" s="26">
        <v>372.43999999999994</v>
      </c>
      <c r="K95" s="25" t="s">
        <v>204</v>
      </c>
      <c r="L95" s="25" t="s">
        <v>203</v>
      </c>
      <c r="M95" s="27" t="s">
        <v>209</v>
      </c>
      <c r="N95">
        <f t="shared" si="2"/>
        <v>2</v>
      </c>
      <c r="O95">
        <f t="shared" si="3"/>
        <v>7</v>
      </c>
    </row>
    <row r="96" spans="1:15" x14ac:dyDescent="0.3">
      <c r="A96" s="24"/>
      <c r="B96" s="23">
        <v>6164</v>
      </c>
      <c r="C96" s="24" t="s">
        <v>398</v>
      </c>
      <c r="D96" s="25" t="s">
        <v>399</v>
      </c>
      <c r="E96" s="25" t="s">
        <v>400</v>
      </c>
      <c r="F96" s="25">
        <v>10.729729539999999</v>
      </c>
      <c r="G96" s="25">
        <v>106.625317</v>
      </c>
      <c r="H96" s="26">
        <v>29.96</v>
      </c>
      <c r="I96" s="24" t="s">
        <v>14</v>
      </c>
      <c r="J96" s="26">
        <v>372.43999999999994</v>
      </c>
      <c r="K96" s="25" t="s">
        <v>204</v>
      </c>
      <c r="L96" s="25" t="s">
        <v>203</v>
      </c>
      <c r="M96" s="27" t="s">
        <v>209</v>
      </c>
      <c r="N96">
        <f t="shared" si="2"/>
        <v>2</v>
      </c>
      <c r="O96">
        <f t="shared" si="3"/>
        <v>7</v>
      </c>
    </row>
    <row r="97" spans="1:15" x14ac:dyDescent="0.3">
      <c r="A97" s="24"/>
      <c r="B97" s="23">
        <v>6186</v>
      </c>
      <c r="C97" s="24" t="s">
        <v>401</v>
      </c>
      <c r="D97" s="25" t="s">
        <v>402</v>
      </c>
      <c r="E97" s="25" t="s">
        <v>403</v>
      </c>
      <c r="F97" s="25">
        <v>10.7294320177621</v>
      </c>
      <c r="G97" s="25">
        <v>106.623405240062</v>
      </c>
      <c r="H97" s="26">
        <v>6.3999999999999995</v>
      </c>
      <c r="I97" s="24" t="s">
        <v>14</v>
      </c>
      <c r="J97" s="26">
        <v>372.43999999999994</v>
      </c>
      <c r="K97" s="25" t="s">
        <v>204</v>
      </c>
      <c r="L97" s="25" t="s">
        <v>203</v>
      </c>
      <c r="M97" s="27" t="s">
        <v>208</v>
      </c>
      <c r="N97">
        <f t="shared" si="2"/>
        <v>4</v>
      </c>
      <c r="O97">
        <f t="shared" si="3"/>
        <v>6</v>
      </c>
    </row>
    <row r="98" spans="1:15" x14ac:dyDescent="0.3">
      <c r="A98" s="24"/>
      <c r="B98" s="23">
        <v>6508</v>
      </c>
      <c r="C98" s="24" t="s">
        <v>404</v>
      </c>
      <c r="D98" s="25" t="s">
        <v>405</v>
      </c>
      <c r="E98" s="25" t="s">
        <v>406</v>
      </c>
      <c r="F98" s="25">
        <v>10.7179896756759</v>
      </c>
      <c r="G98" s="25">
        <v>106.606901499174</v>
      </c>
      <c r="H98" s="26">
        <v>21.549999999999997</v>
      </c>
      <c r="I98" s="24" t="s">
        <v>14</v>
      </c>
      <c r="J98" s="26">
        <v>372.43999999999994</v>
      </c>
      <c r="K98" s="25" t="s">
        <v>202</v>
      </c>
      <c r="L98" s="25" t="s">
        <v>203</v>
      </c>
      <c r="M98" s="27" t="s">
        <v>209</v>
      </c>
      <c r="N98">
        <f t="shared" si="2"/>
        <v>2</v>
      </c>
      <c r="O98">
        <f t="shared" si="3"/>
        <v>7</v>
      </c>
    </row>
    <row r="99" spans="1:15" x14ac:dyDescent="0.3">
      <c r="A99" s="24"/>
      <c r="B99" s="23">
        <v>3634</v>
      </c>
      <c r="C99" s="24" t="s">
        <v>407</v>
      </c>
      <c r="D99" s="25" t="s">
        <v>408</v>
      </c>
      <c r="E99" s="25" t="s">
        <v>409</v>
      </c>
      <c r="F99" s="25">
        <v>10.733459999999999</v>
      </c>
      <c r="G99" s="25">
        <v>106.61583</v>
      </c>
      <c r="H99" s="26">
        <v>9.6199999999999992</v>
      </c>
      <c r="I99" s="24" t="s">
        <v>14</v>
      </c>
      <c r="J99" s="26">
        <v>372.43999999999994</v>
      </c>
      <c r="K99" s="25" t="s">
        <v>204</v>
      </c>
      <c r="L99" s="25" t="s">
        <v>203</v>
      </c>
      <c r="M99" s="27" t="s">
        <v>209</v>
      </c>
      <c r="N99">
        <f t="shared" si="2"/>
        <v>2</v>
      </c>
      <c r="O99">
        <f t="shared" si="3"/>
        <v>7</v>
      </c>
    </row>
    <row r="100" spans="1:15" x14ac:dyDescent="0.3">
      <c r="A100" s="24"/>
      <c r="B100" s="23">
        <v>6067</v>
      </c>
      <c r="C100" s="24" t="s">
        <v>410</v>
      </c>
      <c r="D100" s="25" t="s">
        <v>411</v>
      </c>
      <c r="E100" s="25" t="s">
        <v>412</v>
      </c>
      <c r="F100" s="25">
        <v>10.72709425025</v>
      </c>
      <c r="G100" s="25">
        <v>106.61301253883801</v>
      </c>
      <c r="H100" s="26">
        <v>13.349999999999996</v>
      </c>
      <c r="I100" s="24" t="s">
        <v>14</v>
      </c>
      <c r="J100" s="26">
        <v>372.43999999999994</v>
      </c>
      <c r="K100" s="25" t="s">
        <v>204</v>
      </c>
      <c r="L100" s="25" t="s">
        <v>203</v>
      </c>
      <c r="M100" s="27" t="s">
        <v>209</v>
      </c>
      <c r="N100">
        <f t="shared" si="2"/>
        <v>2</v>
      </c>
      <c r="O100">
        <f t="shared" si="3"/>
        <v>7</v>
      </c>
    </row>
    <row r="101" spans="1:15" x14ac:dyDescent="0.3">
      <c r="A101" s="24"/>
      <c r="B101" s="23">
        <v>4205</v>
      </c>
      <c r="C101" s="24" t="s">
        <v>413</v>
      </c>
      <c r="D101" s="25" t="s">
        <v>414</v>
      </c>
      <c r="E101" s="25" t="s">
        <v>415</v>
      </c>
      <c r="F101" s="25">
        <v>10.714399999999999</v>
      </c>
      <c r="G101" s="25">
        <v>106.61006</v>
      </c>
      <c r="H101" s="26">
        <v>5.3499999999999988</v>
      </c>
      <c r="I101" s="24" t="s">
        <v>14</v>
      </c>
      <c r="J101" s="26">
        <v>372.43999999999994</v>
      </c>
      <c r="K101" s="25" t="s">
        <v>204</v>
      </c>
      <c r="L101" s="25" t="s">
        <v>203</v>
      </c>
      <c r="M101" s="27" t="s">
        <v>209</v>
      </c>
      <c r="N101">
        <f t="shared" si="2"/>
        <v>2</v>
      </c>
      <c r="O101">
        <f t="shared" si="3"/>
        <v>7</v>
      </c>
    </row>
    <row r="102" spans="1:15" x14ac:dyDescent="0.3">
      <c r="A102" s="24"/>
      <c r="B102" s="23">
        <v>2458</v>
      </c>
      <c r="C102" s="24" t="s">
        <v>416</v>
      </c>
      <c r="D102" s="25" t="s">
        <v>417</v>
      </c>
      <c r="E102" s="25" t="s">
        <v>418</v>
      </c>
      <c r="F102" s="25">
        <v>10.714392</v>
      </c>
      <c r="G102" s="25">
        <v>106.610062</v>
      </c>
      <c r="H102" s="26">
        <v>24.080000000000005</v>
      </c>
      <c r="I102" s="24" t="s">
        <v>14</v>
      </c>
      <c r="J102" s="26">
        <v>372.43999999999994</v>
      </c>
      <c r="K102" s="25" t="s">
        <v>204</v>
      </c>
      <c r="L102" s="25" t="s">
        <v>203</v>
      </c>
      <c r="M102" s="27" t="s">
        <v>208</v>
      </c>
      <c r="N102">
        <f t="shared" si="2"/>
        <v>4</v>
      </c>
      <c r="O102">
        <f t="shared" si="3"/>
        <v>6</v>
      </c>
    </row>
    <row r="103" spans="1:15" x14ac:dyDescent="0.3">
      <c r="A103" s="24"/>
      <c r="B103" s="23">
        <v>6957</v>
      </c>
      <c r="C103" s="24" t="s">
        <v>419</v>
      </c>
      <c r="D103" s="25" t="s">
        <v>420</v>
      </c>
      <c r="E103" s="25" t="s">
        <v>421</v>
      </c>
      <c r="F103" s="25">
        <v>10.7142133611692</v>
      </c>
      <c r="G103" s="25">
        <v>106.60986881019301</v>
      </c>
      <c r="H103" s="26">
        <v>10.75</v>
      </c>
      <c r="I103" s="24" t="s">
        <v>14</v>
      </c>
      <c r="J103" s="26">
        <v>372.43999999999994</v>
      </c>
      <c r="K103" s="25" t="s">
        <v>202</v>
      </c>
      <c r="L103" s="25" t="s">
        <v>203</v>
      </c>
      <c r="M103" s="27" t="s">
        <v>209</v>
      </c>
      <c r="N103">
        <f t="shared" si="2"/>
        <v>2</v>
      </c>
      <c r="O103">
        <f t="shared" si="3"/>
        <v>7</v>
      </c>
    </row>
    <row r="104" spans="1:15" x14ac:dyDescent="0.3">
      <c r="A104" s="24"/>
      <c r="B104" s="23">
        <v>3595</v>
      </c>
      <c r="C104" s="24" t="s">
        <v>422</v>
      </c>
      <c r="D104" s="25" t="s">
        <v>423</v>
      </c>
      <c r="E104" s="25" t="s">
        <v>424</v>
      </c>
      <c r="F104" s="25">
        <v>10.723852000000001</v>
      </c>
      <c r="G104" s="25">
        <v>106.619501</v>
      </c>
      <c r="H104" s="26">
        <v>5.6499999999999986</v>
      </c>
      <c r="I104" s="24" t="s">
        <v>14</v>
      </c>
      <c r="J104" s="26">
        <v>372.43999999999994</v>
      </c>
      <c r="K104" s="25" t="s">
        <v>204</v>
      </c>
      <c r="L104" s="25" t="s">
        <v>203</v>
      </c>
      <c r="M104" s="27" t="s">
        <v>209</v>
      </c>
      <c r="N104">
        <f t="shared" si="2"/>
        <v>2</v>
      </c>
      <c r="O104">
        <f t="shared" si="3"/>
        <v>7</v>
      </c>
    </row>
    <row r="105" spans="1:15" x14ac:dyDescent="0.3">
      <c r="A105" s="24"/>
      <c r="B105" s="23">
        <v>3760</v>
      </c>
      <c r="C105" s="24" t="s">
        <v>425</v>
      </c>
      <c r="D105" s="25" t="s">
        <v>426</v>
      </c>
      <c r="E105" s="25" t="s">
        <v>427</v>
      </c>
      <c r="F105" s="25">
        <v>10.719025999999999</v>
      </c>
      <c r="G105" s="25">
        <v>106.62223899999999</v>
      </c>
      <c r="H105" s="26">
        <v>33.29</v>
      </c>
      <c r="I105" s="24" t="s">
        <v>14</v>
      </c>
      <c r="J105" s="26">
        <v>372.43999999999994</v>
      </c>
      <c r="K105" s="25" t="s">
        <v>202</v>
      </c>
      <c r="L105" s="25" t="s">
        <v>203</v>
      </c>
      <c r="M105" s="27" t="s">
        <v>209</v>
      </c>
      <c r="N105">
        <f t="shared" si="2"/>
        <v>2</v>
      </c>
      <c r="O105">
        <f t="shared" si="3"/>
        <v>7</v>
      </c>
    </row>
    <row r="106" spans="1:15" x14ac:dyDescent="0.3">
      <c r="A106" s="24"/>
      <c r="B106" s="23">
        <v>5360</v>
      </c>
      <c r="C106" s="24" t="s">
        <v>428</v>
      </c>
      <c r="D106" s="25" t="s">
        <v>429</v>
      </c>
      <c r="E106" s="25" t="s">
        <v>430</v>
      </c>
      <c r="F106" s="25">
        <v>10.7283861</v>
      </c>
      <c r="G106" s="25">
        <v>106.6241976</v>
      </c>
      <c r="H106" s="26">
        <v>14.43</v>
      </c>
      <c r="I106" s="24" t="s">
        <v>14</v>
      </c>
      <c r="J106" s="26">
        <v>372.43999999999994</v>
      </c>
      <c r="K106" s="25" t="s">
        <v>204</v>
      </c>
      <c r="L106" s="25" t="s">
        <v>203</v>
      </c>
      <c r="M106" s="27" t="s">
        <v>209</v>
      </c>
      <c r="N106">
        <f t="shared" si="2"/>
        <v>2</v>
      </c>
      <c r="O106">
        <f t="shared" si="3"/>
        <v>7</v>
      </c>
    </row>
    <row r="107" spans="1:15" x14ac:dyDescent="0.3">
      <c r="A107" s="24"/>
      <c r="B107" s="23">
        <v>6373</v>
      </c>
      <c r="C107" s="24" t="s">
        <v>431</v>
      </c>
      <c r="D107" s="25" t="s">
        <v>432</v>
      </c>
      <c r="E107" s="25" t="s">
        <v>433</v>
      </c>
      <c r="F107" s="25">
        <v>10.7150806290867</v>
      </c>
      <c r="G107" s="25">
        <v>106.615731943762</v>
      </c>
      <c r="H107" s="26">
        <v>4.3</v>
      </c>
      <c r="I107" s="24" t="s">
        <v>14</v>
      </c>
      <c r="J107" s="26">
        <v>372.43999999999994</v>
      </c>
      <c r="K107" s="25" t="s">
        <v>204</v>
      </c>
      <c r="L107" s="25" t="s">
        <v>203</v>
      </c>
      <c r="M107" s="27" t="s">
        <v>208</v>
      </c>
      <c r="N107">
        <f t="shared" si="2"/>
        <v>4</v>
      </c>
      <c r="O107">
        <f t="shared" si="3"/>
        <v>6</v>
      </c>
    </row>
    <row r="108" spans="1:15" x14ac:dyDescent="0.3">
      <c r="A108" s="24"/>
      <c r="B108" s="23">
        <v>6846</v>
      </c>
      <c r="C108" s="24" t="s">
        <v>434</v>
      </c>
      <c r="D108" s="25" t="s">
        <v>435</v>
      </c>
      <c r="E108" s="25" t="s">
        <v>436</v>
      </c>
      <c r="F108" s="25">
        <v>10.7329280181497</v>
      </c>
      <c r="G108" s="25">
        <v>106.620859896338</v>
      </c>
      <c r="H108" s="26">
        <v>5.9499999999999993</v>
      </c>
      <c r="I108" s="24" t="s">
        <v>14</v>
      </c>
      <c r="J108" s="26">
        <v>372.43999999999994</v>
      </c>
      <c r="K108" s="25" t="s">
        <v>204</v>
      </c>
      <c r="L108" s="25" t="s">
        <v>203</v>
      </c>
      <c r="M108" s="27" t="s">
        <v>209</v>
      </c>
      <c r="N108">
        <f t="shared" si="2"/>
        <v>2</v>
      </c>
      <c r="O108">
        <f t="shared" si="3"/>
        <v>7</v>
      </c>
    </row>
    <row r="109" spans="1:15" x14ac:dyDescent="0.3">
      <c r="A109" s="24"/>
      <c r="B109" s="23">
        <v>6734</v>
      </c>
      <c r="C109" s="24" t="s">
        <v>437</v>
      </c>
      <c r="D109" s="25" t="s">
        <v>438</v>
      </c>
      <c r="E109" s="25" t="s">
        <v>439</v>
      </c>
      <c r="F109" s="25">
        <v>10.739098</v>
      </c>
      <c r="G109" s="25">
        <v>106.62731700000001</v>
      </c>
      <c r="H109" s="26">
        <v>3.75</v>
      </c>
      <c r="I109" s="24" t="s">
        <v>14</v>
      </c>
      <c r="J109" s="26">
        <v>372.43999999999994</v>
      </c>
      <c r="K109" s="25" t="s">
        <v>204</v>
      </c>
      <c r="L109" s="25" t="s">
        <v>203</v>
      </c>
      <c r="M109" s="27" t="s">
        <v>209</v>
      </c>
      <c r="N109">
        <f t="shared" si="2"/>
        <v>2</v>
      </c>
      <c r="O109">
        <f t="shared" si="3"/>
        <v>7</v>
      </c>
    </row>
    <row r="110" spans="1:15" x14ac:dyDescent="0.3">
      <c r="A110" s="24"/>
      <c r="B110" s="23">
        <v>3663</v>
      </c>
      <c r="C110" s="24" t="s">
        <v>440</v>
      </c>
      <c r="D110" s="25" t="s">
        <v>441</v>
      </c>
      <c r="E110" s="25" t="s">
        <v>442</v>
      </c>
      <c r="F110" s="25">
        <v>10.741115000000001</v>
      </c>
      <c r="G110" s="25">
        <v>106.62312799999999</v>
      </c>
      <c r="H110" s="26">
        <v>7.4999999999999991</v>
      </c>
      <c r="I110" s="24" t="s">
        <v>14</v>
      </c>
      <c r="J110" s="26">
        <v>372.43999999999994</v>
      </c>
      <c r="K110" s="25" t="s">
        <v>204</v>
      </c>
      <c r="L110" s="25" t="s">
        <v>203</v>
      </c>
      <c r="M110" s="27" t="s">
        <v>209</v>
      </c>
      <c r="N110">
        <f t="shared" si="2"/>
        <v>2</v>
      </c>
      <c r="O110">
        <f t="shared" si="3"/>
        <v>7</v>
      </c>
    </row>
    <row r="111" spans="1:15" x14ac:dyDescent="0.3">
      <c r="A111" s="24"/>
      <c r="B111" s="23">
        <v>3775</v>
      </c>
      <c r="C111" s="24" t="s">
        <v>443</v>
      </c>
      <c r="D111" s="25" t="s">
        <v>444</v>
      </c>
      <c r="E111" s="25" t="s">
        <v>445</v>
      </c>
      <c r="F111" s="25">
        <v>10.74034</v>
      </c>
      <c r="G111" s="25">
        <v>106.62748000000001</v>
      </c>
      <c r="H111" s="26">
        <v>22.199999999999996</v>
      </c>
      <c r="I111" s="24" t="s">
        <v>14</v>
      </c>
      <c r="J111" s="26">
        <v>372.43999999999994</v>
      </c>
      <c r="K111" s="25" t="s">
        <v>202</v>
      </c>
      <c r="L111" s="25" t="s">
        <v>203</v>
      </c>
      <c r="M111" s="27" t="s">
        <v>208</v>
      </c>
      <c r="N111">
        <f t="shared" si="2"/>
        <v>4</v>
      </c>
      <c r="O111">
        <f t="shared" si="3"/>
        <v>6</v>
      </c>
    </row>
    <row r="112" spans="1:15" x14ac:dyDescent="0.3">
      <c r="A112" s="24"/>
      <c r="B112" s="23">
        <v>6032</v>
      </c>
      <c r="C112" s="24" t="s">
        <v>446</v>
      </c>
      <c r="D112" s="25" t="s">
        <v>447</v>
      </c>
      <c r="E112" s="25" t="s">
        <v>448</v>
      </c>
      <c r="F112" s="25">
        <v>10.7377428398535</v>
      </c>
      <c r="G112" s="25">
        <v>106.61345727951</v>
      </c>
      <c r="H112" s="26">
        <v>12.61</v>
      </c>
      <c r="I112" s="24" t="s">
        <v>14</v>
      </c>
      <c r="J112" s="26">
        <v>372.43999999999994</v>
      </c>
      <c r="K112" s="25" t="s">
        <v>204</v>
      </c>
      <c r="L112" s="25" t="s">
        <v>203</v>
      </c>
      <c r="M112" s="27" t="s">
        <v>209</v>
      </c>
      <c r="N112">
        <f t="shared" si="2"/>
        <v>2</v>
      </c>
      <c r="O112">
        <f t="shared" si="3"/>
        <v>7</v>
      </c>
    </row>
    <row r="113" spans="1:15" x14ac:dyDescent="0.3">
      <c r="A113" s="24"/>
      <c r="B113" s="23">
        <v>6711</v>
      </c>
      <c r="C113" s="24" t="s">
        <v>449</v>
      </c>
      <c r="D113" s="25" t="s">
        <v>450</v>
      </c>
      <c r="E113" s="25" t="s">
        <v>451</v>
      </c>
      <c r="F113" s="25">
        <v>10.750453020796799</v>
      </c>
      <c r="G113" s="25">
        <v>106.630917205922</v>
      </c>
      <c r="H113" s="26">
        <v>4</v>
      </c>
      <c r="I113" s="24" t="s">
        <v>14</v>
      </c>
      <c r="J113" s="26">
        <v>372.43999999999994</v>
      </c>
      <c r="K113" s="25" t="s">
        <v>204</v>
      </c>
      <c r="L113" s="25" t="s">
        <v>203</v>
      </c>
      <c r="M113" s="27" t="s">
        <v>209</v>
      </c>
      <c r="N113">
        <f t="shared" si="2"/>
        <v>2</v>
      </c>
      <c r="O113">
        <f t="shared" si="3"/>
        <v>7</v>
      </c>
    </row>
    <row r="114" spans="1:15" x14ac:dyDescent="0.3">
      <c r="A114" s="24"/>
      <c r="B114" s="23">
        <v>6254</v>
      </c>
      <c r="C114" s="24" t="s">
        <v>452</v>
      </c>
      <c r="D114" s="25" t="s">
        <v>453</v>
      </c>
      <c r="E114" s="25" t="s">
        <v>454</v>
      </c>
      <c r="F114" s="25">
        <v>10.7311294569793</v>
      </c>
      <c r="G114" s="25">
        <v>106.61118180791</v>
      </c>
      <c r="H114" s="26">
        <v>32.32</v>
      </c>
      <c r="I114" s="24" t="s">
        <v>14</v>
      </c>
      <c r="J114" s="26">
        <v>372.43999999999994</v>
      </c>
      <c r="K114" s="25" t="s">
        <v>202</v>
      </c>
      <c r="L114" s="25" t="s">
        <v>203</v>
      </c>
      <c r="M114" s="27" t="s">
        <v>209</v>
      </c>
      <c r="N114">
        <f t="shared" si="2"/>
        <v>2</v>
      </c>
      <c r="O114">
        <f t="shared" si="3"/>
        <v>7</v>
      </c>
    </row>
    <row r="115" spans="1:15" x14ac:dyDescent="0.3">
      <c r="A115" s="24"/>
      <c r="B115" s="23">
        <v>4922</v>
      </c>
      <c r="C115" s="24" t="s">
        <v>455</v>
      </c>
      <c r="D115" s="25" t="s">
        <v>456</v>
      </c>
      <c r="E115" s="25" t="s">
        <v>457</v>
      </c>
      <c r="F115" s="25">
        <v>10.7454983</v>
      </c>
      <c r="G115" s="25">
        <v>106.6352373</v>
      </c>
      <c r="H115" s="26">
        <v>37.9</v>
      </c>
      <c r="I115" s="24" t="s">
        <v>14</v>
      </c>
      <c r="J115" s="26">
        <v>372.43999999999994</v>
      </c>
      <c r="K115" s="25" t="s">
        <v>202</v>
      </c>
      <c r="L115" s="25" t="s">
        <v>205</v>
      </c>
      <c r="M115" s="27" t="s">
        <v>209</v>
      </c>
      <c r="N115">
        <f t="shared" si="2"/>
        <v>2</v>
      </c>
      <c r="O115">
        <f t="shared" si="3"/>
        <v>7</v>
      </c>
    </row>
    <row r="116" spans="1:15" x14ac:dyDescent="0.3">
      <c r="A116" s="24"/>
      <c r="B116" s="23">
        <v>6921</v>
      </c>
      <c r="C116" s="24" t="s">
        <v>458</v>
      </c>
      <c r="D116" s="25" t="s">
        <v>459</v>
      </c>
      <c r="E116" s="25" t="s">
        <v>460</v>
      </c>
      <c r="F116" s="25">
        <v>10.714878617455801</v>
      </c>
      <c r="G116" s="25">
        <v>106.595011998188</v>
      </c>
      <c r="H116" s="26">
        <v>2.9</v>
      </c>
      <c r="I116" s="24" t="s">
        <v>14</v>
      </c>
      <c r="J116" s="26">
        <v>372.43999999999994</v>
      </c>
      <c r="K116" s="25" t="s">
        <v>204</v>
      </c>
      <c r="L116" s="25" t="s">
        <v>205</v>
      </c>
      <c r="M116" s="27" t="s">
        <v>209</v>
      </c>
      <c r="N116">
        <f t="shared" si="2"/>
        <v>2</v>
      </c>
      <c r="O116">
        <f t="shared" si="3"/>
        <v>7</v>
      </c>
    </row>
    <row r="117" spans="1:15" x14ac:dyDescent="0.3">
      <c r="A117" s="24"/>
      <c r="B117" s="23">
        <v>3802</v>
      </c>
      <c r="C117" s="24" t="s">
        <v>461</v>
      </c>
      <c r="D117" s="25" t="s">
        <v>462</v>
      </c>
      <c r="E117" s="25" t="s">
        <v>463</v>
      </c>
      <c r="F117" s="25">
        <v>10.752190000000001</v>
      </c>
      <c r="G117" s="25">
        <v>106.63142999999999</v>
      </c>
      <c r="H117" s="26">
        <v>44.7</v>
      </c>
      <c r="I117" s="24" t="s">
        <v>14</v>
      </c>
      <c r="J117" s="26">
        <v>372.43999999999994</v>
      </c>
      <c r="K117" s="25" t="s">
        <v>202</v>
      </c>
      <c r="L117" s="25" t="s">
        <v>205</v>
      </c>
      <c r="M117" s="27" t="s">
        <v>208</v>
      </c>
      <c r="N117">
        <f t="shared" si="2"/>
        <v>4</v>
      </c>
      <c r="O117">
        <f t="shared" si="3"/>
        <v>6</v>
      </c>
    </row>
    <row r="118" spans="1:15" x14ac:dyDescent="0.3">
      <c r="A118" s="24"/>
      <c r="B118" s="23">
        <v>6507</v>
      </c>
      <c r="C118" s="24" t="s">
        <v>464</v>
      </c>
      <c r="D118" s="25" t="s">
        <v>465</v>
      </c>
      <c r="E118" s="25" t="s">
        <v>466</v>
      </c>
      <c r="F118" s="25">
        <v>10.725382196306199</v>
      </c>
      <c r="G118" s="25">
        <v>106.59166999999999</v>
      </c>
      <c r="H118" s="26">
        <v>17.18</v>
      </c>
      <c r="I118" s="24" t="s">
        <v>14</v>
      </c>
      <c r="J118" s="26">
        <v>372.43999999999994</v>
      </c>
      <c r="K118" s="25" t="s">
        <v>204</v>
      </c>
      <c r="L118" s="25" t="s">
        <v>205</v>
      </c>
      <c r="M118" s="27" t="s">
        <v>209</v>
      </c>
      <c r="N118">
        <f t="shared" si="2"/>
        <v>2</v>
      </c>
      <c r="O118">
        <f t="shared" si="3"/>
        <v>7</v>
      </c>
    </row>
    <row r="119" spans="1:15" x14ac:dyDescent="0.3">
      <c r="A119" s="24"/>
      <c r="B119" s="23">
        <v>6662</v>
      </c>
      <c r="C119" s="24" t="s">
        <v>467</v>
      </c>
      <c r="D119" s="25" t="s">
        <v>468</v>
      </c>
      <c r="E119" s="25" t="s">
        <v>469</v>
      </c>
      <c r="F119" s="25">
        <v>10.7624594436862</v>
      </c>
      <c r="G119" s="25">
        <v>106.621538261748</v>
      </c>
      <c r="H119" s="26">
        <v>2.1</v>
      </c>
      <c r="I119" s="24" t="s">
        <v>15</v>
      </c>
      <c r="J119" s="26">
        <v>313.72999999999996</v>
      </c>
      <c r="K119" s="25" t="s">
        <v>204</v>
      </c>
      <c r="L119" s="25" t="s">
        <v>203</v>
      </c>
      <c r="M119" s="27" t="s">
        <v>208</v>
      </c>
      <c r="N119">
        <f t="shared" si="2"/>
        <v>4</v>
      </c>
      <c r="O119">
        <f t="shared" si="3"/>
        <v>6</v>
      </c>
    </row>
    <row r="120" spans="1:15" x14ac:dyDescent="0.3">
      <c r="A120" s="24"/>
      <c r="B120" s="23">
        <v>3079</v>
      </c>
      <c r="C120" s="24" t="s">
        <v>470</v>
      </c>
      <c r="D120" s="25" t="s">
        <v>471</v>
      </c>
      <c r="E120" s="25" t="s">
        <v>472</v>
      </c>
      <c r="F120" s="25">
        <v>10.773261</v>
      </c>
      <c r="G120" s="25">
        <v>106.61436399999999</v>
      </c>
      <c r="H120" s="26">
        <v>5.5499999999999989</v>
      </c>
      <c r="I120" s="24" t="s">
        <v>15</v>
      </c>
      <c r="J120" s="26">
        <v>313.72999999999996</v>
      </c>
      <c r="K120" s="25" t="s">
        <v>204</v>
      </c>
      <c r="L120" s="25" t="s">
        <v>203</v>
      </c>
      <c r="M120" s="27" t="s">
        <v>209</v>
      </c>
      <c r="N120">
        <f t="shared" si="2"/>
        <v>2</v>
      </c>
      <c r="O120">
        <f t="shared" si="3"/>
        <v>7</v>
      </c>
    </row>
    <row r="121" spans="1:15" x14ac:dyDescent="0.3">
      <c r="A121" s="24"/>
      <c r="B121" s="23">
        <v>3647</v>
      </c>
      <c r="C121" s="24" t="s">
        <v>473</v>
      </c>
      <c r="D121" s="25" t="s">
        <v>474</v>
      </c>
      <c r="E121" s="25" t="s">
        <v>475</v>
      </c>
      <c r="F121" s="25">
        <v>10.778772</v>
      </c>
      <c r="G121" s="25">
        <v>106.61168499999999</v>
      </c>
      <c r="H121" s="26">
        <v>3.6499999999999995</v>
      </c>
      <c r="I121" s="24" t="s">
        <v>15</v>
      </c>
      <c r="J121" s="26">
        <v>313.72999999999996</v>
      </c>
      <c r="K121" s="25" t="s">
        <v>204</v>
      </c>
      <c r="L121" s="25" t="s">
        <v>203</v>
      </c>
      <c r="M121" s="27" t="s">
        <v>209</v>
      </c>
      <c r="N121">
        <f t="shared" si="2"/>
        <v>2</v>
      </c>
      <c r="O121">
        <f t="shared" si="3"/>
        <v>7</v>
      </c>
    </row>
    <row r="122" spans="1:15" x14ac:dyDescent="0.3">
      <c r="A122" s="24"/>
      <c r="B122" s="23">
        <v>4242</v>
      </c>
      <c r="C122" s="24" t="s">
        <v>476</v>
      </c>
      <c r="D122" s="25" t="s">
        <v>477</v>
      </c>
      <c r="E122" s="25" t="s">
        <v>478</v>
      </c>
      <c r="F122" s="25">
        <v>10.774921000000001</v>
      </c>
      <c r="G122" s="25">
        <v>106.609216</v>
      </c>
      <c r="H122" s="26">
        <v>6.7999999999999989</v>
      </c>
      <c r="I122" s="24" t="s">
        <v>15</v>
      </c>
      <c r="J122" s="26">
        <v>313.72999999999996</v>
      </c>
      <c r="K122" s="25" t="s">
        <v>204</v>
      </c>
      <c r="L122" s="25" t="s">
        <v>203</v>
      </c>
      <c r="M122" s="27" t="s">
        <v>209</v>
      </c>
      <c r="N122">
        <f t="shared" si="2"/>
        <v>2</v>
      </c>
      <c r="O122">
        <f t="shared" si="3"/>
        <v>7</v>
      </c>
    </row>
    <row r="123" spans="1:15" x14ac:dyDescent="0.3">
      <c r="A123" s="24"/>
      <c r="B123" s="23">
        <v>5187</v>
      </c>
      <c r="C123" s="24" t="s">
        <v>479</v>
      </c>
      <c r="D123" s="25" t="s">
        <v>480</v>
      </c>
      <c r="E123" s="25" t="s">
        <v>481</v>
      </c>
      <c r="F123" s="25">
        <v>10.7763066</v>
      </c>
      <c r="G123" s="25">
        <v>106.6033087</v>
      </c>
      <c r="H123" s="26">
        <v>8.5</v>
      </c>
      <c r="I123" s="24" t="s">
        <v>15</v>
      </c>
      <c r="J123" s="26">
        <v>313.72999999999996</v>
      </c>
      <c r="K123" s="25" t="s">
        <v>204</v>
      </c>
      <c r="L123" s="25" t="s">
        <v>203</v>
      </c>
      <c r="M123" s="27" t="s">
        <v>209</v>
      </c>
      <c r="N123">
        <f t="shared" si="2"/>
        <v>2</v>
      </c>
      <c r="O123">
        <f t="shared" si="3"/>
        <v>7</v>
      </c>
    </row>
    <row r="124" spans="1:15" x14ac:dyDescent="0.3">
      <c r="A124" s="24"/>
      <c r="B124" s="23">
        <v>3977</v>
      </c>
      <c r="C124" s="24" t="s">
        <v>482</v>
      </c>
      <c r="D124" s="25" t="s">
        <v>483</v>
      </c>
      <c r="E124" s="25" t="s">
        <v>484</v>
      </c>
      <c r="F124" s="25">
        <v>10.77145</v>
      </c>
      <c r="G124" s="25">
        <v>106.59677000000001</v>
      </c>
      <c r="H124" s="26">
        <v>7.7499999999999991</v>
      </c>
      <c r="I124" s="24" t="s">
        <v>15</v>
      </c>
      <c r="J124" s="26">
        <v>313.72999999999996</v>
      </c>
      <c r="K124" s="25" t="s">
        <v>204</v>
      </c>
      <c r="L124" s="25" t="s">
        <v>203</v>
      </c>
      <c r="M124" s="27" t="s">
        <v>209</v>
      </c>
      <c r="N124">
        <f t="shared" si="2"/>
        <v>2</v>
      </c>
      <c r="O124">
        <f t="shared" si="3"/>
        <v>7</v>
      </c>
    </row>
    <row r="125" spans="1:15" x14ac:dyDescent="0.3">
      <c r="A125" s="24"/>
      <c r="B125" s="23">
        <v>4578</v>
      </c>
      <c r="C125" s="24" t="s">
        <v>485</v>
      </c>
      <c r="D125" s="25" t="s">
        <v>486</v>
      </c>
      <c r="E125" s="25" t="s">
        <v>487</v>
      </c>
      <c r="F125" s="25">
        <v>10.759710999999999</v>
      </c>
      <c r="G125" s="25">
        <v>106.60035000000001</v>
      </c>
      <c r="H125" s="26">
        <v>13.579999999999995</v>
      </c>
      <c r="I125" s="24" t="s">
        <v>15</v>
      </c>
      <c r="J125" s="26">
        <v>313.72999999999996</v>
      </c>
      <c r="K125" s="25" t="s">
        <v>204</v>
      </c>
      <c r="L125" s="25" t="s">
        <v>203</v>
      </c>
      <c r="M125" s="27" t="s">
        <v>209</v>
      </c>
      <c r="N125">
        <f t="shared" si="2"/>
        <v>2</v>
      </c>
      <c r="O125">
        <f t="shared" si="3"/>
        <v>7</v>
      </c>
    </row>
    <row r="126" spans="1:15" x14ac:dyDescent="0.3">
      <c r="A126" s="24"/>
      <c r="B126" s="23">
        <v>6469</v>
      </c>
      <c r="C126" s="24" t="s">
        <v>488</v>
      </c>
      <c r="D126" s="25" t="s">
        <v>489</v>
      </c>
      <c r="E126" s="25" t="s">
        <v>490</v>
      </c>
      <c r="F126" s="25">
        <v>10.779838169725799</v>
      </c>
      <c r="G126" s="25">
        <v>106.600531303727</v>
      </c>
      <c r="H126" s="26">
        <v>4.6499999999999995</v>
      </c>
      <c r="I126" s="24" t="s">
        <v>15</v>
      </c>
      <c r="J126" s="26">
        <v>313.72999999999996</v>
      </c>
      <c r="K126" s="25" t="s">
        <v>204</v>
      </c>
      <c r="L126" s="25" t="s">
        <v>203</v>
      </c>
      <c r="M126" s="27" t="s">
        <v>208</v>
      </c>
      <c r="N126">
        <f t="shared" si="2"/>
        <v>4</v>
      </c>
      <c r="O126">
        <f t="shared" si="3"/>
        <v>6</v>
      </c>
    </row>
    <row r="127" spans="1:15" x14ac:dyDescent="0.3">
      <c r="A127" s="24"/>
      <c r="B127" s="23">
        <v>6757</v>
      </c>
      <c r="C127" s="24" t="s">
        <v>491</v>
      </c>
      <c r="D127" s="25" t="s">
        <v>492</v>
      </c>
      <c r="E127" s="25" t="s">
        <v>493</v>
      </c>
      <c r="F127" s="25">
        <v>10.755057000000001</v>
      </c>
      <c r="G127" s="25">
        <v>106.60789200000001</v>
      </c>
      <c r="H127" s="26">
        <v>3.5499999999999994</v>
      </c>
      <c r="I127" s="24" t="s">
        <v>15</v>
      </c>
      <c r="J127" s="26">
        <v>313.72999999999996</v>
      </c>
      <c r="K127" s="25" t="s">
        <v>204</v>
      </c>
      <c r="L127" s="25" t="s">
        <v>203</v>
      </c>
      <c r="M127" s="27" t="s">
        <v>209</v>
      </c>
      <c r="N127">
        <f t="shared" si="2"/>
        <v>2</v>
      </c>
      <c r="O127">
        <f t="shared" si="3"/>
        <v>7</v>
      </c>
    </row>
    <row r="128" spans="1:15" x14ac:dyDescent="0.3">
      <c r="A128" s="24"/>
      <c r="B128" s="23" t="s">
        <v>607</v>
      </c>
      <c r="C128" s="24" t="s">
        <v>494</v>
      </c>
      <c r="D128" s="25" t="s">
        <v>495</v>
      </c>
      <c r="E128" s="25" t="s">
        <v>496</v>
      </c>
      <c r="F128" s="25">
        <v>10.7538750190168</v>
      </c>
      <c r="G128" s="25">
        <v>106.604085194647</v>
      </c>
      <c r="H128" s="26">
        <v>16.71</v>
      </c>
      <c r="I128" s="24" t="s">
        <v>15</v>
      </c>
      <c r="J128" s="26">
        <v>313.72999999999996</v>
      </c>
      <c r="K128" s="25" t="s">
        <v>204</v>
      </c>
      <c r="L128" s="25" t="s">
        <v>203</v>
      </c>
      <c r="M128" s="27" t="s">
        <v>209</v>
      </c>
      <c r="N128">
        <f t="shared" si="2"/>
        <v>2</v>
      </c>
      <c r="O128">
        <f t="shared" si="3"/>
        <v>7</v>
      </c>
    </row>
    <row r="129" spans="1:15" x14ac:dyDescent="0.3">
      <c r="A129" s="24"/>
      <c r="B129" s="23">
        <v>6970</v>
      </c>
      <c r="C129" s="24" t="s">
        <v>497</v>
      </c>
      <c r="D129" s="25" t="s">
        <v>498</v>
      </c>
      <c r="E129" s="25" t="s">
        <v>499</v>
      </c>
      <c r="F129" s="25">
        <v>10.754164879257999</v>
      </c>
      <c r="G129" s="25">
        <v>106.584033883206</v>
      </c>
      <c r="H129" s="26">
        <v>45.279999999999994</v>
      </c>
      <c r="I129" s="24" t="s">
        <v>15</v>
      </c>
      <c r="J129" s="26">
        <v>313.72999999999996</v>
      </c>
      <c r="K129" s="25" t="s">
        <v>202</v>
      </c>
      <c r="L129" s="25" t="s">
        <v>203</v>
      </c>
      <c r="M129" s="27" t="s">
        <v>208</v>
      </c>
      <c r="N129">
        <f t="shared" si="2"/>
        <v>4</v>
      </c>
      <c r="O129">
        <f t="shared" si="3"/>
        <v>6</v>
      </c>
    </row>
    <row r="130" spans="1:15" x14ac:dyDescent="0.3">
      <c r="A130" s="24"/>
      <c r="B130" s="23">
        <v>6920</v>
      </c>
      <c r="C130" s="24" t="s">
        <v>500</v>
      </c>
      <c r="D130" s="25" t="s">
        <v>501</v>
      </c>
      <c r="E130" s="25" t="s">
        <v>502</v>
      </c>
      <c r="F130" s="25">
        <v>10.770865865497299</v>
      </c>
      <c r="G130" s="25">
        <v>106.59059538099601</v>
      </c>
      <c r="H130" s="26">
        <v>2.0999999999999996</v>
      </c>
      <c r="I130" s="24" t="s">
        <v>15</v>
      </c>
      <c r="J130" s="26">
        <v>313.72999999999996</v>
      </c>
      <c r="K130" s="25" t="s">
        <v>204</v>
      </c>
      <c r="L130" s="25" t="s">
        <v>203</v>
      </c>
      <c r="M130" s="27" t="s">
        <v>208</v>
      </c>
      <c r="N130">
        <f t="shared" si="2"/>
        <v>4</v>
      </c>
      <c r="O130">
        <f t="shared" si="3"/>
        <v>6</v>
      </c>
    </row>
    <row r="131" spans="1:15" x14ac:dyDescent="0.3">
      <c r="A131" s="24"/>
      <c r="B131" s="23">
        <v>4319</v>
      </c>
      <c r="C131" s="24" t="s">
        <v>503</v>
      </c>
      <c r="D131" s="25" t="s">
        <v>504</v>
      </c>
      <c r="E131" s="25" t="s">
        <v>505</v>
      </c>
      <c r="F131" s="25">
        <v>10.750909699999999</v>
      </c>
      <c r="G131" s="25">
        <v>106.5987289</v>
      </c>
      <c r="H131" s="26">
        <v>24.36</v>
      </c>
      <c r="I131" s="24" t="s">
        <v>15</v>
      </c>
      <c r="J131" s="26">
        <v>313.72999999999996</v>
      </c>
      <c r="K131" s="25" t="s">
        <v>204</v>
      </c>
      <c r="L131" s="25" t="s">
        <v>203</v>
      </c>
      <c r="M131" s="27" t="s">
        <v>209</v>
      </c>
      <c r="N131">
        <f t="shared" si="2"/>
        <v>2</v>
      </c>
      <c r="O131">
        <f t="shared" si="3"/>
        <v>7</v>
      </c>
    </row>
    <row r="132" spans="1:15" x14ac:dyDescent="0.3">
      <c r="A132" s="24"/>
      <c r="B132" s="23">
        <v>4376</v>
      </c>
      <c r="C132" s="24" t="s">
        <v>506</v>
      </c>
      <c r="D132" s="25" t="s">
        <v>507</v>
      </c>
      <c r="E132" s="25" t="s">
        <v>508</v>
      </c>
      <c r="F132" s="25">
        <v>10.762750199999999</v>
      </c>
      <c r="G132" s="25">
        <v>106.59091599999999</v>
      </c>
      <c r="H132" s="26">
        <v>25.189999999999991</v>
      </c>
      <c r="I132" s="24" t="s">
        <v>15</v>
      </c>
      <c r="J132" s="26">
        <v>313.72999999999996</v>
      </c>
      <c r="K132" s="25" t="s">
        <v>202</v>
      </c>
      <c r="L132" s="25" t="s">
        <v>203</v>
      </c>
      <c r="M132" s="27" t="s">
        <v>208</v>
      </c>
      <c r="N132">
        <f t="shared" ref="N132:N195" si="4">IF(LEFT(M132,11)="Time window",4,2)</f>
        <v>4</v>
      </c>
      <c r="O132">
        <f t="shared" ref="O132:O195" si="5">IF(LEFT(M132,11)="Time window",6,7)</f>
        <v>6</v>
      </c>
    </row>
    <row r="133" spans="1:15" x14ac:dyDescent="0.3">
      <c r="A133" s="24"/>
      <c r="B133" s="23">
        <v>3926</v>
      </c>
      <c r="C133" s="24" t="s">
        <v>509</v>
      </c>
      <c r="D133" s="25" t="s">
        <v>510</v>
      </c>
      <c r="E133" s="25" t="s">
        <v>511</v>
      </c>
      <c r="F133" s="25">
        <v>10.75018</v>
      </c>
      <c r="G133" s="25">
        <v>106.58826999999999</v>
      </c>
      <c r="H133" s="26">
        <v>6.6099999999999994</v>
      </c>
      <c r="I133" s="24" t="s">
        <v>15</v>
      </c>
      <c r="J133" s="26">
        <v>313.72999999999996</v>
      </c>
      <c r="K133" s="25" t="s">
        <v>204</v>
      </c>
      <c r="L133" s="25" t="s">
        <v>203</v>
      </c>
      <c r="M133" s="27" t="s">
        <v>209</v>
      </c>
      <c r="N133">
        <f t="shared" si="4"/>
        <v>2</v>
      </c>
      <c r="O133">
        <f t="shared" si="5"/>
        <v>7</v>
      </c>
    </row>
    <row r="134" spans="1:15" x14ac:dyDescent="0.3">
      <c r="A134" s="24"/>
      <c r="B134" s="23">
        <v>5338</v>
      </c>
      <c r="C134" s="24" t="s">
        <v>512</v>
      </c>
      <c r="D134" s="25" t="s">
        <v>513</v>
      </c>
      <c r="E134" s="25" t="s">
        <v>514</v>
      </c>
      <c r="F134" s="25">
        <v>10.7659532</v>
      </c>
      <c r="G134" s="25">
        <v>106.603719</v>
      </c>
      <c r="H134" s="26">
        <v>34.510000000000005</v>
      </c>
      <c r="I134" s="24" t="s">
        <v>15</v>
      </c>
      <c r="J134" s="26">
        <v>313.72999999999996</v>
      </c>
      <c r="K134" s="25" t="s">
        <v>202</v>
      </c>
      <c r="L134" s="25" t="s">
        <v>205</v>
      </c>
      <c r="M134" s="27" t="s">
        <v>209</v>
      </c>
      <c r="N134">
        <f t="shared" si="4"/>
        <v>2</v>
      </c>
      <c r="O134">
        <f t="shared" si="5"/>
        <v>7</v>
      </c>
    </row>
    <row r="135" spans="1:15" x14ac:dyDescent="0.3">
      <c r="A135" s="24"/>
      <c r="B135" s="23">
        <v>6416</v>
      </c>
      <c r="C135" s="24" t="s">
        <v>515</v>
      </c>
      <c r="D135" s="25" t="s">
        <v>516</v>
      </c>
      <c r="E135" s="25" t="s">
        <v>517</v>
      </c>
      <c r="F135" s="25">
        <v>10.752909084552501</v>
      </c>
      <c r="G135" s="25">
        <v>106.585810568898</v>
      </c>
      <c r="H135" s="26">
        <v>20.34</v>
      </c>
      <c r="I135" s="24" t="s">
        <v>15</v>
      </c>
      <c r="J135" s="26">
        <v>313.72999999999996</v>
      </c>
      <c r="K135" s="25" t="s">
        <v>202</v>
      </c>
      <c r="L135" s="25" t="s">
        <v>205</v>
      </c>
      <c r="M135" s="27" t="s">
        <v>209</v>
      </c>
      <c r="N135">
        <f t="shared" si="4"/>
        <v>2</v>
      </c>
      <c r="O135">
        <f t="shared" si="5"/>
        <v>7</v>
      </c>
    </row>
    <row r="136" spans="1:15" x14ac:dyDescent="0.3">
      <c r="A136" s="24"/>
      <c r="B136" s="23">
        <v>5532</v>
      </c>
      <c r="C136" s="24" t="s">
        <v>518</v>
      </c>
      <c r="D136" s="25" t="s">
        <v>519</v>
      </c>
      <c r="E136" s="25" t="s">
        <v>520</v>
      </c>
      <c r="F136" s="25">
        <v>10.752016599999999</v>
      </c>
      <c r="G136" s="25">
        <v>106.59627589999999</v>
      </c>
      <c r="H136" s="26">
        <v>25.369999999999997</v>
      </c>
      <c r="I136" s="24" t="s">
        <v>15</v>
      </c>
      <c r="J136" s="26">
        <v>313.72999999999996</v>
      </c>
      <c r="K136" s="25" t="s">
        <v>202</v>
      </c>
      <c r="L136" s="25" t="s">
        <v>205</v>
      </c>
      <c r="M136" s="27" t="s">
        <v>209</v>
      </c>
      <c r="N136">
        <f t="shared" si="4"/>
        <v>2</v>
      </c>
      <c r="O136">
        <f t="shared" si="5"/>
        <v>7</v>
      </c>
    </row>
    <row r="137" spans="1:15" x14ac:dyDescent="0.3">
      <c r="A137" s="24"/>
      <c r="B137" s="23">
        <v>3828</v>
      </c>
      <c r="C137" s="24" t="s">
        <v>521</v>
      </c>
      <c r="D137" s="25" t="s">
        <v>522</v>
      </c>
      <c r="E137" s="25" t="s">
        <v>523</v>
      </c>
      <c r="F137" s="25">
        <v>10.761473000000001</v>
      </c>
      <c r="G137" s="25">
        <v>106.60850600000001</v>
      </c>
      <c r="H137" s="26">
        <v>9.9099999999999984</v>
      </c>
      <c r="I137" s="24" t="s">
        <v>15</v>
      </c>
      <c r="J137" s="26">
        <v>313.72999999999996</v>
      </c>
      <c r="K137" s="25" t="s">
        <v>204</v>
      </c>
      <c r="L137" s="25" t="s">
        <v>205</v>
      </c>
      <c r="M137" s="27" t="s">
        <v>209</v>
      </c>
      <c r="N137">
        <f t="shared" si="4"/>
        <v>2</v>
      </c>
      <c r="O137">
        <f t="shared" si="5"/>
        <v>7</v>
      </c>
    </row>
    <row r="138" spans="1:15" x14ac:dyDescent="0.3">
      <c r="A138" s="24"/>
      <c r="B138" s="23">
        <v>2615</v>
      </c>
      <c r="C138" s="24" t="s">
        <v>524</v>
      </c>
      <c r="D138" s="25" t="s">
        <v>525</v>
      </c>
      <c r="E138" s="25" t="s">
        <v>526</v>
      </c>
      <c r="F138" s="25">
        <v>10.753277000000001</v>
      </c>
      <c r="G138" s="25">
        <v>106.59166999999999</v>
      </c>
      <c r="H138" s="26">
        <v>14.969999999999997</v>
      </c>
      <c r="I138" s="24" t="s">
        <v>15</v>
      </c>
      <c r="J138" s="26">
        <v>313.72999999999996</v>
      </c>
      <c r="K138" s="25" t="s">
        <v>202</v>
      </c>
      <c r="L138" s="25" t="s">
        <v>205</v>
      </c>
      <c r="M138" s="27" t="s">
        <v>209</v>
      </c>
      <c r="N138">
        <f t="shared" si="4"/>
        <v>2</v>
      </c>
      <c r="O138">
        <f t="shared" si="5"/>
        <v>7</v>
      </c>
    </row>
    <row r="139" spans="1:15" x14ac:dyDescent="0.3">
      <c r="A139" s="24"/>
      <c r="B139" s="23">
        <v>6863</v>
      </c>
      <c r="C139" s="24" t="s">
        <v>527</v>
      </c>
      <c r="D139" s="25" t="s">
        <v>528</v>
      </c>
      <c r="E139" s="25" t="s">
        <v>529</v>
      </c>
      <c r="F139" s="25">
        <v>10.767571999999999</v>
      </c>
      <c r="G139" s="25">
        <v>106.620513</v>
      </c>
      <c r="H139" s="26">
        <v>3.2500000000000004</v>
      </c>
      <c r="I139" s="24" t="s">
        <v>15</v>
      </c>
      <c r="J139" s="26">
        <v>313.72999999999996</v>
      </c>
      <c r="K139" s="25" t="s">
        <v>204</v>
      </c>
      <c r="L139" s="25" t="s">
        <v>205</v>
      </c>
      <c r="M139" s="27" t="s">
        <v>209</v>
      </c>
      <c r="N139">
        <f t="shared" si="4"/>
        <v>2</v>
      </c>
      <c r="O139">
        <f t="shared" si="5"/>
        <v>7</v>
      </c>
    </row>
    <row r="140" spans="1:15" x14ac:dyDescent="0.3">
      <c r="A140" s="24"/>
      <c r="B140" s="23">
        <v>5291</v>
      </c>
      <c r="C140" s="24" t="s">
        <v>530</v>
      </c>
      <c r="D140" s="25" t="s">
        <v>531</v>
      </c>
      <c r="E140" s="25" t="s">
        <v>532</v>
      </c>
      <c r="F140" s="25">
        <v>10.7709761</v>
      </c>
      <c r="G140" s="25">
        <v>106.6138886</v>
      </c>
      <c r="H140" s="26">
        <v>1.2999999999999998</v>
      </c>
      <c r="I140" s="24" t="s">
        <v>15</v>
      </c>
      <c r="J140" s="26">
        <v>313.72999999999996</v>
      </c>
      <c r="K140" s="25" t="s">
        <v>204</v>
      </c>
      <c r="L140" s="25" t="s">
        <v>205</v>
      </c>
      <c r="M140" s="27" t="s">
        <v>209</v>
      </c>
      <c r="N140">
        <f t="shared" si="4"/>
        <v>2</v>
      </c>
      <c r="O140">
        <f t="shared" si="5"/>
        <v>7</v>
      </c>
    </row>
    <row r="141" spans="1:15" x14ac:dyDescent="0.3">
      <c r="A141" s="24"/>
      <c r="B141" s="23">
        <v>6086</v>
      </c>
      <c r="C141" s="24" t="s">
        <v>533</v>
      </c>
      <c r="D141" s="25" t="s">
        <v>534</v>
      </c>
      <c r="E141" s="25" t="s">
        <v>535</v>
      </c>
      <c r="F141" s="25">
        <v>10.7717657259399</v>
      </c>
      <c r="G141" s="25">
        <v>106.61703773718099</v>
      </c>
      <c r="H141" s="26">
        <v>10.209999999999999</v>
      </c>
      <c r="I141" s="24" t="s">
        <v>15</v>
      </c>
      <c r="J141" s="26">
        <v>313.72999999999996</v>
      </c>
      <c r="K141" s="25" t="s">
        <v>204</v>
      </c>
      <c r="L141" s="25" t="s">
        <v>205</v>
      </c>
      <c r="M141" s="27" t="s">
        <v>209</v>
      </c>
      <c r="N141">
        <f t="shared" si="4"/>
        <v>2</v>
      </c>
      <c r="O141">
        <f t="shared" si="5"/>
        <v>7</v>
      </c>
    </row>
    <row r="142" spans="1:15" x14ac:dyDescent="0.3">
      <c r="A142" s="24"/>
      <c r="B142" s="23">
        <v>6273</v>
      </c>
      <c r="C142" s="24" t="s">
        <v>536</v>
      </c>
      <c r="D142" s="25" t="s">
        <v>537</v>
      </c>
      <c r="E142" s="25" t="s">
        <v>538</v>
      </c>
      <c r="F142" s="25">
        <v>10.7694914953435</v>
      </c>
      <c r="G142" s="25">
        <v>106.615682812703</v>
      </c>
      <c r="H142" s="26">
        <v>5.05</v>
      </c>
      <c r="I142" s="24" t="s">
        <v>15</v>
      </c>
      <c r="J142" s="26">
        <v>313.72999999999996</v>
      </c>
      <c r="K142" s="25" t="s">
        <v>204</v>
      </c>
      <c r="L142" s="25" t="s">
        <v>205</v>
      </c>
      <c r="M142" s="27" t="s">
        <v>209</v>
      </c>
      <c r="N142">
        <f t="shared" si="4"/>
        <v>2</v>
      </c>
      <c r="O142">
        <f t="shared" si="5"/>
        <v>7</v>
      </c>
    </row>
    <row r="143" spans="1:15" x14ac:dyDescent="0.3">
      <c r="A143" s="24"/>
      <c r="B143" s="23">
        <v>4332</v>
      </c>
      <c r="C143" s="24" t="s">
        <v>539</v>
      </c>
      <c r="D143" s="25" t="s">
        <v>540</v>
      </c>
      <c r="E143" s="25" t="s">
        <v>541</v>
      </c>
      <c r="F143" s="25">
        <v>10.7781126</v>
      </c>
      <c r="G143" s="25">
        <v>106.6195858</v>
      </c>
      <c r="H143" s="26">
        <v>12.440000000000001</v>
      </c>
      <c r="I143" s="24" t="s">
        <v>15</v>
      </c>
      <c r="J143" s="26">
        <v>313.72999999999996</v>
      </c>
      <c r="K143" s="25" t="s">
        <v>204</v>
      </c>
      <c r="L143" s="25" t="s">
        <v>205</v>
      </c>
      <c r="M143" s="27" t="s">
        <v>209</v>
      </c>
      <c r="N143">
        <f t="shared" si="4"/>
        <v>2</v>
      </c>
      <c r="O143">
        <f t="shared" si="5"/>
        <v>7</v>
      </c>
    </row>
    <row r="144" spans="1:15" x14ac:dyDescent="0.3">
      <c r="A144" s="24"/>
      <c r="B144" s="23">
        <v>4203</v>
      </c>
      <c r="C144" s="24" t="s">
        <v>542</v>
      </c>
      <c r="D144" s="25" t="s">
        <v>543</v>
      </c>
      <c r="E144" s="25" t="s">
        <v>544</v>
      </c>
      <c r="F144" s="25">
        <v>10.766640000000001</v>
      </c>
      <c r="G144" s="25">
        <v>106.70312</v>
      </c>
      <c r="H144" s="26">
        <v>2.2000000000000002</v>
      </c>
      <c r="I144" s="24" t="s">
        <v>16</v>
      </c>
      <c r="J144" s="26">
        <v>607.20000000000005</v>
      </c>
      <c r="K144" s="25" t="s">
        <v>204</v>
      </c>
      <c r="L144" s="25" t="s">
        <v>203</v>
      </c>
      <c r="M144" s="27" t="s">
        <v>209</v>
      </c>
      <c r="N144">
        <f t="shared" si="4"/>
        <v>2</v>
      </c>
      <c r="O144">
        <f t="shared" si="5"/>
        <v>7</v>
      </c>
    </row>
    <row r="145" spans="1:15" x14ac:dyDescent="0.3">
      <c r="A145" s="24"/>
      <c r="B145" s="23">
        <v>4200</v>
      </c>
      <c r="C145" s="24" t="s">
        <v>545</v>
      </c>
      <c r="D145" s="25" t="s">
        <v>546</v>
      </c>
      <c r="E145" s="25" t="s">
        <v>547</v>
      </c>
      <c r="F145" s="25">
        <v>10.761049999999999</v>
      </c>
      <c r="G145" s="25">
        <v>106.69225</v>
      </c>
      <c r="H145" s="26">
        <v>43.370000000000005</v>
      </c>
      <c r="I145" s="24" t="s">
        <v>16</v>
      </c>
      <c r="J145" s="26">
        <v>607.20000000000005</v>
      </c>
      <c r="K145" s="25" t="s">
        <v>204</v>
      </c>
      <c r="L145" s="25" t="s">
        <v>203</v>
      </c>
      <c r="M145" s="27" t="s">
        <v>209</v>
      </c>
      <c r="N145">
        <f t="shared" si="4"/>
        <v>2</v>
      </c>
      <c r="O145">
        <f t="shared" si="5"/>
        <v>7</v>
      </c>
    </row>
    <row r="146" spans="1:15" x14ac:dyDescent="0.3">
      <c r="A146" s="24"/>
      <c r="B146" s="23">
        <v>4935</v>
      </c>
      <c r="C146" s="24" t="s">
        <v>548</v>
      </c>
      <c r="D146" s="25" t="s">
        <v>549</v>
      </c>
      <c r="E146" s="25" t="s">
        <v>550</v>
      </c>
      <c r="F146" s="25">
        <v>10.7579647</v>
      </c>
      <c r="G146" s="25">
        <v>106.6888311</v>
      </c>
      <c r="H146" s="26">
        <v>74.8</v>
      </c>
      <c r="I146" s="24" t="s">
        <v>16</v>
      </c>
      <c r="J146" s="26">
        <v>607.20000000000005</v>
      </c>
      <c r="K146" s="25" t="s">
        <v>202</v>
      </c>
      <c r="L146" s="25" t="s">
        <v>203</v>
      </c>
      <c r="M146" s="27" t="s">
        <v>209</v>
      </c>
      <c r="N146">
        <f t="shared" si="4"/>
        <v>2</v>
      </c>
      <c r="O146">
        <f t="shared" si="5"/>
        <v>7</v>
      </c>
    </row>
    <row r="147" spans="1:15" x14ac:dyDescent="0.3">
      <c r="A147" s="24"/>
      <c r="B147" s="23">
        <v>4569</v>
      </c>
      <c r="C147" s="24" t="s">
        <v>551</v>
      </c>
      <c r="D147" s="25" t="s">
        <v>552</v>
      </c>
      <c r="E147" s="25" t="s">
        <v>553</v>
      </c>
      <c r="F147" s="25">
        <v>10.758513000000001</v>
      </c>
      <c r="G147" s="25">
        <v>106.694625</v>
      </c>
      <c r="H147" s="26">
        <v>15.62</v>
      </c>
      <c r="I147" s="24" t="s">
        <v>16</v>
      </c>
      <c r="J147" s="26">
        <v>607.20000000000005</v>
      </c>
      <c r="K147" s="25" t="s">
        <v>204</v>
      </c>
      <c r="L147" s="25" t="s">
        <v>203</v>
      </c>
      <c r="M147" s="27" t="s">
        <v>208</v>
      </c>
      <c r="N147">
        <f t="shared" si="4"/>
        <v>4</v>
      </c>
      <c r="O147">
        <f t="shared" si="5"/>
        <v>6</v>
      </c>
    </row>
    <row r="148" spans="1:15" x14ac:dyDescent="0.3">
      <c r="A148" s="24"/>
      <c r="B148" s="23">
        <v>3911</v>
      </c>
      <c r="C148" s="24" t="s">
        <v>554</v>
      </c>
      <c r="D148" s="25" t="s">
        <v>555</v>
      </c>
      <c r="E148" s="25" t="s">
        <v>556</v>
      </c>
      <c r="F148" s="25">
        <v>10.7631</v>
      </c>
      <c r="G148" s="25">
        <v>106.69889000000001</v>
      </c>
      <c r="H148" s="26">
        <v>24.349999999999994</v>
      </c>
      <c r="I148" s="24" t="s">
        <v>16</v>
      </c>
      <c r="J148" s="26">
        <v>607.20000000000005</v>
      </c>
      <c r="K148" s="25" t="s">
        <v>204</v>
      </c>
      <c r="L148" s="25" t="s">
        <v>203</v>
      </c>
      <c r="M148" s="27" t="s">
        <v>209</v>
      </c>
      <c r="N148">
        <f t="shared" si="4"/>
        <v>2</v>
      </c>
      <c r="O148">
        <f t="shared" si="5"/>
        <v>7</v>
      </c>
    </row>
    <row r="149" spans="1:15" x14ac:dyDescent="0.3">
      <c r="A149" s="24"/>
      <c r="B149" s="23">
        <v>6065</v>
      </c>
      <c r="C149" s="24" t="s">
        <v>557</v>
      </c>
      <c r="D149" s="25" t="s">
        <v>558</v>
      </c>
      <c r="E149" s="25" t="s">
        <v>559</v>
      </c>
      <c r="F149" s="25">
        <v>10.763358874235101</v>
      </c>
      <c r="G149" s="25">
        <v>106.699725767864</v>
      </c>
      <c r="H149" s="26">
        <v>27.960000000000004</v>
      </c>
      <c r="I149" s="24" t="s">
        <v>16</v>
      </c>
      <c r="J149" s="26">
        <v>607.20000000000005</v>
      </c>
      <c r="K149" s="25" t="s">
        <v>204</v>
      </c>
      <c r="L149" s="25" t="s">
        <v>203</v>
      </c>
      <c r="M149" s="27" t="s">
        <v>209</v>
      </c>
      <c r="N149">
        <f t="shared" si="4"/>
        <v>2</v>
      </c>
      <c r="O149">
        <f t="shared" si="5"/>
        <v>7</v>
      </c>
    </row>
    <row r="150" spans="1:15" x14ac:dyDescent="0.3">
      <c r="A150" s="24"/>
      <c r="B150" s="23">
        <v>3422</v>
      </c>
      <c r="C150" s="24" t="s">
        <v>560</v>
      </c>
      <c r="D150" s="25" t="s">
        <v>561</v>
      </c>
      <c r="E150" s="25" t="s">
        <v>562</v>
      </c>
      <c r="F150" s="25">
        <v>10.748518953639101</v>
      </c>
      <c r="G150" s="25">
        <v>106.67541732580401</v>
      </c>
      <c r="H150" s="26">
        <v>38.589999999999996</v>
      </c>
      <c r="I150" s="24" t="s">
        <v>16</v>
      </c>
      <c r="J150" s="26">
        <v>607.20000000000005</v>
      </c>
      <c r="K150" s="25" t="s">
        <v>202</v>
      </c>
      <c r="L150" s="25" t="s">
        <v>203</v>
      </c>
      <c r="M150" s="27" t="s">
        <v>208</v>
      </c>
      <c r="N150">
        <f t="shared" si="4"/>
        <v>4</v>
      </c>
      <c r="O150">
        <f t="shared" si="5"/>
        <v>6</v>
      </c>
    </row>
    <row r="151" spans="1:15" x14ac:dyDescent="0.3">
      <c r="A151" s="24"/>
      <c r="B151" s="23">
        <v>6896</v>
      </c>
      <c r="C151" s="24" t="s">
        <v>563</v>
      </c>
      <c r="D151" s="25" t="s">
        <v>564</v>
      </c>
      <c r="E151" s="25" t="s">
        <v>565</v>
      </c>
      <c r="F151" s="25">
        <v>10.7476658456719</v>
      </c>
      <c r="G151" s="25">
        <v>106.676332525535</v>
      </c>
      <c r="H151" s="26">
        <v>20.929999999999996</v>
      </c>
      <c r="I151" s="24" t="s">
        <v>16</v>
      </c>
      <c r="J151" s="26">
        <v>607.20000000000005</v>
      </c>
      <c r="K151" s="25" t="s">
        <v>204</v>
      </c>
      <c r="L151" s="25" t="s">
        <v>203</v>
      </c>
      <c r="M151" s="27" t="s">
        <v>209</v>
      </c>
      <c r="N151">
        <f t="shared" si="4"/>
        <v>2</v>
      </c>
      <c r="O151">
        <f t="shared" si="5"/>
        <v>7</v>
      </c>
    </row>
    <row r="152" spans="1:15" x14ac:dyDescent="0.3">
      <c r="A152" s="24"/>
      <c r="B152" s="23">
        <v>5019</v>
      </c>
      <c r="C152" s="24" t="s">
        <v>566</v>
      </c>
      <c r="D152" s="25" t="s">
        <v>567</v>
      </c>
      <c r="E152" s="25" t="s">
        <v>568</v>
      </c>
      <c r="F152" s="25">
        <v>10.775189299999999</v>
      </c>
      <c r="G152" s="25">
        <v>106.67970870000001</v>
      </c>
      <c r="H152" s="26">
        <v>30.92</v>
      </c>
      <c r="I152" s="24" t="s">
        <v>16</v>
      </c>
      <c r="J152" s="26">
        <v>607.20000000000005</v>
      </c>
      <c r="K152" s="25" t="s">
        <v>204</v>
      </c>
      <c r="L152" s="25" t="s">
        <v>203</v>
      </c>
      <c r="M152" s="27" t="s">
        <v>208</v>
      </c>
      <c r="N152">
        <f t="shared" si="4"/>
        <v>4</v>
      </c>
      <c r="O152">
        <f t="shared" si="5"/>
        <v>6</v>
      </c>
    </row>
    <row r="153" spans="1:15" x14ac:dyDescent="0.3">
      <c r="A153" s="24"/>
      <c r="B153" s="23" t="s">
        <v>608</v>
      </c>
      <c r="C153" s="24" t="s">
        <v>569</v>
      </c>
      <c r="D153" s="25" t="s">
        <v>570</v>
      </c>
      <c r="E153" s="25" t="s">
        <v>571</v>
      </c>
      <c r="F153" s="25">
        <v>10.775283</v>
      </c>
      <c r="G153" s="25">
        <v>106.677735</v>
      </c>
      <c r="H153" s="26">
        <v>23.65</v>
      </c>
      <c r="I153" s="24" t="s">
        <v>16</v>
      </c>
      <c r="J153" s="26">
        <v>607.20000000000005</v>
      </c>
      <c r="K153" s="25" t="s">
        <v>204</v>
      </c>
      <c r="L153" s="25" t="s">
        <v>203</v>
      </c>
      <c r="M153" s="27" t="s">
        <v>208</v>
      </c>
      <c r="N153">
        <f t="shared" si="4"/>
        <v>4</v>
      </c>
      <c r="O153">
        <f t="shared" si="5"/>
        <v>6</v>
      </c>
    </row>
    <row r="154" spans="1:15" x14ac:dyDescent="0.3">
      <c r="A154" s="24"/>
      <c r="B154" s="23">
        <v>2226</v>
      </c>
      <c r="C154" s="24" t="s">
        <v>572</v>
      </c>
      <c r="D154" s="25" t="s">
        <v>573</v>
      </c>
      <c r="E154" s="25" t="s">
        <v>574</v>
      </c>
      <c r="F154" s="25">
        <v>10.751196999999999</v>
      </c>
      <c r="G154" s="25">
        <v>106.66482499999999</v>
      </c>
      <c r="H154" s="26">
        <v>11.719999999999999</v>
      </c>
      <c r="I154" s="24" t="s">
        <v>16</v>
      </c>
      <c r="J154" s="26">
        <v>607.20000000000005</v>
      </c>
      <c r="K154" s="25" t="s">
        <v>204</v>
      </c>
      <c r="L154" s="25" t="s">
        <v>203</v>
      </c>
      <c r="M154" s="27" t="s">
        <v>208</v>
      </c>
      <c r="N154">
        <f t="shared" si="4"/>
        <v>4</v>
      </c>
      <c r="O154">
        <f t="shared" si="5"/>
        <v>6</v>
      </c>
    </row>
    <row r="155" spans="1:15" x14ac:dyDescent="0.3">
      <c r="A155" s="24"/>
      <c r="B155" s="23">
        <v>6190</v>
      </c>
      <c r="C155" s="24" t="s">
        <v>575</v>
      </c>
      <c r="D155" s="25" t="s">
        <v>576</v>
      </c>
      <c r="E155" s="25" t="s">
        <v>577</v>
      </c>
      <c r="F155" s="25">
        <v>10.7486423885875</v>
      </c>
      <c r="G155" s="25">
        <v>106.664881467602</v>
      </c>
      <c r="H155" s="26">
        <v>3.6</v>
      </c>
      <c r="I155" s="24" t="s">
        <v>16</v>
      </c>
      <c r="J155" s="26">
        <v>607.20000000000005</v>
      </c>
      <c r="K155" s="25" t="s">
        <v>204</v>
      </c>
      <c r="L155" s="25" t="s">
        <v>203</v>
      </c>
      <c r="M155" s="27" t="s">
        <v>209</v>
      </c>
      <c r="N155">
        <f t="shared" si="4"/>
        <v>2</v>
      </c>
      <c r="O155">
        <f t="shared" si="5"/>
        <v>7</v>
      </c>
    </row>
    <row r="156" spans="1:15" x14ac:dyDescent="0.3">
      <c r="A156" s="24"/>
      <c r="B156" s="23">
        <v>4336</v>
      </c>
      <c r="C156" s="24" t="s">
        <v>578</v>
      </c>
      <c r="D156" s="25" t="s">
        <v>579</v>
      </c>
      <c r="E156" s="25" t="s">
        <v>580</v>
      </c>
      <c r="F156" s="25">
        <v>10.755422221418</v>
      </c>
      <c r="G156" s="25">
        <v>106.67188700467599</v>
      </c>
      <c r="H156" s="26">
        <v>13.859999999999998</v>
      </c>
      <c r="I156" s="24" t="s">
        <v>16</v>
      </c>
      <c r="J156" s="26">
        <v>607.20000000000005</v>
      </c>
      <c r="K156" s="25" t="s">
        <v>204</v>
      </c>
      <c r="L156" s="25" t="s">
        <v>203</v>
      </c>
      <c r="M156" s="27" t="s">
        <v>208</v>
      </c>
      <c r="N156">
        <f t="shared" si="4"/>
        <v>4</v>
      </c>
      <c r="O156">
        <f t="shared" si="5"/>
        <v>6</v>
      </c>
    </row>
    <row r="157" spans="1:15" x14ac:dyDescent="0.3">
      <c r="A157" s="24"/>
      <c r="B157" s="23">
        <v>3147</v>
      </c>
      <c r="C157" s="24" t="s">
        <v>581</v>
      </c>
      <c r="D157" s="25" t="s">
        <v>582</v>
      </c>
      <c r="E157" s="25" t="s">
        <v>583</v>
      </c>
      <c r="F157" s="25">
        <v>10.7645</v>
      </c>
      <c r="G157" s="25">
        <v>106.67083</v>
      </c>
      <c r="H157" s="26">
        <v>44.43</v>
      </c>
      <c r="I157" s="24" t="s">
        <v>16</v>
      </c>
      <c r="J157" s="26">
        <v>607.20000000000005</v>
      </c>
      <c r="K157" s="25" t="s">
        <v>204</v>
      </c>
      <c r="L157" s="25" t="s">
        <v>203</v>
      </c>
      <c r="M157" s="27" t="s">
        <v>209</v>
      </c>
      <c r="N157">
        <f t="shared" si="4"/>
        <v>2</v>
      </c>
      <c r="O157">
        <f t="shared" si="5"/>
        <v>7</v>
      </c>
    </row>
    <row r="158" spans="1:15" x14ac:dyDescent="0.3">
      <c r="A158" s="24"/>
      <c r="B158" s="23">
        <v>5007</v>
      </c>
      <c r="C158" s="24" t="s">
        <v>584</v>
      </c>
      <c r="D158" s="25" t="s">
        <v>585</v>
      </c>
      <c r="E158" s="25" t="s">
        <v>586</v>
      </c>
      <c r="F158" s="25">
        <v>10.773058199999999</v>
      </c>
      <c r="G158" s="25">
        <v>106.6804992</v>
      </c>
      <c r="H158" s="26">
        <v>22.529999999999994</v>
      </c>
      <c r="I158" s="24" t="s">
        <v>16</v>
      </c>
      <c r="J158" s="26">
        <v>607.20000000000005</v>
      </c>
      <c r="K158" s="25" t="s">
        <v>204</v>
      </c>
      <c r="L158" s="25" t="s">
        <v>203</v>
      </c>
      <c r="M158" s="27" t="s">
        <v>209</v>
      </c>
      <c r="N158">
        <f t="shared" si="4"/>
        <v>2</v>
      </c>
      <c r="O158">
        <f t="shared" si="5"/>
        <v>7</v>
      </c>
    </row>
    <row r="159" spans="1:15" x14ac:dyDescent="0.3">
      <c r="A159" s="24"/>
      <c r="B159" s="23">
        <v>5293</v>
      </c>
      <c r="C159" s="24" t="s">
        <v>587</v>
      </c>
      <c r="D159" s="25" t="s">
        <v>588</v>
      </c>
      <c r="E159" s="25" t="s">
        <v>589</v>
      </c>
      <c r="F159" s="25">
        <v>10.772934599999999</v>
      </c>
      <c r="G159" s="25">
        <v>106.6831499</v>
      </c>
      <c r="H159" s="26">
        <v>51.04</v>
      </c>
      <c r="I159" s="24" t="s">
        <v>16</v>
      </c>
      <c r="J159" s="26">
        <v>607.20000000000005</v>
      </c>
      <c r="K159" s="25" t="s">
        <v>204</v>
      </c>
      <c r="L159" s="25" t="s">
        <v>203</v>
      </c>
      <c r="M159" s="27" t="s">
        <v>209</v>
      </c>
      <c r="N159">
        <f t="shared" si="4"/>
        <v>2</v>
      </c>
      <c r="O159">
        <f t="shared" si="5"/>
        <v>7</v>
      </c>
    </row>
    <row r="160" spans="1:15" x14ac:dyDescent="0.3">
      <c r="A160" s="24"/>
      <c r="B160" s="23">
        <v>2721</v>
      </c>
      <c r="C160" s="24" t="s">
        <v>590</v>
      </c>
      <c r="D160" s="25" t="s">
        <v>591</v>
      </c>
      <c r="E160" s="25" t="s">
        <v>592</v>
      </c>
      <c r="F160" s="25">
        <v>10.76023</v>
      </c>
      <c r="G160" s="25">
        <v>106.66457</v>
      </c>
      <c r="H160" s="26">
        <v>39.839999999999996</v>
      </c>
      <c r="I160" s="24" t="s">
        <v>16</v>
      </c>
      <c r="J160" s="26">
        <v>607.20000000000005</v>
      </c>
      <c r="K160" s="25" t="s">
        <v>202</v>
      </c>
      <c r="L160" s="25" t="s">
        <v>203</v>
      </c>
      <c r="M160" s="27" t="s">
        <v>209</v>
      </c>
      <c r="N160">
        <f t="shared" si="4"/>
        <v>2</v>
      </c>
      <c r="O160">
        <f t="shared" si="5"/>
        <v>7</v>
      </c>
    </row>
    <row r="161" spans="1:15" x14ac:dyDescent="0.3">
      <c r="A161" s="24"/>
      <c r="B161" s="23">
        <v>3449</v>
      </c>
      <c r="C161" s="24" t="s">
        <v>593</v>
      </c>
      <c r="D161" s="25" t="s">
        <v>594</v>
      </c>
      <c r="E161" s="25" t="s">
        <v>595</v>
      </c>
      <c r="F161" s="25">
        <v>10.769277000000001</v>
      </c>
      <c r="G161" s="25">
        <v>106.663552</v>
      </c>
      <c r="H161" s="26">
        <v>66.52</v>
      </c>
      <c r="I161" s="24" t="s">
        <v>16</v>
      </c>
      <c r="J161" s="26">
        <v>607.20000000000005</v>
      </c>
      <c r="K161" s="25" t="s">
        <v>202</v>
      </c>
      <c r="L161" s="25" t="s">
        <v>203</v>
      </c>
      <c r="M161" s="27" t="s">
        <v>209</v>
      </c>
      <c r="N161">
        <f t="shared" si="4"/>
        <v>2</v>
      </c>
      <c r="O161">
        <f t="shared" si="5"/>
        <v>7</v>
      </c>
    </row>
    <row r="162" spans="1:15" x14ac:dyDescent="0.3">
      <c r="A162" s="24"/>
      <c r="B162" s="23">
        <v>5824</v>
      </c>
      <c r="C162" s="24" t="s">
        <v>596</v>
      </c>
      <c r="D162" s="25" t="s">
        <v>597</v>
      </c>
      <c r="E162" s="25" t="s">
        <v>598</v>
      </c>
      <c r="F162" s="25">
        <v>10.7536456817105</v>
      </c>
      <c r="G162" s="25">
        <v>106.68031586972801</v>
      </c>
      <c r="H162" s="26">
        <v>14.969999999999997</v>
      </c>
      <c r="I162" s="24" t="s">
        <v>16</v>
      </c>
      <c r="J162" s="26">
        <v>607.20000000000005</v>
      </c>
      <c r="K162" s="25" t="s">
        <v>204</v>
      </c>
      <c r="L162" s="25" t="s">
        <v>205</v>
      </c>
      <c r="M162" s="27" t="s">
        <v>209</v>
      </c>
      <c r="N162">
        <f t="shared" si="4"/>
        <v>2</v>
      </c>
      <c r="O162">
        <f t="shared" si="5"/>
        <v>7</v>
      </c>
    </row>
    <row r="163" spans="1:15" x14ac:dyDescent="0.3">
      <c r="A163" s="24"/>
      <c r="B163" s="23">
        <v>2023</v>
      </c>
      <c r="C163" s="24" t="s">
        <v>599</v>
      </c>
      <c r="D163" s="25" t="s">
        <v>600</v>
      </c>
      <c r="E163" s="25" t="s">
        <v>601</v>
      </c>
      <c r="F163" s="25">
        <v>10.761649999999999</v>
      </c>
      <c r="G163" s="25">
        <v>106.68794</v>
      </c>
      <c r="H163" s="26">
        <v>28.900000000000006</v>
      </c>
      <c r="I163" s="24" t="s">
        <v>16</v>
      </c>
      <c r="J163" s="26">
        <v>607.20000000000005</v>
      </c>
      <c r="K163" s="25" t="s">
        <v>204</v>
      </c>
      <c r="L163" s="25" t="s">
        <v>205</v>
      </c>
      <c r="M163" s="27" t="s">
        <v>209</v>
      </c>
      <c r="N163">
        <f t="shared" si="4"/>
        <v>2</v>
      </c>
      <c r="O163">
        <f t="shared" si="5"/>
        <v>7</v>
      </c>
    </row>
    <row r="164" spans="1:15" x14ac:dyDescent="0.3">
      <c r="A164" s="24"/>
      <c r="B164" s="23">
        <v>5479</v>
      </c>
      <c r="C164" s="24" t="s">
        <v>602</v>
      </c>
      <c r="D164" s="25" t="s">
        <v>603</v>
      </c>
      <c r="E164" s="25" t="s">
        <v>604</v>
      </c>
      <c r="F164" s="25">
        <v>10.760148300000001</v>
      </c>
      <c r="G164" s="25">
        <v>106.68079710000001</v>
      </c>
      <c r="H164" s="26">
        <v>7.4</v>
      </c>
      <c r="I164" s="24" t="s">
        <v>16</v>
      </c>
      <c r="J164" s="26">
        <v>607.20000000000005</v>
      </c>
      <c r="K164" s="25" t="s">
        <v>204</v>
      </c>
      <c r="L164" s="25" t="s">
        <v>205</v>
      </c>
      <c r="M164" s="27" t="s">
        <v>209</v>
      </c>
      <c r="N164">
        <f t="shared" si="4"/>
        <v>2</v>
      </c>
      <c r="O164">
        <f t="shared" si="5"/>
        <v>7</v>
      </c>
    </row>
    <row r="165" spans="1:15" x14ac:dyDescent="0.3">
      <c r="A165" s="24"/>
      <c r="B165" s="23">
        <v>6618</v>
      </c>
      <c r="C165" s="24" t="s">
        <v>609</v>
      </c>
      <c r="D165" s="25" t="s">
        <v>610</v>
      </c>
      <c r="E165" s="25" t="s">
        <v>611</v>
      </c>
      <c r="F165" s="25">
        <v>10.765076587846499</v>
      </c>
      <c r="G165" s="25">
        <v>106.661485789246</v>
      </c>
      <c r="H165" s="26">
        <v>95.66</v>
      </c>
      <c r="I165" s="24" t="s">
        <v>17</v>
      </c>
      <c r="J165" s="26">
        <v>402.22999999999996</v>
      </c>
      <c r="K165" s="25" t="s">
        <v>202</v>
      </c>
      <c r="L165" s="25" t="s">
        <v>203</v>
      </c>
      <c r="M165" s="27" t="s">
        <v>208</v>
      </c>
      <c r="N165">
        <f t="shared" si="4"/>
        <v>4</v>
      </c>
      <c r="O165">
        <f t="shared" si="5"/>
        <v>6</v>
      </c>
    </row>
    <row r="166" spans="1:15" x14ac:dyDescent="0.3">
      <c r="A166" s="24"/>
      <c r="B166" s="23">
        <v>4441</v>
      </c>
      <c r="C166" s="24" t="s">
        <v>612</v>
      </c>
      <c r="D166" s="25" t="s">
        <v>613</v>
      </c>
      <c r="E166" s="25" t="s">
        <v>614</v>
      </c>
      <c r="F166" s="25">
        <v>10.739932</v>
      </c>
      <c r="G166" s="25">
        <v>106.6432203</v>
      </c>
      <c r="H166" s="26">
        <v>32.76</v>
      </c>
      <c r="I166" s="24" t="s">
        <v>17</v>
      </c>
      <c r="J166" s="26">
        <v>402.22999999999996</v>
      </c>
      <c r="K166" s="25" t="s">
        <v>204</v>
      </c>
      <c r="L166" s="25" t="s">
        <v>203</v>
      </c>
      <c r="M166" s="27" t="s">
        <v>209</v>
      </c>
      <c r="N166">
        <f t="shared" si="4"/>
        <v>2</v>
      </c>
      <c r="O166">
        <f t="shared" si="5"/>
        <v>7</v>
      </c>
    </row>
    <row r="167" spans="1:15" x14ac:dyDescent="0.3">
      <c r="A167" s="24"/>
      <c r="B167" s="23">
        <v>3673</v>
      </c>
      <c r="C167" s="24" t="s">
        <v>615</v>
      </c>
      <c r="D167" s="25" t="s">
        <v>616</v>
      </c>
      <c r="E167" s="25" t="s">
        <v>617</v>
      </c>
      <c r="F167" s="25">
        <v>10.75094</v>
      </c>
      <c r="G167" s="25">
        <v>106.63742999999999</v>
      </c>
      <c r="H167" s="26">
        <v>10.019999999999998</v>
      </c>
      <c r="I167" s="24" t="s">
        <v>17</v>
      </c>
      <c r="J167" s="26">
        <v>402.22999999999996</v>
      </c>
      <c r="K167" s="25" t="s">
        <v>204</v>
      </c>
      <c r="L167" s="25" t="s">
        <v>203</v>
      </c>
      <c r="M167" s="27" t="s">
        <v>209</v>
      </c>
      <c r="N167">
        <f t="shared" si="4"/>
        <v>2</v>
      </c>
      <c r="O167">
        <f t="shared" si="5"/>
        <v>7</v>
      </c>
    </row>
    <row r="168" spans="1:15" x14ac:dyDescent="0.3">
      <c r="A168" s="24"/>
      <c r="B168" s="23">
        <v>6143</v>
      </c>
      <c r="C168" s="24" t="s">
        <v>618</v>
      </c>
      <c r="D168" s="25" t="s">
        <v>619</v>
      </c>
      <c r="E168" s="25" t="s">
        <v>620</v>
      </c>
      <c r="F168" s="25">
        <v>10.748553945019999</v>
      </c>
      <c r="G168" s="25">
        <v>106.648825840876</v>
      </c>
      <c r="H168" s="26">
        <v>21.360000000000003</v>
      </c>
      <c r="I168" s="24" t="s">
        <v>17</v>
      </c>
      <c r="J168" s="26">
        <v>402.22999999999996</v>
      </c>
      <c r="K168" s="25" t="s">
        <v>202</v>
      </c>
      <c r="L168" s="25" t="s">
        <v>203</v>
      </c>
      <c r="M168" s="27" t="s">
        <v>209</v>
      </c>
      <c r="N168">
        <f t="shared" si="4"/>
        <v>2</v>
      </c>
      <c r="O168">
        <f t="shared" si="5"/>
        <v>7</v>
      </c>
    </row>
    <row r="169" spans="1:15" x14ac:dyDescent="0.3">
      <c r="A169" s="24"/>
      <c r="B169" s="23">
        <v>6239</v>
      </c>
      <c r="C169" s="24" t="s">
        <v>621</v>
      </c>
      <c r="D169" s="25" t="s">
        <v>622</v>
      </c>
      <c r="E169" s="25" t="s">
        <v>623</v>
      </c>
      <c r="F169" s="25">
        <v>10.763587635239499</v>
      </c>
      <c r="G169" s="25">
        <v>106.64946528239</v>
      </c>
      <c r="H169" s="26">
        <v>5.7499999999999991</v>
      </c>
      <c r="I169" s="24" t="s">
        <v>17</v>
      </c>
      <c r="J169" s="26">
        <v>402.22999999999996</v>
      </c>
      <c r="K169" s="25" t="s">
        <v>204</v>
      </c>
      <c r="L169" s="25" t="s">
        <v>203</v>
      </c>
      <c r="M169" s="27" t="s">
        <v>209</v>
      </c>
      <c r="N169">
        <f t="shared" si="4"/>
        <v>2</v>
      </c>
      <c r="O169">
        <f t="shared" si="5"/>
        <v>7</v>
      </c>
    </row>
    <row r="170" spans="1:15" x14ac:dyDescent="0.3">
      <c r="A170" s="24"/>
      <c r="B170" s="23">
        <v>5420</v>
      </c>
      <c r="C170" s="24" t="s">
        <v>624</v>
      </c>
      <c r="D170" s="25" t="s">
        <v>625</v>
      </c>
      <c r="E170" s="25" t="s">
        <v>626</v>
      </c>
      <c r="F170" s="25">
        <v>10.7587195</v>
      </c>
      <c r="G170" s="25">
        <v>106.64690760000001</v>
      </c>
      <c r="H170" s="26">
        <v>7</v>
      </c>
      <c r="I170" s="24" t="s">
        <v>17</v>
      </c>
      <c r="J170" s="26">
        <v>402.22999999999996</v>
      </c>
      <c r="K170" s="25" t="s">
        <v>204</v>
      </c>
      <c r="L170" s="25" t="s">
        <v>203</v>
      </c>
      <c r="M170" s="27" t="s">
        <v>209</v>
      </c>
      <c r="N170">
        <f t="shared" si="4"/>
        <v>2</v>
      </c>
      <c r="O170">
        <f t="shared" si="5"/>
        <v>7</v>
      </c>
    </row>
    <row r="171" spans="1:15" x14ac:dyDescent="0.3">
      <c r="A171" s="24"/>
      <c r="B171" s="23">
        <v>4386</v>
      </c>
      <c r="C171" s="24" t="s">
        <v>627</v>
      </c>
      <c r="D171" s="25" t="s">
        <v>628</v>
      </c>
      <c r="E171" s="25" t="s">
        <v>629</v>
      </c>
      <c r="F171" s="25">
        <v>10.7488426</v>
      </c>
      <c r="G171" s="25">
        <v>106.6531066</v>
      </c>
      <c r="H171" s="26">
        <v>11.989999999999998</v>
      </c>
      <c r="I171" s="24" t="s">
        <v>17</v>
      </c>
      <c r="J171" s="26">
        <v>402.22999999999996</v>
      </c>
      <c r="K171" s="25" t="s">
        <v>204</v>
      </c>
      <c r="L171" s="25" t="s">
        <v>203</v>
      </c>
      <c r="M171" s="27" t="s">
        <v>208</v>
      </c>
      <c r="N171">
        <f t="shared" si="4"/>
        <v>4</v>
      </c>
      <c r="O171">
        <f t="shared" si="5"/>
        <v>6</v>
      </c>
    </row>
    <row r="172" spans="1:15" x14ac:dyDescent="0.3">
      <c r="A172" s="24"/>
      <c r="B172" s="23">
        <v>4858</v>
      </c>
      <c r="C172" s="24" t="s">
        <v>630</v>
      </c>
      <c r="D172" s="25" t="s">
        <v>631</v>
      </c>
      <c r="E172" s="25" t="s">
        <v>632</v>
      </c>
      <c r="F172" s="25">
        <v>10.7660508</v>
      </c>
      <c r="G172" s="25">
        <v>106.6529838</v>
      </c>
      <c r="H172" s="26">
        <v>9.6999999999999993</v>
      </c>
      <c r="I172" s="24" t="s">
        <v>17</v>
      </c>
      <c r="J172" s="26">
        <v>402.22999999999996</v>
      </c>
      <c r="K172" s="25" t="s">
        <v>204</v>
      </c>
      <c r="L172" s="25" t="s">
        <v>203</v>
      </c>
      <c r="M172" s="27" t="s">
        <v>209</v>
      </c>
      <c r="N172">
        <f t="shared" si="4"/>
        <v>2</v>
      </c>
      <c r="O172">
        <f t="shared" si="5"/>
        <v>7</v>
      </c>
    </row>
    <row r="173" spans="1:15" x14ac:dyDescent="0.3">
      <c r="A173" s="24"/>
      <c r="B173" s="23">
        <v>3757</v>
      </c>
      <c r="C173" s="24" t="s">
        <v>633</v>
      </c>
      <c r="D173" s="25" t="s">
        <v>634</v>
      </c>
      <c r="E173" s="25" t="s">
        <v>635</v>
      </c>
      <c r="F173" s="25">
        <v>10.76638</v>
      </c>
      <c r="G173" s="25">
        <v>106.64942000000001</v>
      </c>
      <c r="H173" s="26">
        <v>4.45</v>
      </c>
      <c r="I173" s="24" t="s">
        <v>17</v>
      </c>
      <c r="J173" s="26">
        <v>402.22999999999996</v>
      </c>
      <c r="K173" s="25" t="s">
        <v>204</v>
      </c>
      <c r="L173" s="25" t="s">
        <v>203</v>
      </c>
      <c r="M173" s="27" t="s">
        <v>209</v>
      </c>
      <c r="N173">
        <f t="shared" si="4"/>
        <v>2</v>
      </c>
      <c r="O173">
        <f t="shared" si="5"/>
        <v>7</v>
      </c>
    </row>
    <row r="174" spans="1:15" x14ac:dyDescent="0.3">
      <c r="A174" s="24"/>
      <c r="B174" s="23">
        <v>5383</v>
      </c>
      <c r="C174" s="24" t="s">
        <v>636</v>
      </c>
      <c r="D174" s="25" t="s">
        <v>637</v>
      </c>
      <c r="E174" s="25" t="s">
        <v>638</v>
      </c>
      <c r="F174" s="25">
        <v>10.762847300000001</v>
      </c>
      <c r="G174" s="25">
        <v>106.64619810000001</v>
      </c>
      <c r="H174" s="26">
        <v>7.2999999999999989</v>
      </c>
      <c r="I174" s="24" t="s">
        <v>17</v>
      </c>
      <c r="J174" s="26">
        <v>402.22999999999996</v>
      </c>
      <c r="K174" s="25" t="s">
        <v>204</v>
      </c>
      <c r="L174" s="25" t="s">
        <v>203</v>
      </c>
      <c r="M174" s="27" t="s">
        <v>209</v>
      </c>
      <c r="N174">
        <f t="shared" si="4"/>
        <v>2</v>
      </c>
      <c r="O174">
        <f t="shared" si="5"/>
        <v>7</v>
      </c>
    </row>
    <row r="175" spans="1:15" x14ac:dyDescent="0.3">
      <c r="A175" s="24"/>
      <c r="B175" s="23">
        <v>4131</v>
      </c>
      <c r="C175" s="24" t="s">
        <v>639</v>
      </c>
      <c r="D175" s="25" t="s">
        <v>640</v>
      </c>
      <c r="E175" s="25" t="s">
        <v>641</v>
      </c>
      <c r="F175" s="25">
        <v>10.7673045</v>
      </c>
      <c r="G175" s="25">
        <v>106.643524</v>
      </c>
      <c r="H175" s="26">
        <v>5.4499999999999993</v>
      </c>
      <c r="I175" s="24" t="s">
        <v>17</v>
      </c>
      <c r="J175" s="26">
        <v>402.22999999999996</v>
      </c>
      <c r="K175" s="25" t="s">
        <v>204</v>
      </c>
      <c r="L175" s="25" t="s">
        <v>203</v>
      </c>
      <c r="M175" s="27" t="s">
        <v>209</v>
      </c>
      <c r="N175">
        <f t="shared" si="4"/>
        <v>2</v>
      </c>
      <c r="O175">
        <f t="shared" si="5"/>
        <v>7</v>
      </c>
    </row>
    <row r="176" spans="1:15" x14ac:dyDescent="0.3">
      <c r="A176" s="24"/>
      <c r="B176" s="23">
        <v>5077</v>
      </c>
      <c r="C176" s="24" t="s">
        <v>642</v>
      </c>
      <c r="D176" s="25" t="s">
        <v>643</v>
      </c>
      <c r="E176" s="25" t="s">
        <v>644</v>
      </c>
      <c r="F176" s="25">
        <v>10.7705289</v>
      </c>
      <c r="G176" s="25">
        <v>106.6508523</v>
      </c>
      <c r="H176" s="26">
        <v>4.5999999999999996</v>
      </c>
      <c r="I176" s="24" t="s">
        <v>17</v>
      </c>
      <c r="J176" s="26">
        <v>402.22999999999996</v>
      </c>
      <c r="K176" s="25" t="s">
        <v>204</v>
      </c>
      <c r="L176" s="25" t="s">
        <v>203</v>
      </c>
      <c r="M176" s="27" t="s">
        <v>209</v>
      </c>
      <c r="N176">
        <f t="shared" si="4"/>
        <v>2</v>
      </c>
      <c r="O176">
        <f t="shared" si="5"/>
        <v>7</v>
      </c>
    </row>
    <row r="177" spans="1:15" x14ac:dyDescent="0.3">
      <c r="A177" s="24"/>
      <c r="B177" s="23">
        <v>4290</v>
      </c>
      <c r="C177" s="24" t="s">
        <v>645</v>
      </c>
      <c r="D177" s="25" t="s">
        <v>646</v>
      </c>
      <c r="E177" s="25" t="s">
        <v>647</v>
      </c>
      <c r="F177" s="25">
        <v>10.775575999999999</v>
      </c>
      <c r="G177" s="25">
        <v>106.65269600000001</v>
      </c>
      <c r="H177" s="26">
        <v>19.029999999999998</v>
      </c>
      <c r="I177" s="24" t="s">
        <v>17</v>
      </c>
      <c r="J177" s="26">
        <v>402.22999999999996</v>
      </c>
      <c r="K177" s="25" t="s">
        <v>204</v>
      </c>
      <c r="L177" s="25" t="s">
        <v>203</v>
      </c>
      <c r="M177" s="27" t="s">
        <v>209</v>
      </c>
      <c r="N177">
        <f t="shared" si="4"/>
        <v>2</v>
      </c>
      <c r="O177">
        <f t="shared" si="5"/>
        <v>7</v>
      </c>
    </row>
    <row r="178" spans="1:15" x14ac:dyDescent="0.3">
      <c r="A178" s="24"/>
      <c r="B178" s="23">
        <v>5809</v>
      </c>
      <c r="C178" s="24" t="s">
        <v>648</v>
      </c>
      <c r="D178" s="25" t="s">
        <v>649</v>
      </c>
      <c r="E178" s="25" t="s">
        <v>650</v>
      </c>
      <c r="F178" s="25">
        <v>10.775701626782601</v>
      </c>
      <c r="G178" s="25">
        <v>106.64279799644</v>
      </c>
      <c r="H178" s="26">
        <v>5.15</v>
      </c>
      <c r="I178" s="24" t="s">
        <v>17</v>
      </c>
      <c r="J178" s="26">
        <v>402.22999999999996</v>
      </c>
      <c r="K178" s="25" t="s">
        <v>204</v>
      </c>
      <c r="L178" s="25" t="s">
        <v>203</v>
      </c>
      <c r="M178" s="27" t="s">
        <v>209</v>
      </c>
      <c r="N178">
        <f t="shared" si="4"/>
        <v>2</v>
      </c>
      <c r="O178">
        <f t="shared" si="5"/>
        <v>7</v>
      </c>
    </row>
    <row r="179" spans="1:15" x14ac:dyDescent="0.3">
      <c r="A179" s="24"/>
      <c r="B179" s="23">
        <v>3742</v>
      </c>
      <c r="C179" s="24" t="s">
        <v>651</v>
      </c>
      <c r="D179" s="25" t="s">
        <v>652</v>
      </c>
      <c r="E179" s="25" t="s">
        <v>653</v>
      </c>
      <c r="F179" s="25">
        <v>10.769439999999999</v>
      </c>
      <c r="G179" s="25">
        <v>106.63778000000001</v>
      </c>
      <c r="H179" s="26">
        <v>12.369999999999997</v>
      </c>
      <c r="I179" s="24" t="s">
        <v>17</v>
      </c>
      <c r="J179" s="26">
        <v>402.22999999999996</v>
      </c>
      <c r="K179" s="25" t="s">
        <v>204</v>
      </c>
      <c r="L179" s="25" t="s">
        <v>203</v>
      </c>
      <c r="M179" s="27" t="s">
        <v>209</v>
      </c>
      <c r="N179">
        <f t="shared" si="4"/>
        <v>2</v>
      </c>
      <c r="O179">
        <f t="shared" si="5"/>
        <v>7</v>
      </c>
    </row>
    <row r="180" spans="1:15" x14ac:dyDescent="0.3">
      <c r="A180" s="24"/>
      <c r="B180" s="23">
        <v>6437</v>
      </c>
      <c r="C180" s="24" t="s">
        <v>654</v>
      </c>
      <c r="D180" s="25" t="s">
        <v>655</v>
      </c>
      <c r="E180" s="25" t="s">
        <v>656</v>
      </c>
      <c r="F180" s="25">
        <v>10.772307386667601</v>
      </c>
      <c r="G180" s="25">
        <v>106.640616211226</v>
      </c>
      <c r="H180" s="26">
        <v>10.899999999999999</v>
      </c>
      <c r="I180" s="24" t="s">
        <v>17</v>
      </c>
      <c r="J180" s="26">
        <v>402.22999999999996</v>
      </c>
      <c r="K180" s="25" t="s">
        <v>202</v>
      </c>
      <c r="L180" s="25" t="s">
        <v>203</v>
      </c>
      <c r="M180" s="27" t="s">
        <v>209</v>
      </c>
      <c r="N180">
        <f t="shared" si="4"/>
        <v>2</v>
      </c>
      <c r="O180">
        <f t="shared" si="5"/>
        <v>7</v>
      </c>
    </row>
    <row r="181" spans="1:15" x14ac:dyDescent="0.3">
      <c r="A181" s="24"/>
      <c r="B181" s="23">
        <v>6031</v>
      </c>
      <c r="C181" s="24" t="s">
        <v>657</v>
      </c>
      <c r="D181" s="25" t="s">
        <v>658</v>
      </c>
      <c r="E181" s="25" t="s">
        <v>659</v>
      </c>
      <c r="F181" s="25">
        <v>10.7768362393027</v>
      </c>
      <c r="G181" s="25">
        <v>106.646799523426</v>
      </c>
      <c r="H181" s="26">
        <v>16.05</v>
      </c>
      <c r="I181" s="24" t="s">
        <v>17</v>
      </c>
      <c r="J181" s="26">
        <v>402.22999999999996</v>
      </c>
      <c r="K181" s="25" t="s">
        <v>204</v>
      </c>
      <c r="L181" s="25" t="s">
        <v>203</v>
      </c>
      <c r="M181" s="27" t="s">
        <v>208</v>
      </c>
      <c r="N181">
        <f t="shared" si="4"/>
        <v>4</v>
      </c>
      <c r="O181">
        <f t="shared" si="5"/>
        <v>6</v>
      </c>
    </row>
    <row r="182" spans="1:15" x14ac:dyDescent="0.3">
      <c r="A182" s="24"/>
      <c r="B182" s="23">
        <v>5973</v>
      </c>
      <c r="C182" s="24" t="s">
        <v>660</v>
      </c>
      <c r="D182" s="25" t="s">
        <v>661</v>
      </c>
      <c r="E182" s="25" t="s">
        <v>662</v>
      </c>
      <c r="F182" s="25">
        <v>10.7567776599351</v>
      </c>
      <c r="G182" s="25">
        <v>106.649281610853</v>
      </c>
      <c r="H182" s="26">
        <v>10</v>
      </c>
      <c r="I182" s="24" t="s">
        <v>17</v>
      </c>
      <c r="J182" s="26">
        <v>402.22999999999996</v>
      </c>
      <c r="K182" s="25" t="s">
        <v>202</v>
      </c>
      <c r="L182" s="25" t="s">
        <v>203</v>
      </c>
      <c r="M182" s="27" t="s">
        <v>208</v>
      </c>
      <c r="N182">
        <f t="shared" si="4"/>
        <v>4</v>
      </c>
      <c r="O182">
        <f t="shared" si="5"/>
        <v>6</v>
      </c>
    </row>
    <row r="183" spans="1:15" x14ac:dyDescent="0.3">
      <c r="A183" s="24"/>
      <c r="B183" s="23">
        <v>2036</v>
      </c>
      <c r="C183" s="24" t="s">
        <v>663</v>
      </c>
      <c r="D183" s="25" t="s">
        <v>664</v>
      </c>
      <c r="E183" s="25" t="s">
        <v>665</v>
      </c>
      <c r="F183" s="25">
        <v>10.777989</v>
      </c>
      <c r="G183" s="25">
        <v>106.655936</v>
      </c>
      <c r="H183" s="26">
        <v>55.43</v>
      </c>
      <c r="I183" s="24" t="s">
        <v>17</v>
      </c>
      <c r="J183" s="26">
        <v>402.22999999999996</v>
      </c>
      <c r="K183" s="25" t="s">
        <v>202</v>
      </c>
      <c r="L183" s="25" t="s">
        <v>203</v>
      </c>
      <c r="M183" s="27" t="s">
        <v>209</v>
      </c>
      <c r="N183">
        <f t="shared" si="4"/>
        <v>2</v>
      </c>
      <c r="O183">
        <f t="shared" si="5"/>
        <v>7</v>
      </c>
    </row>
    <row r="184" spans="1:15" x14ac:dyDescent="0.3">
      <c r="A184" s="24"/>
      <c r="B184" s="23">
        <v>2886</v>
      </c>
      <c r="C184" s="24" t="s">
        <v>666</v>
      </c>
      <c r="D184" s="25" t="s">
        <v>667</v>
      </c>
      <c r="E184" s="25" t="s">
        <v>668</v>
      </c>
      <c r="F184" s="25">
        <v>10.772982000000001</v>
      </c>
      <c r="G184" s="25">
        <v>106.652883</v>
      </c>
      <c r="H184" s="26">
        <v>21.21</v>
      </c>
      <c r="I184" s="24" t="s">
        <v>17</v>
      </c>
      <c r="J184" s="26">
        <v>402.22999999999996</v>
      </c>
      <c r="K184" s="25" t="s">
        <v>204</v>
      </c>
      <c r="L184" s="25" t="s">
        <v>205</v>
      </c>
      <c r="M184" s="27" t="s">
        <v>209</v>
      </c>
      <c r="N184">
        <f t="shared" si="4"/>
        <v>2</v>
      </c>
      <c r="O184">
        <f t="shared" si="5"/>
        <v>7</v>
      </c>
    </row>
    <row r="185" spans="1:15" x14ac:dyDescent="0.3">
      <c r="A185" s="24"/>
      <c r="B185" s="23">
        <v>6220</v>
      </c>
      <c r="C185" s="24" t="s">
        <v>669</v>
      </c>
      <c r="D185" s="25" t="s">
        <v>670</v>
      </c>
      <c r="E185" s="25" t="s">
        <v>671</v>
      </c>
      <c r="F185" s="25">
        <v>10.763589614132201</v>
      </c>
      <c r="G185" s="25">
        <v>106.65489087074801</v>
      </c>
      <c r="H185" s="26">
        <v>26.400000000000002</v>
      </c>
      <c r="I185" s="24" t="s">
        <v>17</v>
      </c>
      <c r="J185" s="26">
        <v>402.22999999999996</v>
      </c>
      <c r="K185" s="25" t="s">
        <v>202</v>
      </c>
      <c r="L185" s="25" t="s">
        <v>205</v>
      </c>
      <c r="M185" s="27" t="s">
        <v>209</v>
      </c>
      <c r="N185">
        <f t="shared" si="4"/>
        <v>2</v>
      </c>
      <c r="O185">
        <f t="shared" si="5"/>
        <v>7</v>
      </c>
    </row>
    <row r="186" spans="1:15" x14ac:dyDescent="0.3">
      <c r="A186" s="24"/>
      <c r="B186" s="23">
        <v>6103</v>
      </c>
      <c r="C186" s="24" t="s">
        <v>672</v>
      </c>
      <c r="D186" s="25" t="s">
        <v>673</v>
      </c>
      <c r="E186" s="25" t="s">
        <v>674</v>
      </c>
      <c r="F186" s="25">
        <v>10.7719084676493</v>
      </c>
      <c r="G186" s="25">
        <v>106.654322169712</v>
      </c>
      <c r="H186" s="26">
        <v>9.65</v>
      </c>
      <c r="I186" s="24" t="s">
        <v>17</v>
      </c>
      <c r="J186" s="26">
        <v>402.22999999999996</v>
      </c>
      <c r="K186" s="25" t="s">
        <v>204</v>
      </c>
      <c r="L186" s="25" t="s">
        <v>205</v>
      </c>
      <c r="M186" s="27" t="s">
        <v>209</v>
      </c>
      <c r="N186">
        <f t="shared" si="4"/>
        <v>2</v>
      </c>
      <c r="O186">
        <f t="shared" si="5"/>
        <v>7</v>
      </c>
    </row>
    <row r="187" spans="1:15" x14ac:dyDescent="0.3">
      <c r="A187" s="24"/>
      <c r="B187" s="23">
        <v>2052</v>
      </c>
      <c r="C187" s="24" t="s">
        <v>675</v>
      </c>
      <c r="D187" s="25" t="s">
        <v>676</v>
      </c>
      <c r="E187" s="25" t="s">
        <v>677</v>
      </c>
      <c r="F187" s="25">
        <v>10.798328</v>
      </c>
      <c r="G187" s="25">
        <v>106.668476</v>
      </c>
      <c r="H187" s="26">
        <v>121.35</v>
      </c>
      <c r="I187" s="24" t="s">
        <v>18</v>
      </c>
      <c r="J187" s="26">
        <v>898.12000000000012</v>
      </c>
      <c r="K187" s="25" t="s">
        <v>202</v>
      </c>
      <c r="L187" s="25" t="s">
        <v>203</v>
      </c>
      <c r="M187" s="27" t="s">
        <v>208</v>
      </c>
      <c r="N187">
        <f t="shared" si="4"/>
        <v>4</v>
      </c>
      <c r="O187">
        <f t="shared" si="5"/>
        <v>6</v>
      </c>
    </row>
    <row r="188" spans="1:15" x14ac:dyDescent="0.3">
      <c r="A188" s="24"/>
      <c r="B188" s="23">
        <v>3562</v>
      </c>
      <c r="C188" s="24" t="s">
        <v>678</v>
      </c>
      <c r="D188" s="25" t="s">
        <v>679</v>
      </c>
      <c r="E188" s="25" t="s">
        <v>680</v>
      </c>
      <c r="F188" s="25">
        <v>10.783500999999999</v>
      </c>
      <c r="G188" s="25">
        <v>106.66418400000001</v>
      </c>
      <c r="H188" s="26">
        <v>8.0400000000000009</v>
      </c>
      <c r="I188" s="24" t="s">
        <v>18</v>
      </c>
      <c r="J188" s="26">
        <v>898.12000000000012</v>
      </c>
      <c r="K188" s="25" t="s">
        <v>204</v>
      </c>
      <c r="L188" s="25" t="s">
        <v>203</v>
      </c>
      <c r="M188" s="27" t="s">
        <v>209</v>
      </c>
      <c r="N188">
        <f t="shared" si="4"/>
        <v>2</v>
      </c>
      <c r="O188">
        <f t="shared" si="5"/>
        <v>7</v>
      </c>
    </row>
    <row r="189" spans="1:15" x14ac:dyDescent="0.3">
      <c r="A189" s="24"/>
      <c r="B189" s="23">
        <v>3783</v>
      </c>
      <c r="C189" s="24" t="s">
        <v>681</v>
      </c>
      <c r="D189" s="25" t="s">
        <v>682</v>
      </c>
      <c r="E189" s="25" t="s">
        <v>683</v>
      </c>
      <c r="F189" s="25">
        <v>10.781440999999999</v>
      </c>
      <c r="G189" s="25">
        <v>106.668937</v>
      </c>
      <c r="H189" s="26">
        <v>33.069999999999993</v>
      </c>
      <c r="I189" s="24" t="s">
        <v>18</v>
      </c>
      <c r="J189" s="26">
        <v>898.12000000000012</v>
      </c>
      <c r="K189" s="25" t="s">
        <v>202</v>
      </c>
      <c r="L189" s="25" t="s">
        <v>203</v>
      </c>
      <c r="M189" s="27" t="s">
        <v>209</v>
      </c>
      <c r="N189">
        <f t="shared" si="4"/>
        <v>2</v>
      </c>
      <c r="O189">
        <f t="shared" si="5"/>
        <v>7</v>
      </c>
    </row>
    <row r="190" spans="1:15" x14ac:dyDescent="0.3">
      <c r="A190" s="24"/>
      <c r="B190" s="23">
        <v>3666</v>
      </c>
      <c r="C190" s="24" t="s">
        <v>684</v>
      </c>
      <c r="D190" s="25" t="s">
        <v>685</v>
      </c>
      <c r="E190" s="25" t="s">
        <v>686</v>
      </c>
      <c r="F190" s="25">
        <v>10.775627999999999</v>
      </c>
      <c r="G190" s="25">
        <v>106.671994</v>
      </c>
      <c r="H190" s="26">
        <v>22.81</v>
      </c>
      <c r="I190" s="24" t="s">
        <v>18</v>
      </c>
      <c r="J190" s="26">
        <v>898.12000000000012</v>
      </c>
      <c r="K190" s="25" t="s">
        <v>204</v>
      </c>
      <c r="L190" s="25" t="s">
        <v>203</v>
      </c>
      <c r="M190" s="27" t="s">
        <v>208</v>
      </c>
      <c r="N190">
        <f t="shared" si="4"/>
        <v>4</v>
      </c>
      <c r="O190">
        <f t="shared" si="5"/>
        <v>6</v>
      </c>
    </row>
    <row r="191" spans="1:15" x14ac:dyDescent="0.3">
      <c r="A191" s="24"/>
      <c r="B191" s="23">
        <v>5026</v>
      </c>
      <c r="C191" s="24" t="s">
        <v>687</v>
      </c>
      <c r="D191" s="25" t="s">
        <v>688</v>
      </c>
      <c r="E191" s="25" t="s">
        <v>689</v>
      </c>
      <c r="F191" s="25">
        <v>10.7825104</v>
      </c>
      <c r="G191" s="25">
        <v>106.67161179999999</v>
      </c>
      <c r="H191" s="26">
        <v>46.199999999999989</v>
      </c>
      <c r="I191" s="24" t="s">
        <v>18</v>
      </c>
      <c r="J191" s="26">
        <v>898.12000000000012</v>
      </c>
      <c r="K191" s="25" t="s">
        <v>204</v>
      </c>
      <c r="L191" s="25" t="s">
        <v>203</v>
      </c>
      <c r="M191" s="27" t="s">
        <v>209</v>
      </c>
      <c r="N191">
        <f t="shared" si="4"/>
        <v>2</v>
      </c>
      <c r="O191">
        <f t="shared" si="5"/>
        <v>7</v>
      </c>
    </row>
    <row r="192" spans="1:15" x14ac:dyDescent="0.3">
      <c r="A192" s="24"/>
      <c r="B192" s="23">
        <v>4412</v>
      </c>
      <c r="C192" s="24" t="s">
        <v>690</v>
      </c>
      <c r="D192" s="25" t="s">
        <v>691</v>
      </c>
      <c r="E192" s="25" t="s">
        <v>692</v>
      </c>
      <c r="F192" s="25">
        <v>10.7867189</v>
      </c>
      <c r="G192" s="25">
        <v>106.6568604</v>
      </c>
      <c r="H192" s="26">
        <v>16.96</v>
      </c>
      <c r="I192" s="24" t="s">
        <v>18</v>
      </c>
      <c r="J192" s="26">
        <v>898.12000000000012</v>
      </c>
      <c r="K192" s="25" t="s">
        <v>204</v>
      </c>
      <c r="L192" s="25" t="s">
        <v>203</v>
      </c>
      <c r="M192" s="27" t="s">
        <v>209</v>
      </c>
      <c r="N192">
        <f t="shared" si="4"/>
        <v>2</v>
      </c>
      <c r="O192">
        <f t="shared" si="5"/>
        <v>7</v>
      </c>
    </row>
    <row r="193" spans="1:15" x14ac:dyDescent="0.3">
      <c r="A193" s="24"/>
      <c r="B193" s="23" t="s">
        <v>693</v>
      </c>
      <c r="C193" s="24" t="s">
        <v>694</v>
      </c>
      <c r="D193" s="25" t="s">
        <v>695</v>
      </c>
      <c r="E193" s="25" t="s">
        <v>696</v>
      </c>
      <c r="F193" s="25">
        <v>10.7888254692514</v>
      </c>
      <c r="G193" s="25">
        <v>106.661162467664</v>
      </c>
      <c r="H193" s="26">
        <v>4.6499999999999986</v>
      </c>
      <c r="I193" s="24" t="s">
        <v>18</v>
      </c>
      <c r="J193" s="26">
        <v>898.12000000000012</v>
      </c>
      <c r="K193" s="25" t="s">
        <v>204</v>
      </c>
      <c r="L193" s="25" t="s">
        <v>203</v>
      </c>
      <c r="M193" s="27" t="s">
        <v>209</v>
      </c>
      <c r="N193">
        <f t="shared" si="4"/>
        <v>2</v>
      </c>
      <c r="O193">
        <f t="shared" si="5"/>
        <v>7</v>
      </c>
    </row>
    <row r="194" spans="1:15" x14ac:dyDescent="0.3">
      <c r="A194" s="24"/>
      <c r="B194" s="23">
        <v>5269</v>
      </c>
      <c r="C194" s="24" t="s">
        <v>697</v>
      </c>
      <c r="D194" s="25" t="s">
        <v>698</v>
      </c>
      <c r="E194" s="25" t="s">
        <v>699</v>
      </c>
      <c r="F194" s="25">
        <v>10.7854616</v>
      </c>
      <c r="G194" s="25">
        <v>106.6577107</v>
      </c>
      <c r="H194" s="26">
        <v>45.49</v>
      </c>
      <c r="I194" s="24" t="s">
        <v>18</v>
      </c>
      <c r="J194" s="26">
        <v>898.12000000000012</v>
      </c>
      <c r="K194" s="25" t="s">
        <v>202</v>
      </c>
      <c r="L194" s="25" t="s">
        <v>203</v>
      </c>
      <c r="M194" s="27" t="s">
        <v>209</v>
      </c>
      <c r="N194">
        <f t="shared" si="4"/>
        <v>2</v>
      </c>
      <c r="O194">
        <f t="shared" si="5"/>
        <v>7</v>
      </c>
    </row>
    <row r="195" spans="1:15" x14ac:dyDescent="0.3">
      <c r="A195" s="24"/>
      <c r="B195" s="23">
        <v>4757</v>
      </c>
      <c r="C195" s="24" t="s">
        <v>700</v>
      </c>
      <c r="D195" s="25" t="s">
        <v>701</v>
      </c>
      <c r="E195" s="25" t="s">
        <v>702</v>
      </c>
      <c r="F195" s="25">
        <v>10.782475099999999</v>
      </c>
      <c r="G195" s="25">
        <v>106.6607592</v>
      </c>
      <c r="H195" s="26">
        <v>11.159999999999998</v>
      </c>
      <c r="I195" s="24" t="s">
        <v>18</v>
      </c>
      <c r="J195" s="26">
        <v>898.12000000000012</v>
      </c>
      <c r="K195" s="25" t="s">
        <v>204</v>
      </c>
      <c r="L195" s="25" t="s">
        <v>203</v>
      </c>
      <c r="M195" s="27" t="s">
        <v>209</v>
      </c>
      <c r="N195">
        <f t="shared" si="4"/>
        <v>2</v>
      </c>
      <c r="O195">
        <f t="shared" si="5"/>
        <v>7</v>
      </c>
    </row>
    <row r="196" spans="1:15" x14ac:dyDescent="0.3">
      <c r="A196" s="24"/>
      <c r="B196" s="23">
        <v>2894</v>
      </c>
      <c r="C196" s="24" t="s">
        <v>703</v>
      </c>
      <c r="D196" s="25" t="s">
        <v>704</v>
      </c>
      <c r="E196" s="25" t="s">
        <v>705</v>
      </c>
      <c r="F196" s="25">
        <v>10.791986</v>
      </c>
      <c r="G196" s="25">
        <v>106.66786999999999</v>
      </c>
      <c r="H196" s="26">
        <v>30.880000000000003</v>
      </c>
      <c r="I196" s="24" t="s">
        <v>18</v>
      </c>
      <c r="J196" s="26">
        <v>898.12000000000012</v>
      </c>
      <c r="K196" s="25" t="s">
        <v>204</v>
      </c>
      <c r="L196" s="25" t="s">
        <v>203</v>
      </c>
      <c r="M196" s="27" t="s">
        <v>209</v>
      </c>
      <c r="N196">
        <f t="shared" ref="N196:N259" si="6">IF(LEFT(M196,11)="Time window",4,2)</f>
        <v>2</v>
      </c>
      <c r="O196">
        <f t="shared" ref="O196:O259" si="7">IF(LEFT(M196,11)="Time window",6,7)</f>
        <v>7</v>
      </c>
    </row>
    <row r="197" spans="1:15" x14ac:dyDescent="0.3">
      <c r="A197" s="24"/>
      <c r="B197" s="23">
        <v>5451</v>
      </c>
      <c r="C197" s="24" t="s">
        <v>706</v>
      </c>
      <c r="D197" s="25" t="s">
        <v>707</v>
      </c>
      <c r="E197" s="25" t="s">
        <v>708</v>
      </c>
      <c r="F197" s="25">
        <v>10.806631700000001</v>
      </c>
      <c r="G197" s="25">
        <v>106.64789039999999</v>
      </c>
      <c r="H197" s="26">
        <v>29.509999999999994</v>
      </c>
      <c r="I197" s="24" t="s">
        <v>18</v>
      </c>
      <c r="J197" s="26">
        <v>898.12000000000012</v>
      </c>
      <c r="K197" s="25" t="s">
        <v>204</v>
      </c>
      <c r="L197" s="25" t="s">
        <v>203</v>
      </c>
      <c r="M197" s="27" t="s">
        <v>209</v>
      </c>
      <c r="N197">
        <f t="shared" si="6"/>
        <v>2</v>
      </c>
      <c r="O197">
        <f t="shared" si="7"/>
        <v>7</v>
      </c>
    </row>
    <row r="198" spans="1:15" x14ac:dyDescent="0.3">
      <c r="A198" s="24"/>
      <c r="B198" s="23">
        <v>2446</v>
      </c>
      <c r="C198" s="24" t="s">
        <v>709</v>
      </c>
      <c r="D198" s="25" t="s">
        <v>710</v>
      </c>
      <c r="E198" s="25" t="s">
        <v>711</v>
      </c>
      <c r="F198" s="25">
        <v>10.807611</v>
      </c>
      <c r="G198" s="25">
        <v>106.644683</v>
      </c>
      <c r="H198" s="26">
        <v>18.91</v>
      </c>
      <c r="I198" s="24" t="s">
        <v>18</v>
      </c>
      <c r="J198" s="26">
        <v>898.12000000000012</v>
      </c>
      <c r="K198" s="25" t="s">
        <v>204</v>
      </c>
      <c r="L198" s="25" t="s">
        <v>203</v>
      </c>
      <c r="M198" s="27" t="s">
        <v>209</v>
      </c>
      <c r="N198">
        <f t="shared" si="6"/>
        <v>2</v>
      </c>
      <c r="O198">
        <f t="shared" si="7"/>
        <v>7</v>
      </c>
    </row>
    <row r="199" spans="1:15" x14ac:dyDescent="0.3">
      <c r="A199" s="24"/>
      <c r="B199" s="23">
        <v>5827</v>
      </c>
      <c r="C199" s="24" t="s">
        <v>712</v>
      </c>
      <c r="D199" s="25" t="s">
        <v>713</v>
      </c>
      <c r="E199" s="25" t="s">
        <v>714</v>
      </c>
      <c r="F199" s="25">
        <v>10.8042655199846</v>
      </c>
      <c r="G199" s="25">
        <v>106.639757981844</v>
      </c>
      <c r="H199" s="26">
        <v>54.34</v>
      </c>
      <c r="I199" s="24" t="s">
        <v>18</v>
      </c>
      <c r="J199" s="26">
        <v>898.12000000000012</v>
      </c>
      <c r="K199" s="25" t="s">
        <v>202</v>
      </c>
      <c r="L199" s="25" t="s">
        <v>203</v>
      </c>
      <c r="M199" s="27" t="s">
        <v>209</v>
      </c>
      <c r="N199">
        <f t="shared" si="6"/>
        <v>2</v>
      </c>
      <c r="O199">
        <f t="shared" si="7"/>
        <v>7</v>
      </c>
    </row>
    <row r="200" spans="1:15" x14ac:dyDescent="0.3">
      <c r="A200" s="24"/>
      <c r="B200" s="23">
        <v>6066</v>
      </c>
      <c r="C200" s="24" t="s">
        <v>715</v>
      </c>
      <c r="D200" s="25" t="s">
        <v>716</v>
      </c>
      <c r="E200" s="25" t="s">
        <v>717</v>
      </c>
      <c r="F200" s="25">
        <v>10.8018179895997</v>
      </c>
      <c r="G200" s="25">
        <v>106.63910269669999</v>
      </c>
      <c r="H200" s="26">
        <v>7.7299999999999986</v>
      </c>
      <c r="I200" s="24" t="s">
        <v>18</v>
      </c>
      <c r="J200" s="26">
        <v>898.12000000000012</v>
      </c>
      <c r="K200" s="25" t="s">
        <v>204</v>
      </c>
      <c r="L200" s="25" t="s">
        <v>203</v>
      </c>
      <c r="M200" s="27" t="s">
        <v>209</v>
      </c>
      <c r="N200">
        <f t="shared" si="6"/>
        <v>2</v>
      </c>
      <c r="O200">
        <f t="shared" si="7"/>
        <v>7</v>
      </c>
    </row>
    <row r="201" spans="1:15" x14ac:dyDescent="0.3">
      <c r="A201" s="24"/>
      <c r="B201" s="23">
        <v>5230</v>
      </c>
      <c r="C201" s="24" t="s">
        <v>718</v>
      </c>
      <c r="D201" s="25" t="s">
        <v>719</v>
      </c>
      <c r="E201" s="25" t="s">
        <v>720</v>
      </c>
      <c r="F201" s="25">
        <v>10.7991159</v>
      </c>
      <c r="G201" s="25">
        <v>106.64434060000001</v>
      </c>
      <c r="H201" s="26">
        <v>15.349999999999994</v>
      </c>
      <c r="I201" s="24" t="s">
        <v>18</v>
      </c>
      <c r="J201" s="26">
        <v>898.12000000000012</v>
      </c>
      <c r="K201" s="25" t="s">
        <v>204</v>
      </c>
      <c r="L201" s="25" t="s">
        <v>203</v>
      </c>
      <c r="M201" s="27" t="s">
        <v>209</v>
      </c>
      <c r="N201">
        <f t="shared" si="6"/>
        <v>2</v>
      </c>
      <c r="O201">
        <f t="shared" si="7"/>
        <v>7</v>
      </c>
    </row>
    <row r="202" spans="1:15" x14ac:dyDescent="0.3">
      <c r="A202" s="24"/>
      <c r="B202" s="23">
        <v>5025</v>
      </c>
      <c r="C202" s="24" t="s">
        <v>721</v>
      </c>
      <c r="D202" s="25" t="s">
        <v>722</v>
      </c>
      <c r="E202" s="25" t="s">
        <v>723</v>
      </c>
      <c r="F202" s="25">
        <v>10.804693800000001</v>
      </c>
      <c r="G202" s="25">
        <v>106.64648630000001</v>
      </c>
      <c r="H202" s="26">
        <v>91.839999999999989</v>
      </c>
      <c r="I202" s="24" t="s">
        <v>18</v>
      </c>
      <c r="J202" s="26">
        <v>898.12000000000012</v>
      </c>
      <c r="K202" s="25" t="s">
        <v>202</v>
      </c>
      <c r="L202" s="25" t="s">
        <v>203</v>
      </c>
      <c r="M202" s="27" t="s">
        <v>209</v>
      </c>
      <c r="N202">
        <f t="shared" si="6"/>
        <v>2</v>
      </c>
      <c r="O202">
        <f t="shared" si="7"/>
        <v>7</v>
      </c>
    </row>
    <row r="203" spans="1:15" x14ac:dyDescent="0.3">
      <c r="A203" s="24"/>
      <c r="B203" s="23">
        <v>4350</v>
      </c>
      <c r="C203" s="24" t="s">
        <v>724</v>
      </c>
      <c r="D203" s="25" t="s">
        <v>725</v>
      </c>
      <c r="E203" s="25" t="s">
        <v>726</v>
      </c>
      <c r="F203" s="25">
        <v>10.7966161</v>
      </c>
      <c r="G203" s="25">
        <v>106.6482201</v>
      </c>
      <c r="H203" s="26">
        <v>15.109999999999998</v>
      </c>
      <c r="I203" s="24" t="s">
        <v>18</v>
      </c>
      <c r="J203" s="26">
        <v>898.12000000000012</v>
      </c>
      <c r="K203" s="25" t="s">
        <v>204</v>
      </c>
      <c r="L203" s="25" t="s">
        <v>203</v>
      </c>
      <c r="M203" s="27" t="s">
        <v>208</v>
      </c>
      <c r="N203">
        <f t="shared" si="6"/>
        <v>4</v>
      </c>
      <c r="O203">
        <f t="shared" si="7"/>
        <v>6</v>
      </c>
    </row>
    <row r="204" spans="1:15" x14ac:dyDescent="0.3">
      <c r="A204" s="24"/>
      <c r="B204" s="23">
        <v>4895</v>
      </c>
      <c r="C204" s="24" t="s">
        <v>727</v>
      </c>
      <c r="D204" s="25" t="s">
        <v>728</v>
      </c>
      <c r="E204" s="25" t="s">
        <v>729</v>
      </c>
      <c r="F204" s="25">
        <v>10.800051699999999</v>
      </c>
      <c r="G204" s="25">
        <v>106.6497828</v>
      </c>
      <c r="H204" s="26">
        <v>23.1</v>
      </c>
      <c r="I204" s="24" t="s">
        <v>18</v>
      </c>
      <c r="J204" s="26">
        <v>898.12000000000012</v>
      </c>
      <c r="K204" s="25" t="s">
        <v>204</v>
      </c>
      <c r="L204" s="25" t="s">
        <v>203</v>
      </c>
      <c r="M204" s="27" t="s">
        <v>209</v>
      </c>
      <c r="N204">
        <f t="shared" si="6"/>
        <v>2</v>
      </c>
      <c r="O204">
        <f t="shared" si="7"/>
        <v>7</v>
      </c>
    </row>
    <row r="205" spans="1:15" x14ac:dyDescent="0.3">
      <c r="A205" s="24"/>
      <c r="B205" s="23">
        <v>3193</v>
      </c>
      <c r="C205" s="24" t="s">
        <v>730</v>
      </c>
      <c r="D205" s="25" t="s">
        <v>731</v>
      </c>
      <c r="E205" s="25" t="s">
        <v>732</v>
      </c>
      <c r="F205" s="25">
        <v>10.793725999999999</v>
      </c>
      <c r="G205" s="25">
        <v>106.65653</v>
      </c>
      <c r="H205" s="26">
        <v>33.840000000000003</v>
      </c>
      <c r="I205" s="24" t="s">
        <v>18</v>
      </c>
      <c r="J205" s="26">
        <v>898.12000000000012</v>
      </c>
      <c r="K205" s="25" t="s">
        <v>204</v>
      </c>
      <c r="L205" s="25" t="s">
        <v>203</v>
      </c>
      <c r="M205" s="27" t="s">
        <v>208</v>
      </c>
      <c r="N205">
        <f t="shared" si="6"/>
        <v>4</v>
      </c>
      <c r="O205">
        <f t="shared" si="7"/>
        <v>6</v>
      </c>
    </row>
    <row r="206" spans="1:15" x14ac:dyDescent="0.3">
      <c r="A206" s="24"/>
      <c r="B206" s="23">
        <v>5840</v>
      </c>
      <c r="C206" s="24" t="s">
        <v>733</v>
      </c>
      <c r="D206" s="25" t="s">
        <v>734</v>
      </c>
      <c r="E206" s="25" t="s">
        <v>735</v>
      </c>
      <c r="F206" s="25">
        <v>10.7991779300957</v>
      </c>
      <c r="G206" s="25">
        <v>106.652414154181</v>
      </c>
      <c r="H206" s="26">
        <v>20.3</v>
      </c>
      <c r="I206" s="24" t="s">
        <v>18</v>
      </c>
      <c r="J206" s="26">
        <v>898.12000000000012</v>
      </c>
      <c r="K206" s="25" t="s">
        <v>204</v>
      </c>
      <c r="L206" s="25" t="s">
        <v>203</v>
      </c>
      <c r="M206" s="27" t="s">
        <v>208</v>
      </c>
      <c r="N206">
        <f t="shared" si="6"/>
        <v>4</v>
      </c>
      <c r="O206">
        <f t="shared" si="7"/>
        <v>6</v>
      </c>
    </row>
    <row r="207" spans="1:15" x14ac:dyDescent="0.3">
      <c r="A207" s="24"/>
      <c r="B207" s="23">
        <v>5029</v>
      </c>
      <c r="C207" s="24" t="s">
        <v>736</v>
      </c>
      <c r="D207" s="25" t="s">
        <v>737</v>
      </c>
      <c r="E207" s="25" t="s">
        <v>738</v>
      </c>
      <c r="F207" s="25">
        <v>10.8051917</v>
      </c>
      <c r="G207" s="25">
        <v>106.6612749</v>
      </c>
      <c r="H207" s="26">
        <v>80.87</v>
      </c>
      <c r="I207" s="24" t="s">
        <v>18</v>
      </c>
      <c r="J207" s="26">
        <v>898.12000000000012</v>
      </c>
      <c r="K207" s="25" t="s">
        <v>202</v>
      </c>
      <c r="L207" s="25" t="s">
        <v>205</v>
      </c>
      <c r="M207" s="27" t="s">
        <v>209</v>
      </c>
      <c r="N207">
        <f t="shared" si="6"/>
        <v>2</v>
      </c>
      <c r="O207">
        <f t="shared" si="7"/>
        <v>7</v>
      </c>
    </row>
    <row r="208" spans="1:15" x14ac:dyDescent="0.3">
      <c r="A208" s="24"/>
      <c r="B208" s="23">
        <v>3175</v>
      </c>
      <c r="C208" s="24" t="s">
        <v>739</v>
      </c>
      <c r="D208" s="25" t="s">
        <v>740</v>
      </c>
      <c r="E208" s="25" t="s">
        <v>741</v>
      </c>
      <c r="F208" s="25">
        <v>10.787682999999999</v>
      </c>
      <c r="G208" s="25">
        <v>106.655058</v>
      </c>
      <c r="H208" s="26">
        <v>57.01</v>
      </c>
      <c r="I208" s="24" t="s">
        <v>18</v>
      </c>
      <c r="J208" s="26">
        <v>898.12000000000012</v>
      </c>
      <c r="K208" s="25" t="s">
        <v>202</v>
      </c>
      <c r="L208" s="25" t="s">
        <v>205</v>
      </c>
      <c r="M208" s="27" t="s">
        <v>209</v>
      </c>
      <c r="N208">
        <f t="shared" si="6"/>
        <v>2</v>
      </c>
      <c r="O208">
        <f t="shared" si="7"/>
        <v>7</v>
      </c>
    </row>
    <row r="209" spans="1:15" x14ac:dyDescent="0.3">
      <c r="A209" s="24"/>
      <c r="B209" s="23">
        <v>1513</v>
      </c>
      <c r="C209" s="24" t="s">
        <v>742</v>
      </c>
      <c r="D209" s="25" t="s">
        <v>743</v>
      </c>
      <c r="E209" s="25" t="s">
        <v>744</v>
      </c>
      <c r="F209" s="25">
        <v>10.800536701615901</v>
      </c>
      <c r="G209" s="25">
        <v>106.658620140659</v>
      </c>
      <c r="H209" s="26">
        <v>109.59999999999998</v>
      </c>
      <c r="I209" s="24" t="s">
        <v>18</v>
      </c>
      <c r="J209" s="26">
        <v>898.12000000000012</v>
      </c>
      <c r="K209" s="25" t="s">
        <v>206</v>
      </c>
      <c r="L209" s="25" t="s">
        <v>205</v>
      </c>
      <c r="M209" s="27" t="s">
        <v>208</v>
      </c>
      <c r="N209">
        <f t="shared" si="6"/>
        <v>4</v>
      </c>
      <c r="O209">
        <f t="shared" si="7"/>
        <v>6</v>
      </c>
    </row>
    <row r="210" spans="1:15" x14ac:dyDescent="0.3">
      <c r="A210" s="24"/>
      <c r="B210" s="23">
        <v>4145</v>
      </c>
      <c r="C210" s="24" t="s">
        <v>745</v>
      </c>
      <c r="D210" s="25" t="s">
        <v>746</v>
      </c>
      <c r="E210" s="25" t="s">
        <v>747</v>
      </c>
      <c r="F210" s="25">
        <v>10.791625</v>
      </c>
      <c r="G210" s="25">
        <v>106.645585</v>
      </c>
      <c r="H210" s="26">
        <v>63</v>
      </c>
      <c r="I210" s="24" t="s">
        <v>19</v>
      </c>
      <c r="J210" s="26">
        <v>731.24</v>
      </c>
      <c r="K210" s="25" t="s">
        <v>202</v>
      </c>
      <c r="L210" s="25" t="s">
        <v>203</v>
      </c>
      <c r="M210" s="27" t="s">
        <v>209</v>
      </c>
      <c r="N210">
        <f t="shared" si="6"/>
        <v>2</v>
      </c>
      <c r="O210">
        <f t="shared" si="7"/>
        <v>7</v>
      </c>
    </row>
    <row r="211" spans="1:15" x14ac:dyDescent="0.3">
      <c r="A211" s="24"/>
      <c r="B211" s="23">
        <v>3205</v>
      </c>
      <c r="C211" s="24" t="s">
        <v>748</v>
      </c>
      <c r="D211" s="25" t="s">
        <v>749</v>
      </c>
      <c r="E211" s="25" t="s">
        <v>750</v>
      </c>
      <c r="F211" s="25">
        <v>10.772795</v>
      </c>
      <c r="G211" s="25">
        <v>106.634614</v>
      </c>
      <c r="H211" s="26">
        <v>11.049999999999997</v>
      </c>
      <c r="I211" s="24" t="s">
        <v>19</v>
      </c>
      <c r="J211" s="26">
        <v>731.24</v>
      </c>
      <c r="K211" s="25" t="s">
        <v>202</v>
      </c>
      <c r="L211" s="25" t="s">
        <v>203</v>
      </c>
      <c r="M211" s="27" t="s">
        <v>208</v>
      </c>
      <c r="N211">
        <f t="shared" si="6"/>
        <v>4</v>
      </c>
      <c r="O211">
        <f t="shared" si="7"/>
        <v>6</v>
      </c>
    </row>
    <row r="212" spans="1:15" x14ac:dyDescent="0.3">
      <c r="A212" s="24"/>
      <c r="B212" s="23">
        <v>6782</v>
      </c>
      <c r="C212" s="24" t="s">
        <v>751</v>
      </c>
      <c r="D212" s="25" t="s">
        <v>752</v>
      </c>
      <c r="E212" s="25" t="s">
        <v>753</v>
      </c>
      <c r="F212" s="25">
        <v>10.772573</v>
      </c>
      <c r="G212" s="25">
        <v>106.632593</v>
      </c>
      <c r="H212" s="26">
        <v>7.15</v>
      </c>
      <c r="I212" s="24" t="s">
        <v>19</v>
      </c>
      <c r="J212" s="26">
        <v>731.24</v>
      </c>
      <c r="K212" s="25" t="s">
        <v>204</v>
      </c>
      <c r="L212" s="25" t="s">
        <v>203</v>
      </c>
      <c r="M212" s="27" t="s">
        <v>209</v>
      </c>
      <c r="N212">
        <f t="shared" si="6"/>
        <v>2</v>
      </c>
      <c r="O212">
        <f t="shared" si="7"/>
        <v>7</v>
      </c>
    </row>
    <row r="213" spans="1:15" x14ac:dyDescent="0.3">
      <c r="A213" s="24"/>
      <c r="B213" s="23">
        <v>4808</v>
      </c>
      <c r="C213" s="24" t="s">
        <v>754</v>
      </c>
      <c r="D213" s="25" t="s">
        <v>755</v>
      </c>
      <c r="E213" s="25" t="s">
        <v>756</v>
      </c>
      <c r="F213" s="25">
        <v>10.772392</v>
      </c>
      <c r="G213" s="25">
        <v>106.6254155</v>
      </c>
      <c r="H213" s="26">
        <v>31.649999999999995</v>
      </c>
      <c r="I213" s="24" t="s">
        <v>19</v>
      </c>
      <c r="J213" s="26">
        <v>731.24</v>
      </c>
      <c r="K213" s="25" t="s">
        <v>202</v>
      </c>
      <c r="L213" s="25" t="s">
        <v>203</v>
      </c>
      <c r="M213" s="27" t="s">
        <v>209</v>
      </c>
      <c r="N213">
        <f t="shared" si="6"/>
        <v>2</v>
      </c>
      <c r="O213">
        <f t="shared" si="7"/>
        <v>7</v>
      </c>
    </row>
    <row r="214" spans="1:15" x14ac:dyDescent="0.3">
      <c r="A214" s="24"/>
      <c r="B214" s="23">
        <v>4378</v>
      </c>
      <c r="C214" s="24" t="s">
        <v>757</v>
      </c>
      <c r="D214" s="25" t="s">
        <v>758</v>
      </c>
      <c r="E214" s="25" t="s">
        <v>759</v>
      </c>
      <c r="F214" s="25">
        <v>10.775485</v>
      </c>
      <c r="G214" s="25">
        <v>106.63404250000001</v>
      </c>
      <c r="H214" s="26">
        <v>12.649999999999999</v>
      </c>
      <c r="I214" s="24" t="s">
        <v>19</v>
      </c>
      <c r="J214" s="26">
        <v>731.24</v>
      </c>
      <c r="K214" s="25" t="s">
        <v>202</v>
      </c>
      <c r="L214" s="25" t="s">
        <v>203</v>
      </c>
      <c r="M214" s="27" t="s">
        <v>209</v>
      </c>
      <c r="N214">
        <f t="shared" si="6"/>
        <v>2</v>
      </c>
      <c r="O214">
        <f t="shared" si="7"/>
        <v>7</v>
      </c>
    </row>
    <row r="215" spans="1:15" x14ac:dyDescent="0.3">
      <c r="A215" s="24"/>
      <c r="B215" s="23">
        <v>3619</v>
      </c>
      <c r="C215" s="24" t="s">
        <v>760</v>
      </c>
      <c r="D215" s="25" t="s">
        <v>761</v>
      </c>
      <c r="E215" s="25" t="s">
        <v>762</v>
      </c>
      <c r="F215" s="25">
        <v>10.779398</v>
      </c>
      <c r="G215" s="25">
        <v>106.641974</v>
      </c>
      <c r="H215" s="26">
        <v>19.459999999999997</v>
      </c>
      <c r="I215" s="24" t="s">
        <v>19</v>
      </c>
      <c r="J215" s="26">
        <v>731.24</v>
      </c>
      <c r="K215" s="25" t="s">
        <v>204</v>
      </c>
      <c r="L215" s="25" t="s">
        <v>203</v>
      </c>
      <c r="M215" s="27" t="s">
        <v>209</v>
      </c>
      <c r="N215">
        <f t="shared" si="6"/>
        <v>2</v>
      </c>
      <c r="O215">
        <f t="shared" si="7"/>
        <v>7</v>
      </c>
    </row>
    <row r="216" spans="1:15" x14ac:dyDescent="0.3">
      <c r="A216" s="24"/>
      <c r="B216" s="23">
        <v>6974</v>
      </c>
      <c r="C216" s="24" t="s">
        <v>763</v>
      </c>
      <c r="D216" s="25" t="s">
        <v>764</v>
      </c>
      <c r="E216" s="25" t="s">
        <v>765</v>
      </c>
      <c r="F216" s="25">
        <v>10.793220029300199</v>
      </c>
      <c r="G216" s="25">
        <v>106.64742423902899</v>
      </c>
      <c r="H216" s="26">
        <v>14.249999999999998</v>
      </c>
      <c r="I216" s="24" t="s">
        <v>19</v>
      </c>
      <c r="J216" s="26">
        <v>731.24</v>
      </c>
      <c r="K216" s="25" t="s">
        <v>204</v>
      </c>
      <c r="L216" s="25" t="s">
        <v>203</v>
      </c>
      <c r="M216" s="27" t="s">
        <v>208</v>
      </c>
      <c r="N216">
        <f t="shared" si="6"/>
        <v>4</v>
      </c>
      <c r="O216">
        <f t="shared" si="7"/>
        <v>6</v>
      </c>
    </row>
    <row r="217" spans="1:15" x14ac:dyDescent="0.3">
      <c r="A217" s="24"/>
      <c r="B217" s="23">
        <v>1527</v>
      </c>
      <c r="C217" s="24" t="s">
        <v>766</v>
      </c>
      <c r="D217" s="25" t="s">
        <v>767</v>
      </c>
      <c r="E217" s="25" t="s">
        <v>768</v>
      </c>
      <c r="F217" s="25">
        <v>10.786563160175501</v>
      </c>
      <c r="G217" s="25">
        <v>106.644711172505</v>
      </c>
      <c r="H217" s="26">
        <v>60.139999999999979</v>
      </c>
      <c r="I217" s="24" t="s">
        <v>19</v>
      </c>
      <c r="J217" s="26">
        <v>731.24</v>
      </c>
      <c r="K217" s="25" t="s">
        <v>206</v>
      </c>
      <c r="L217" s="25" t="s">
        <v>203</v>
      </c>
      <c r="M217" s="27" t="s">
        <v>209</v>
      </c>
      <c r="N217">
        <f t="shared" si="6"/>
        <v>2</v>
      </c>
      <c r="O217">
        <f t="shared" si="7"/>
        <v>7</v>
      </c>
    </row>
    <row r="218" spans="1:15" x14ac:dyDescent="0.3">
      <c r="A218" s="24"/>
      <c r="B218" s="23" t="s">
        <v>769</v>
      </c>
      <c r="C218" s="24" t="s">
        <v>770</v>
      </c>
      <c r="D218" s="25" t="s">
        <v>771</v>
      </c>
      <c r="E218" s="25" t="s">
        <v>772</v>
      </c>
      <c r="F218" s="25">
        <v>10.783936537318899</v>
      </c>
      <c r="G218" s="25">
        <v>106.64706012163199</v>
      </c>
      <c r="H218" s="26">
        <v>5.629999999999999</v>
      </c>
      <c r="I218" s="24" t="s">
        <v>19</v>
      </c>
      <c r="J218" s="26">
        <v>731.24</v>
      </c>
      <c r="K218" s="25" t="s">
        <v>204</v>
      </c>
      <c r="L218" s="25" t="s">
        <v>205</v>
      </c>
      <c r="M218" s="27" t="s">
        <v>209</v>
      </c>
      <c r="N218">
        <f t="shared" si="6"/>
        <v>2</v>
      </c>
      <c r="O218">
        <f t="shared" si="7"/>
        <v>7</v>
      </c>
    </row>
    <row r="219" spans="1:15" x14ac:dyDescent="0.3">
      <c r="A219" s="24"/>
      <c r="B219" s="23">
        <v>3559</v>
      </c>
      <c r="C219" s="24" t="s">
        <v>773</v>
      </c>
      <c r="D219" s="25" t="s">
        <v>774</v>
      </c>
      <c r="E219" s="25" t="s">
        <v>775</v>
      </c>
      <c r="F219" s="25">
        <v>10.778496000000001</v>
      </c>
      <c r="G219" s="25">
        <v>106.636076</v>
      </c>
      <c r="H219" s="26">
        <v>11.309999999999999</v>
      </c>
      <c r="I219" s="24" t="s">
        <v>19</v>
      </c>
      <c r="J219" s="26">
        <v>731.24</v>
      </c>
      <c r="K219" s="25" t="s">
        <v>202</v>
      </c>
      <c r="L219" s="25" t="s">
        <v>203</v>
      </c>
      <c r="M219" s="27" t="s">
        <v>209</v>
      </c>
      <c r="N219">
        <f t="shared" si="6"/>
        <v>2</v>
      </c>
      <c r="O219">
        <f t="shared" si="7"/>
        <v>7</v>
      </c>
    </row>
    <row r="220" spans="1:15" x14ac:dyDescent="0.3">
      <c r="A220" s="24"/>
      <c r="B220" s="23" t="s">
        <v>776</v>
      </c>
      <c r="C220" s="24" t="s">
        <v>777</v>
      </c>
      <c r="D220" s="25" t="s">
        <v>778</v>
      </c>
      <c r="E220" s="25" t="s">
        <v>779</v>
      </c>
      <c r="F220" s="25">
        <v>10.7959206188214</v>
      </c>
      <c r="G220" s="25">
        <v>106.640591538694</v>
      </c>
      <c r="H220" s="26">
        <v>33.599999999999994</v>
      </c>
      <c r="I220" s="24" t="s">
        <v>19</v>
      </c>
      <c r="J220" s="26">
        <v>731.24</v>
      </c>
      <c r="K220" s="25" t="s">
        <v>202</v>
      </c>
      <c r="L220" s="25" t="s">
        <v>203</v>
      </c>
      <c r="M220" s="27" t="s">
        <v>209</v>
      </c>
      <c r="N220">
        <f t="shared" si="6"/>
        <v>2</v>
      </c>
      <c r="O220">
        <f t="shared" si="7"/>
        <v>7</v>
      </c>
    </row>
    <row r="221" spans="1:15" x14ac:dyDescent="0.3">
      <c r="A221" s="24"/>
      <c r="B221" s="23">
        <v>6802</v>
      </c>
      <c r="C221" s="24" t="s">
        <v>780</v>
      </c>
      <c r="D221" s="25" t="s">
        <v>781</v>
      </c>
      <c r="E221" s="25" t="s">
        <v>782</v>
      </c>
      <c r="F221" s="25">
        <v>10.796173</v>
      </c>
      <c r="G221" s="25">
        <v>106.64172499999999</v>
      </c>
      <c r="H221" s="26">
        <v>21.13</v>
      </c>
      <c r="I221" s="24" t="s">
        <v>19</v>
      </c>
      <c r="J221" s="26">
        <v>731.24</v>
      </c>
      <c r="K221" s="25" t="s">
        <v>204</v>
      </c>
      <c r="L221" s="25" t="s">
        <v>203</v>
      </c>
      <c r="M221" s="27" t="s">
        <v>208</v>
      </c>
      <c r="N221">
        <f t="shared" si="6"/>
        <v>4</v>
      </c>
      <c r="O221">
        <f t="shared" si="7"/>
        <v>6</v>
      </c>
    </row>
    <row r="222" spans="1:15" x14ac:dyDescent="0.3">
      <c r="A222" s="24"/>
      <c r="B222" s="23">
        <v>5482</v>
      </c>
      <c r="C222" s="24" t="s">
        <v>783</v>
      </c>
      <c r="D222" s="25" t="s">
        <v>784</v>
      </c>
      <c r="E222" s="25" t="s">
        <v>785</v>
      </c>
      <c r="F222" s="25">
        <v>10.7902728</v>
      </c>
      <c r="G222" s="25">
        <v>106.6374026</v>
      </c>
      <c r="H222" s="26">
        <v>4.3499999999999996</v>
      </c>
      <c r="I222" s="24" t="s">
        <v>19</v>
      </c>
      <c r="J222" s="26">
        <v>731.24</v>
      </c>
      <c r="K222" s="25" t="s">
        <v>204</v>
      </c>
      <c r="L222" s="25" t="s">
        <v>205</v>
      </c>
      <c r="M222" s="27" t="s">
        <v>209</v>
      </c>
      <c r="N222">
        <f t="shared" si="6"/>
        <v>2</v>
      </c>
      <c r="O222">
        <f t="shared" si="7"/>
        <v>7</v>
      </c>
    </row>
    <row r="223" spans="1:15" x14ac:dyDescent="0.3">
      <c r="A223" s="24"/>
      <c r="B223" s="23">
        <v>6056</v>
      </c>
      <c r="C223" s="24" t="s">
        <v>786</v>
      </c>
      <c r="D223" s="25" t="s">
        <v>787</v>
      </c>
      <c r="E223" s="25" t="s">
        <v>788</v>
      </c>
      <c r="F223" s="25">
        <v>10.775551425170301</v>
      </c>
      <c r="G223" s="25">
        <v>106.632276510003</v>
      </c>
      <c r="H223" s="26">
        <v>14.2</v>
      </c>
      <c r="I223" s="24" t="s">
        <v>19</v>
      </c>
      <c r="J223" s="26">
        <v>731.24</v>
      </c>
      <c r="K223" s="25" t="s">
        <v>204</v>
      </c>
      <c r="L223" s="25" t="s">
        <v>203</v>
      </c>
      <c r="M223" s="27" t="s">
        <v>209</v>
      </c>
      <c r="N223">
        <f t="shared" si="6"/>
        <v>2</v>
      </c>
      <c r="O223">
        <f t="shared" si="7"/>
        <v>7</v>
      </c>
    </row>
    <row r="224" spans="1:15" x14ac:dyDescent="0.3">
      <c r="A224" s="24"/>
      <c r="B224" s="23">
        <v>5499</v>
      </c>
      <c r="C224" s="24" t="s">
        <v>789</v>
      </c>
      <c r="D224" s="25" t="s">
        <v>790</v>
      </c>
      <c r="E224" s="25" t="s">
        <v>791</v>
      </c>
      <c r="F224" s="25">
        <v>10.7966187</v>
      </c>
      <c r="G224" s="25">
        <v>106.6150439</v>
      </c>
      <c r="H224" s="26">
        <v>50.209999999999994</v>
      </c>
      <c r="I224" s="24" t="s">
        <v>19</v>
      </c>
      <c r="J224" s="26">
        <v>731.24</v>
      </c>
      <c r="K224" s="25" t="s">
        <v>202</v>
      </c>
      <c r="L224" s="25" t="s">
        <v>203</v>
      </c>
      <c r="M224" s="27" t="s">
        <v>209</v>
      </c>
      <c r="N224">
        <f t="shared" si="6"/>
        <v>2</v>
      </c>
      <c r="O224">
        <f t="shared" si="7"/>
        <v>7</v>
      </c>
    </row>
    <row r="225" spans="1:15" x14ac:dyDescent="0.3">
      <c r="A225" s="24"/>
      <c r="B225" s="23">
        <v>3976</v>
      </c>
      <c r="C225" s="24" t="s">
        <v>792</v>
      </c>
      <c r="D225" s="25" t="s">
        <v>793</v>
      </c>
      <c r="E225" s="25" t="s">
        <v>794</v>
      </c>
      <c r="F225" s="25">
        <v>10.790990000000001</v>
      </c>
      <c r="G225" s="25">
        <v>106.622398</v>
      </c>
      <c r="H225" s="26">
        <v>17.989999999999998</v>
      </c>
      <c r="I225" s="24" t="s">
        <v>19</v>
      </c>
      <c r="J225" s="26">
        <v>731.24</v>
      </c>
      <c r="K225" s="25" t="s">
        <v>204</v>
      </c>
      <c r="L225" s="25" t="s">
        <v>203</v>
      </c>
      <c r="M225" s="27" t="s">
        <v>209</v>
      </c>
      <c r="N225">
        <f t="shared" si="6"/>
        <v>2</v>
      </c>
      <c r="O225">
        <f t="shared" si="7"/>
        <v>7</v>
      </c>
    </row>
    <row r="226" spans="1:15" x14ac:dyDescent="0.3">
      <c r="A226" s="24"/>
      <c r="B226" s="23">
        <v>5005</v>
      </c>
      <c r="C226" s="24" t="s">
        <v>795</v>
      </c>
      <c r="D226" s="25" t="s">
        <v>796</v>
      </c>
      <c r="E226" s="25" t="s">
        <v>797</v>
      </c>
      <c r="F226" s="25">
        <v>10.7845149</v>
      </c>
      <c r="G226" s="25">
        <v>106.62439000000001</v>
      </c>
      <c r="H226" s="26">
        <v>50.48</v>
      </c>
      <c r="I226" s="24" t="s">
        <v>19</v>
      </c>
      <c r="J226" s="26">
        <v>731.24</v>
      </c>
      <c r="K226" s="25" t="s">
        <v>202</v>
      </c>
      <c r="L226" s="25" t="s">
        <v>203</v>
      </c>
      <c r="M226" s="27" t="s">
        <v>209</v>
      </c>
      <c r="N226">
        <f t="shared" si="6"/>
        <v>2</v>
      </c>
      <c r="O226">
        <f t="shared" si="7"/>
        <v>7</v>
      </c>
    </row>
    <row r="227" spans="1:15" x14ac:dyDescent="0.3">
      <c r="A227" s="24"/>
      <c r="B227" s="23" t="s">
        <v>798</v>
      </c>
      <c r="C227" s="24" t="s">
        <v>799</v>
      </c>
      <c r="D227" s="25" t="s">
        <v>800</v>
      </c>
      <c r="E227" s="25" t="s">
        <v>801</v>
      </c>
      <c r="F227" s="25">
        <v>10.786897</v>
      </c>
      <c r="G227" s="25">
        <v>106.623356</v>
      </c>
      <c r="H227" s="26">
        <v>1.5299999999999998</v>
      </c>
      <c r="I227" s="24" t="s">
        <v>19</v>
      </c>
      <c r="J227" s="26">
        <v>731.24</v>
      </c>
      <c r="K227" s="25" t="s">
        <v>204</v>
      </c>
      <c r="L227" s="25" t="s">
        <v>203</v>
      </c>
      <c r="M227" s="27" t="s">
        <v>209</v>
      </c>
      <c r="N227">
        <f t="shared" si="6"/>
        <v>2</v>
      </c>
      <c r="O227">
        <f t="shared" si="7"/>
        <v>7</v>
      </c>
    </row>
    <row r="228" spans="1:15" x14ac:dyDescent="0.3">
      <c r="A228" s="24"/>
      <c r="B228" s="23">
        <v>3814</v>
      </c>
      <c r="C228" s="24" t="s">
        <v>802</v>
      </c>
      <c r="D228" s="25" t="s">
        <v>803</v>
      </c>
      <c r="E228" s="25" t="s">
        <v>804</v>
      </c>
      <c r="F228" s="25">
        <v>10.795271</v>
      </c>
      <c r="G228" s="25">
        <v>106.627177</v>
      </c>
      <c r="H228" s="26">
        <v>19.309999999999995</v>
      </c>
      <c r="I228" s="24" t="s">
        <v>19</v>
      </c>
      <c r="J228" s="26">
        <v>731.24</v>
      </c>
      <c r="K228" s="25" t="s">
        <v>204</v>
      </c>
      <c r="L228" s="25" t="s">
        <v>203</v>
      </c>
      <c r="M228" s="27" t="s">
        <v>209</v>
      </c>
      <c r="N228">
        <f t="shared" si="6"/>
        <v>2</v>
      </c>
      <c r="O228">
        <f t="shared" si="7"/>
        <v>7</v>
      </c>
    </row>
    <row r="229" spans="1:15" x14ac:dyDescent="0.3">
      <c r="A229" s="24"/>
      <c r="B229" s="23">
        <v>5808</v>
      </c>
      <c r="C229" s="24" t="s">
        <v>805</v>
      </c>
      <c r="D229" s="25" t="s">
        <v>806</v>
      </c>
      <c r="E229" s="25" t="s">
        <v>807</v>
      </c>
      <c r="F229" s="25">
        <v>10.7966138173355</v>
      </c>
      <c r="G229" s="25">
        <v>106.636838245313</v>
      </c>
      <c r="H229" s="26">
        <v>17.38</v>
      </c>
      <c r="I229" s="24" t="s">
        <v>19</v>
      </c>
      <c r="J229" s="26">
        <v>731.24</v>
      </c>
      <c r="K229" s="25" t="s">
        <v>204</v>
      </c>
      <c r="L229" s="25" t="s">
        <v>203</v>
      </c>
      <c r="M229" s="27" t="s">
        <v>208</v>
      </c>
      <c r="N229">
        <f t="shared" si="6"/>
        <v>4</v>
      </c>
      <c r="O229">
        <f t="shared" si="7"/>
        <v>6</v>
      </c>
    </row>
    <row r="230" spans="1:15" x14ac:dyDescent="0.3">
      <c r="A230" s="24"/>
      <c r="B230" s="23">
        <v>3502</v>
      </c>
      <c r="C230" s="24" t="s">
        <v>808</v>
      </c>
      <c r="D230" s="25" t="s">
        <v>809</v>
      </c>
      <c r="E230" s="25" t="s">
        <v>810</v>
      </c>
      <c r="F230" s="25">
        <v>10.801178999999999</v>
      </c>
      <c r="G230" s="25">
        <v>106.631349</v>
      </c>
      <c r="H230" s="26">
        <v>26.56</v>
      </c>
      <c r="I230" s="24" t="s">
        <v>19</v>
      </c>
      <c r="J230" s="26">
        <v>731.24</v>
      </c>
      <c r="K230" s="25" t="s">
        <v>202</v>
      </c>
      <c r="L230" s="25" t="s">
        <v>203</v>
      </c>
      <c r="M230" s="27" t="s">
        <v>209</v>
      </c>
      <c r="N230">
        <f t="shared" si="6"/>
        <v>2</v>
      </c>
      <c r="O230">
        <f t="shared" si="7"/>
        <v>7</v>
      </c>
    </row>
    <row r="231" spans="1:15" x14ac:dyDescent="0.3">
      <c r="A231" s="24"/>
      <c r="B231" s="23">
        <v>3243</v>
      </c>
      <c r="C231" s="24" t="s">
        <v>811</v>
      </c>
      <c r="D231" s="25" t="s">
        <v>812</v>
      </c>
      <c r="E231" s="25" t="s">
        <v>813</v>
      </c>
      <c r="F231" s="25">
        <v>10.787274999999999</v>
      </c>
      <c r="G231" s="25">
        <v>106.634221</v>
      </c>
      <c r="H231" s="26">
        <v>15.269999999999996</v>
      </c>
      <c r="I231" s="24" t="s">
        <v>19</v>
      </c>
      <c r="J231" s="26">
        <v>731.24</v>
      </c>
      <c r="K231" s="25" t="s">
        <v>204</v>
      </c>
      <c r="L231" s="25" t="s">
        <v>203</v>
      </c>
      <c r="M231" s="27" t="s">
        <v>209</v>
      </c>
      <c r="N231">
        <f t="shared" si="6"/>
        <v>2</v>
      </c>
      <c r="O231">
        <f t="shared" si="7"/>
        <v>7</v>
      </c>
    </row>
    <row r="232" spans="1:15" x14ac:dyDescent="0.3">
      <c r="A232" s="24"/>
      <c r="B232" s="23">
        <v>4823</v>
      </c>
      <c r="C232" s="24" t="s">
        <v>814</v>
      </c>
      <c r="D232" s="25" t="s">
        <v>815</v>
      </c>
      <c r="E232" s="25" t="s">
        <v>816</v>
      </c>
      <c r="F232" s="25">
        <v>10.7732086</v>
      </c>
      <c r="G232" s="25">
        <v>106.6267107</v>
      </c>
      <c r="H232" s="26">
        <v>11.79</v>
      </c>
      <c r="I232" s="24" t="s">
        <v>19</v>
      </c>
      <c r="J232" s="26">
        <v>731.24</v>
      </c>
      <c r="K232" s="25" t="s">
        <v>204</v>
      </c>
      <c r="L232" s="25" t="s">
        <v>203</v>
      </c>
      <c r="M232" s="27" t="s">
        <v>208</v>
      </c>
      <c r="N232">
        <f t="shared" si="6"/>
        <v>4</v>
      </c>
      <c r="O232">
        <f t="shared" si="7"/>
        <v>6</v>
      </c>
    </row>
    <row r="233" spans="1:15" x14ac:dyDescent="0.3">
      <c r="A233" s="24"/>
      <c r="B233" s="23">
        <v>4047</v>
      </c>
      <c r="C233" s="24" t="s">
        <v>817</v>
      </c>
      <c r="D233" s="25" t="s">
        <v>818</v>
      </c>
      <c r="E233" s="25" t="s">
        <v>819</v>
      </c>
      <c r="F233" s="25">
        <v>10.772869999999999</v>
      </c>
      <c r="G233" s="25">
        <v>106.62863</v>
      </c>
      <c r="H233" s="26">
        <v>6.0300000000000011</v>
      </c>
      <c r="I233" s="24" t="s">
        <v>19</v>
      </c>
      <c r="J233" s="26">
        <v>731.24</v>
      </c>
      <c r="K233" s="25" t="s">
        <v>204</v>
      </c>
      <c r="L233" s="25" t="s">
        <v>203</v>
      </c>
      <c r="M233" s="27" t="s">
        <v>209</v>
      </c>
      <c r="N233">
        <f t="shared" si="6"/>
        <v>2</v>
      </c>
      <c r="O233">
        <f t="shared" si="7"/>
        <v>7</v>
      </c>
    </row>
    <row r="234" spans="1:15" x14ac:dyDescent="0.3">
      <c r="A234" s="24"/>
      <c r="B234" s="23">
        <v>6985</v>
      </c>
      <c r="C234" s="24" t="s">
        <v>820</v>
      </c>
      <c r="D234" s="25" t="s">
        <v>821</v>
      </c>
      <c r="E234" s="25" t="s">
        <v>822</v>
      </c>
      <c r="F234" s="25">
        <v>10.7596410738348</v>
      </c>
      <c r="G234" s="25">
        <v>106.625986682925</v>
      </c>
      <c r="H234" s="26">
        <v>14.4</v>
      </c>
      <c r="I234" s="24" t="s">
        <v>19</v>
      </c>
      <c r="J234" s="26">
        <v>731.24</v>
      </c>
      <c r="K234" s="25" t="s">
        <v>204</v>
      </c>
      <c r="L234" s="25" t="s">
        <v>203</v>
      </c>
      <c r="M234" s="27" t="s">
        <v>209</v>
      </c>
      <c r="N234">
        <f t="shared" si="6"/>
        <v>2</v>
      </c>
      <c r="O234">
        <f t="shared" si="7"/>
        <v>7</v>
      </c>
    </row>
    <row r="235" spans="1:15" x14ac:dyDescent="0.3">
      <c r="A235" s="24"/>
      <c r="B235" s="23">
        <v>3411</v>
      </c>
      <c r="C235" s="24" t="s">
        <v>823</v>
      </c>
      <c r="D235" s="25" t="s">
        <v>824</v>
      </c>
      <c r="E235" s="25" t="s">
        <v>825</v>
      </c>
      <c r="F235" s="25">
        <v>10.764279999999999</v>
      </c>
      <c r="G235" s="25">
        <v>106.63163</v>
      </c>
      <c r="H235" s="26">
        <v>21.66</v>
      </c>
      <c r="I235" s="24" t="s">
        <v>19</v>
      </c>
      <c r="J235" s="26">
        <v>731.24</v>
      </c>
      <c r="K235" s="25" t="s">
        <v>204</v>
      </c>
      <c r="L235" s="25" t="s">
        <v>203</v>
      </c>
      <c r="M235" s="27" t="s">
        <v>209</v>
      </c>
      <c r="N235">
        <f t="shared" si="6"/>
        <v>2</v>
      </c>
      <c r="O235">
        <f t="shared" si="7"/>
        <v>7</v>
      </c>
    </row>
    <row r="236" spans="1:15" x14ac:dyDescent="0.3">
      <c r="A236" s="24"/>
      <c r="B236" s="23">
        <v>6415</v>
      </c>
      <c r="C236" s="24" t="s">
        <v>826</v>
      </c>
      <c r="D236" s="25" t="s">
        <v>827</v>
      </c>
      <c r="E236" s="25" t="s">
        <v>828</v>
      </c>
      <c r="F236" s="25">
        <v>10.772758388665499</v>
      </c>
      <c r="G236" s="25">
        <v>106.626730826569</v>
      </c>
      <c r="H236" s="26">
        <v>5.5999999999999988</v>
      </c>
      <c r="I236" s="24" t="s">
        <v>19</v>
      </c>
      <c r="J236" s="26">
        <v>731.24</v>
      </c>
      <c r="K236" s="25" t="s">
        <v>204</v>
      </c>
      <c r="L236" s="25" t="s">
        <v>203</v>
      </c>
      <c r="M236" s="27" t="s">
        <v>209</v>
      </c>
      <c r="N236">
        <f t="shared" si="6"/>
        <v>2</v>
      </c>
      <c r="O236">
        <f t="shared" si="7"/>
        <v>7</v>
      </c>
    </row>
    <row r="237" spans="1:15" x14ac:dyDescent="0.3">
      <c r="A237" s="24"/>
      <c r="B237" s="23">
        <v>6744</v>
      </c>
      <c r="C237" s="24" t="s">
        <v>829</v>
      </c>
      <c r="D237" s="25" t="s">
        <v>830</v>
      </c>
      <c r="E237" s="25" t="s">
        <v>831</v>
      </c>
      <c r="F237" s="25">
        <v>10.780284999999999</v>
      </c>
      <c r="G237" s="25">
        <v>106.61937</v>
      </c>
      <c r="H237" s="26">
        <v>8.7899999999999991</v>
      </c>
      <c r="I237" s="24" t="s">
        <v>19</v>
      </c>
      <c r="J237" s="26">
        <v>731.24</v>
      </c>
      <c r="K237" s="25" t="s">
        <v>204</v>
      </c>
      <c r="L237" s="25" t="s">
        <v>203</v>
      </c>
      <c r="M237" s="27" t="s">
        <v>209</v>
      </c>
      <c r="N237">
        <f t="shared" si="6"/>
        <v>2</v>
      </c>
      <c r="O237">
        <f t="shared" si="7"/>
        <v>7</v>
      </c>
    </row>
    <row r="238" spans="1:15" x14ac:dyDescent="0.3">
      <c r="A238" s="24"/>
      <c r="B238" s="23">
        <v>3957</v>
      </c>
      <c r="C238" s="24" t="s">
        <v>832</v>
      </c>
      <c r="D238" s="25" t="s">
        <v>833</v>
      </c>
      <c r="E238" s="25" t="s">
        <v>834</v>
      </c>
      <c r="F238" s="25">
        <v>10.779672</v>
      </c>
      <c r="G238" s="25">
        <v>106.620531</v>
      </c>
      <c r="H238" s="26">
        <v>9.2199999999999989</v>
      </c>
      <c r="I238" s="24" t="s">
        <v>19</v>
      </c>
      <c r="J238" s="26">
        <v>731.24</v>
      </c>
      <c r="K238" s="25" t="s">
        <v>204</v>
      </c>
      <c r="L238" s="25" t="s">
        <v>203</v>
      </c>
      <c r="M238" s="27" t="s">
        <v>208</v>
      </c>
      <c r="N238">
        <f t="shared" si="6"/>
        <v>4</v>
      </c>
      <c r="O238">
        <f t="shared" si="7"/>
        <v>6</v>
      </c>
    </row>
    <row r="239" spans="1:15" x14ac:dyDescent="0.3">
      <c r="A239" s="24"/>
      <c r="B239" s="23">
        <v>4149</v>
      </c>
      <c r="C239" s="24" t="s">
        <v>835</v>
      </c>
      <c r="D239" s="25" t="s">
        <v>836</v>
      </c>
      <c r="E239" s="25" t="s">
        <v>837</v>
      </c>
      <c r="F239" s="25">
        <v>10.780187</v>
      </c>
      <c r="G239" s="25">
        <v>106.625529</v>
      </c>
      <c r="H239" s="26">
        <v>4.8499999999999996</v>
      </c>
      <c r="I239" s="24" t="s">
        <v>19</v>
      </c>
      <c r="J239" s="26">
        <v>731.24</v>
      </c>
      <c r="K239" s="25" t="s">
        <v>204</v>
      </c>
      <c r="L239" s="25" t="s">
        <v>205</v>
      </c>
      <c r="M239" s="27" t="s">
        <v>208</v>
      </c>
      <c r="N239">
        <f t="shared" si="6"/>
        <v>4</v>
      </c>
      <c r="O239">
        <f t="shared" si="7"/>
        <v>6</v>
      </c>
    </row>
    <row r="240" spans="1:15" x14ac:dyDescent="0.3">
      <c r="A240" s="24"/>
      <c r="B240" s="23">
        <v>5274</v>
      </c>
      <c r="C240" s="24" t="s">
        <v>838</v>
      </c>
      <c r="D240" s="25" t="s">
        <v>839</v>
      </c>
      <c r="E240" s="25" t="s">
        <v>840</v>
      </c>
      <c r="F240" s="25">
        <v>10.790378199999999</v>
      </c>
      <c r="G240" s="25">
        <v>106.628258</v>
      </c>
      <c r="H240" s="26">
        <v>3.4000000000000004</v>
      </c>
      <c r="I240" s="24" t="s">
        <v>19</v>
      </c>
      <c r="J240" s="26">
        <v>731.24</v>
      </c>
      <c r="K240" s="25" t="s">
        <v>204</v>
      </c>
      <c r="L240" s="25" t="s">
        <v>205</v>
      </c>
      <c r="M240" s="27" t="s">
        <v>209</v>
      </c>
      <c r="N240">
        <f t="shared" si="6"/>
        <v>2</v>
      </c>
      <c r="O240">
        <f t="shared" si="7"/>
        <v>7</v>
      </c>
    </row>
    <row r="241" spans="1:15" x14ac:dyDescent="0.3">
      <c r="A241" s="24"/>
      <c r="B241" s="23">
        <v>4303</v>
      </c>
      <c r="C241" s="24" t="s">
        <v>841</v>
      </c>
      <c r="D241" s="25" t="s">
        <v>842</v>
      </c>
      <c r="E241" s="25" t="s">
        <v>843</v>
      </c>
      <c r="F241" s="25">
        <v>10.774502999999999</v>
      </c>
      <c r="G241" s="25">
        <v>106.635694</v>
      </c>
      <c r="H241" s="26">
        <v>32.700000000000003</v>
      </c>
      <c r="I241" s="24" t="s">
        <v>19</v>
      </c>
      <c r="J241" s="26">
        <v>731.24</v>
      </c>
      <c r="K241" s="25" t="s">
        <v>202</v>
      </c>
      <c r="L241" s="25" t="s">
        <v>205</v>
      </c>
      <c r="M241" s="27" t="s">
        <v>209</v>
      </c>
      <c r="N241">
        <f t="shared" si="6"/>
        <v>2</v>
      </c>
      <c r="O241">
        <f t="shared" si="7"/>
        <v>7</v>
      </c>
    </row>
    <row r="242" spans="1:15" x14ac:dyDescent="0.3">
      <c r="A242" s="24"/>
      <c r="B242" s="23">
        <v>6826</v>
      </c>
      <c r="C242" s="24" t="s">
        <v>844</v>
      </c>
      <c r="D242" s="25" t="s">
        <v>845</v>
      </c>
      <c r="E242" s="25" t="s">
        <v>846</v>
      </c>
      <c r="F242" s="25">
        <v>10.799142</v>
      </c>
      <c r="G242" s="25">
        <v>106.627111</v>
      </c>
      <c r="H242" s="26">
        <v>21.47</v>
      </c>
      <c r="I242" s="24" t="s">
        <v>19</v>
      </c>
      <c r="J242" s="26">
        <v>731.24</v>
      </c>
      <c r="K242" s="25" t="s">
        <v>202</v>
      </c>
      <c r="L242" s="25" t="s">
        <v>205</v>
      </c>
      <c r="M242" s="27" t="s">
        <v>208</v>
      </c>
      <c r="N242">
        <f t="shared" si="6"/>
        <v>4</v>
      </c>
      <c r="O242">
        <f t="shared" si="7"/>
        <v>6</v>
      </c>
    </row>
    <row r="243" spans="1:15" x14ac:dyDescent="0.3">
      <c r="A243" s="24"/>
      <c r="B243" s="23">
        <v>6710</v>
      </c>
      <c r="C243" s="24" t="s">
        <v>847</v>
      </c>
      <c r="D243" s="25" t="s">
        <v>848</v>
      </c>
      <c r="E243" s="25" t="s">
        <v>849</v>
      </c>
      <c r="F243" s="25">
        <v>10.7623194737423</v>
      </c>
      <c r="G243" s="25">
        <v>106.629013912668</v>
      </c>
      <c r="H243" s="26">
        <v>5.95</v>
      </c>
      <c r="I243" s="24" t="s">
        <v>19</v>
      </c>
      <c r="J243" s="26">
        <v>731.24</v>
      </c>
      <c r="K243" s="25" t="s">
        <v>204</v>
      </c>
      <c r="L243" s="25" t="s">
        <v>205</v>
      </c>
      <c r="M243" s="27" t="s">
        <v>208</v>
      </c>
      <c r="N243">
        <f t="shared" si="6"/>
        <v>4</v>
      </c>
      <c r="O243">
        <f t="shared" si="7"/>
        <v>6</v>
      </c>
    </row>
    <row r="244" spans="1:15" x14ac:dyDescent="0.3">
      <c r="A244" s="24"/>
      <c r="B244" s="23">
        <v>6735</v>
      </c>
      <c r="C244" s="24" t="s">
        <v>850</v>
      </c>
      <c r="D244" s="25" t="s">
        <v>851</v>
      </c>
      <c r="E244" s="25" t="s">
        <v>852</v>
      </c>
      <c r="F244" s="25">
        <v>10.7841021271648</v>
      </c>
      <c r="G244" s="25">
        <v>106.63955659666</v>
      </c>
      <c r="H244" s="26">
        <v>13.359999999999998</v>
      </c>
      <c r="I244" s="24" t="s">
        <v>19</v>
      </c>
      <c r="J244" s="26">
        <v>731.24</v>
      </c>
      <c r="K244" s="25" t="s">
        <v>204</v>
      </c>
      <c r="L244" s="25" t="s">
        <v>205</v>
      </c>
      <c r="M244" s="27" t="s">
        <v>209</v>
      </c>
      <c r="N244">
        <f t="shared" si="6"/>
        <v>2</v>
      </c>
      <c r="O244">
        <f t="shared" si="7"/>
        <v>7</v>
      </c>
    </row>
    <row r="245" spans="1:15" x14ac:dyDescent="0.3">
      <c r="A245" s="24"/>
      <c r="B245" s="23">
        <v>4207</v>
      </c>
      <c r="C245" s="24" t="s">
        <v>853</v>
      </c>
      <c r="D245" s="25" t="s">
        <v>854</v>
      </c>
      <c r="E245" s="25" t="s">
        <v>855</v>
      </c>
      <c r="F245" s="25">
        <v>10.785072</v>
      </c>
      <c r="G245" s="25">
        <v>106.626936</v>
      </c>
      <c r="H245" s="26">
        <v>1.8499999999999999</v>
      </c>
      <c r="I245" s="24" t="s">
        <v>19</v>
      </c>
      <c r="J245" s="26">
        <v>731.24</v>
      </c>
      <c r="K245" s="25" t="s">
        <v>204</v>
      </c>
      <c r="L245" s="25" t="s">
        <v>205</v>
      </c>
      <c r="M245" s="27" t="s">
        <v>208</v>
      </c>
      <c r="N245">
        <f t="shared" si="6"/>
        <v>4</v>
      </c>
      <c r="O245">
        <f t="shared" si="7"/>
        <v>6</v>
      </c>
    </row>
    <row r="246" spans="1:15" x14ac:dyDescent="0.3">
      <c r="A246" s="24"/>
      <c r="B246" s="23">
        <v>6089</v>
      </c>
      <c r="C246" s="24" t="s">
        <v>856</v>
      </c>
      <c r="D246" s="25" t="s">
        <v>857</v>
      </c>
      <c r="E246" s="25" t="s">
        <v>858</v>
      </c>
      <c r="F246" s="25">
        <v>10.767079611532001</v>
      </c>
      <c r="G246" s="25">
        <v>106.625586039029</v>
      </c>
      <c r="H246" s="26">
        <v>20.509999999999998</v>
      </c>
      <c r="I246" s="24" t="s">
        <v>19</v>
      </c>
      <c r="J246" s="26">
        <v>731.24</v>
      </c>
      <c r="K246" s="25" t="s">
        <v>204</v>
      </c>
      <c r="L246" s="25" t="s">
        <v>205</v>
      </c>
      <c r="M246" s="27" t="s">
        <v>208</v>
      </c>
      <c r="N246">
        <f t="shared" si="6"/>
        <v>4</v>
      </c>
      <c r="O246">
        <f t="shared" si="7"/>
        <v>6</v>
      </c>
    </row>
    <row r="247" spans="1:15" x14ac:dyDescent="0.3">
      <c r="A247" s="24"/>
      <c r="B247" s="23">
        <v>3218</v>
      </c>
      <c r="C247" s="24" t="s">
        <v>859</v>
      </c>
      <c r="D247" s="25" t="s">
        <v>860</v>
      </c>
      <c r="E247" s="25" t="s">
        <v>861</v>
      </c>
      <c r="F247" s="25">
        <v>10.788985</v>
      </c>
      <c r="G247" s="25">
        <v>106.64784400000001</v>
      </c>
      <c r="H247" s="26">
        <v>17.389999999999997</v>
      </c>
      <c r="I247" s="24" t="s">
        <v>19</v>
      </c>
      <c r="J247" s="26">
        <v>731.24</v>
      </c>
      <c r="K247" s="25" t="s">
        <v>202</v>
      </c>
      <c r="L247" s="25" t="s">
        <v>205</v>
      </c>
      <c r="M247" s="27" t="s">
        <v>209</v>
      </c>
      <c r="N247">
        <f t="shared" si="6"/>
        <v>2</v>
      </c>
      <c r="O247">
        <f t="shared" si="7"/>
        <v>7</v>
      </c>
    </row>
    <row r="248" spans="1:15" x14ac:dyDescent="0.3">
      <c r="A248" s="24"/>
      <c r="B248" s="23">
        <v>6123</v>
      </c>
      <c r="C248" s="24" t="s">
        <v>862</v>
      </c>
      <c r="D248" s="25" t="s">
        <v>863</v>
      </c>
      <c r="E248" s="25" t="s">
        <v>864</v>
      </c>
      <c r="F248" s="25">
        <v>10.792412133648501</v>
      </c>
      <c r="G248" s="25">
        <v>106.63194834550001</v>
      </c>
      <c r="H248" s="26">
        <v>14.49</v>
      </c>
      <c r="I248" s="24" t="s">
        <v>19</v>
      </c>
      <c r="J248" s="26">
        <v>731.24</v>
      </c>
      <c r="K248" s="25" t="s">
        <v>202</v>
      </c>
      <c r="L248" s="25" t="s">
        <v>205</v>
      </c>
      <c r="M248" s="27" t="s">
        <v>209</v>
      </c>
      <c r="N248">
        <f t="shared" si="6"/>
        <v>2</v>
      </c>
      <c r="O248">
        <f t="shared" si="7"/>
        <v>7</v>
      </c>
    </row>
    <row r="249" spans="1:15" x14ac:dyDescent="0.3">
      <c r="A249" s="24"/>
      <c r="B249" s="23">
        <v>6114</v>
      </c>
      <c r="C249" s="24" t="s">
        <v>865</v>
      </c>
      <c r="D249" s="25" t="s">
        <v>866</v>
      </c>
      <c r="E249" s="25" t="s">
        <v>867</v>
      </c>
      <c r="F249" s="25">
        <v>10.790383631688799</v>
      </c>
      <c r="G249" s="25">
        <v>106.643403566017</v>
      </c>
      <c r="H249" s="26">
        <v>6.53</v>
      </c>
      <c r="I249" s="24" t="s">
        <v>19</v>
      </c>
      <c r="J249" s="26">
        <v>731.24</v>
      </c>
      <c r="K249" s="25" t="s">
        <v>202</v>
      </c>
      <c r="L249" s="25" t="s">
        <v>203</v>
      </c>
      <c r="M249" s="27" t="s">
        <v>209</v>
      </c>
      <c r="N249">
        <f t="shared" si="6"/>
        <v>2</v>
      </c>
      <c r="O249">
        <f t="shared" si="7"/>
        <v>7</v>
      </c>
    </row>
    <row r="250" spans="1:15" x14ac:dyDescent="0.3">
      <c r="A250" s="24"/>
      <c r="B250" s="23">
        <v>6000</v>
      </c>
      <c r="C250" s="24" t="s">
        <v>868</v>
      </c>
      <c r="D250" s="25" t="s">
        <v>869</v>
      </c>
      <c r="E250" s="25" t="s">
        <v>870</v>
      </c>
      <c r="F250" s="25">
        <v>10.777883621375301</v>
      </c>
      <c r="G250" s="25">
        <v>106.62694839459</v>
      </c>
      <c r="H250" s="26">
        <v>2.9499999999999997</v>
      </c>
      <c r="I250" s="24" t="s">
        <v>19</v>
      </c>
      <c r="J250" s="26">
        <v>731.24</v>
      </c>
      <c r="K250" s="25" t="s">
        <v>204</v>
      </c>
      <c r="L250" s="25" t="s">
        <v>205</v>
      </c>
      <c r="M250" s="27" t="s">
        <v>209</v>
      </c>
      <c r="N250">
        <f t="shared" si="6"/>
        <v>2</v>
      </c>
      <c r="O250">
        <f t="shared" si="7"/>
        <v>7</v>
      </c>
    </row>
    <row r="251" spans="1:15" x14ac:dyDescent="0.3">
      <c r="A251" s="24"/>
      <c r="B251" s="23">
        <v>6658</v>
      </c>
      <c r="C251" s="24" t="s">
        <v>871</v>
      </c>
      <c r="D251" s="25" t="s">
        <v>872</v>
      </c>
      <c r="E251" s="25" t="s">
        <v>873</v>
      </c>
      <c r="F251" s="25">
        <v>10.810694945124</v>
      </c>
      <c r="G251" s="25">
        <v>106.624994410822</v>
      </c>
      <c r="H251" s="26">
        <v>29.410000000000004</v>
      </c>
      <c r="I251" s="24" t="s">
        <v>20</v>
      </c>
      <c r="J251" s="26">
        <v>444.76999999999992</v>
      </c>
      <c r="K251" s="25" t="s">
        <v>202</v>
      </c>
      <c r="L251" s="25" t="s">
        <v>203</v>
      </c>
      <c r="M251" s="27" t="s">
        <v>208</v>
      </c>
      <c r="N251">
        <f t="shared" si="6"/>
        <v>4</v>
      </c>
      <c r="O251">
        <f t="shared" si="7"/>
        <v>6</v>
      </c>
    </row>
    <row r="252" spans="1:15" x14ac:dyDescent="0.3">
      <c r="A252" s="24"/>
      <c r="B252" s="23">
        <v>3922</v>
      </c>
      <c r="C252" s="24" t="s">
        <v>874</v>
      </c>
      <c r="D252" s="25" t="s">
        <v>875</v>
      </c>
      <c r="E252" s="25" t="s">
        <v>876</v>
      </c>
      <c r="F252" s="25">
        <v>10.801523</v>
      </c>
      <c r="G252" s="25">
        <v>106.60768299999999</v>
      </c>
      <c r="H252" s="26">
        <v>38.11</v>
      </c>
      <c r="I252" s="24" t="s">
        <v>20</v>
      </c>
      <c r="J252" s="26">
        <v>444.76999999999992</v>
      </c>
      <c r="K252" s="25" t="s">
        <v>202</v>
      </c>
      <c r="L252" s="25" t="s">
        <v>203</v>
      </c>
      <c r="M252" s="27" t="s">
        <v>209</v>
      </c>
      <c r="N252">
        <f t="shared" si="6"/>
        <v>2</v>
      </c>
      <c r="O252">
        <f t="shared" si="7"/>
        <v>7</v>
      </c>
    </row>
    <row r="253" spans="1:15" x14ac:dyDescent="0.3">
      <c r="A253" s="24"/>
      <c r="B253" s="23">
        <v>2961</v>
      </c>
      <c r="C253" s="24" t="s">
        <v>877</v>
      </c>
      <c r="D253" s="25" t="s">
        <v>878</v>
      </c>
      <c r="E253" s="25" t="s">
        <v>879</v>
      </c>
      <c r="F253" s="25">
        <v>10.805469</v>
      </c>
      <c r="G253" s="25">
        <v>106.610094</v>
      </c>
      <c r="H253" s="26">
        <v>16.009999999999998</v>
      </c>
      <c r="I253" s="24" t="s">
        <v>20</v>
      </c>
      <c r="J253" s="26">
        <v>444.76999999999992</v>
      </c>
      <c r="K253" s="25" t="s">
        <v>204</v>
      </c>
      <c r="L253" s="25" t="s">
        <v>203</v>
      </c>
      <c r="M253" s="27" t="s">
        <v>208</v>
      </c>
      <c r="N253">
        <f t="shared" si="6"/>
        <v>4</v>
      </c>
      <c r="O253">
        <f t="shared" si="7"/>
        <v>6</v>
      </c>
    </row>
    <row r="254" spans="1:15" x14ac:dyDescent="0.3">
      <c r="A254" s="24"/>
      <c r="B254" s="23">
        <v>4435</v>
      </c>
      <c r="C254" s="24" t="s">
        <v>880</v>
      </c>
      <c r="D254" s="25" t="s">
        <v>881</v>
      </c>
      <c r="E254" s="25" t="s">
        <v>882</v>
      </c>
      <c r="F254" s="25">
        <v>10.813205200000001</v>
      </c>
      <c r="G254" s="25">
        <v>106.6227584</v>
      </c>
      <c r="H254" s="26">
        <v>14.559999999999995</v>
      </c>
      <c r="I254" s="24" t="s">
        <v>20</v>
      </c>
      <c r="J254" s="26">
        <v>444.76999999999992</v>
      </c>
      <c r="K254" s="25" t="s">
        <v>204</v>
      </c>
      <c r="L254" s="25" t="s">
        <v>203</v>
      </c>
      <c r="M254" s="27" t="s">
        <v>209</v>
      </c>
      <c r="N254">
        <f t="shared" si="6"/>
        <v>2</v>
      </c>
      <c r="O254">
        <f t="shared" si="7"/>
        <v>7</v>
      </c>
    </row>
    <row r="255" spans="1:15" x14ac:dyDescent="0.3">
      <c r="A255" s="24"/>
      <c r="B255" s="23" t="s">
        <v>883</v>
      </c>
      <c r="C255" s="24" t="s">
        <v>884</v>
      </c>
      <c r="D255" s="25" t="s">
        <v>885</v>
      </c>
      <c r="E255" s="25" t="s">
        <v>886</v>
      </c>
      <c r="F255" s="25">
        <v>10.788237320767299</v>
      </c>
      <c r="G255" s="25">
        <v>106.60460642008501</v>
      </c>
      <c r="H255" s="26">
        <v>7.4599999999999991</v>
      </c>
      <c r="I255" s="24" t="s">
        <v>20</v>
      </c>
      <c r="J255" s="26">
        <v>444.76999999999992</v>
      </c>
      <c r="K255" s="25" t="s">
        <v>204</v>
      </c>
      <c r="L255" s="25" t="s">
        <v>203</v>
      </c>
      <c r="M255" s="27" t="s">
        <v>209</v>
      </c>
      <c r="N255">
        <f t="shared" si="6"/>
        <v>2</v>
      </c>
      <c r="O255">
        <f t="shared" si="7"/>
        <v>7</v>
      </c>
    </row>
    <row r="256" spans="1:15" x14ac:dyDescent="0.3">
      <c r="A256" s="24"/>
      <c r="B256" s="23">
        <v>3274</v>
      </c>
      <c r="C256" s="24" t="s">
        <v>887</v>
      </c>
      <c r="D256" s="25" t="s">
        <v>888</v>
      </c>
      <c r="E256" s="25" t="s">
        <v>889</v>
      </c>
      <c r="F256" s="25">
        <v>10.808527</v>
      </c>
      <c r="G256" s="25">
        <v>106.625963</v>
      </c>
      <c r="H256" s="26">
        <v>20.259999999999994</v>
      </c>
      <c r="I256" s="24" t="s">
        <v>20</v>
      </c>
      <c r="J256" s="26">
        <v>444.76999999999992</v>
      </c>
      <c r="K256" s="25" t="s">
        <v>204</v>
      </c>
      <c r="L256" s="25" t="s">
        <v>203</v>
      </c>
      <c r="M256" s="27" t="s">
        <v>209</v>
      </c>
      <c r="N256">
        <f t="shared" si="6"/>
        <v>2</v>
      </c>
      <c r="O256">
        <f t="shared" si="7"/>
        <v>7</v>
      </c>
    </row>
    <row r="257" spans="1:15" x14ac:dyDescent="0.3">
      <c r="A257" s="24"/>
      <c r="B257" s="23">
        <v>4311</v>
      </c>
      <c r="C257" s="24" t="s">
        <v>890</v>
      </c>
      <c r="D257" s="25" t="s">
        <v>891</v>
      </c>
      <c r="E257" s="25" t="s">
        <v>892</v>
      </c>
      <c r="F257" s="25">
        <v>10.808394</v>
      </c>
      <c r="G257" s="25">
        <v>106.629288</v>
      </c>
      <c r="H257" s="26">
        <v>11.859999999999996</v>
      </c>
      <c r="I257" s="24" t="s">
        <v>20</v>
      </c>
      <c r="J257" s="26">
        <v>444.76999999999992</v>
      </c>
      <c r="K257" s="25" t="s">
        <v>204</v>
      </c>
      <c r="L257" s="25" t="s">
        <v>203</v>
      </c>
      <c r="M257" s="27" t="s">
        <v>209</v>
      </c>
      <c r="N257">
        <f t="shared" si="6"/>
        <v>2</v>
      </c>
      <c r="O257">
        <f t="shared" si="7"/>
        <v>7</v>
      </c>
    </row>
    <row r="258" spans="1:15" x14ac:dyDescent="0.3">
      <c r="A258" s="24"/>
      <c r="B258" s="23">
        <v>3508</v>
      </c>
      <c r="C258" s="24" t="s">
        <v>893</v>
      </c>
      <c r="D258" s="25" t="s">
        <v>894</v>
      </c>
      <c r="E258" s="25" t="s">
        <v>895</v>
      </c>
      <c r="F258" s="25">
        <v>10.810286</v>
      </c>
      <c r="G258" s="25">
        <v>106.609084</v>
      </c>
      <c r="H258" s="26">
        <v>9.9</v>
      </c>
      <c r="I258" s="24" t="s">
        <v>20</v>
      </c>
      <c r="J258" s="26">
        <v>444.76999999999992</v>
      </c>
      <c r="K258" s="25" t="s">
        <v>204</v>
      </c>
      <c r="L258" s="25" t="s">
        <v>203</v>
      </c>
      <c r="M258" s="27" t="s">
        <v>208</v>
      </c>
      <c r="N258">
        <f t="shared" si="6"/>
        <v>4</v>
      </c>
      <c r="O258">
        <f t="shared" si="7"/>
        <v>6</v>
      </c>
    </row>
    <row r="259" spans="1:15" x14ac:dyDescent="0.3">
      <c r="A259" s="24"/>
      <c r="B259" s="23">
        <v>6615</v>
      </c>
      <c r="C259" s="24" t="s">
        <v>896</v>
      </c>
      <c r="D259" s="25" t="s">
        <v>897</v>
      </c>
      <c r="E259" s="25" t="s">
        <v>898</v>
      </c>
      <c r="F259" s="25">
        <v>10.786831297735899</v>
      </c>
      <c r="G259" s="25">
        <v>106.58551522518</v>
      </c>
      <c r="H259" s="26">
        <v>3.05</v>
      </c>
      <c r="I259" s="24" t="s">
        <v>20</v>
      </c>
      <c r="J259" s="26">
        <v>444.76999999999992</v>
      </c>
      <c r="K259" s="25" t="s">
        <v>204</v>
      </c>
      <c r="L259" s="25" t="s">
        <v>203</v>
      </c>
      <c r="M259" s="27" t="s">
        <v>209</v>
      </c>
      <c r="N259">
        <f t="shared" si="6"/>
        <v>2</v>
      </c>
      <c r="O259">
        <f t="shared" si="7"/>
        <v>7</v>
      </c>
    </row>
    <row r="260" spans="1:15" x14ac:dyDescent="0.3">
      <c r="A260" s="24"/>
      <c r="B260" s="23">
        <v>3287</v>
      </c>
      <c r="C260" s="24" t="s">
        <v>899</v>
      </c>
      <c r="D260" s="25" t="s">
        <v>900</v>
      </c>
      <c r="E260" s="25" t="s">
        <v>901</v>
      </c>
      <c r="F260" s="25">
        <v>10.798427999999999</v>
      </c>
      <c r="G260" s="25">
        <v>106.59161400000001</v>
      </c>
      <c r="H260" s="26">
        <v>25.269999999999992</v>
      </c>
      <c r="I260" s="24" t="s">
        <v>20</v>
      </c>
      <c r="J260" s="26">
        <v>444.76999999999992</v>
      </c>
      <c r="K260" s="25" t="s">
        <v>202</v>
      </c>
      <c r="L260" s="25" t="s">
        <v>203</v>
      </c>
      <c r="M260" s="27" t="s">
        <v>209</v>
      </c>
      <c r="N260">
        <f t="shared" ref="N260:N323" si="8">IF(LEFT(M260,11)="Time window",4,2)</f>
        <v>2</v>
      </c>
      <c r="O260">
        <f t="shared" ref="O260:O323" si="9">IF(LEFT(M260,11)="Time window",6,7)</f>
        <v>7</v>
      </c>
    </row>
    <row r="261" spans="1:15" x14ac:dyDescent="0.3">
      <c r="A261" s="24"/>
      <c r="B261" s="23">
        <v>3430</v>
      </c>
      <c r="C261" s="24" t="s">
        <v>902</v>
      </c>
      <c r="D261" s="25" t="s">
        <v>903</v>
      </c>
      <c r="E261" s="25" t="s">
        <v>904</v>
      </c>
      <c r="F261" s="25">
        <v>10.783257000000001</v>
      </c>
      <c r="G261" s="25">
        <v>106.582668</v>
      </c>
      <c r="H261" s="26">
        <v>13.269999999999996</v>
      </c>
      <c r="I261" s="24" t="s">
        <v>20</v>
      </c>
      <c r="J261" s="26">
        <v>444.76999999999992</v>
      </c>
      <c r="K261" s="25" t="s">
        <v>204</v>
      </c>
      <c r="L261" s="25" t="s">
        <v>203</v>
      </c>
      <c r="M261" s="27" t="s">
        <v>208</v>
      </c>
      <c r="N261">
        <f t="shared" si="8"/>
        <v>4</v>
      </c>
      <c r="O261">
        <f t="shared" si="9"/>
        <v>6</v>
      </c>
    </row>
    <row r="262" spans="1:15" x14ac:dyDescent="0.3">
      <c r="A262" s="24"/>
      <c r="B262" s="23">
        <v>6159</v>
      </c>
      <c r="C262" s="24" t="s">
        <v>905</v>
      </c>
      <c r="D262" s="25" t="s">
        <v>906</v>
      </c>
      <c r="E262" s="25" t="s">
        <v>907</v>
      </c>
      <c r="F262" s="25">
        <v>10.8153402662451</v>
      </c>
      <c r="G262" s="25">
        <v>106.602709794852</v>
      </c>
      <c r="H262" s="26">
        <v>7.8999999999999986</v>
      </c>
      <c r="I262" s="24" t="s">
        <v>20</v>
      </c>
      <c r="J262" s="26">
        <v>444.76999999999992</v>
      </c>
      <c r="K262" s="25" t="s">
        <v>204</v>
      </c>
      <c r="L262" s="25" t="s">
        <v>203</v>
      </c>
      <c r="M262" s="27" t="s">
        <v>209</v>
      </c>
      <c r="N262">
        <f t="shared" si="8"/>
        <v>2</v>
      </c>
      <c r="O262">
        <f t="shared" si="9"/>
        <v>7</v>
      </c>
    </row>
    <row r="263" spans="1:15" x14ac:dyDescent="0.3">
      <c r="A263" s="24"/>
      <c r="B263" s="23">
        <v>6999</v>
      </c>
      <c r="C263" s="24" t="s">
        <v>908</v>
      </c>
      <c r="D263" s="25" t="s">
        <v>909</v>
      </c>
      <c r="E263" s="25" t="s">
        <v>910</v>
      </c>
      <c r="F263" s="25">
        <v>10.820054156012</v>
      </c>
      <c r="G263" s="25">
        <v>106.60572917930401</v>
      </c>
      <c r="H263" s="26">
        <v>12.729999999999997</v>
      </c>
      <c r="I263" s="24" t="s">
        <v>20</v>
      </c>
      <c r="J263" s="26">
        <v>444.76999999999992</v>
      </c>
      <c r="K263" s="25" t="s">
        <v>204</v>
      </c>
      <c r="L263" s="25" t="s">
        <v>203</v>
      </c>
      <c r="M263" s="27" t="s">
        <v>209</v>
      </c>
      <c r="N263">
        <f t="shared" si="8"/>
        <v>2</v>
      </c>
      <c r="O263">
        <f t="shared" si="9"/>
        <v>7</v>
      </c>
    </row>
    <row r="264" spans="1:15" x14ac:dyDescent="0.3">
      <c r="A264" s="24"/>
      <c r="B264" s="23" t="s">
        <v>911</v>
      </c>
      <c r="C264" s="24" t="s">
        <v>912</v>
      </c>
      <c r="D264" s="25" t="s">
        <v>913</v>
      </c>
      <c r="E264" s="25" t="s">
        <v>914</v>
      </c>
      <c r="F264" s="25">
        <v>10.814779693257201</v>
      </c>
      <c r="G264" s="25">
        <v>106.588771122693</v>
      </c>
      <c r="H264" s="26">
        <v>15.530000000000001</v>
      </c>
      <c r="I264" s="24" t="s">
        <v>20</v>
      </c>
      <c r="J264" s="26">
        <v>444.76999999999992</v>
      </c>
      <c r="K264" s="25" t="s">
        <v>204</v>
      </c>
      <c r="L264" s="25" t="s">
        <v>203</v>
      </c>
      <c r="M264" s="27" t="s">
        <v>209</v>
      </c>
      <c r="N264">
        <f t="shared" si="8"/>
        <v>2</v>
      </c>
      <c r="O264">
        <f t="shared" si="9"/>
        <v>7</v>
      </c>
    </row>
    <row r="265" spans="1:15" x14ac:dyDescent="0.3">
      <c r="A265" s="24"/>
      <c r="B265" s="23">
        <v>6030</v>
      </c>
      <c r="C265" s="24" t="s">
        <v>915</v>
      </c>
      <c r="D265" s="25" t="s">
        <v>916</v>
      </c>
      <c r="E265" s="25" t="s">
        <v>917</v>
      </c>
      <c r="F265" s="25">
        <v>10.814744711153899</v>
      </c>
      <c r="G265" s="25">
        <v>106.583531598291</v>
      </c>
      <c r="H265" s="26">
        <v>3</v>
      </c>
      <c r="I265" s="24" t="s">
        <v>20</v>
      </c>
      <c r="J265" s="26">
        <v>444.76999999999992</v>
      </c>
      <c r="K265" s="25" t="s">
        <v>204</v>
      </c>
      <c r="L265" s="25" t="s">
        <v>203</v>
      </c>
      <c r="M265" s="27" t="s">
        <v>209</v>
      </c>
      <c r="N265">
        <f t="shared" si="8"/>
        <v>2</v>
      </c>
      <c r="O265">
        <f t="shared" si="9"/>
        <v>7</v>
      </c>
    </row>
    <row r="266" spans="1:15" x14ac:dyDescent="0.3">
      <c r="A266" s="24"/>
      <c r="B266" s="23">
        <v>3327</v>
      </c>
      <c r="C266" s="24" t="s">
        <v>918</v>
      </c>
      <c r="D266" s="25" t="s">
        <v>919</v>
      </c>
      <c r="E266" s="25" t="s">
        <v>920</v>
      </c>
      <c r="F266" s="25">
        <v>10.790098</v>
      </c>
      <c r="G266" s="25">
        <v>106.591407</v>
      </c>
      <c r="H266" s="26">
        <v>36.6</v>
      </c>
      <c r="I266" s="24" t="s">
        <v>20</v>
      </c>
      <c r="J266" s="26">
        <v>444.76999999999992</v>
      </c>
      <c r="K266" s="25" t="s">
        <v>202</v>
      </c>
      <c r="L266" s="25" t="s">
        <v>205</v>
      </c>
      <c r="M266" s="27" t="s">
        <v>208</v>
      </c>
      <c r="N266">
        <f t="shared" si="8"/>
        <v>4</v>
      </c>
      <c r="O266">
        <f t="shared" si="9"/>
        <v>6</v>
      </c>
    </row>
    <row r="267" spans="1:15" x14ac:dyDescent="0.3">
      <c r="A267" s="24"/>
      <c r="B267" s="23">
        <v>3996</v>
      </c>
      <c r="C267" s="24" t="s">
        <v>921</v>
      </c>
      <c r="D267" s="25" t="s">
        <v>922</v>
      </c>
      <c r="E267" s="25" t="s">
        <v>923</v>
      </c>
      <c r="F267" s="25">
        <v>10.800158</v>
      </c>
      <c r="G267" s="25">
        <v>106.586753</v>
      </c>
      <c r="H267" s="26">
        <v>48.029999999999994</v>
      </c>
      <c r="I267" s="24" t="s">
        <v>20</v>
      </c>
      <c r="J267" s="26">
        <v>444.76999999999992</v>
      </c>
      <c r="K267" s="25" t="s">
        <v>202</v>
      </c>
      <c r="L267" s="25" t="s">
        <v>205</v>
      </c>
      <c r="M267" s="27" t="s">
        <v>209</v>
      </c>
      <c r="N267">
        <f t="shared" si="8"/>
        <v>2</v>
      </c>
      <c r="O267">
        <f t="shared" si="9"/>
        <v>7</v>
      </c>
    </row>
    <row r="268" spans="1:15" x14ac:dyDescent="0.3">
      <c r="A268" s="24"/>
      <c r="B268" s="23">
        <v>3605</v>
      </c>
      <c r="C268" s="24" t="s">
        <v>924</v>
      </c>
      <c r="D268" s="25" t="s">
        <v>925</v>
      </c>
      <c r="E268" s="25" t="s">
        <v>926</v>
      </c>
      <c r="F268" s="25">
        <v>10.819976</v>
      </c>
      <c r="G268" s="25">
        <v>106.59987</v>
      </c>
      <c r="H268" s="26">
        <v>5.76</v>
      </c>
      <c r="I268" s="24" t="s">
        <v>20</v>
      </c>
      <c r="J268" s="26">
        <v>444.76999999999992</v>
      </c>
      <c r="K268" s="25" t="s">
        <v>204</v>
      </c>
      <c r="L268" s="25" t="s">
        <v>205</v>
      </c>
      <c r="M268" s="27" t="s">
        <v>209</v>
      </c>
      <c r="N268">
        <f t="shared" si="8"/>
        <v>2</v>
      </c>
      <c r="O268">
        <f t="shared" si="9"/>
        <v>7</v>
      </c>
    </row>
    <row r="269" spans="1:15" x14ac:dyDescent="0.3">
      <c r="A269" s="24"/>
      <c r="B269" s="23" t="s">
        <v>927</v>
      </c>
      <c r="C269" s="24" t="s">
        <v>928</v>
      </c>
      <c r="D269" s="25" t="s">
        <v>929</v>
      </c>
      <c r="E269" s="25" t="s">
        <v>930</v>
      </c>
      <c r="F269" s="25">
        <v>10.8162075774919</v>
      </c>
      <c r="G269" s="25">
        <v>106.598187153231</v>
      </c>
      <c r="H269" s="26">
        <v>0.95</v>
      </c>
      <c r="I269" s="24" t="s">
        <v>20</v>
      </c>
      <c r="J269" s="26">
        <v>444.76999999999992</v>
      </c>
      <c r="K269" s="25" t="s">
        <v>204</v>
      </c>
      <c r="L269" s="25" t="s">
        <v>205</v>
      </c>
      <c r="M269" s="27" t="s">
        <v>209</v>
      </c>
      <c r="N269">
        <f t="shared" si="8"/>
        <v>2</v>
      </c>
      <c r="O269">
        <f t="shared" si="9"/>
        <v>7</v>
      </c>
    </row>
    <row r="270" spans="1:15" x14ac:dyDescent="0.3">
      <c r="A270" s="24"/>
      <c r="B270" s="23">
        <v>5854</v>
      </c>
      <c r="C270" s="24" t="s">
        <v>931</v>
      </c>
      <c r="D270" s="25" t="s">
        <v>932</v>
      </c>
      <c r="E270" s="25" t="s">
        <v>933</v>
      </c>
      <c r="F270" s="25">
        <v>10.7788716474338</v>
      </c>
      <c r="G270" s="25">
        <v>106.577488411158</v>
      </c>
      <c r="H270" s="26">
        <v>4.8</v>
      </c>
      <c r="I270" s="24" t="s">
        <v>20</v>
      </c>
      <c r="J270" s="26">
        <v>444.76999999999992</v>
      </c>
      <c r="K270" s="25" t="s">
        <v>204</v>
      </c>
      <c r="L270" s="25" t="s">
        <v>205</v>
      </c>
      <c r="M270" s="27" t="s">
        <v>209</v>
      </c>
      <c r="N270">
        <f t="shared" si="8"/>
        <v>2</v>
      </c>
      <c r="O270">
        <f t="shared" si="9"/>
        <v>7</v>
      </c>
    </row>
    <row r="271" spans="1:15" x14ac:dyDescent="0.3">
      <c r="A271" s="24"/>
      <c r="B271" s="23">
        <v>3414</v>
      </c>
      <c r="C271" s="24" t="s">
        <v>934</v>
      </c>
      <c r="D271" s="25" t="s">
        <v>935</v>
      </c>
      <c r="E271" s="25" t="s">
        <v>936</v>
      </c>
      <c r="F271" s="25">
        <v>10.81906</v>
      </c>
      <c r="G271" s="25">
        <v>106.58002999999999</v>
      </c>
      <c r="H271" s="26">
        <v>13.409999999999998</v>
      </c>
      <c r="I271" s="24" t="s">
        <v>20</v>
      </c>
      <c r="J271" s="26">
        <v>444.76999999999992</v>
      </c>
      <c r="K271" s="25" t="s">
        <v>204</v>
      </c>
      <c r="L271" s="25" t="s">
        <v>205</v>
      </c>
      <c r="M271" s="27" t="s">
        <v>209</v>
      </c>
      <c r="N271">
        <f t="shared" si="8"/>
        <v>2</v>
      </c>
      <c r="O271">
        <f t="shared" si="9"/>
        <v>7</v>
      </c>
    </row>
    <row r="272" spans="1:15" x14ac:dyDescent="0.3">
      <c r="A272" s="24"/>
      <c r="B272" s="23">
        <v>6408</v>
      </c>
      <c r="C272" s="24" t="s">
        <v>937</v>
      </c>
      <c r="D272" s="25" t="s">
        <v>938</v>
      </c>
      <c r="E272" s="25" t="s">
        <v>939</v>
      </c>
      <c r="F272" s="25">
        <v>10.8296585831527</v>
      </c>
      <c r="G272" s="25">
        <v>106.578977595884</v>
      </c>
      <c r="H272" s="26">
        <v>3.0999999999999996</v>
      </c>
      <c r="I272" s="24" t="s">
        <v>20</v>
      </c>
      <c r="J272" s="26">
        <v>444.76999999999992</v>
      </c>
      <c r="K272" s="25" t="s">
        <v>204</v>
      </c>
      <c r="L272" s="25" t="s">
        <v>205</v>
      </c>
      <c r="M272" s="27" t="s">
        <v>209</v>
      </c>
      <c r="N272">
        <f t="shared" si="8"/>
        <v>2</v>
      </c>
      <c r="O272">
        <f t="shared" si="9"/>
        <v>7</v>
      </c>
    </row>
    <row r="273" spans="1:15" x14ac:dyDescent="0.3">
      <c r="A273" s="24"/>
      <c r="B273" s="23">
        <v>3441</v>
      </c>
      <c r="C273" s="24" t="s">
        <v>940</v>
      </c>
      <c r="D273" s="25" t="s">
        <v>941</v>
      </c>
      <c r="E273" s="25" t="s">
        <v>942</v>
      </c>
      <c r="F273" s="25">
        <v>10.825211899999999</v>
      </c>
      <c r="G273" s="25">
        <v>106.56883670000001</v>
      </c>
      <c r="H273" s="26">
        <v>2.5299999999999998</v>
      </c>
      <c r="I273" s="24" t="s">
        <v>20</v>
      </c>
      <c r="J273" s="26">
        <v>444.76999999999992</v>
      </c>
      <c r="K273" s="25" t="s">
        <v>204</v>
      </c>
      <c r="L273" s="25" t="s">
        <v>205</v>
      </c>
      <c r="M273" s="27" t="s">
        <v>209</v>
      </c>
      <c r="N273">
        <f t="shared" si="8"/>
        <v>2</v>
      </c>
      <c r="O273">
        <f t="shared" si="9"/>
        <v>7</v>
      </c>
    </row>
    <row r="274" spans="1:15" x14ac:dyDescent="0.3">
      <c r="A274" s="24"/>
      <c r="B274" s="23">
        <v>3294</v>
      </c>
      <c r="C274" s="24" t="s">
        <v>943</v>
      </c>
      <c r="D274" s="25" t="s">
        <v>944</v>
      </c>
      <c r="E274" s="25" t="s">
        <v>945</v>
      </c>
      <c r="F274" s="25">
        <v>10.83297</v>
      </c>
      <c r="G274" s="25">
        <v>106.55965</v>
      </c>
      <c r="H274" s="26">
        <v>26.69</v>
      </c>
      <c r="I274" s="24" t="s">
        <v>20</v>
      </c>
      <c r="J274" s="26">
        <v>444.76999999999992</v>
      </c>
      <c r="K274" s="25" t="s">
        <v>204</v>
      </c>
      <c r="L274" s="25" t="s">
        <v>205</v>
      </c>
      <c r="M274" s="27" t="s">
        <v>209</v>
      </c>
      <c r="N274">
        <f t="shared" si="8"/>
        <v>2</v>
      </c>
      <c r="O274">
        <f t="shared" si="9"/>
        <v>7</v>
      </c>
    </row>
    <row r="275" spans="1:15" x14ac:dyDescent="0.3">
      <c r="A275" s="24"/>
      <c r="B275" s="23">
        <v>4148</v>
      </c>
      <c r="C275" s="24" t="s">
        <v>946</v>
      </c>
      <c r="D275" s="25" t="s">
        <v>947</v>
      </c>
      <c r="E275" s="25" t="s">
        <v>948</v>
      </c>
      <c r="F275" s="25">
        <v>10.850759999999999</v>
      </c>
      <c r="G275" s="25">
        <v>106.58856</v>
      </c>
      <c r="H275" s="26">
        <v>13.329999999999998</v>
      </c>
      <c r="I275" s="24" t="s">
        <v>20</v>
      </c>
      <c r="J275" s="26">
        <v>444.76999999999992</v>
      </c>
      <c r="K275" s="25" t="s">
        <v>204</v>
      </c>
      <c r="L275" s="25" t="s">
        <v>205</v>
      </c>
      <c r="M275" s="27" t="s">
        <v>209</v>
      </c>
      <c r="N275">
        <f t="shared" si="8"/>
        <v>2</v>
      </c>
      <c r="O275">
        <f t="shared" si="9"/>
        <v>7</v>
      </c>
    </row>
    <row r="276" spans="1:15" x14ac:dyDescent="0.3">
      <c r="A276" s="24"/>
      <c r="B276" s="23">
        <v>3726</v>
      </c>
      <c r="C276" s="24" t="s">
        <v>949</v>
      </c>
      <c r="D276" s="25" t="s">
        <v>950</v>
      </c>
      <c r="E276" s="25" t="s">
        <v>951</v>
      </c>
      <c r="F276" s="25">
        <v>10.857456000000001</v>
      </c>
      <c r="G276" s="25">
        <v>106.589726</v>
      </c>
      <c r="H276" s="26">
        <v>13.379999999999997</v>
      </c>
      <c r="I276" s="24" t="s">
        <v>20</v>
      </c>
      <c r="J276" s="26">
        <v>444.76999999999992</v>
      </c>
      <c r="K276" s="25" t="s">
        <v>204</v>
      </c>
      <c r="L276" s="25" t="s">
        <v>205</v>
      </c>
      <c r="M276" s="27" t="s">
        <v>209</v>
      </c>
      <c r="N276">
        <f t="shared" si="8"/>
        <v>2</v>
      </c>
      <c r="O276">
        <f t="shared" si="9"/>
        <v>7</v>
      </c>
    </row>
    <row r="277" spans="1:15" x14ac:dyDescent="0.3">
      <c r="A277" s="24"/>
      <c r="B277" s="23">
        <v>3484</v>
      </c>
      <c r="C277" s="24" t="s">
        <v>952</v>
      </c>
      <c r="D277" s="25" t="s">
        <v>953</v>
      </c>
      <c r="E277" s="25" t="s">
        <v>954</v>
      </c>
      <c r="F277" s="25">
        <v>10.858930000000001</v>
      </c>
      <c r="G277" s="25">
        <v>106.57579</v>
      </c>
      <c r="H277" s="26">
        <v>16.869999999999997</v>
      </c>
      <c r="I277" s="24" t="s">
        <v>20</v>
      </c>
      <c r="J277" s="26">
        <v>444.76999999999992</v>
      </c>
      <c r="K277" s="25" t="s">
        <v>204</v>
      </c>
      <c r="L277" s="25" t="s">
        <v>205</v>
      </c>
      <c r="M277" s="27" t="s">
        <v>209</v>
      </c>
      <c r="N277">
        <f t="shared" si="8"/>
        <v>2</v>
      </c>
      <c r="O277">
        <f t="shared" si="9"/>
        <v>7</v>
      </c>
    </row>
    <row r="278" spans="1:15" x14ac:dyDescent="0.3">
      <c r="A278" s="24"/>
      <c r="B278" s="23">
        <v>3316</v>
      </c>
      <c r="C278" s="24" t="s">
        <v>955</v>
      </c>
      <c r="D278" s="25" t="s">
        <v>956</v>
      </c>
      <c r="E278" s="25" t="s">
        <v>957</v>
      </c>
      <c r="F278" s="25">
        <v>10.841564999999999</v>
      </c>
      <c r="G278" s="25">
        <v>106.59772599999999</v>
      </c>
      <c r="H278" s="26">
        <v>18.799999999999997</v>
      </c>
      <c r="I278" s="24" t="s">
        <v>20</v>
      </c>
      <c r="J278" s="26">
        <v>444.76999999999992</v>
      </c>
      <c r="K278" s="25" t="s">
        <v>204</v>
      </c>
      <c r="L278" s="25" t="s">
        <v>205</v>
      </c>
      <c r="M278" s="27" t="s">
        <v>209</v>
      </c>
      <c r="N278">
        <f t="shared" si="8"/>
        <v>2</v>
      </c>
      <c r="O278">
        <f t="shared" si="9"/>
        <v>7</v>
      </c>
    </row>
    <row r="279" spans="1:15" x14ac:dyDescent="0.3">
      <c r="A279" s="24"/>
      <c r="B279" s="23" t="s">
        <v>958</v>
      </c>
      <c r="C279" s="24" t="s">
        <v>959</v>
      </c>
      <c r="D279" s="25" t="s">
        <v>960</v>
      </c>
      <c r="E279" s="25" t="s">
        <v>961</v>
      </c>
      <c r="F279" s="25">
        <v>10.8362106771505</v>
      </c>
      <c r="G279" s="25">
        <v>106.605982510903</v>
      </c>
      <c r="H279" s="26">
        <v>1.5</v>
      </c>
      <c r="I279" s="24" t="s">
        <v>20</v>
      </c>
      <c r="J279" s="26">
        <v>444.76999999999992</v>
      </c>
      <c r="K279" s="25" t="s">
        <v>204</v>
      </c>
      <c r="L279" s="25" t="s">
        <v>205</v>
      </c>
      <c r="M279" s="27" t="s">
        <v>208</v>
      </c>
      <c r="N279">
        <f t="shared" si="8"/>
        <v>4</v>
      </c>
      <c r="O279">
        <f t="shared" si="9"/>
        <v>6</v>
      </c>
    </row>
    <row r="280" spans="1:15" x14ac:dyDescent="0.3">
      <c r="A280" s="24"/>
      <c r="B280" s="23">
        <v>3906</v>
      </c>
      <c r="C280" s="24" t="s">
        <v>962</v>
      </c>
      <c r="D280" s="25" t="s">
        <v>963</v>
      </c>
      <c r="E280" s="25" t="s">
        <v>964</v>
      </c>
      <c r="F280" s="25">
        <v>10.83649</v>
      </c>
      <c r="G280" s="25">
        <v>106.60952</v>
      </c>
      <c r="H280" s="26">
        <v>10.7</v>
      </c>
      <c r="I280" s="24" t="s">
        <v>20</v>
      </c>
      <c r="J280" s="26">
        <v>444.76999999999992</v>
      </c>
      <c r="K280" s="25" t="s">
        <v>204</v>
      </c>
      <c r="L280" s="25" t="s">
        <v>205</v>
      </c>
      <c r="M280" s="27" t="s">
        <v>208</v>
      </c>
      <c r="N280">
        <f t="shared" si="8"/>
        <v>4</v>
      </c>
      <c r="O280">
        <f t="shared" si="9"/>
        <v>6</v>
      </c>
    </row>
    <row r="281" spans="1:15" x14ac:dyDescent="0.3">
      <c r="A281" s="24"/>
      <c r="B281" s="23">
        <v>5355</v>
      </c>
      <c r="C281" s="24" t="s">
        <v>965</v>
      </c>
      <c r="D281" s="25" t="s">
        <v>966</v>
      </c>
      <c r="E281" s="25" t="s">
        <v>967</v>
      </c>
      <c r="F281" s="25">
        <v>10.828223700000001</v>
      </c>
      <c r="G281" s="25">
        <v>106.6338897</v>
      </c>
      <c r="H281" s="26">
        <v>11.379999999999999</v>
      </c>
      <c r="I281" s="24" t="s">
        <v>21</v>
      </c>
      <c r="J281" s="26">
        <v>576.47</v>
      </c>
      <c r="K281" s="25" t="s">
        <v>204</v>
      </c>
      <c r="L281" s="25" t="s">
        <v>203</v>
      </c>
      <c r="M281" s="27" t="s">
        <v>209</v>
      </c>
      <c r="N281">
        <f t="shared" si="8"/>
        <v>2</v>
      </c>
      <c r="O281">
        <f t="shared" si="9"/>
        <v>7</v>
      </c>
    </row>
    <row r="282" spans="1:15" x14ac:dyDescent="0.3">
      <c r="A282" s="24"/>
      <c r="B282" s="23">
        <v>3736</v>
      </c>
      <c r="C282" s="24" t="s">
        <v>968</v>
      </c>
      <c r="D282" s="25" t="s">
        <v>969</v>
      </c>
      <c r="E282" s="25" t="s">
        <v>970</v>
      </c>
      <c r="F282" s="25">
        <v>10.8306778</v>
      </c>
      <c r="G282" s="25">
        <v>106.634541</v>
      </c>
      <c r="H282" s="26">
        <v>16.319999999999997</v>
      </c>
      <c r="I282" s="24" t="s">
        <v>21</v>
      </c>
      <c r="J282" s="26">
        <v>576.47</v>
      </c>
      <c r="K282" s="25" t="s">
        <v>204</v>
      </c>
      <c r="L282" s="25" t="s">
        <v>203</v>
      </c>
      <c r="M282" s="27" t="s">
        <v>209</v>
      </c>
      <c r="N282">
        <f t="shared" si="8"/>
        <v>2</v>
      </c>
      <c r="O282">
        <f t="shared" si="9"/>
        <v>7</v>
      </c>
    </row>
    <row r="283" spans="1:15" x14ac:dyDescent="0.3">
      <c r="A283" s="24"/>
      <c r="B283" s="23">
        <v>5767</v>
      </c>
      <c r="C283" s="24" t="s">
        <v>971</v>
      </c>
      <c r="D283" s="25" t="s">
        <v>972</v>
      </c>
      <c r="E283" s="25" t="s">
        <v>973</v>
      </c>
      <c r="F283" s="25">
        <v>10.825924436437001</v>
      </c>
      <c r="G283" s="25">
        <v>106.632918096757</v>
      </c>
      <c r="H283" s="26">
        <v>13.3</v>
      </c>
      <c r="I283" s="24" t="s">
        <v>21</v>
      </c>
      <c r="J283" s="26">
        <v>576.47</v>
      </c>
      <c r="K283" s="25" t="s">
        <v>204</v>
      </c>
      <c r="L283" s="25" t="s">
        <v>203</v>
      </c>
      <c r="M283" s="27" t="s">
        <v>209</v>
      </c>
      <c r="N283">
        <f t="shared" si="8"/>
        <v>2</v>
      </c>
      <c r="O283">
        <f t="shared" si="9"/>
        <v>7</v>
      </c>
    </row>
    <row r="284" spans="1:15" x14ac:dyDescent="0.3">
      <c r="A284" s="24"/>
      <c r="B284" s="23">
        <v>4779</v>
      </c>
      <c r="C284" s="24" t="s">
        <v>974</v>
      </c>
      <c r="D284" s="25" t="s">
        <v>975</v>
      </c>
      <c r="E284" s="25" t="s">
        <v>976</v>
      </c>
      <c r="F284" s="25">
        <v>10.8297942</v>
      </c>
      <c r="G284" s="25">
        <v>106.6189684</v>
      </c>
      <c r="H284" s="26">
        <v>63.279999999999994</v>
      </c>
      <c r="I284" s="24" t="s">
        <v>21</v>
      </c>
      <c r="J284" s="26">
        <v>576.47</v>
      </c>
      <c r="K284" s="25" t="s">
        <v>202</v>
      </c>
      <c r="L284" s="25" t="s">
        <v>203</v>
      </c>
      <c r="M284" s="27" t="s">
        <v>209</v>
      </c>
      <c r="N284">
        <f t="shared" si="8"/>
        <v>2</v>
      </c>
      <c r="O284">
        <f t="shared" si="9"/>
        <v>7</v>
      </c>
    </row>
    <row r="285" spans="1:15" x14ac:dyDescent="0.3">
      <c r="A285" s="24"/>
      <c r="B285" s="23">
        <v>3868</v>
      </c>
      <c r="C285" s="24" t="s">
        <v>977</v>
      </c>
      <c r="D285" s="25" t="s">
        <v>978</v>
      </c>
      <c r="E285" s="25" t="s">
        <v>979</v>
      </c>
      <c r="F285" s="25">
        <v>10.8329229</v>
      </c>
      <c r="G285" s="25">
        <v>106.6147265</v>
      </c>
      <c r="H285" s="26">
        <v>2.6999999999999997</v>
      </c>
      <c r="I285" s="24" t="s">
        <v>21</v>
      </c>
      <c r="J285" s="26">
        <v>576.47</v>
      </c>
      <c r="K285" s="25" t="s">
        <v>204</v>
      </c>
      <c r="L285" s="25" t="s">
        <v>203</v>
      </c>
      <c r="M285" s="27" t="s">
        <v>208</v>
      </c>
      <c r="N285">
        <f t="shared" si="8"/>
        <v>4</v>
      </c>
      <c r="O285">
        <f t="shared" si="9"/>
        <v>6</v>
      </c>
    </row>
    <row r="286" spans="1:15" x14ac:dyDescent="0.3">
      <c r="A286" s="24"/>
      <c r="B286" s="23">
        <v>2892</v>
      </c>
      <c r="C286" s="24" t="s">
        <v>980</v>
      </c>
      <c r="D286" s="25" t="s">
        <v>981</v>
      </c>
      <c r="E286" s="25" t="s">
        <v>982</v>
      </c>
      <c r="F286" s="25">
        <v>10.829556449724199</v>
      </c>
      <c r="G286" s="25">
        <v>106.61678708320601</v>
      </c>
      <c r="H286" s="26">
        <v>1.4</v>
      </c>
      <c r="I286" s="24" t="s">
        <v>21</v>
      </c>
      <c r="J286" s="26">
        <v>576.47</v>
      </c>
      <c r="K286" s="25" t="s">
        <v>204</v>
      </c>
      <c r="L286" s="25" t="s">
        <v>203</v>
      </c>
      <c r="M286" s="27" t="s">
        <v>208</v>
      </c>
      <c r="N286">
        <f t="shared" si="8"/>
        <v>4</v>
      </c>
      <c r="O286">
        <f t="shared" si="9"/>
        <v>6</v>
      </c>
    </row>
    <row r="287" spans="1:15" x14ac:dyDescent="0.3">
      <c r="A287" s="24"/>
      <c r="B287" s="23">
        <v>2881</v>
      </c>
      <c r="C287" s="24" t="s">
        <v>983</v>
      </c>
      <c r="D287" s="25" t="s">
        <v>984</v>
      </c>
      <c r="E287" s="25" t="s">
        <v>985</v>
      </c>
      <c r="F287" s="25">
        <v>10.831059</v>
      </c>
      <c r="G287" s="25">
        <v>106.61063300000001</v>
      </c>
      <c r="H287" s="26">
        <v>8.8499999999999979</v>
      </c>
      <c r="I287" s="24" t="s">
        <v>21</v>
      </c>
      <c r="J287" s="26">
        <v>576.47</v>
      </c>
      <c r="K287" s="25" t="s">
        <v>204</v>
      </c>
      <c r="L287" s="25" t="s">
        <v>203</v>
      </c>
      <c r="M287" s="27" t="s">
        <v>208</v>
      </c>
      <c r="N287">
        <f t="shared" si="8"/>
        <v>4</v>
      </c>
      <c r="O287">
        <f t="shared" si="9"/>
        <v>6</v>
      </c>
    </row>
    <row r="288" spans="1:15" x14ac:dyDescent="0.3">
      <c r="A288" s="24"/>
      <c r="B288" s="23">
        <v>5521</v>
      </c>
      <c r="C288" s="24" t="s">
        <v>986</v>
      </c>
      <c r="D288" s="25" t="s">
        <v>987</v>
      </c>
      <c r="E288" s="25" t="s">
        <v>988</v>
      </c>
      <c r="F288" s="25">
        <v>10.8229606</v>
      </c>
      <c r="G288" s="25">
        <v>106.62239649999999</v>
      </c>
      <c r="H288" s="26">
        <v>20.559999999999995</v>
      </c>
      <c r="I288" s="24" t="s">
        <v>21</v>
      </c>
      <c r="J288" s="26">
        <v>576.47</v>
      </c>
      <c r="K288" s="25" t="s">
        <v>204</v>
      </c>
      <c r="L288" s="25" t="s">
        <v>203</v>
      </c>
      <c r="M288" s="27" t="s">
        <v>209</v>
      </c>
      <c r="N288">
        <f t="shared" si="8"/>
        <v>2</v>
      </c>
      <c r="O288">
        <f t="shared" si="9"/>
        <v>7</v>
      </c>
    </row>
    <row r="289" spans="1:15" x14ac:dyDescent="0.3">
      <c r="A289" s="24"/>
      <c r="B289" s="23" t="s">
        <v>989</v>
      </c>
      <c r="C289" s="24" t="s">
        <v>990</v>
      </c>
      <c r="D289" s="25" t="s">
        <v>991</v>
      </c>
      <c r="E289" s="25" t="s">
        <v>992</v>
      </c>
      <c r="F289" s="25">
        <v>10.822421</v>
      </c>
      <c r="G289" s="25">
        <v>106.617788</v>
      </c>
      <c r="H289" s="26">
        <v>7.6</v>
      </c>
      <c r="I289" s="24" t="s">
        <v>21</v>
      </c>
      <c r="J289" s="26">
        <v>576.47</v>
      </c>
      <c r="K289" s="25" t="s">
        <v>204</v>
      </c>
      <c r="L289" s="25" t="s">
        <v>203</v>
      </c>
      <c r="M289" s="27" t="s">
        <v>209</v>
      </c>
      <c r="N289">
        <f t="shared" si="8"/>
        <v>2</v>
      </c>
      <c r="O289">
        <f t="shared" si="9"/>
        <v>7</v>
      </c>
    </row>
    <row r="290" spans="1:15" x14ac:dyDescent="0.3">
      <c r="A290" s="24"/>
      <c r="B290" s="23">
        <v>3283</v>
      </c>
      <c r="C290" s="24" t="s">
        <v>993</v>
      </c>
      <c r="D290" s="25" t="s">
        <v>994</v>
      </c>
      <c r="E290" s="25" t="s">
        <v>995</v>
      </c>
      <c r="F290" s="25">
        <v>10.830660999999999</v>
      </c>
      <c r="G290" s="25">
        <v>106.62737199999999</v>
      </c>
      <c r="H290" s="26">
        <v>42.3</v>
      </c>
      <c r="I290" s="24" t="s">
        <v>21</v>
      </c>
      <c r="J290" s="26">
        <v>576.47</v>
      </c>
      <c r="K290" s="25" t="s">
        <v>204</v>
      </c>
      <c r="L290" s="25" t="s">
        <v>203</v>
      </c>
      <c r="M290" s="27" t="s">
        <v>208</v>
      </c>
      <c r="N290">
        <f t="shared" si="8"/>
        <v>4</v>
      </c>
      <c r="O290">
        <f t="shared" si="9"/>
        <v>6</v>
      </c>
    </row>
    <row r="291" spans="1:15" x14ac:dyDescent="0.3">
      <c r="A291" s="24"/>
      <c r="B291" s="23">
        <v>6020</v>
      </c>
      <c r="C291" s="24" t="s">
        <v>996</v>
      </c>
      <c r="D291" s="25" t="s">
        <v>997</v>
      </c>
      <c r="E291" s="25" t="s">
        <v>998</v>
      </c>
      <c r="F291" s="25">
        <v>10.835565268218801</v>
      </c>
      <c r="G291" s="25">
        <v>106.628854982018</v>
      </c>
      <c r="H291" s="26">
        <v>2.5499999999999994</v>
      </c>
      <c r="I291" s="24" t="s">
        <v>21</v>
      </c>
      <c r="J291" s="26">
        <v>576.47</v>
      </c>
      <c r="K291" s="25" t="s">
        <v>204</v>
      </c>
      <c r="L291" s="25" t="s">
        <v>203</v>
      </c>
      <c r="M291" s="27" t="s">
        <v>208</v>
      </c>
      <c r="N291">
        <f t="shared" si="8"/>
        <v>4</v>
      </c>
      <c r="O291">
        <f t="shared" si="9"/>
        <v>6</v>
      </c>
    </row>
    <row r="292" spans="1:15" x14ac:dyDescent="0.3">
      <c r="A292" s="24"/>
      <c r="B292" s="23">
        <v>5556</v>
      </c>
      <c r="C292" s="24" t="s">
        <v>999</v>
      </c>
      <c r="D292" s="25" t="s">
        <v>1000</v>
      </c>
      <c r="E292" s="25" t="s">
        <v>1001</v>
      </c>
      <c r="F292" s="25">
        <v>10.854578399999999</v>
      </c>
      <c r="G292" s="25">
        <v>106.6490064</v>
      </c>
      <c r="H292" s="26">
        <v>21.049999999999997</v>
      </c>
      <c r="I292" s="24" t="s">
        <v>21</v>
      </c>
      <c r="J292" s="26">
        <v>576.47</v>
      </c>
      <c r="K292" s="25" t="s">
        <v>202</v>
      </c>
      <c r="L292" s="25" t="s">
        <v>203</v>
      </c>
      <c r="M292" s="27" t="s">
        <v>209</v>
      </c>
      <c r="N292">
        <f t="shared" si="8"/>
        <v>2</v>
      </c>
      <c r="O292">
        <f t="shared" si="9"/>
        <v>7</v>
      </c>
    </row>
    <row r="293" spans="1:15" x14ac:dyDescent="0.3">
      <c r="A293" s="24"/>
      <c r="B293" s="23">
        <v>3445</v>
      </c>
      <c r="C293" s="24" t="s">
        <v>1002</v>
      </c>
      <c r="D293" s="25" t="s">
        <v>1003</v>
      </c>
      <c r="E293" s="25" t="s">
        <v>1004</v>
      </c>
      <c r="F293" s="25">
        <v>10.851395</v>
      </c>
      <c r="G293" s="25">
        <v>106.651166</v>
      </c>
      <c r="H293" s="26">
        <v>73.319999999999993</v>
      </c>
      <c r="I293" s="24" t="s">
        <v>21</v>
      </c>
      <c r="J293" s="26">
        <v>576.47</v>
      </c>
      <c r="K293" s="25" t="s">
        <v>202</v>
      </c>
      <c r="L293" s="25" t="s">
        <v>203</v>
      </c>
      <c r="M293" s="27" t="s">
        <v>209</v>
      </c>
      <c r="N293">
        <f t="shared" si="8"/>
        <v>2</v>
      </c>
      <c r="O293">
        <f t="shared" si="9"/>
        <v>7</v>
      </c>
    </row>
    <row r="294" spans="1:15" x14ac:dyDescent="0.3">
      <c r="A294" s="24"/>
      <c r="B294" s="23" t="s">
        <v>1005</v>
      </c>
      <c r="C294" s="24" t="s">
        <v>1006</v>
      </c>
      <c r="D294" s="25" t="s">
        <v>1007</v>
      </c>
      <c r="E294" s="25" t="s">
        <v>1008</v>
      </c>
      <c r="F294" s="25">
        <v>10.848886555163</v>
      </c>
      <c r="G294" s="25">
        <v>106.649073239571</v>
      </c>
      <c r="H294" s="26">
        <v>7.5600000000000005</v>
      </c>
      <c r="I294" s="24" t="s">
        <v>21</v>
      </c>
      <c r="J294" s="26">
        <v>576.47</v>
      </c>
      <c r="K294" s="25" t="s">
        <v>204</v>
      </c>
      <c r="L294" s="25" t="s">
        <v>203</v>
      </c>
      <c r="M294" s="27" t="s">
        <v>209</v>
      </c>
      <c r="N294">
        <f t="shared" si="8"/>
        <v>2</v>
      </c>
      <c r="O294">
        <f t="shared" si="9"/>
        <v>7</v>
      </c>
    </row>
    <row r="295" spans="1:15" x14ac:dyDescent="0.3">
      <c r="A295" s="24"/>
      <c r="B295" s="23">
        <v>6900</v>
      </c>
      <c r="C295" s="24" t="s">
        <v>1009</v>
      </c>
      <c r="D295" s="25" t="s">
        <v>1010</v>
      </c>
      <c r="E295" s="25" t="s">
        <v>1011</v>
      </c>
      <c r="F295" s="25">
        <v>10.8431125875854</v>
      </c>
      <c r="G295" s="25">
        <v>106.65314988099701</v>
      </c>
      <c r="H295" s="26">
        <v>9.6</v>
      </c>
      <c r="I295" s="24" t="s">
        <v>21</v>
      </c>
      <c r="J295" s="26">
        <v>576.47</v>
      </c>
      <c r="K295" s="25" t="s">
        <v>202</v>
      </c>
      <c r="L295" s="25" t="s">
        <v>203</v>
      </c>
      <c r="M295" s="27" t="s">
        <v>209</v>
      </c>
      <c r="N295">
        <f t="shared" si="8"/>
        <v>2</v>
      </c>
      <c r="O295">
        <f t="shared" si="9"/>
        <v>7</v>
      </c>
    </row>
    <row r="296" spans="1:15" x14ac:dyDescent="0.3">
      <c r="A296" s="24"/>
      <c r="B296" s="23">
        <v>3774</v>
      </c>
      <c r="C296" s="24" t="s">
        <v>1012</v>
      </c>
      <c r="D296" s="25" t="s">
        <v>1013</v>
      </c>
      <c r="E296" s="25" t="s">
        <v>1014</v>
      </c>
      <c r="F296" s="25">
        <v>10.842394000000001</v>
      </c>
      <c r="G296" s="25">
        <v>106.64323899999999</v>
      </c>
      <c r="H296" s="26">
        <v>17.350000000000001</v>
      </c>
      <c r="I296" s="24" t="s">
        <v>21</v>
      </c>
      <c r="J296" s="26">
        <v>576.47</v>
      </c>
      <c r="K296" s="25" t="s">
        <v>202</v>
      </c>
      <c r="L296" s="25" t="s">
        <v>203</v>
      </c>
      <c r="M296" s="27" t="s">
        <v>209</v>
      </c>
      <c r="N296">
        <f t="shared" si="8"/>
        <v>2</v>
      </c>
      <c r="O296">
        <f t="shared" si="9"/>
        <v>7</v>
      </c>
    </row>
    <row r="297" spans="1:15" x14ac:dyDescent="0.3">
      <c r="A297" s="24"/>
      <c r="B297" s="23">
        <v>4056</v>
      </c>
      <c r="C297" s="24" t="s">
        <v>1015</v>
      </c>
      <c r="D297" s="25" t="s">
        <v>1016</v>
      </c>
      <c r="E297" s="25" t="s">
        <v>1017</v>
      </c>
      <c r="F297" s="25">
        <v>10.843667999999999</v>
      </c>
      <c r="G297" s="25">
        <v>106.651072</v>
      </c>
      <c r="H297" s="26">
        <v>17.330000000000002</v>
      </c>
      <c r="I297" s="24" t="s">
        <v>21</v>
      </c>
      <c r="J297" s="26">
        <v>576.47</v>
      </c>
      <c r="K297" s="25" t="s">
        <v>204</v>
      </c>
      <c r="L297" s="25" t="s">
        <v>203</v>
      </c>
      <c r="M297" s="27" t="s">
        <v>209</v>
      </c>
      <c r="N297">
        <f t="shared" si="8"/>
        <v>2</v>
      </c>
      <c r="O297">
        <f t="shared" si="9"/>
        <v>7</v>
      </c>
    </row>
    <row r="298" spans="1:15" x14ac:dyDescent="0.3">
      <c r="A298" s="24"/>
      <c r="B298" s="23">
        <v>3984</v>
      </c>
      <c r="C298" s="24" t="s">
        <v>1018</v>
      </c>
      <c r="D298" s="25" t="s">
        <v>1019</v>
      </c>
      <c r="E298" s="25" t="s">
        <v>1020</v>
      </c>
      <c r="F298" s="25">
        <v>10.839839</v>
      </c>
      <c r="G298" s="25">
        <v>106.642646</v>
      </c>
      <c r="H298" s="26">
        <v>24.209999999999997</v>
      </c>
      <c r="I298" s="24" t="s">
        <v>21</v>
      </c>
      <c r="J298" s="26">
        <v>576.47</v>
      </c>
      <c r="K298" s="25" t="s">
        <v>204</v>
      </c>
      <c r="L298" s="25" t="s">
        <v>203</v>
      </c>
      <c r="M298" s="27" t="s">
        <v>209</v>
      </c>
      <c r="N298">
        <f t="shared" si="8"/>
        <v>2</v>
      </c>
      <c r="O298">
        <f t="shared" si="9"/>
        <v>7</v>
      </c>
    </row>
    <row r="299" spans="1:15" x14ac:dyDescent="0.3">
      <c r="A299" s="24"/>
      <c r="B299" s="23">
        <v>4493</v>
      </c>
      <c r="C299" s="24" t="s">
        <v>1021</v>
      </c>
      <c r="D299" s="25" t="s">
        <v>1022</v>
      </c>
      <c r="E299" s="25" t="s">
        <v>1023</v>
      </c>
      <c r="F299" s="25">
        <v>10.852051100000001</v>
      </c>
      <c r="G299" s="25">
        <v>106.6265633</v>
      </c>
      <c r="H299" s="26">
        <v>7.88</v>
      </c>
      <c r="I299" s="24" t="s">
        <v>21</v>
      </c>
      <c r="J299" s="26">
        <v>576.47</v>
      </c>
      <c r="K299" s="25" t="s">
        <v>204</v>
      </c>
      <c r="L299" s="25" t="s">
        <v>203</v>
      </c>
      <c r="M299" s="27" t="s">
        <v>209</v>
      </c>
      <c r="N299">
        <f t="shared" si="8"/>
        <v>2</v>
      </c>
      <c r="O299">
        <f t="shared" si="9"/>
        <v>7</v>
      </c>
    </row>
    <row r="300" spans="1:15" x14ac:dyDescent="0.3">
      <c r="A300" s="24"/>
      <c r="B300" s="23">
        <v>3443</v>
      </c>
      <c r="C300" s="24" t="s">
        <v>1024</v>
      </c>
      <c r="D300" s="25" t="s">
        <v>1025</v>
      </c>
      <c r="E300" s="25" t="s">
        <v>1026</v>
      </c>
      <c r="F300" s="25">
        <v>10.837904999999999</v>
      </c>
      <c r="G300" s="25">
        <v>106.645949</v>
      </c>
      <c r="H300" s="26">
        <v>34.159999999999997</v>
      </c>
      <c r="I300" s="24" t="s">
        <v>21</v>
      </c>
      <c r="J300" s="26">
        <v>576.47</v>
      </c>
      <c r="K300" s="25" t="s">
        <v>204</v>
      </c>
      <c r="L300" s="25" t="s">
        <v>203</v>
      </c>
      <c r="M300" s="27" t="s">
        <v>209</v>
      </c>
      <c r="N300">
        <f t="shared" si="8"/>
        <v>2</v>
      </c>
      <c r="O300">
        <f t="shared" si="9"/>
        <v>7</v>
      </c>
    </row>
    <row r="301" spans="1:15" x14ac:dyDescent="0.3">
      <c r="A301" s="24"/>
      <c r="B301" s="23">
        <v>3258</v>
      </c>
      <c r="C301" s="24" t="s">
        <v>1027</v>
      </c>
      <c r="D301" s="25" t="s">
        <v>1028</v>
      </c>
      <c r="E301" s="25" t="s">
        <v>1029</v>
      </c>
      <c r="F301" s="25">
        <v>10.849019999999999</v>
      </c>
      <c r="G301" s="25">
        <v>106.632955</v>
      </c>
      <c r="H301" s="26">
        <v>4.5</v>
      </c>
      <c r="I301" s="24" t="s">
        <v>21</v>
      </c>
      <c r="J301" s="26">
        <v>576.47</v>
      </c>
      <c r="K301" s="25" t="s">
        <v>204</v>
      </c>
      <c r="L301" s="25" t="s">
        <v>203</v>
      </c>
      <c r="M301" s="27" t="s">
        <v>209</v>
      </c>
      <c r="N301">
        <f t="shared" si="8"/>
        <v>2</v>
      </c>
      <c r="O301">
        <f t="shared" si="9"/>
        <v>7</v>
      </c>
    </row>
    <row r="302" spans="1:15" x14ac:dyDescent="0.3">
      <c r="A302" s="24"/>
      <c r="B302" s="23">
        <v>3286</v>
      </c>
      <c r="C302" s="24" t="s">
        <v>1030</v>
      </c>
      <c r="D302" s="25" t="s">
        <v>1031</v>
      </c>
      <c r="E302" s="25" t="s">
        <v>1032</v>
      </c>
      <c r="F302" s="25">
        <v>10.835352</v>
      </c>
      <c r="G302" s="25">
        <v>106.627455</v>
      </c>
      <c r="H302" s="26">
        <v>16.93</v>
      </c>
      <c r="I302" s="24" t="s">
        <v>21</v>
      </c>
      <c r="J302" s="26">
        <v>576.47</v>
      </c>
      <c r="K302" s="25" t="s">
        <v>204</v>
      </c>
      <c r="L302" s="25" t="s">
        <v>205</v>
      </c>
      <c r="M302" s="27" t="s">
        <v>209</v>
      </c>
      <c r="N302">
        <f t="shared" si="8"/>
        <v>2</v>
      </c>
      <c r="O302">
        <f t="shared" si="9"/>
        <v>7</v>
      </c>
    </row>
    <row r="303" spans="1:15" x14ac:dyDescent="0.3">
      <c r="A303" s="24"/>
      <c r="B303" s="23">
        <v>4774</v>
      </c>
      <c r="C303" s="24" t="s">
        <v>1033</v>
      </c>
      <c r="D303" s="25" t="s">
        <v>1034</v>
      </c>
      <c r="E303" s="25" t="s">
        <v>1035</v>
      </c>
      <c r="F303" s="25">
        <v>10.8398112</v>
      </c>
      <c r="G303" s="25">
        <v>106.6240075</v>
      </c>
      <c r="H303" s="26">
        <v>42.73</v>
      </c>
      <c r="I303" s="24" t="s">
        <v>21</v>
      </c>
      <c r="J303" s="26">
        <v>576.47</v>
      </c>
      <c r="K303" s="25" t="s">
        <v>202</v>
      </c>
      <c r="L303" s="25" t="s">
        <v>205</v>
      </c>
      <c r="M303" s="27" t="s">
        <v>209</v>
      </c>
      <c r="N303">
        <f t="shared" si="8"/>
        <v>2</v>
      </c>
      <c r="O303">
        <f t="shared" si="9"/>
        <v>7</v>
      </c>
    </row>
    <row r="304" spans="1:15" x14ac:dyDescent="0.3">
      <c r="A304" s="24"/>
      <c r="B304" s="23">
        <v>3644</v>
      </c>
      <c r="C304" s="24" t="s">
        <v>1036</v>
      </c>
      <c r="D304" s="25" t="s">
        <v>1037</v>
      </c>
      <c r="E304" s="25" t="s">
        <v>1038</v>
      </c>
      <c r="F304" s="25">
        <v>10.824820000000001</v>
      </c>
      <c r="G304" s="25">
        <v>106.638808</v>
      </c>
      <c r="H304" s="26">
        <v>24.65</v>
      </c>
      <c r="I304" s="24" t="s">
        <v>21</v>
      </c>
      <c r="J304" s="26">
        <v>576.47</v>
      </c>
      <c r="K304" s="25" t="s">
        <v>202</v>
      </c>
      <c r="L304" s="25" t="s">
        <v>205</v>
      </c>
      <c r="M304" s="27" t="s">
        <v>209</v>
      </c>
      <c r="N304">
        <f t="shared" si="8"/>
        <v>2</v>
      </c>
      <c r="O304">
        <f t="shared" si="9"/>
        <v>7</v>
      </c>
    </row>
    <row r="305" spans="1:15" x14ac:dyDescent="0.3">
      <c r="A305" s="24"/>
      <c r="B305" s="23">
        <v>4285</v>
      </c>
      <c r="C305" s="24" t="s">
        <v>1039</v>
      </c>
      <c r="D305" s="25" t="s">
        <v>1040</v>
      </c>
      <c r="E305" s="25" t="s">
        <v>1041</v>
      </c>
      <c r="F305" s="25">
        <v>10.841403</v>
      </c>
      <c r="G305" s="25">
        <v>106.62638699999999</v>
      </c>
      <c r="H305" s="26">
        <v>15.479999999999997</v>
      </c>
      <c r="I305" s="24" t="s">
        <v>21</v>
      </c>
      <c r="J305" s="26">
        <v>576.47</v>
      </c>
      <c r="K305" s="25" t="s">
        <v>204</v>
      </c>
      <c r="L305" s="25" t="s">
        <v>205</v>
      </c>
      <c r="M305" s="27" t="s">
        <v>208</v>
      </c>
      <c r="N305">
        <f t="shared" si="8"/>
        <v>4</v>
      </c>
      <c r="O305">
        <f t="shared" si="9"/>
        <v>6</v>
      </c>
    </row>
    <row r="306" spans="1:15" x14ac:dyDescent="0.3">
      <c r="A306" s="24"/>
      <c r="B306" s="23">
        <v>3769</v>
      </c>
      <c r="C306" s="24" t="s">
        <v>1042</v>
      </c>
      <c r="D306" s="25" t="s">
        <v>1043</v>
      </c>
      <c r="E306" s="25" t="s">
        <v>1044</v>
      </c>
      <c r="F306" s="25">
        <v>10.820161000000001</v>
      </c>
      <c r="G306" s="25">
        <v>106.635853</v>
      </c>
      <c r="H306" s="26">
        <v>31.86</v>
      </c>
      <c r="I306" s="24" t="s">
        <v>21</v>
      </c>
      <c r="J306" s="26">
        <v>576.47</v>
      </c>
      <c r="K306" s="25" t="s">
        <v>202</v>
      </c>
      <c r="L306" s="25" t="s">
        <v>205</v>
      </c>
      <c r="M306" s="27" t="s">
        <v>209</v>
      </c>
      <c r="N306">
        <f t="shared" si="8"/>
        <v>2</v>
      </c>
      <c r="O306">
        <f t="shared" si="9"/>
        <v>7</v>
      </c>
    </row>
    <row r="307" spans="1:15" x14ac:dyDescent="0.3">
      <c r="A307" s="24"/>
      <c r="B307" s="23">
        <v>3834</v>
      </c>
      <c r="C307" s="24" t="s">
        <v>1045</v>
      </c>
      <c r="D307" s="25" t="s">
        <v>1046</v>
      </c>
      <c r="E307" s="25" t="s">
        <v>1047</v>
      </c>
      <c r="F307" s="25">
        <v>10.81926</v>
      </c>
      <c r="G307" s="25">
        <v>106.632617</v>
      </c>
      <c r="H307" s="26">
        <v>37.620000000000005</v>
      </c>
      <c r="I307" s="24" t="s">
        <v>21</v>
      </c>
      <c r="J307" s="26">
        <v>576.47</v>
      </c>
      <c r="K307" s="25" t="s">
        <v>204</v>
      </c>
      <c r="L307" s="25" t="s">
        <v>205</v>
      </c>
      <c r="M307" s="27" t="s">
        <v>209</v>
      </c>
      <c r="N307">
        <f t="shared" si="8"/>
        <v>2</v>
      </c>
      <c r="O307">
        <f t="shared" si="9"/>
        <v>7</v>
      </c>
    </row>
    <row r="308" spans="1:15" x14ac:dyDescent="0.3">
      <c r="A308" s="24"/>
      <c r="B308" s="23">
        <v>3705</v>
      </c>
      <c r="C308" s="24" t="s">
        <v>1048</v>
      </c>
      <c r="D308" s="25" t="s">
        <v>1049</v>
      </c>
      <c r="E308" s="25" t="s">
        <v>1050</v>
      </c>
      <c r="F308" s="25">
        <v>10.852114</v>
      </c>
      <c r="G308" s="25">
        <v>106.65205400000001</v>
      </c>
      <c r="H308" s="26">
        <v>14.209999999999997</v>
      </c>
      <c r="I308" s="24" t="s">
        <v>22</v>
      </c>
      <c r="J308" s="26">
        <v>613.65000000000009</v>
      </c>
      <c r="K308" s="25" t="s">
        <v>204</v>
      </c>
      <c r="L308" s="25" t="s">
        <v>203</v>
      </c>
      <c r="M308" s="27" t="s">
        <v>209</v>
      </c>
      <c r="N308">
        <f t="shared" si="8"/>
        <v>2</v>
      </c>
      <c r="O308">
        <f t="shared" si="9"/>
        <v>7</v>
      </c>
    </row>
    <row r="309" spans="1:15" x14ac:dyDescent="0.3">
      <c r="A309" s="24"/>
      <c r="B309" s="23">
        <v>6670</v>
      </c>
      <c r="C309" s="24" t="s">
        <v>1051</v>
      </c>
      <c r="D309" s="25" t="s">
        <v>1052</v>
      </c>
      <c r="E309" s="25" t="s">
        <v>1053</v>
      </c>
      <c r="F309" s="25">
        <v>10.857020134743699</v>
      </c>
      <c r="G309" s="25">
        <v>106.682723342196</v>
      </c>
      <c r="H309" s="26">
        <v>10.35</v>
      </c>
      <c r="I309" s="24" t="s">
        <v>22</v>
      </c>
      <c r="J309" s="26">
        <v>613.65000000000009</v>
      </c>
      <c r="K309" s="25" t="s">
        <v>204</v>
      </c>
      <c r="L309" s="25" t="s">
        <v>203</v>
      </c>
      <c r="M309" s="27" t="s">
        <v>209</v>
      </c>
      <c r="N309">
        <f t="shared" si="8"/>
        <v>2</v>
      </c>
      <c r="O309">
        <f t="shared" si="9"/>
        <v>7</v>
      </c>
    </row>
    <row r="310" spans="1:15" x14ac:dyDescent="0.3">
      <c r="A310" s="24"/>
      <c r="B310" s="23">
        <v>4943</v>
      </c>
      <c r="C310" s="24" t="s">
        <v>1054</v>
      </c>
      <c r="D310" s="25" t="s">
        <v>1055</v>
      </c>
      <c r="E310" s="25" t="s">
        <v>1056</v>
      </c>
      <c r="F310" s="25">
        <v>10.8491105</v>
      </c>
      <c r="G310" s="25">
        <v>106.67410390000001</v>
      </c>
      <c r="H310" s="26">
        <v>6.8999999999999995</v>
      </c>
      <c r="I310" s="24" t="s">
        <v>22</v>
      </c>
      <c r="J310" s="26">
        <v>613.65000000000009</v>
      </c>
      <c r="K310" s="25" t="s">
        <v>204</v>
      </c>
      <c r="L310" s="25" t="s">
        <v>203</v>
      </c>
      <c r="M310" s="27" t="s">
        <v>209</v>
      </c>
      <c r="N310">
        <f t="shared" si="8"/>
        <v>2</v>
      </c>
      <c r="O310">
        <f t="shared" si="9"/>
        <v>7</v>
      </c>
    </row>
    <row r="311" spans="1:15" x14ac:dyDescent="0.3">
      <c r="A311" s="24"/>
      <c r="B311" s="23">
        <v>4194</v>
      </c>
      <c r="C311" s="24" t="s">
        <v>1057</v>
      </c>
      <c r="D311" s="25" t="s">
        <v>1058</v>
      </c>
      <c r="E311" s="25" t="s">
        <v>1059</v>
      </c>
      <c r="F311" s="25">
        <v>10.848663</v>
      </c>
      <c r="G311" s="25">
        <v>106.66589</v>
      </c>
      <c r="H311" s="26">
        <v>14.5</v>
      </c>
      <c r="I311" s="24" t="s">
        <v>22</v>
      </c>
      <c r="J311" s="26">
        <v>613.65000000000009</v>
      </c>
      <c r="K311" s="25" t="s">
        <v>202</v>
      </c>
      <c r="L311" s="25" t="s">
        <v>203</v>
      </c>
      <c r="M311" s="27" t="s">
        <v>208</v>
      </c>
      <c r="N311">
        <f t="shared" si="8"/>
        <v>4</v>
      </c>
      <c r="O311">
        <f t="shared" si="9"/>
        <v>6</v>
      </c>
    </row>
    <row r="312" spans="1:15" x14ac:dyDescent="0.3">
      <c r="A312" s="24"/>
      <c r="B312" s="23">
        <v>3635</v>
      </c>
      <c r="C312" s="24" t="s">
        <v>1060</v>
      </c>
      <c r="D312" s="25" t="s">
        <v>1061</v>
      </c>
      <c r="E312" s="25" t="s">
        <v>1062</v>
      </c>
      <c r="F312" s="25">
        <v>10.832198999999999</v>
      </c>
      <c r="G312" s="25">
        <v>106.66368300000001</v>
      </c>
      <c r="H312" s="26">
        <v>22.82</v>
      </c>
      <c r="I312" s="24" t="s">
        <v>22</v>
      </c>
      <c r="J312" s="26">
        <v>613.65000000000009</v>
      </c>
      <c r="K312" s="25" t="s">
        <v>202</v>
      </c>
      <c r="L312" s="25" t="s">
        <v>203</v>
      </c>
      <c r="M312" s="27" t="s">
        <v>208</v>
      </c>
      <c r="N312">
        <f t="shared" si="8"/>
        <v>4</v>
      </c>
      <c r="O312">
        <f t="shared" si="9"/>
        <v>6</v>
      </c>
    </row>
    <row r="313" spans="1:15" x14ac:dyDescent="0.3">
      <c r="A313" s="24"/>
      <c r="B313" s="23">
        <v>4783</v>
      </c>
      <c r="C313" s="24" t="s">
        <v>1063</v>
      </c>
      <c r="D313" s="25" t="s">
        <v>1064</v>
      </c>
      <c r="E313" s="25" t="s">
        <v>1065</v>
      </c>
      <c r="F313" s="25">
        <v>10.834803600000001</v>
      </c>
      <c r="G313" s="25">
        <v>106.66987760000001</v>
      </c>
      <c r="H313" s="26">
        <v>8.67</v>
      </c>
      <c r="I313" s="24" t="s">
        <v>22</v>
      </c>
      <c r="J313" s="26">
        <v>613.65000000000009</v>
      </c>
      <c r="K313" s="25" t="s">
        <v>204</v>
      </c>
      <c r="L313" s="25" t="s">
        <v>203</v>
      </c>
      <c r="M313" s="27" t="s">
        <v>209</v>
      </c>
      <c r="N313">
        <f t="shared" si="8"/>
        <v>2</v>
      </c>
      <c r="O313">
        <f t="shared" si="9"/>
        <v>7</v>
      </c>
    </row>
    <row r="314" spans="1:15" x14ac:dyDescent="0.3">
      <c r="A314" s="24"/>
      <c r="B314" s="23">
        <v>4229</v>
      </c>
      <c r="C314" s="24" t="s">
        <v>1066</v>
      </c>
      <c r="D314" s="25" t="s">
        <v>1067</v>
      </c>
      <c r="E314" s="25" t="s">
        <v>1068</v>
      </c>
      <c r="F314" s="25">
        <v>10.834828999999999</v>
      </c>
      <c r="G314" s="25">
        <v>106.66775800000001</v>
      </c>
      <c r="H314" s="26">
        <v>71.040000000000006</v>
      </c>
      <c r="I314" s="24" t="s">
        <v>22</v>
      </c>
      <c r="J314" s="26">
        <v>613.65000000000009</v>
      </c>
      <c r="K314" s="25" t="s">
        <v>202</v>
      </c>
      <c r="L314" s="25" t="s">
        <v>203</v>
      </c>
      <c r="M314" s="27" t="s">
        <v>209</v>
      </c>
      <c r="N314">
        <f t="shared" si="8"/>
        <v>2</v>
      </c>
      <c r="O314">
        <f t="shared" si="9"/>
        <v>7</v>
      </c>
    </row>
    <row r="315" spans="1:15" x14ac:dyDescent="0.3">
      <c r="A315" s="24"/>
      <c r="B315" s="23" t="s">
        <v>1069</v>
      </c>
      <c r="C315" s="24" t="s">
        <v>1070</v>
      </c>
      <c r="D315" s="25" t="s">
        <v>1071</v>
      </c>
      <c r="E315" s="25" t="s">
        <v>1072</v>
      </c>
      <c r="F315" s="25">
        <v>10.8457930032785</v>
      </c>
      <c r="G315" s="25">
        <v>106.662159499097</v>
      </c>
      <c r="H315" s="26">
        <v>6.7499999999999982</v>
      </c>
      <c r="I315" s="24" t="s">
        <v>22</v>
      </c>
      <c r="J315" s="26">
        <v>613.65000000000009</v>
      </c>
      <c r="K315" s="25" t="s">
        <v>204</v>
      </c>
      <c r="L315" s="25" t="s">
        <v>203</v>
      </c>
      <c r="M315" s="27" t="s">
        <v>209</v>
      </c>
      <c r="N315">
        <f t="shared" si="8"/>
        <v>2</v>
      </c>
      <c r="O315">
        <f t="shared" si="9"/>
        <v>7</v>
      </c>
    </row>
    <row r="316" spans="1:15" x14ac:dyDescent="0.3">
      <c r="A316" s="24"/>
      <c r="B316" s="23">
        <v>6675</v>
      </c>
      <c r="C316" s="24" t="s">
        <v>1073</v>
      </c>
      <c r="D316" s="25" t="s">
        <v>1074</v>
      </c>
      <c r="E316" s="25" t="s">
        <v>1075</v>
      </c>
      <c r="F316" s="25">
        <v>10.8449866539209</v>
      </c>
      <c r="G316" s="25">
        <v>106.667111226426</v>
      </c>
      <c r="H316" s="26">
        <v>21.79</v>
      </c>
      <c r="I316" s="24" t="s">
        <v>22</v>
      </c>
      <c r="J316" s="26">
        <v>613.65000000000009</v>
      </c>
      <c r="K316" s="25" t="s">
        <v>202</v>
      </c>
      <c r="L316" s="25" t="s">
        <v>203</v>
      </c>
      <c r="M316" s="27" t="s">
        <v>209</v>
      </c>
      <c r="N316">
        <f t="shared" si="8"/>
        <v>2</v>
      </c>
      <c r="O316">
        <f t="shared" si="9"/>
        <v>7</v>
      </c>
    </row>
    <row r="317" spans="1:15" x14ac:dyDescent="0.3">
      <c r="A317" s="24"/>
      <c r="B317" s="23">
        <v>4152</v>
      </c>
      <c r="C317" s="24" t="s">
        <v>1076</v>
      </c>
      <c r="D317" s="25" t="s">
        <v>1077</v>
      </c>
      <c r="E317" s="25" t="s">
        <v>1078</v>
      </c>
      <c r="F317" s="25">
        <v>10.847635</v>
      </c>
      <c r="G317" s="25">
        <v>106.65784600000001</v>
      </c>
      <c r="H317" s="26">
        <v>6</v>
      </c>
      <c r="I317" s="24" t="s">
        <v>22</v>
      </c>
      <c r="J317" s="26">
        <v>613.65000000000009</v>
      </c>
      <c r="K317" s="25" t="s">
        <v>204</v>
      </c>
      <c r="L317" s="25" t="s">
        <v>203</v>
      </c>
      <c r="M317" s="27" t="s">
        <v>209</v>
      </c>
      <c r="N317">
        <f t="shared" si="8"/>
        <v>2</v>
      </c>
      <c r="O317">
        <f t="shared" si="9"/>
        <v>7</v>
      </c>
    </row>
    <row r="318" spans="1:15" x14ac:dyDescent="0.3">
      <c r="A318" s="24"/>
      <c r="B318" s="23">
        <v>3620</v>
      </c>
      <c r="C318" s="24" t="s">
        <v>1079</v>
      </c>
      <c r="D318" s="25" t="s">
        <v>1080</v>
      </c>
      <c r="E318" s="25" t="s">
        <v>1081</v>
      </c>
      <c r="F318" s="25">
        <v>10.843202</v>
      </c>
      <c r="G318" s="25">
        <v>106.67719200000001</v>
      </c>
      <c r="H318" s="26">
        <v>27.349999999999998</v>
      </c>
      <c r="I318" s="24" t="s">
        <v>22</v>
      </c>
      <c r="J318" s="26">
        <v>613.65000000000009</v>
      </c>
      <c r="K318" s="25" t="s">
        <v>202</v>
      </c>
      <c r="L318" s="25" t="s">
        <v>203</v>
      </c>
      <c r="M318" s="27" t="s">
        <v>209</v>
      </c>
      <c r="N318">
        <f t="shared" si="8"/>
        <v>2</v>
      </c>
      <c r="O318">
        <f t="shared" si="9"/>
        <v>7</v>
      </c>
    </row>
    <row r="319" spans="1:15" x14ac:dyDescent="0.3">
      <c r="A319" s="24"/>
      <c r="B319" s="23" t="s">
        <v>1082</v>
      </c>
      <c r="C319" s="24" t="s">
        <v>1083</v>
      </c>
      <c r="D319" s="25" t="s">
        <v>1084</v>
      </c>
      <c r="E319" s="25" t="s">
        <v>1085</v>
      </c>
      <c r="F319" s="25">
        <v>10.847844</v>
      </c>
      <c r="G319" s="25">
        <v>106.6788</v>
      </c>
      <c r="H319" s="26">
        <v>12.019999999999996</v>
      </c>
      <c r="I319" s="24" t="s">
        <v>22</v>
      </c>
      <c r="J319" s="26">
        <v>613.65000000000009</v>
      </c>
      <c r="K319" s="25" t="s">
        <v>204</v>
      </c>
      <c r="L319" s="25" t="s">
        <v>203</v>
      </c>
      <c r="M319" s="27" t="s">
        <v>209</v>
      </c>
      <c r="N319">
        <f t="shared" si="8"/>
        <v>2</v>
      </c>
      <c r="O319">
        <f t="shared" si="9"/>
        <v>7</v>
      </c>
    </row>
    <row r="320" spans="1:15" x14ac:dyDescent="0.3">
      <c r="A320" s="24"/>
      <c r="B320" s="23">
        <v>6844</v>
      </c>
      <c r="C320" s="24" t="s">
        <v>1086</v>
      </c>
      <c r="D320" s="25" t="s">
        <v>1087</v>
      </c>
      <c r="E320" s="25" t="s">
        <v>1088</v>
      </c>
      <c r="F320" s="25">
        <v>10.855317903126799</v>
      </c>
      <c r="G320" s="25">
        <v>106.66549685252301</v>
      </c>
      <c r="H320" s="26">
        <v>28.18</v>
      </c>
      <c r="I320" s="24" t="s">
        <v>22</v>
      </c>
      <c r="J320" s="26">
        <v>613.65000000000009</v>
      </c>
      <c r="K320" s="25" t="s">
        <v>202</v>
      </c>
      <c r="L320" s="25" t="s">
        <v>203</v>
      </c>
      <c r="M320" s="27" t="s">
        <v>209</v>
      </c>
      <c r="N320">
        <f t="shared" si="8"/>
        <v>2</v>
      </c>
      <c r="O320">
        <f t="shared" si="9"/>
        <v>7</v>
      </c>
    </row>
    <row r="321" spans="1:15" x14ac:dyDescent="0.3">
      <c r="A321" s="24"/>
      <c r="B321" s="23">
        <v>3173</v>
      </c>
      <c r="C321" s="24" t="s">
        <v>1089</v>
      </c>
      <c r="D321" s="25" t="s">
        <v>1090</v>
      </c>
      <c r="E321" s="25" t="s">
        <v>1091</v>
      </c>
      <c r="F321" s="25">
        <v>10.834997</v>
      </c>
      <c r="G321" s="25">
        <v>106.67768</v>
      </c>
      <c r="H321" s="26">
        <v>65.33</v>
      </c>
      <c r="I321" s="24" t="s">
        <v>22</v>
      </c>
      <c r="J321" s="26">
        <v>613.65000000000009</v>
      </c>
      <c r="K321" s="25" t="s">
        <v>204</v>
      </c>
      <c r="L321" s="25" t="s">
        <v>203</v>
      </c>
      <c r="M321" s="27" t="s">
        <v>209</v>
      </c>
      <c r="N321">
        <f t="shared" si="8"/>
        <v>2</v>
      </c>
      <c r="O321">
        <f t="shared" si="9"/>
        <v>7</v>
      </c>
    </row>
    <row r="322" spans="1:15" x14ac:dyDescent="0.3">
      <c r="A322" s="24"/>
      <c r="B322" s="23">
        <v>4223</v>
      </c>
      <c r="C322" s="24" t="s">
        <v>1092</v>
      </c>
      <c r="D322" s="25" t="s">
        <v>1093</v>
      </c>
      <c r="E322" s="25" t="s">
        <v>1094</v>
      </c>
      <c r="F322" s="25">
        <v>10.828177</v>
      </c>
      <c r="G322" s="25">
        <v>106.686645</v>
      </c>
      <c r="H322" s="26">
        <v>52.47999999999999</v>
      </c>
      <c r="I322" s="24" t="s">
        <v>22</v>
      </c>
      <c r="J322" s="26">
        <v>613.65000000000009</v>
      </c>
      <c r="K322" s="25" t="s">
        <v>204</v>
      </c>
      <c r="L322" s="25" t="s">
        <v>203</v>
      </c>
      <c r="M322" s="27" t="s">
        <v>209</v>
      </c>
      <c r="N322">
        <f t="shared" si="8"/>
        <v>2</v>
      </c>
      <c r="O322">
        <f t="shared" si="9"/>
        <v>7</v>
      </c>
    </row>
    <row r="323" spans="1:15" x14ac:dyDescent="0.3">
      <c r="A323" s="24"/>
      <c r="B323" s="23">
        <v>3505</v>
      </c>
      <c r="C323" s="24" t="s">
        <v>1095</v>
      </c>
      <c r="D323" s="25" t="s">
        <v>1096</v>
      </c>
      <c r="E323" s="25" t="s">
        <v>1097</v>
      </c>
      <c r="F323" s="25">
        <v>10.818445000000001</v>
      </c>
      <c r="G323" s="25">
        <v>106.684164</v>
      </c>
      <c r="H323" s="26">
        <v>36.549999999999997</v>
      </c>
      <c r="I323" s="24" t="s">
        <v>22</v>
      </c>
      <c r="J323" s="26">
        <v>613.65000000000009</v>
      </c>
      <c r="K323" s="25" t="s">
        <v>202</v>
      </c>
      <c r="L323" s="25" t="s">
        <v>203</v>
      </c>
      <c r="M323" s="27" t="s">
        <v>209</v>
      </c>
      <c r="N323">
        <f t="shared" si="8"/>
        <v>2</v>
      </c>
      <c r="O323">
        <f t="shared" si="9"/>
        <v>7</v>
      </c>
    </row>
    <row r="324" spans="1:15" x14ac:dyDescent="0.3">
      <c r="A324" s="24"/>
      <c r="B324" s="23">
        <v>3667</v>
      </c>
      <c r="C324" s="24" t="s">
        <v>1098</v>
      </c>
      <c r="D324" s="25" t="s">
        <v>1099</v>
      </c>
      <c r="E324" s="25" t="s">
        <v>1100</v>
      </c>
      <c r="F324" s="25">
        <v>10.831839</v>
      </c>
      <c r="G324" s="25">
        <v>106.690636</v>
      </c>
      <c r="H324" s="26">
        <v>29.419999999999998</v>
      </c>
      <c r="I324" s="24" t="s">
        <v>22</v>
      </c>
      <c r="J324" s="26">
        <v>613.65000000000009</v>
      </c>
      <c r="K324" s="25" t="s">
        <v>204</v>
      </c>
      <c r="L324" s="25" t="s">
        <v>203</v>
      </c>
      <c r="M324" s="27" t="s">
        <v>209</v>
      </c>
      <c r="N324">
        <f t="shared" ref="N324:N387" si="10">IF(LEFT(M324,11)="Time window",4,2)</f>
        <v>2</v>
      </c>
      <c r="O324">
        <f t="shared" ref="O324:O387" si="11">IF(LEFT(M324,11)="Time window",6,7)</f>
        <v>7</v>
      </c>
    </row>
    <row r="325" spans="1:15" x14ac:dyDescent="0.3">
      <c r="A325" s="24"/>
      <c r="B325" s="23">
        <v>5493</v>
      </c>
      <c r="C325" s="24" t="s">
        <v>1101</v>
      </c>
      <c r="D325" s="25" t="s">
        <v>1102</v>
      </c>
      <c r="E325" s="25" t="s">
        <v>1103</v>
      </c>
      <c r="F325" s="25">
        <v>10.829795600000001</v>
      </c>
      <c r="G325" s="25">
        <v>106.6856555</v>
      </c>
      <c r="H325" s="26">
        <v>9.4699999999999971</v>
      </c>
      <c r="I325" s="24" t="s">
        <v>22</v>
      </c>
      <c r="J325" s="26">
        <v>613.65000000000009</v>
      </c>
      <c r="K325" s="25" t="s">
        <v>204</v>
      </c>
      <c r="L325" s="25" t="s">
        <v>203</v>
      </c>
      <c r="M325" s="27" t="s">
        <v>209</v>
      </c>
      <c r="N325">
        <f t="shared" si="10"/>
        <v>2</v>
      </c>
      <c r="O325">
        <f t="shared" si="11"/>
        <v>7</v>
      </c>
    </row>
    <row r="326" spans="1:15" x14ac:dyDescent="0.3">
      <c r="A326" s="24"/>
      <c r="B326" s="23">
        <v>3932</v>
      </c>
      <c r="C326" s="24" t="s">
        <v>1104</v>
      </c>
      <c r="D326" s="25" t="s">
        <v>1105</v>
      </c>
      <c r="E326" s="25" t="s">
        <v>1106</v>
      </c>
      <c r="F326" s="25">
        <v>10.839343</v>
      </c>
      <c r="G326" s="25">
        <v>106.680697</v>
      </c>
      <c r="H326" s="26">
        <v>15.179999999999996</v>
      </c>
      <c r="I326" s="24" t="s">
        <v>22</v>
      </c>
      <c r="J326" s="26">
        <v>613.65000000000009</v>
      </c>
      <c r="K326" s="25" t="s">
        <v>204</v>
      </c>
      <c r="L326" s="25" t="s">
        <v>203</v>
      </c>
      <c r="M326" s="27" t="s">
        <v>209</v>
      </c>
      <c r="N326">
        <f t="shared" si="10"/>
        <v>2</v>
      </c>
      <c r="O326">
        <f t="shared" si="11"/>
        <v>7</v>
      </c>
    </row>
    <row r="327" spans="1:15" x14ac:dyDescent="0.3">
      <c r="A327" s="24"/>
      <c r="B327" s="23">
        <v>3339</v>
      </c>
      <c r="C327" s="24" t="s">
        <v>1107</v>
      </c>
      <c r="D327" s="25" t="s">
        <v>1108</v>
      </c>
      <c r="E327" s="25" t="s">
        <v>1109</v>
      </c>
      <c r="F327" s="25">
        <v>10.8271</v>
      </c>
      <c r="G327" s="25">
        <v>106.68025</v>
      </c>
      <c r="H327" s="26">
        <v>18.190000000000001</v>
      </c>
      <c r="I327" s="24" t="s">
        <v>22</v>
      </c>
      <c r="J327" s="26">
        <v>613.65000000000009</v>
      </c>
      <c r="K327" s="25" t="s">
        <v>204</v>
      </c>
      <c r="L327" s="25" t="s">
        <v>203</v>
      </c>
      <c r="M327" s="27" t="s">
        <v>209</v>
      </c>
      <c r="N327">
        <f t="shared" si="10"/>
        <v>2</v>
      </c>
      <c r="O327">
        <f t="shared" si="11"/>
        <v>7</v>
      </c>
    </row>
    <row r="328" spans="1:15" x14ac:dyDescent="0.3">
      <c r="A328" s="24"/>
      <c r="B328" s="23">
        <v>3677</v>
      </c>
      <c r="C328" s="24" t="s">
        <v>1110</v>
      </c>
      <c r="D328" s="25" t="s">
        <v>1111</v>
      </c>
      <c r="E328" s="25" t="s">
        <v>1112</v>
      </c>
      <c r="F328" s="25">
        <v>10.834410999999999</v>
      </c>
      <c r="G328" s="25">
        <v>106.68639400000001</v>
      </c>
      <c r="H328" s="26">
        <v>4.8999999999999995</v>
      </c>
      <c r="I328" s="24" t="s">
        <v>22</v>
      </c>
      <c r="J328" s="26">
        <v>613.65000000000009</v>
      </c>
      <c r="K328" s="25" t="s">
        <v>204</v>
      </c>
      <c r="L328" s="25" t="s">
        <v>203</v>
      </c>
      <c r="M328" s="27" t="s">
        <v>209</v>
      </c>
      <c r="N328">
        <f t="shared" si="10"/>
        <v>2</v>
      </c>
      <c r="O328">
        <f t="shared" si="11"/>
        <v>7</v>
      </c>
    </row>
    <row r="329" spans="1:15" x14ac:dyDescent="0.3">
      <c r="A329" s="24"/>
      <c r="B329" s="23">
        <v>4349</v>
      </c>
      <c r="C329" s="24" t="s">
        <v>1113</v>
      </c>
      <c r="D329" s="25" t="s">
        <v>1114</v>
      </c>
      <c r="E329" s="25" t="s">
        <v>1115</v>
      </c>
      <c r="F329" s="25">
        <v>10.8386227</v>
      </c>
      <c r="G329" s="25">
        <v>106.6824197</v>
      </c>
      <c r="H329" s="26">
        <v>4.0999999999999996</v>
      </c>
      <c r="I329" s="24" t="s">
        <v>22</v>
      </c>
      <c r="J329" s="26">
        <v>613.65000000000009</v>
      </c>
      <c r="K329" s="25" t="s">
        <v>204</v>
      </c>
      <c r="L329" s="25" t="s">
        <v>203</v>
      </c>
      <c r="M329" s="27" t="s">
        <v>208</v>
      </c>
      <c r="N329">
        <f t="shared" si="10"/>
        <v>4</v>
      </c>
      <c r="O329">
        <f t="shared" si="11"/>
        <v>6</v>
      </c>
    </row>
    <row r="330" spans="1:15" x14ac:dyDescent="0.3">
      <c r="A330" s="24"/>
      <c r="B330" s="23">
        <v>4952</v>
      </c>
      <c r="C330" s="24" t="s">
        <v>1116</v>
      </c>
      <c r="D330" s="25" t="s">
        <v>1117</v>
      </c>
      <c r="E330" s="25" t="s">
        <v>1118</v>
      </c>
      <c r="F330" s="25">
        <v>10.818859</v>
      </c>
      <c r="G330" s="25">
        <v>106.6906151</v>
      </c>
      <c r="H330" s="26">
        <v>10.569999999999999</v>
      </c>
      <c r="I330" s="24" t="s">
        <v>22</v>
      </c>
      <c r="J330" s="26">
        <v>613.65000000000009</v>
      </c>
      <c r="K330" s="25" t="s">
        <v>204</v>
      </c>
      <c r="L330" s="25" t="s">
        <v>203</v>
      </c>
      <c r="M330" s="27" t="s">
        <v>209</v>
      </c>
      <c r="N330">
        <f t="shared" si="10"/>
        <v>2</v>
      </c>
      <c r="O330">
        <f t="shared" si="11"/>
        <v>7</v>
      </c>
    </row>
    <row r="331" spans="1:15" x14ac:dyDescent="0.3">
      <c r="A331" s="24"/>
      <c r="B331" s="23">
        <v>6047</v>
      </c>
      <c r="C331" s="24" t="s">
        <v>1119</v>
      </c>
      <c r="D331" s="25" t="s">
        <v>1120</v>
      </c>
      <c r="E331" s="25" t="s">
        <v>1121</v>
      </c>
      <c r="F331" s="25">
        <v>10.8185163790323</v>
      </c>
      <c r="G331" s="25">
        <v>106.689901483206</v>
      </c>
      <c r="H331" s="26">
        <v>15</v>
      </c>
      <c r="I331" s="24" t="s">
        <v>22</v>
      </c>
      <c r="J331" s="26">
        <v>613.65000000000009</v>
      </c>
      <c r="K331" s="25" t="s">
        <v>204</v>
      </c>
      <c r="L331" s="25" t="s">
        <v>203</v>
      </c>
      <c r="M331" s="27" t="s">
        <v>209</v>
      </c>
      <c r="N331">
        <f t="shared" si="10"/>
        <v>2</v>
      </c>
      <c r="O331">
        <f t="shared" si="11"/>
        <v>7</v>
      </c>
    </row>
    <row r="332" spans="1:15" x14ac:dyDescent="0.3">
      <c r="A332" s="24"/>
      <c r="B332" s="23">
        <v>6316</v>
      </c>
      <c r="C332" s="24" t="s">
        <v>1122</v>
      </c>
      <c r="D332" s="25" t="s">
        <v>1123</v>
      </c>
      <c r="E332" s="25" t="s">
        <v>1124</v>
      </c>
      <c r="F332" s="25">
        <v>10.8295594964945</v>
      </c>
      <c r="G332" s="25">
        <v>106.70263694006201</v>
      </c>
      <c r="H332" s="26">
        <v>18.899999999999999</v>
      </c>
      <c r="I332" s="24" t="s">
        <v>22</v>
      </c>
      <c r="J332" s="26">
        <v>613.65000000000009</v>
      </c>
      <c r="K332" s="25" t="s">
        <v>204</v>
      </c>
      <c r="L332" s="25" t="s">
        <v>203</v>
      </c>
      <c r="M332" s="27" t="s">
        <v>209</v>
      </c>
      <c r="N332">
        <f t="shared" si="10"/>
        <v>2</v>
      </c>
      <c r="O332">
        <f t="shared" si="11"/>
        <v>7</v>
      </c>
    </row>
    <row r="333" spans="1:15" x14ac:dyDescent="0.3">
      <c r="A333" s="24"/>
      <c r="B333" s="23">
        <v>6343</v>
      </c>
      <c r="C333" s="24" t="s">
        <v>1125</v>
      </c>
      <c r="D333" s="25" t="s">
        <v>1126</v>
      </c>
      <c r="E333" s="25" t="s">
        <v>1127</v>
      </c>
      <c r="F333" s="25">
        <v>10.8285232129282</v>
      </c>
      <c r="G333" s="25">
        <v>106.706321370748</v>
      </c>
      <c r="H333" s="26">
        <v>17.569999999999997</v>
      </c>
      <c r="I333" s="24" t="s">
        <v>22</v>
      </c>
      <c r="J333" s="26">
        <v>613.65000000000009</v>
      </c>
      <c r="K333" s="25" t="s">
        <v>202</v>
      </c>
      <c r="L333" s="25" t="s">
        <v>203</v>
      </c>
      <c r="M333" s="27" t="s">
        <v>209</v>
      </c>
      <c r="N333">
        <f t="shared" si="10"/>
        <v>2</v>
      </c>
      <c r="O333">
        <f t="shared" si="11"/>
        <v>7</v>
      </c>
    </row>
    <row r="334" spans="1:15" x14ac:dyDescent="0.3">
      <c r="A334" s="24"/>
      <c r="B334" s="23">
        <v>3241</v>
      </c>
      <c r="C334" s="24" t="s">
        <v>1128</v>
      </c>
      <c r="D334" s="25" t="s">
        <v>1129</v>
      </c>
      <c r="E334" s="25" t="s">
        <v>1130</v>
      </c>
      <c r="F334" s="25">
        <v>10.854397000000001</v>
      </c>
      <c r="G334" s="25">
        <v>106.65711899999999</v>
      </c>
      <c r="H334" s="26">
        <v>6.45</v>
      </c>
      <c r="I334" s="24" t="s">
        <v>22</v>
      </c>
      <c r="J334" s="26">
        <v>613.65000000000009</v>
      </c>
      <c r="K334" s="25" t="s">
        <v>204</v>
      </c>
      <c r="L334" s="25" t="s">
        <v>205</v>
      </c>
      <c r="M334" s="27" t="s">
        <v>209</v>
      </c>
      <c r="N334">
        <f t="shared" si="10"/>
        <v>2</v>
      </c>
      <c r="O334">
        <f t="shared" si="11"/>
        <v>7</v>
      </c>
    </row>
    <row r="335" spans="1:15" x14ac:dyDescent="0.3">
      <c r="A335" s="24"/>
      <c r="B335" s="23">
        <v>5449</v>
      </c>
      <c r="C335" s="24" t="s">
        <v>1131</v>
      </c>
      <c r="D335" s="25" t="s">
        <v>1132</v>
      </c>
      <c r="E335" s="25" t="s">
        <v>1133</v>
      </c>
      <c r="F335" s="25">
        <v>10.8517688</v>
      </c>
      <c r="G335" s="25">
        <v>106.6585805</v>
      </c>
      <c r="H335" s="26">
        <v>22.65</v>
      </c>
      <c r="I335" s="24" t="s">
        <v>22</v>
      </c>
      <c r="J335" s="26">
        <v>613.65000000000009</v>
      </c>
      <c r="K335" s="25" t="s">
        <v>202</v>
      </c>
      <c r="L335" s="25" t="s">
        <v>203</v>
      </c>
      <c r="M335" s="27" t="s">
        <v>209</v>
      </c>
      <c r="N335">
        <f t="shared" si="10"/>
        <v>2</v>
      </c>
      <c r="O335">
        <f t="shared" si="11"/>
        <v>7</v>
      </c>
    </row>
    <row r="336" spans="1:15" x14ac:dyDescent="0.3">
      <c r="A336" s="24"/>
      <c r="B336" s="23">
        <v>1551</v>
      </c>
      <c r="C336" s="24" t="s">
        <v>1134</v>
      </c>
      <c r="D336" s="25" t="s">
        <v>1135</v>
      </c>
      <c r="E336" s="25" t="s">
        <v>1136</v>
      </c>
      <c r="F336" s="25">
        <v>10.827113799999999</v>
      </c>
      <c r="G336" s="25">
        <v>106.687093</v>
      </c>
      <c r="H336" s="26">
        <v>11.979999999999999</v>
      </c>
      <c r="I336" s="24" t="s">
        <v>22</v>
      </c>
      <c r="J336" s="26">
        <v>613.65000000000009</v>
      </c>
      <c r="K336" s="25" t="s">
        <v>206</v>
      </c>
      <c r="L336" s="25" t="s">
        <v>205</v>
      </c>
      <c r="M336" s="27" t="s">
        <v>209</v>
      </c>
      <c r="N336">
        <f t="shared" si="10"/>
        <v>2</v>
      </c>
      <c r="O336">
        <f t="shared" si="11"/>
        <v>7</v>
      </c>
    </row>
    <row r="337" spans="1:15" x14ac:dyDescent="0.3">
      <c r="A337" s="24"/>
      <c r="B337" s="23">
        <v>6068</v>
      </c>
      <c r="C337" s="24" t="s">
        <v>1137</v>
      </c>
      <c r="D337" s="25" t="s">
        <v>1138</v>
      </c>
      <c r="E337" s="25" t="s">
        <v>1139</v>
      </c>
      <c r="F337" s="25">
        <v>10.829395763167399</v>
      </c>
      <c r="G337" s="25">
        <v>106.692073354998</v>
      </c>
      <c r="H337" s="26">
        <v>7.0299999999999994</v>
      </c>
      <c r="I337" s="24" t="s">
        <v>22</v>
      </c>
      <c r="J337" s="26">
        <v>613.65000000000009</v>
      </c>
      <c r="K337" s="25" t="s">
        <v>204</v>
      </c>
      <c r="L337" s="25" t="s">
        <v>205</v>
      </c>
      <c r="M337" s="27" t="s">
        <v>209</v>
      </c>
      <c r="N337">
        <f t="shared" si="10"/>
        <v>2</v>
      </c>
      <c r="O337">
        <f t="shared" si="11"/>
        <v>7</v>
      </c>
    </row>
    <row r="338" spans="1:15" x14ac:dyDescent="0.3">
      <c r="A338" s="24"/>
      <c r="B338" s="23">
        <v>1549</v>
      </c>
      <c r="C338" s="24" t="s">
        <v>1140</v>
      </c>
      <c r="D338" s="25" t="s">
        <v>1141</v>
      </c>
      <c r="E338" s="25" t="s">
        <v>1142</v>
      </c>
      <c r="F338" s="25">
        <v>10.829220100000001</v>
      </c>
      <c r="G338" s="25">
        <v>106.6705207</v>
      </c>
      <c r="H338" s="26">
        <v>13.949999999999998</v>
      </c>
      <c r="I338" s="24" t="s">
        <v>22</v>
      </c>
      <c r="J338" s="26">
        <v>613.65000000000009</v>
      </c>
      <c r="K338" s="25" t="s">
        <v>206</v>
      </c>
      <c r="L338" s="25" t="s">
        <v>205</v>
      </c>
      <c r="M338" s="27" t="s">
        <v>208</v>
      </c>
      <c r="N338">
        <f t="shared" si="10"/>
        <v>4</v>
      </c>
      <c r="O338">
        <f t="shared" si="11"/>
        <v>6</v>
      </c>
    </row>
    <row r="339" spans="1:15" x14ac:dyDescent="0.3">
      <c r="A339" s="24"/>
      <c r="B339" s="23">
        <v>5785</v>
      </c>
      <c r="C339" s="24" t="s">
        <v>1143</v>
      </c>
      <c r="D339" s="25" t="s">
        <v>1144</v>
      </c>
      <c r="E339" s="25" t="s">
        <v>1145</v>
      </c>
      <c r="F339" s="25">
        <v>10.8343428562005</v>
      </c>
      <c r="G339" s="25">
        <v>106.677900241364</v>
      </c>
      <c r="H339" s="26">
        <v>3.3500000000000005</v>
      </c>
      <c r="I339" s="24" t="s">
        <v>22</v>
      </c>
      <c r="J339" s="26">
        <v>613.65000000000009</v>
      </c>
      <c r="K339" s="25" t="s">
        <v>204</v>
      </c>
      <c r="L339" s="25" t="s">
        <v>205</v>
      </c>
      <c r="M339" s="27" t="s">
        <v>208</v>
      </c>
      <c r="N339">
        <f t="shared" si="10"/>
        <v>4</v>
      </c>
      <c r="O339">
        <f t="shared" si="11"/>
        <v>6</v>
      </c>
    </row>
    <row r="340" spans="1:15" x14ac:dyDescent="0.3">
      <c r="A340" s="24"/>
      <c r="B340" s="23">
        <v>2965</v>
      </c>
      <c r="C340" s="24" t="s">
        <v>1146</v>
      </c>
      <c r="D340" s="25" t="s">
        <v>1147</v>
      </c>
      <c r="E340" s="25" t="s">
        <v>1148</v>
      </c>
      <c r="F340" s="25">
        <v>10.798435</v>
      </c>
      <c r="G340" s="25">
        <v>106.751772</v>
      </c>
      <c r="H340" s="26">
        <v>13.77</v>
      </c>
      <c r="I340" s="24" t="s">
        <v>23</v>
      </c>
      <c r="J340" s="26">
        <v>555.64914284116639</v>
      </c>
      <c r="K340" s="25" t="s">
        <v>204</v>
      </c>
      <c r="L340" s="25" t="s">
        <v>203</v>
      </c>
      <c r="M340" s="27" t="s">
        <v>209</v>
      </c>
      <c r="N340">
        <f t="shared" si="10"/>
        <v>2</v>
      </c>
      <c r="O340">
        <f t="shared" si="11"/>
        <v>7</v>
      </c>
    </row>
    <row r="341" spans="1:15" x14ac:dyDescent="0.3">
      <c r="A341" s="24"/>
      <c r="B341" s="23">
        <v>2641</v>
      </c>
      <c r="C341" s="24" t="s">
        <v>1149</v>
      </c>
      <c r="D341" s="25" t="s">
        <v>1150</v>
      </c>
      <c r="E341" s="25" t="s">
        <v>1151</v>
      </c>
      <c r="F341" s="25">
        <v>10.79086</v>
      </c>
      <c r="G341" s="25">
        <v>106.74254000000001</v>
      </c>
      <c r="H341" s="26">
        <v>48.899999999999991</v>
      </c>
      <c r="I341" s="24" t="s">
        <v>23</v>
      </c>
      <c r="J341" s="26">
        <v>555.64914284116639</v>
      </c>
      <c r="K341" s="25" t="s">
        <v>204</v>
      </c>
      <c r="L341" s="25" t="s">
        <v>203</v>
      </c>
      <c r="M341" s="27" t="s">
        <v>208</v>
      </c>
      <c r="N341">
        <f t="shared" si="10"/>
        <v>4</v>
      </c>
      <c r="O341">
        <f t="shared" si="11"/>
        <v>6</v>
      </c>
    </row>
    <row r="342" spans="1:15" x14ac:dyDescent="0.3">
      <c r="A342" s="24"/>
      <c r="B342" s="23">
        <v>6135</v>
      </c>
      <c r="C342" s="24" t="s">
        <v>1152</v>
      </c>
      <c r="D342" s="25" t="s">
        <v>1153</v>
      </c>
      <c r="E342" s="25" t="s">
        <v>1154</v>
      </c>
      <c r="F342" s="25">
        <v>10.795123928511201</v>
      </c>
      <c r="G342" s="25">
        <v>106.736647947463</v>
      </c>
      <c r="H342" s="26">
        <v>19.7</v>
      </c>
      <c r="I342" s="24" t="s">
        <v>23</v>
      </c>
      <c r="J342" s="26">
        <v>555.64914284116639</v>
      </c>
      <c r="K342" s="25" t="s">
        <v>204</v>
      </c>
      <c r="L342" s="25" t="s">
        <v>203</v>
      </c>
      <c r="M342" s="27" t="s">
        <v>208</v>
      </c>
      <c r="N342">
        <f t="shared" si="10"/>
        <v>4</v>
      </c>
      <c r="O342">
        <f t="shared" si="11"/>
        <v>6</v>
      </c>
    </row>
    <row r="343" spans="1:15" x14ac:dyDescent="0.3">
      <c r="A343" s="24"/>
      <c r="B343" s="23" t="s">
        <v>1155</v>
      </c>
      <c r="C343" s="24" t="s">
        <v>1156</v>
      </c>
      <c r="D343" s="25" t="s">
        <v>1157</v>
      </c>
      <c r="E343" s="25" t="s">
        <v>1158</v>
      </c>
      <c r="F343" s="25">
        <v>10.7935462945089</v>
      </c>
      <c r="G343" s="25">
        <v>106.739367323484</v>
      </c>
      <c r="H343" s="26">
        <v>5.78</v>
      </c>
      <c r="I343" s="24" t="s">
        <v>23</v>
      </c>
      <c r="J343" s="26">
        <v>555.64914284116639</v>
      </c>
      <c r="K343" s="25" t="s">
        <v>204</v>
      </c>
      <c r="L343" s="25" t="s">
        <v>203</v>
      </c>
      <c r="M343" s="27" t="s">
        <v>209</v>
      </c>
      <c r="N343">
        <f t="shared" si="10"/>
        <v>2</v>
      </c>
      <c r="O343">
        <f t="shared" si="11"/>
        <v>7</v>
      </c>
    </row>
    <row r="344" spans="1:15" x14ac:dyDescent="0.3">
      <c r="A344" s="24"/>
      <c r="B344" s="23">
        <v>4940</v>
      </c>
      <c r="C344" s="24" t="s">
        <v>1159</v>
      </c>
      <c r="D344" s="25" t="s">
        <v>1160</v>
      </c>
      <c r="E344" s="25" t="s">
        <v>1161</v>
      </c>
      <c r="F344" s="25">
        <v>10.7978801</v>
      </c>
      <c r="G344" s="25">
        <v>106.73934509999999</v>
      </c>
      <c r="H344" s="26">
        <v>40.889999999999993</v>
      </c>
      <c r="I344" s="24" t="s">
        <v>23</v>
      </c>
      <c r="J344" s="26">
        <v>555.64914284116639</v>
      </c>
      <c r="K344" s="25" t="s">
        <v>202</v>
      </c>
      <c r="L344" s="25" t="s">
        <v>203</v>
      </c>
      <c r="M344" s="27" t="s">
        <v>209</v>
      </c>
      <c r="N344">
        <f t="shared" si="10"/>
        <v>2</v>
      </c>
      <c r="O344">
        <f t="shared" si="11"/>
        <v>7</v>
      </c>
    </row>
    <row r="345" spans="1:15" x14ac:dyDescent="0.3">
      <c r="A345" s="24"/>
      <c r="B345" s="23">
        <v>4366</v>
      </c>
      <c r="C345" s="24" t="s">
        <v>1162</v>
      </c>
      <c r="D345" s="25" t="s">
        <v>1163</v>
      </c>
      <c r="E345" s="25" t="s">
        <v>1164</v>
      </c>
      <c r="F345" s="25">
        <v>10.809851999999999</v>
      </c>
      <c r="G345" s="25">
        <v>106.731897</v>
      </c>
      <c r="H345" s="26">
        <v>12.469999999999997</v>
      </c>
      <c r="I345" s="24" t="s">
        <v>23</v>
      </c>
      <c r="J345" s="26">
        <v>555.64914284116639</v>
      </c>
      <c r="K345" s="25" t="s">
        <v>202</v>
      </c>
      <c r="L345" s="25" t="s">
        <v>203</v>
      </c>
      <c r="M345" s="27" t="s">
        <v>209</v>
      </c>
      <c r="N345">
        <f t="shared" si="10"/>
        <v>2</v>
      </c>
      <c r="O345">
        <f t="shared" si="11"/>
        <v>7</v>
      </c>
    </row>
    <row r="346" spans="1:15" x14ac:dyDescent="0.3">
      <c r="A346" s="24"/>
      <c r="B346" s="23">
        <v>4235</v>
      </c>
      <c r="C346" s="24" t="s">
        <v>1165</v>
      </c>
      <c r="D346" s="25" t="s">
        <v>1166</v>
      </c>
      <c r="E346" s="25" t="s">
        <v>1167</v>
      </c>
      <c r="F346" s="25">
        <v>10.816387000000001</v>
      </c>
      <c r="G346" s="25">
        <v>106.73083200000001</v>
      </c>
      <c r="H346" s="26">
        <v>27.989999999999995</v>
      </c>
      <c r="I346" s="24" t="s">
        <v>23</v>
      </c>
      <c r="J346" s="26">
        <v>555.64914284116639</v>
      </c>
      <c r="K346" s="25" t="s">
        <v>202</v>
      </c>
      <c r="L346" s="25" t="s">
        <v>203</v>
      </c>
      <c r="M346" s="27" t="s">
        <v>209</v>
      </c>
      <c r="N346">
        <f t="shared" si="10"/>
        <v>2</v>
      </c>
      <c r="O346">
        <f t="shared" si="11"/>
        <v>7</v>
      </c>
    </row>
    <row r="347" spans="1:15" x14ac:dyDescent="0.3">
      <c r="A347" s="24"/>
      <c r="B347" s="23" t="s">
        <v>1168</v>
      </c>
      <c r="C347" s="24" t="s">
        <v>1169</v>
      </c>
      <c r="D347" s="25" t="s">
        <v>1170</v>
      </c>
      <c r="E347" s="25" t="s">
        <v>1171</v>
      </c>
      <c r="F347" s="25">
        <v>10.8004295728363</v>
      </c>
      <c r="G347" s="25">
        <v>106.717724638184</v>
      </c>
      <c r="H347" s="26">
        <v>18.899999999999999</v>
      </c>
      <c r="I347" s="24" t="s">
        <v>23</v>
      </c>
      <c r="J347" s="26">
        <v>555.64914284116639</v>
      </c>
      <c r="K347" s="25" t="s">
        <v>204</v>
      </c>
      <c r="L347" s="25" t="s">
        <v>203</v>
      </c>
      <c r="M347" s="27" t="s">
        <v>209</v>
      </c>
      <c r="N347">
        <f t="shared" si="10"/>
        <v>2</v>
      </c>
      <c r="O347">
        <f t="shared" si="11"/>
        <v>7</v>
      </c>
    </row>
    <row r="348" spans="1:15" x14ac:dyDescent="0.3">
      <c r="A348" s="24"/>
      <c r="B348" s="23">
        <v>6256</v>
      </c>
      <c r="C348" s="24" t="s">
        <v>1172</v>
      </c>
      <c r="D348" s="25" t="s">
        <v>1173</v>
      </c>
      <c r="E348" s="25" t="s">
        <v>1174</v>
      </c>
      <c r="F348" s="25">
        <v>10.799828229661699</v>
      </c>
      <c r="G348" s="25">
        <v>106.72019493027</v>
      </c>
      <c r="H348" s="26">
        <v>14.279999999999998</v>
      </c>
      <c r="I348" s="24" t="s">
        <v>23</v>
      </c>
      <c r="J348" s="26">
        <v>555.64914284116639</v>
      </c>
      <c r="K348" s="25" t="s">
        <v>204</v>
      </c>
      <c r="L348" s="25" t="s">
        <v>203</v>
      </c>
      <c r="M348" s="27" t="s">
        <v>209</v>
      </c>
      <c r="N348">
        <f t="shared" si="10"/>
        <v>2</v>
      </c>
      <c r="O348">
        <f t="shared" si="11"/>
        <v>7</v>
      </c>
    </row>
    <row r="349" spans="1:15" x14ac:dyDescent="0.3">
      <c r="A349" s="24"/>
      <c r="B349" s="23">
        <v>3534</v>
      </c>
      <c r="C349" s="24" t="s">
        <v>1175</v>
      </c>
      <c r="D349" s="25" t="s">
        <v>1176</v>
      </c>
      <c r="E349" s="25" t="s">
        <v>1177</v>
      </c>
      <c r="F349" s="25">
        <v>10.8009012953279</v>
      </c>
      <c r="G349" s="25">
        <v>106.71332632133399</v>
      </c>
      <c r="H349" s="26">
        <v>30.659999999999997</v>
      </c>
      <c r="I349" s="24" t="s">
        <v>23</v>
      </c>
      <c r="J349" s="26">
        <v>555.64914284116639</v>
      </c>
      <c r="K349" s="25" t="s">
        <v>202</v>
      </c>
      <c r="L349" s="25" t="s">
        <v>203</v>
      </c>
      <c r="M349" s="27" t="s">
        <v>209</v>
      </c>
      <c r="N349">
        <f t="shared" si="10"/>
        <v>2</v>
      </c>
      <c r="O349">
        <f t="shared" si="11"/>
        <v>7</v>
      </c>
    </row>
    <row r="350" spans="1:15" x14ac:dyDescent="0.3">
      <c r="A350" s="24"/>
      <c r="B350" s="23">
        <v>3126</v>
      </c>
      <c r="C350" s="24" t="s">
        <v>1178</v>
      </c>
      <c r="D350" s="25" t="s">
        <v>1179</v>
      </c>
      <c r="E350" s="25" t="s">
        <v>1180</v>
      </c>
      <c r="F350" s="25">
        <v>10.801558</v>
      </c>
      <c r="G350" s="25">
        <v>106.71193100000001</v>
      </c>
      <c r="H350" s="26">
        <v>18.8</v>
      </c>
      <c r="I350" s="24" t="s">
        <v>23</v>
      </c>
      <c r="J350" s="26">
        <v>555.64914284116639</v>
      </c>
      <c r="K350" s="25" t="s">
        <v>204</v>
      </c>
      <c r="L350" s="25" t="s">
        <v>203</v>
      </c>
      <c r="M350" s="27" t="s">
        <v>208</v>
      </c>
      <c r="N350">
        <f t="shared" si="10"/>
        <v>4</v>
      </c>
      <c r="O350">
        <f t="shared" si="11"/>
        <v>6</v>
      </c>
    </row>
    <row r="351" spans="1:15" x14ac:dyDescent="0.3">
      <c r="A351" s="24"/>
      <c r="B351" s="23">
        <v>2026</v>
      </c>
      <c r="C351" s="24" t="s">
        <v>1181</v>
      </c>
      <c r="D351" s="25" t="s">
        <v>1182</v>
      </c>
      <c r="E351" s="25" t="s">
        <v>1183</v>
      </c>
      <c r="F351" s="25">
        <v>10.804592</v>
      </c>
      <c r="G351" s="25">
        <v>106.72729699999999</v>
      </c>
      <c r="H351" s="26">
        <v>0.8</v>
      </c>
      <c r="I351" s="24" t="s">
        <v>23</v>
      </c>
      <c r="J351" s="26">
        <v>555.64914284116639</v>
      </c>
      <c r="K351" s="25" t="s">
        <v>204</v>
      </c>
      <c r="L351" s="25" t="s">
        <v>203</v>
      </c>
      <c r="M351" s="27" t="s">
        <v>209</v>
      </c>
      <c r="N351">
        <f t="shared" si="10"/>
        <v>2</v>
      </c>
      <c r="O351">
        <f t="shared" si="11"/>
        <v>7</v>
      </c>
    </row>
    <row r="352" spans="1:15" x14ac:dyDescent="0.3">
      <c r="A352" s="24"/>
      <c r="B352" s="23">
        <v>4082</v>
      </c>
      <c r="C352" s="24" t="s">
        <v>1184</v>
      </c>
      <c r="D352" s="25" t="s">
        <v>1185</v>
      </c>
      <c r="E352" s="25" t="s">
        <v>1186</v>
      </c>
      <c r="F352" s="25">
        <v>10.813542</v>
      </c>
      <c r="G352" s="25">
        <v>106.728613</v>
      </c>
      <c r="H352" s="26">
        <v>3.0999999999999996</v>
      </c>
      <c r="I352" s="24" t="s">
        <v>23</v>
      </c>
      <c r="J352" s="26">
        <v>555.64914284116639</v>
      </c>
      <c r="K352" s="25" t="s">
        <v>204</v>
      </c>
      <c r="L352" s="25" t="s">
        <v>205</v>
      </c>
      <c r="M352" s="27" t="s">
        <v>208</v>
      </c>
      <c r="N352">
        <f t="shared" si="10"/>
        <v>4</v>
      </c>
      <c r="O352">
        <f t="shared" si="11"/>
        <v>6</v>
      </c>
    </row>
    <row r="353" spans="1:15" x14ac:dyDescent="0.3">
      <c r="A353" s="24"/>
      <c r="B353" s="23">
        <v>4662</v>
      </c>
      <c r="C353" s="24" t="s">
        <v>1187</v>
      </c>
      <c r="D353" s="25" t="s">
        <v>1188</v>
      </c>
      <c r="E353" s="25" t="s">
        <v>1189</v>
      </c>
      <c r="F353" s="25">
        <v>10.8034783</v>
      </c>
      <c r="G353" s="25">
        <v>106.74658719999999</v>
      </c>
      <c r="H353" s="26">
        <v>33.22</v>
      </c>
      <c r="I353" s="24" t="s">
        <v>23</v>
      </c>
      <c r="J353" s="26">
        <v>555.64914284116639</v>
      </c>
      <c r="K353" s="25" t="s">
        <v>204</v>
      </c>
      <c r="L353" s="25" t="s">
        <v>205</v>
      </c>
      <c r="M353" s="27" t="s">
        <v>209</v>
      </c>
      <c r="N353">
        <f t="shared" si="10"/>
        <v>2</v>
      </c>
      <c r="O353">
        <f t="shared" si="11"/>
        <v>7</v>
      </c>
    </row>
    <row r="354" spans="1:15" x14ac:dyDescent="0.3">
      <c r="A354" s="24"/>
      <c r="B354" s="23">
        <v>1561</v>
      </c>
      <c r="C354" s="24" t="s">
        <v>1190</v>
      </c>
      <c r="D354" s="25" t="s">
        <v>1191</v>
      </c>
      <c r="E354" s="25" t="s">
        <v>1192</v>
      </c>
      <c r="F354" s="25">
        <v>10.803429879104799</v>
      </c>
      <c r="G354" s="25">
        <v>106.7418764673</v>
      </c>
      <c r="H354" s="26">
        <v>266.38914284116635</v>
      </c>
      <c r="I354" s="24" t="s">
        <v>23</v>
      </c>
      <c r="J354" s="26">
        <v>555.64914284116639</v>
      </c>
      <c r="K354" s="25" t="s">
        <v>206</v>
      </c>
      <c r="L354" s="25" t="s">
        <v>205</v>
      </c>
      <c r="M354" s="27" t="s">
        <v>209</v>
      </c>
      <c r="N354">
        <f t="shared" si="10"/>
        <v>2</v>
      </c>
      <c r="O354">
        <f t="shared" si="11"/>
        <v>7</v>
      </c>
    </row>
    <row r="355" spans="1:15" x14ac:dyDescent="0.3">
      <c r="A355" s="24"/>
      <c r="B355" s="23">
        <v>5591</v>
      </c>
      <c r="C355" s="24" t="s">
        <v>1193</v>
      </c>
      <c r="D355" s="25" t="s">
        <v>1194</v>
      </c>
      <c r="E355" s="25" t="s">
        <v>1195</v>
      </c>
      <c r="F355" s="25">
        <v>10.782195</v>
      </c>
      <c r="G355" s="25">
        <v>106.73526200000001</v>
      </c>
      <c r="H355" s="26">
        <v>118.41000000000001</v>
      </c>
      <c r="I355" s="24" t="s">
        <v>24</v>
      </c>
      <c r="J355" s="26">
        <v>776.61000000000013</v>
      </c>
      <c r="K355" s="25" t="s">
        <v>202</v>
      </c>
      <c r="L355" s="25" t="s">
        <v>205</v>
      </c>
      <c r="M355" s="27" t="s">
        <v>208</v>
      </c>
      <c r="N355">
        <f t="shared" si="10"/>
        <v>4</v>
      </c>
      <c r="O355">
        <f t="shared" si="11"/>
        <v>6</v>
      </c>
    </row>
    <row r="356" spans="1:15" x14ac:dyDescent="0.3">
      <c r="A356" s="24"/>
      <c r="B356" s="23">
        <v>4772</v>
      </c>
      <c r="C356" s="24" t="s">
        <v>1196</v>
      </c>
      <c r="D356" s="25" t="s">
        <v>1197</v>
      </c>
      <c r="E356" s="25" t="s">
        <v>1198</v>
      </c>
      <c r="F356" s="25">
        <v>10.7854151</v>
      </c>
      <c r="G356" s="25">
        <v>106.7481248</v>
      </c>
      <c r="H356" s="26">
        <v>4.3999999999999995</v>
      </c>
      <c r="I356" s="24" t="s">
        <v>24</v>
      </c>
      <c r="J356" s="26">
        <v>776.61000000000013</v>
      </c>
      <c r="K356" s="25" t="s">
        <v>204</v>
      </c>
      <c r="L356" s="25" t="s">
        <v>205</v>
      </c>
      <c r="M356" s="27" t="s">
        <v>209</v>
      </c>
      <c r="N356">
        <f t="shared" si="10"/>
        <v>2</v>
      </c>
      <c r="O356">
        <f t="shared" si="11"/>
        <v>7</v>
      </c>
    </row>
    <row r="357" spans="1:15" x14ac:dyDescent="0.3">
      <c r="A357" s="24"/>
      <c r="B357" s="23">
        <v>4915</v>
      </c>
      <c r="C357" s="24" t="s">
        <v>1199</v>
      </c>
      <c r="D357" s="25" t="s">
        <v>1200</v>
      </c>
      <c r="E357" s="25" t="s">
        <v>1201</v>
      </c>
      <c r="F357" s="25">
        <v>10.7854151</v>
      </c>
      <c r="G357" s="25">
        <v>106.7481248</v>
      </c>
      <c r="H357" s="26">
        <v>97.54</v>
      </c>
      <c r="I357" s="24" t="s">
        <v>24</v>
      </c>
      <c r="J357" s="26">
        <v>776.61000000000013</v>
      </c>
      <c r="K357" s="25" t="s">
        <v>202</v>
      </c>
      <c r="L357" s="25" t="s">
        <v>205</v>
      </c>
      <c r="M357" s="27" t="s">
        <v>209</v>
      </c>
      <c r="N357">
        <f t="shared" si="10"/>
        <v>2</v>
      </c>
      <c r="O357">
        <f t="shared" si="11"/>
        <v>7</v>
      </c>
    </row>
    <row r="358" spans="1:15" x14ac:dyDescent="0.3">
      <c r="A358" s="24"/>
      <c r="B358" s="23">
        <v>4881</v>
      </c>
      <c r="C358" s="24" t="s">
        <v>1202</v>
      </c>
      <c r="D358" s="25" t="s">
        <v>1203</v>
      </c>
      <c r="E358" s="25" t="s">
        <v>1204</v>
      </c>
      <c r="F358" s="25">
        <v>10.789929300000001</v>
      </c>
      <c r="G358" s="25">
        <v>106.7515183</v>
      </c>
      <c r="H358" s="26">
        <v>44.939999999999991</v>
      </c>
      <c r="I358" s="24" t="s">
        <v>24</v>
      </c>
      <c r="J358" s="26">
        <v>776.61000000000013</v>
      </c>
      <c r="K358" s="25" t="s">
        <v>202</v>
      </c>
      <c r="L358" s="25" t="s">
        <v>205</v>
      </c>
      <c r="M358" s="27" t="s">
        <v>209</v>
      </c>
      <c r="N358">
        <f t="shared" si="10"/>
        <v>2</v>
      </c>
      <c r="O358">
        <f t="shared" si="11"/>
        <v>7</v>
      </c>
    </row>
    <row r="359" spans="1:15" x14ac:dyDescent="0.3">
      <c r="A359" s="24"/>
      <c r="B359" s="23">
        <v>5006</v>
      </c>
      <c r="C359" s="24" t="s">
        <v>1205</v>
      </c>
      <c r="D359" s="25" t="s">
        <v>1206</v>
      </c>
      <c r="E359" s="25" t="s">
        <v>1207</v>
      </c>
      <c r="F359" s="25">
        <v>10.790513600000001</v>
      </c>
      <c r="G359" s="25">
        <v>106.75411200000001</v>
      </c>
      <c r="H359" s="26">
        <v>7.6499999999999995</v>
      </c>
      <c r="I359" s="24" t="s">
        <v>24</v>
      </c>
      <c r="J359" s="26">
        <v>776.61000000000013</v>
      </c>
      <c r="K359" s="25" t="s">
        <v>204</v>
      </c>
      <c r="L359" s="25" t="s">
        <v>205</v>
      </c>
      <c r="M359" s="27" t="s">
        <v>209</v>
      </c>
      <c r="N359">
        <f t="shared" si="10"/>
        <v>2</v>
      </c>
      <c r="O359">
        <f t="shared" si="11"/>
        <v>7</v>
      </c>
    </row>
    <row r="360" spans="1:15" x14ac:dyDescent="0.3">
      <c r="A360" s="24"/>
      <c r="B360" s="23">
        <v>6272</v>
      </c>
      <c r="C360" s="24" t="s">
        <v>1208</v>
      </c>
      <c r="D360" s="25" t="s">
        <v>1209</v>
      </c>
      <c r="E360" s="25" t="s">
        <v>1210</v>
      </c>
      <c r="F360" s="25">
        <v>10.788215634385001</v>
      </c>
      <c r="G360" s="25">
        <v>106.759801779078</v>
      </c>
      <c r="H360" s="26">
        <v>9.0799999999999983</v>
      </c>
      <c r="I360" s="24" t="s">
        <v>24</v>
      </c>
      <c r="J360" s="26">
        <v>776.61000000000013</v>
      </c>
      <c r="K360" s="25" t="s">
        <v>204</v>
      </c>
      <c r="L360" s="25" t="s">
        <v>205</v>
      </c>
      <c r="M360" s="27" t="s">
        <v>208</v>
      </c>
      <c r="N360">
        <f t="shared" si="10"/>
        <v>4</v>
      </c>
      <c r="O360">
        <f t="shared" si="11"/>
        <v>6</v>
      </c>
    </row>
    <row r="361" spans="1:15" x14ac:dyDescent="0.3">
      <c r="A361" s="24"/>
      <c r="B361" s="23">
        <v>5231</v>
      </c>
      <c r="C361" s="24" t="s">
        <v>1211</v>
      </c>
      <c r="D361" s="25" t="s">
        <v>1212</v>
      </c>
      <c r="E361" s="25" t="s">
        <v>1213</v>
      </c>
      <c r="F361" s="25">
        <v>10.7882915</v>
      </c>
      <c r="G361" s="25">
        <v>106.7679765</v>
      </c>
      <c r="H361" s="26">
        <v>54.569999999999993</v>
      </c>
      <c r="I361" s="24" t="s">
        <v>24</v>
      </c>
      <c r="J361" s="26">
        <v>776.61000000000013</v>
      </c>
      <c r="K361" s="25" t="s">
        <v>202</v>
      </c>
      <c r="L361" s="25" t="s">
        <v>205</v>
      </c>
      <c r="M361" s="27" t="s">
        <v>208</v>
      </c>
      <c r="N361">
        <f t="shared" si="10"/>
        <v>4</v>
      </c>
      <c r="O361">
        <f t="shared" si="11"/>
        <v>6</v>
      </c>
    </row>
    <row r="362" spans="1:15" x14ac:dyDescent="0.3">
      <c r="A362" s="24"/>
      <c r="B362" s="23">
        <v>2931</v>
      </c>
      <c r="C362" s="24" t="s">
        <v>1214</v>
      </c>
      <c r="D362" s="25" t="s">
        <v>1215</v>
      </c>
      <c r="E362" s="25" t="s">
        <v>1216</v>
      </c>
      <c r="F362" s="25">
        <v>10.792059999999999</v>
      </c>
      <c r="G362" s="25">
        <v>106.77739</v>
      </c>
      <c r="H362" s="26">
        <v>32.25</v>
      </c>
      <c r="I362" s="24" t="s">
        <v>24</v>
      </c>
      <c r="J362" s="26">
        <v>776.61000000000013</v>
      </c>
      <c r="K362" s="25" t="s">
        <v>204</v>
      </c>
      <c r="L362" s="25" t="s">
        <v>205</v>
      </c>
      <c r="M362" s="27" t="s">
        <v>209</v>
      </c>
      <c r="N362">
        <f t="shared" si="10"/>
        <v>2</v>
      </c>
      <c r="O362">
        <f t="shared" si="11"/>
        <v>7</v>
      </c>
    </row>
    <row r="363" spans="1:15" x14ac:dyDescent="0.3">
      <c r="A363" s="24"/>
      <c r="B363" s="23">
        <v>5483</v>
      </c>
      <c r="C363" s="24" t="s">
        <v>1217</v>
      </c>
      <c r="D363" s="25" t="s">
        <v>1218</v>
      </c>
      <c r="E363" s="25" t="s">
        <v>1219</v>
      </c>
      <c r="F363" s="25">
        <v>10.789764099999999</v>
      </c>
      <c r="G363" s="25">
        <v>106.7769504</v>
      </c>
      <c r="H363" s="26">
        <v>19.899999999999999</v>
      </c>
      <c r="I363" s="24" t="s">
        <v>24</v>
      </c>
      <c r="J363" s="26">
        <v>776.61000000000013</v>
      </c>
      <c r="K363" s="25" t="s">
        <v>204</v>
      </c>
      <c r="L363" s="25" t="s">
        <v>205</v>
      </c>
      <c r="M363" s="27" t="s">
        <v>209</v>
      </c>
      <c r="N363">
        <f t="shared" si="10"/>
        <v>2</v>
      </c>
      <c r="O363">
        <f t="shared" si="11"/>
        <v>7</v>
      </c>
    </row>
    <row r="364" spans="1:15" x14ac:dyDescent="0.3">
      <c r="A364" s="24"/>
      <c r="B364" s="23">
        <v>5436</v>
      </c>
      <c r="C364" s="24" t="s">
        <v>1220</v>
      </c>
      <c r="D364" s="25" t="s">
        <v>1221</v>
      </c>
      <c r="E364" s="25" t="s">
        <v>1222</v>
      </c>
      <c r="F364" s="25">
        <v>10.7833386</v>
      </c>
      <c r="G364" s="25">
        <v>106.76203049999999</v>
      </c>
      <c r="H364" s="26">
        <v>5.2999999999999989</v>
      </c>
      <c r="I364" s="24" t="s">
        <v>24</v>
      </c>
      <c r="J364" s="26">
        <v>776.61000000000013</v>
      </c>
      <c r="K364" s="25" t="s">
        <v>204</v>
      </c>
      <c r="L364" s="25" t="s">
        <v>205</v>
      </c>
      <c r="M364" s="27" t="s">
        <v>208</v>
      </c>
      <c r="N364">
        <f t="shared" si="10"/>
        <v>4</v>
      </c>
      <c r="O364">
        <f t="shared" si="11"/>
        <v>6</v>
      </c>
    </row>
    <row r="365" spans="1:15" x14ac:dyDescent="0.3">
      <c r="A365" s="24"/>
      <c r="B365" s="23">
        <v>3469</v>
      </c>
      <c r="C365" s="24" t="s">
        <v>1223</v>
      </c>
      <c r="D365" s="25" t="s">
        <v>1224</v>
      </c>
      <c r="E365" s="25" t="s">
        <v>1225</v>
      </c>
      <c r="F365" s="25">
        <v>10.78337</v>
      </c>
      <c r="G365" s="25">
        <v>106.76585</v>
      </c>
      <c r="H365" s="26">
        <v>10.149999999999997</v>
      </c>
      <c r="I365" s="24" t="s">
        <v>24</v>
      </c>
      <c r="J365" s="26">
        <v>776.61000000000013</v>
      </c>
      <c r="K365" s="25" t="s">
        <v>204</v>
      </c>
      <c r="L365" s="25" t="s">
        <v>205</v>
      </c>
      <c r="M365" s="27" t="s">
        <v>209</v>
      </c>
      <c r="N365">
        <f t="shared" si="10"/>
        <v>2</v>
      </c>
      <c r="O365">
        <f t="shared" si="11"/>
        <v>7</v>
      </c>
    </row>
    <row r="366" spans="1:15" x14ac:dyDescent="0.3">
      <c r="A366" s="24"/>
      <c r="B366" s="23">
        <v>5387</v>
      </c>
      <c r="C366" s="24" t="s">
        <v>1226</v>
      </c>
      <c r="D366" s="25" t="s">
        <v>1227</v>
      </c>
      <c r="E366" s="25" t="s">
        <v>1228</v>
      </c>
      <c r="F366" s="25">
        <v>10.784649999999999</v>
      </c>
      <c r="G366" s="25">
        <v>106.76500679999999</v>
      </c>
      <c r="H366" s="26">
        <v>7.6999999999999993</v>
      </c>
      <c r="I366" s="24" t="s">
        <v>24</v>
      </c>
      <c r="J366" s="26">
        <v>776.61000000000013</v>
      </c>
      <c r="K366" s="25" t="s">
        <v>202</v>
      </c>
      <c r="L366" s="25" t="s">
        <v>205</v>
      </c>
      <c r="M366" s="27" t="s">
        <v>209</v>
      </c>
      <c r="N366">
        <f t="shared" si="10"/>
        <v>2</v>
      </c>
      <c r="O366">
        <f t="shared" si="11"/>
        <v>7</v>
      </c>
    </row>
    <row r="367" spans="1:15" x14ac:dyDescent="0.3">
      <c r="A367" s="24"/>
      <c r="B367" s="23">
        <v>6036</v>
      </c>
      <c r="C367" s="24" t="s">
        <v>1229</v>
      </c>
      <c r="D367" s="25" t="s">
        <v>1230</v>
      </c>
      <c r="E367" s="25" t="s">
        <v>1231</v>
      </c>
      <c r="F367" s="25">
        <v>10.7758585421766</v>
      </c>
      <c r="G367" s="25">
        <v>106.76933466582599</v>
      </c>
      <c r="H367" s="26">
        <v>33.160000000000004</v>
      </c>
      <c r="I367" s="24" t="s">
        <v>24</v>
      </c>
      <c r="J367" s="26">
        <v>776.61000000000013</v>
      </c>
      <c r="K367" s="25" t="s">
        <v>202</v>
      </c>
      <c r="L367" s="25" t="s">
        <v>205</v>
      </c>
      <c r="M367" s="27" t="s">
        <v>208</v>
      </c>
      <c r="N367">
        <f t="shared" si="10"/>
        <v>4</v>
      </c>
      <c r="O367">
        <f t="shared" si="11"/>
        <v>6</v>
      </c>
    </row>
    <row r="368" spans="1:15" x14ac:dyDescent="0.3">
      <c r="A368" s="24"/>
      <c r="B368" s="23" t="s">
        <v>1232</v>
      </c>
      <c r="C368" s="24" t="s">
        <v>1233</v>
      </c>
      <c r="D368" s="25" t="s">
        <v>1234</v>
      </c>
      <c r="E368" s="25" t="s">
        <v>1235</v>
      </c>
      <c r="F368" s="25">
        <v>10.763517005061599</v>
      </c>
      <c r="G368" s="25">
        <v>106.758371168766</v>
      </c>
      <c r="H368" s="26">
        <v>42.1</v>
      </c>
      <c r="I368" s="24" t="s">
        <v>24</v>
      </c>
      <c r="J368" s="26">
        <v>776.61000000000013</v>
      </c>
      <c r="K368" s="25" t="s">
        <v>202</v>
      </c>
      <c r="L368" s="25" t="s">
        <v>205</v>
      </c>
      <c r="M368" s="27" t="s">
        <v>209</v>
      </c>
      <c r="N368">
        <f t="shared" si="10"/>
        <v>2</v>
      </c>
      <c r="O368">
        <f t="shared" si="11"/>
        <v>7</v>
      </c>
    </row>
    <row r="369" spans="1:15" x14ac:dyDescent="0.3">
      <c r="A369" s="24"/>
      <c r="B369" s="23">
        <v>2507</v>
      </c>
      <c r="C369" s="24" t="s">
        <v>1236</v>
      </c>
      <c r="D369" s="25" t="s">
        <v>1237</v>
      </c>
      <c r="E369" s="25" t="s">
        <v>1238</v>
      </c>
      <c r="F369" s="25">
        <v>10.770731</v>
      </c>
      <c r="G369" s="25">
        <v>106.770796</v>
      </c>
      <c r="H369" s="26">
        <v>17.949999999999996</v>
      </c>
      <c r="I369" s="24" t="s">
        <v>24</v>
      </c>
      <c r="J369" s="26">
        <v>776.61000000000013</v>
      </c>
      <c r="K369" s="25" t="s">
        <v>204</v>
      </c>
      <c r="L369" s="25" t="s">
        <v>205</v>
      </c>
      <c r="M369" s="27" t="s">
        <v>209</v>
      </c>
      <c r="N369">
        <f t="shared" si="10"/>
        <v>2</v>
      </c>
      <c r="O369">
        <f t="shared" si="11"/>
        <v>7</v>
      </c>
    </row>
    <row r="370" spans="1:15" x14ac:dyDescent="0.3">
      <c r="A370" s="24"/>
      <c r="B370" s="23">
        <v>6709</v>
      </c>
      <c r="C370" s="24" t="s">
        <v>1239</v>
      </c>
      <c r="D370" s="25" t="s">
        <v>1240</v>
      </c>
      <c r="E370" s="25" t="s">
        <v>1241</v>
      </c>
      <c r="F370" s="25">
        <v>10.776623000000001</v>
      </c>
      <c r="G370" s="25">
        <v>106.75167399999999</v>
      </c>
      <c r="H370" s="26">
        <v>47.389999999999993</v>
      </c>
      <c r="I370" s="24" t="s">
        <v>24</v>
      </c>
      <c r="J370" s="26">
        <v>776.61000000000013</v>
      </c>
      <c r="K370" s="25" t="s">
        <v>202</v>
      </c>
      <c r="L370" s="25" t="s">
        <v>205</v>
      </c>
      <c r="M370" s="27" t="s">
        <v>208</v>
      </c>
      <c r="N370">
        <f t="shared" si="10"/>
        <v>4</v>
      </c>
      <c r="O370">
        <f t="shared" si="11"/>
        <v>6</v>
      </c>
    </row>
    <row r="371" spans="1:15" x14ac:dyDescent="0.3">
      <c r="A371" s="24"/>
      <c r="B371" s="23">
        <v>6860</v>
      </c>
      <c r="C371" s="24" t="s">
        <v>1242</v>
      </c>
      <c r="D371" s="25" t="s">
        <v>1243</v>
      </c>
      <c r="E371" s="25" t="s">
        <v>1244</v>
      </c>
      <c r="F371" s="25">
        <v>10.785373717946801</v>
      </c>
      <c r="G371" s="25">
        <v>106.748447339029</v>
      </c>
      <c r="H371" s="26">
        <v>3.9999999999999996</v>
      </c>
      <c r="I371" s="24" t="s">
        <v>24</v>
      </c>
      <c r="J371" s="26">
        <v>776.61000000000013</v>
      </c>
      <c r="K371" s="25" t="s">
        <v>204</v>
      </c>
      <c r="L371" s="25" t="s">
        <v>205</v>
      </c>
      <c r="M371" s="27" t="s">
        <v>209</v>
      </c>
      <c r="N371">
        <f t="shared" si="10"/>
        <v>2</v>
      </c>
      <c r="O371">
        <f t="shared" si="11"/>
        <v>7</v>
      </c>
    </row>
    <row r="372" spans="1:15" x14ac:dyDescent="0.3">
      <c r="A372" s="24"/>
      <c r="B372" s="23" t="s">
        <v>1245</v>
      </c>
      <c r="C372" s="24" t="s">
        <v>1246</v>
      </c>
      <c r="D372" s="25" t="s">
        <v>1247</v>
      </c>
      <c r="E372" s="25" t="s">
        <v>1248</v>
      </c>
      <c r="F372" s="25">
        <v>10.790571</v>
      </c>
      <c r="G372" s="25">
        <v>106.755591</v>
      </c>
      <c r="H372" s="26">
        <v>10.359999999999998</v>
      </c>
      <c r="I372" s="24" t="s">
        <v>24</v>
      </c>
      <c r="J372" s="26">
        <v>776.61000000000013</v>
      </c>
      <c r="K372" s="25" t="s">
        <v>204</v>
      </c>
      <c r="L372" s="25" t="s">
        <v>205</v>
      </c>
      <c r="M372" s="27" t="s">
        <v>208</v>
      </c>
      <c r="N372">
        <f t="shared" si="10"/>
        <v>4</v>
      </c>
      <c r="O372">
        <f t="shared" si="11"/>
        <v>6</v>
      </c>
    </row>
    <row r="373" spans="1:15" x14ac:dyDescent="0.3">
      <c r="A373" s="24"/>
      <c r="B373" s="23">
        <v>1685</v>
      </c>
      <c r="C373" s="24" t="s">
        <v>1249</v>
      </c>
      <c r="D373" s="25" t="s">
        <v>1250</v>
      </c>
      <c r="E373" s="25" t="s">
        <v>1251</v>
      </c>
      <c r="F373" s="25">
        <v>10.7897109105915</v>
      </c>
      <c r="G373" s="25">
        <v>106.75677699736799</v>
      </c>
      <c r="H373" s="26">
        <v>79.180000000000021</v>
      </c>
      <c r="I373" s="24" t="s">
        <v>24</v>
      </c>
      <c r="J373" s="26">
        <v>776.61000000000013</v>
      </c>
      <c r="K373" s="25" t="s">
        <v>206</v>
      </c>
      <c r="L373" s="25" t="s">
        <v>205</v>
      </c>
      <c r="M373" s="27" t="s">
        <v>209</v>
      </c>
      <c r="N373">
        <f t="shared" si="10"/>
        <v>2</v>
      </c>
      <c r="O373">
        <f t="shared" si="11"/>
        <v>7</v>
      </c>
    </row>
    <row r="374" spans="1:15" x14ac:dyDescent="0.3">
      <c r="A374" s="24"/>
      <c r="B374" s="23">
        <v>1528</v>
      </c>
      <c r="C374" s="24" t="s">
        <v>1252</v>
      </c>
      <c r="D374" s="25" t="s">
        <v>1253</v>
      </c>
      <c r="E374" s="25" t="s">
        <v>1254</v>
      </c>
      <c r="F374" s="25">
        <v>10.783927807225901</v>
      </c>
      <c r="G374" s="25">
        <v>106.75785946915499</v>
      </c>
      <c r="H374" s="26">
        <v>91.63</v>
      </c>
      <c r="I374" s="24" t="s">
        <v>24</v>
      </c>
      <c r="J374" s="26">
        <v>776.61000000000013</v>
      </c>
      <c r="K374" s="25" t="s">
        <v>206</v>
      </c>
      <c r="L374" s="25" t="s">
        <v>205</v>
      </c>
      <c r="M374" s="27" t="s">
        <v>209</v>
      </c>
      <c r="N374">
        <f t="shared" si="10"/>
        <v>2</v>
      </c>
      <c r="O374">
        <f t="shared" si="11"/>
        <v>7</v>
      </c>
    </row>
    <row r="375" spans="1:15" x14ac:dyDescent="0.3">
      <c r="A375" s="24"/>
      <c r="B375" s="23">
        <v>1568</v>
      </c>
      <c r="C375" s="24" t="s">
        <v>1255</v>
      </c>
      <c r="D375" s="25" t="s">
        <v>1256</v>
      </c>
      <c r="E375" s="25" t="s">
        <v>1257</v>
      </c>
      <c r="F375" s="25">
        <v>10.788816141021799</v>
      </c>
      <c r="G375" s="25">
        <v>106.765749315192</v>
      </c>
      <c r="H375" s="26">
        <v>38.950000000000003</v>
      </c>
      <c r="I375" s="24" t="s">
        <v>24</v>
      </c>
      <c r="J375" s="26">
        <v>776.61000000000013</v>
      </c>
      <c r="K375" s="25" t="s">
        <v>206</v>
      </c>
      <c r="L375" s="25" t="s">
        <v>205</v>
      </c>
      <c r="M375" s="27" t="s">
        <v>208</v>
      </c>
      <c r="N375">
        <f t="shared" si="10"/>
        <v>4</v>
      </c>
      <c r="O375">
        <f t="shared" si="11"/>
        <v>6</v>
      </c>
    </row>
    <row r="376" spans="1:15" x14ac:dyDescent="0.3">
      <c r="A376" s="24"/>
      <c r="B376" s="23">
        <v>6992</v>
      </c>
      <c r="C376" s="24" t="s">
        <v>1258</v>
      </c>
      <c r="D376" s="25" t="s">
        <v>1259</v>
      </c>
      <c r="E376" s="25" t="s">
        <v>1260</v>
      </c>
      <c r="F376" s="25">
        <v>10.789678</v>
      </c>
      <c r="G376" s="25">
        <v>106.76840799999999</v>
      </c>
      <c r="H376" s="26">
        <v>24.330000000000002</v>
      </c>
      <c r="I376" s="24" t="s">
        <v>25</v>
      </c>
      <c r="J376" s="26">
        <v>439.65999999999985</v>
      </c>
      <c r="K376" s="25" t="s">
        <v>202</v>
      </c>
      <c r="L376" s="25" t="s">
        <v>205</v>
      </c>
      <c r="M376" s="27" t="s">
        <v>209</v>
      </c>
      <c r="N376">
        <f t="shared" si="10"/>
        <v>2</v>
      </c>
      <c r="O376">
        <f t="shared" si="11"/>
        <v>7</v>
      </c>
    </row>
    <row r="377" spans="1:15" x14ac:dyDescent="0.3">
      <c r="A377" s="24"/>
      <c r="B377" s="23">
        <v>3156</v>
      </c>
      <c r="C377" s="24" t="s">
        <v>1261</v>
      </c>
      <c r="D377" s="25" t="s">
        <v>1262</v>
      </c>
      <c r="E377" s="25" t="s">
        <v>1263</v>
      </c>
      <c r="F377" s="25">
        <v>10.77036</v>
      </c>
      <c r="G377" s="25">
        <v>106.78886900000001</v>
      </c>
      <c r="H377" s="26">
        <v>17.649999999999995</v>
      </c>
      <c r="I377" s="24" t="s">
        <v>25</v>
      </c>
      <c r="J377" s="26">
        <v>439.65999999999985</v>
      </c>
      <c r="K377" s="25" t="s">
        <v>204</v>
      </c>
      <c r="L377" s="25" t="s">
        <v>205</v>
      </c>
      <c r="M377" s="27" t="s">
        <v>209</v>
      </c>
      <c r="N377">
        <f t="shared" si="10"/>
        <v>2</v>
      </c>
      <c r="O377">
        <f t="shared" si="11"/>
        <v>7</v>
      </c>
    </row>
    <row r="378" spans="1:15" x14ac:dyDescent="0.3">
      <c r="A378" s="24"/>
      <c r="B378" s="23">
        <v>6057</v>
      </c>
      <c r="C378" s="24" t="s">
        <v>1264</v>
      </c>
      <c r="D378" s="25" t="s">
        <v>1265</v>
      </c>
      <c r="E378" s="25" t="s">
        <v>1266</v>
      </c>
      <c r="F378" s="25">
        <v>10.7672933929087</v>
      </c>
      <c r="G378" s="25">
        <v>106.784065590615</v>
      </c>
      <c r="H378" s="26">
        <v>78.849999999999994</v>
      </c>
      <c r="I378" s="24" t="s">
        <v>25</v>
      </c>
      <c r="J378" s="26">
        <v>439.65999999999985</v>
      </c>
      <c r="K378" s="25" t="s">
        <v>202</v>
      </c>
      <c r="L378" s="25" t="s">
        <v>205</v>
      </c>
      <c r="M378" s="27" t="s">
        <v>209</v>
      </c>
      <c r="N378">
        <f t="shared" si="10"/>
        <v>2</v>
      </c>
      <c r="O378">
        <f t="shared" si="11"/>
        <v>7</v>
      </c>
    </row>
    <row r="379" spans="1:15" x14ac:dyDescent="0.3">
      <c r="A379" s="24"/>
      <c r="B379" s="23">
        <v>6429</v>
      </c>
      <c r="C379" s="24" t="s">
        <v>1267</v>
      </c>
      <c r="D379" s="25" t="s">
        <v>1268</v>
      </c>
      <c r="E379" s="25" t="s">
        <v>1269</v>
      </c>
      <c r="F379" s="25">
        <v>10.7701048088859</v>
      </c>
      <c r="G379" s="25">
        <v>106.786736555405</v>
      </c>
      <c r="H379" s="26">
        <v>64.079999999999984</v>
      </c>
      <c r="I379" s="24" t="s">
        <v>25</v>
      </c>
      <c r="J379" s="26">
        <v>439.65999999999985</v>
      </c>
      <c r="K379" s="25" t="s">
        <v>204</v>
      </c>
      <c r="L379" s="25" t="s">
        <v>205</v>
      </c>
      <c r="M379" s="27" t="s">
        <v>209</v>
      </c>
      <c r="N379">
        <f t="shared" si="10"/>
        <v>2</v>
      </c>
      <c r="O379">
        <f t="shared" si="11"/>
        <v>7</v>
      </c>
    </row>
    <row r="380" spans="1:15" x14ac:dyDescent="0.3">
      <c r="A380" s="24"/>
      <c r="B380" s="23">
        <v>6359</v>
      </c>
      <c r="C380" s="24" t="s">
        <v>1270</v>
      </c>
      <c r="D380" s="25" t="s">
        <v>1271</v>
      </c>
      <c r="E380" s="25" t="s">
        <v>1272</v>
      </c>
      <c r="F380" s="25">
        <v>10.787528898622</v>
      </c>
      <c r="G380" s="25">
        <v>106.801775087941</v>
      </c>
      <c r="H380" s="26">
        <v>16.119999999999997</v>
      </c>
      <c r="I380" s="24" t="s">
        <v>25</v>
      </c>
      <c r="J380" s="26">
        <v>439.65999999999985</v>
      </c>
      <c r="K380" s="25" t="s">
        <v>204</v>
      </c>
      <c r="L380" s="25" t="s">
        <v>205</v>
      </c>
      <c r="M380" s="27" t="s">
        <v>209</v>
      </c>
      <c r="N380">
        <f t="shared" si="10"/>
        <v>2</v>
      </c>
      <c r="O380">
        <f t="shared" si="11"/>
        <v>7</v>
      </c>
    </row>
    <row r="381" spans="1:15" x14ac:dyDescent="0.3">
      <c r="A381" s="24"/>
      <c r="B381" s="23">
        <v>3386</v>
      </c>
      <c r="C381" s="24" t="s">
        <v>1273</v>
      </c>
      <c r="D381" s="25" t="s">
        <v>1274</v>
      </c>
      <c r="E381" s="25" t="s">
        <v>1275</v>
      </c>
      <c r="F381" s="25">
        <v>10.791457396429401</v>
      </c>
      <c r="G381" s="25">
        <v>106.799373417653</v>
      </c>
      <c r="H381" s="26">
        <v>17.559999999999999</v>
      </c>
      <c r="I381" s="24" t="s">
        <v>25</v>
      </c>
      <c r="J381" s="26">
        <v>439.65999999999985</v>
      </c>
      <c r="K381" s="25" t="s">
        <v>202</v>
      </c>
      <c r="L381" s="25" t="s">
        <v>205</v>
      </c>
      <c r="M381" s="27" t="s">
        <v>209</v>
      </c>
      <c r="N381">
        <f t="shared" si="10"/>
        <v>2</v>
      </c>
      <c r="O381">
        <f t="shared" si="11"/>
        <v>7</v>
      </c>
    </row>
    <row r="382" spans="1:15" x14ac:dyDescent="0.3">
      <c r="A382" s="24"/>
      <c r="B382" s="23">
        <v>4937</v>
      </c>
      <c r="C382" s="24" t="s">
        <v>1276</v>
      </c>
      <c r="D382" s="25" t="s">
        <v>1277</v>
      </c>
      <c r="E382" s="25" t="s">
        <v>1278</v>
      </c>
      <c r="F382" s="25">
        <v>10.794821499999999</v>
      </c>
      <c r="G382" s="25">
        <v>106.78355190000001</v>
      </c>
      <c r="H382" s="26">
        <v>39.960000000000008</v>
      </c>
      <c r="I382" s="24" t="s">
        <v>25</v>
      </c>
      <c r="J382" s="26">
        <v>439.65999999999985</v>
      </c>
      <c r="K382" s="25" t="s">
        <v>202</v>
      </c>
      <c r="L382" s="25" t="s">
        <v>205</v>
      </c>
      <c r="M382" s="27" t="s">
        <v>209</v>
      </c>
      <c r="N382">
        <f t="shared" si="10"/>
        <v>2</v>
      </c>
      <c r="O382">
        <f t="shared" si="11"/>
        <v>7</v>
      </c>
    </row>
    <row r="383" spans="1:15" x14ac:dyDescent="0.3">
      <c r="A383" s="24"/>
      <c r="B383" s="23">
        <v>5334</v>
      </c>
      <c r="C383" s="24" t="s">
        <v>1279</v>
      </c>
      <c r="D383" s="25" t="s">
        <v>1280</v>
      </c>
      <c r="E383" s="25" t="s">
        <v>1281</v>
      </c>
      <c r="F383" s="25">
        <v>10.799455699999999</v>
      </c>
      <c r="G383" s="25">
        <v>106.8091618</v>
      </c>
      <c r="H383" s="26">
        <v>15.249999999999996</v>
      </c>
      <c r="I383" s="24" t="s">
        <v>25</v>
      </c>
      <c r="J383" s="26">
        <v>439.65999999999985</v>
      </c>
      <c r="K383" s="25" t="s">
        <v>204</v>
      </c>
      <c r="L383" s="25" t="s">
        <v>205</v>
      </c>
      <c r="M383" s="27" t="s">
        <v>209</v>
      </c>
      <c r="N383">
        <f t="shared" si="10"/>
        <v>2</v>
      </c>
      <c r="O383">
        <f t="shared" si="11"/>
        <v>7</v>
      </c>
    </row>
    <row r="384" spans="1:15" x14ac:dyDescent="0.3">
      <c r="A384" s="24"/>
      <c r="B384" s="23">
        <v>5557</v>
      </c>
      <c r="C384" s="24" t="s">
        <v>1282</v>
      </c>
      <c r="D384" s="25" t="s">
        <v>1283</v>
      </c>
      <c r="E384" s="25" t="s">
        <v>1284</v>
      </c>
      <c r="F384" s="25">
        <v>10.8010912</v>
      </c>
      <c r="G384" s="25">
        <v>106.7891077</v>
      </c>
      <c r="H384" s="26">
        <v>9.6499999999999986</v>
      </c>
      <c r="I384" s="24" t="s">
        <v>25</v>
      </c>
      <c r="J384" s="26">
        <v>439.65999999999985</v>
      </c>
      <c r="K384" s="25" t="s">
        <v>204</v>
      </c>
      <c r="L384" s="25" t="s">
        <v>205</v>
      </c>
      <c r="M384" s="27" t="s">
        <v>209</v>
      </c>
      <c r="N384">
        <f t="shared" si="10"/>
        <v>2</v>
      </c>
      <c r="O384">
        <f t="shared" si="11"/>
        <v>7</v>
      </c>
    </row>
    <row r="385" spans="1:15" x14ac:dyDescent="0.3">
      <c r="A385" s="24"/>
      <c r="B385" s="23">
        <v>4320</v>
      </c>
      <c r="C385" s="24" t="s">
        <v>1285</v>
      </c>
      <c r="D385" s="25" t="s">
        <v>1286</v>
      </c>
      <c r="E385" s="25" t="s">
        <v>1287</v>
      </c>
      <c r="F385" s="25">
        <v>10.8038936</v>
      </c>
      <c r="G385" s="25">
        <v>106.79131219999999</v>
      </c>
      <c r="H385" s="26">
        <v>75.339999999999989</v>
      </c>
      <c r="I385" s="24" t="s">
        <v>25</v>
      </c>
      <c r="J385" s="26">
        <v>439.65999999999985</v>
      </c>
      <c r="K385" s="25" t="s">
        <v>202</v>
      </c>
      <c r="L385" s="25" t="s">
        <v>205</v>
      </c>
      <c r="M385" s="27" t="s">
        <v>209</v>
      </c>
      <c r="N385">
        <f t="shared" si="10"/>
        <v>2</v>
      </c>
      <c r="O385">
        <f t="shared" si="11"/>
        <v>7</v>
      </c>
    </row>
    <row r="386" spans="1:15" x14ac:dyDescent="0.3">
      <c r="A386" s="24"/>
      <c r="B386" s="23">
        <v>3971</v>
      </c>
      <c r="C386" s="24" t="s">
        <v>1288</v>
      </c>
      <c r="D386" s="25" t="s">
        <v>1289</v>
      </c>
      <c r="E386" s="25" t="s">
        <v>1290</v>
      </c>
      <c r="F386" s="25">
        <v>10.806222999999999</v>
      </c>
      <c r="G386" s="25">
        <v>106.820711</v>
      </c>
      <c r="H386" s="26">
        <v>26.959999999999997</v>
      </c>
      <c r="I386" s="24" t="s">
        <v>25</v>
      </c>
      <c r="J386" s="26">
        <v>439.65999999999985</v>
      </c>
      <c r="K386" s="25" t="s">
        <v>204</v>
      </c>
      <c r="L386" s="25" t="s">
        <v>205</v>
      </c>
      <c r="M386" s="27" t="s">
        <v>209</v>
      </c>
      <c r="N386">
        <f t="shared" si="10"/>
        <v>2</v>
      </c>
      <c r="O386">
        <f t="shared" si="11"/>
        <v>7</v>
      </c>
    </row>
    <row r="387" spans="1:15" x14ac:dyDescent="0.3">
      <c r="A387" s="24"/>
      <c r="B387" s="23">
        <v>4091</v>
      </c>
      <c r="C387" s="24" t="s">
        <v>1291</v>
      </c>
      <c r="D387" s="25" t="s">
        <v>1292</v>
      </c>
      <c r="E387" s="25" t="s">
        <v>1293</v>
      </c>
      <c r="F387" s="25">
        <v>10.812189</v>
      </c>
      <c r="G387" s="25">
        <v>106.859871</v>
      </c>
      <c r="H387" s="26">
        <v>18.219999999999995</v>
      </c>
      <c r="I387" s="24" t="s">
        <v>25</v>
      </c>
      <c r="J387" s="26">
        <v>439.65999999999985</v>
      </c>
      <c r="K387" s="25" t="s">
        <v>204</v>
      </c>
      <c r="L387" s="25" t="s">
        <v>205</v>
      </c>
      <c r="M387" s="27" t="s">
        <v>208</v>
      </c>
      <c r="N387">
        <f t="shared" si="10"/>
        <v>4</v>
      </c>
      <c r="O387">
        <f t="shared" si="11"/>
        <v>6</v>
      </c>
    </row>
    <row r="388" spans="1:15" x14ac:dyDescent="0.3">
      <c r="A388" s="24"/>
      <c r="B388" s="23">
        <v>6009</v>
      </c>
      <c r="C388" s="24" t="s">
        <v>1294</v>
      </c>
      <c r="D388" s="25" t="s">
        <v>1295</v>
      </c>
      <c r="E388" s="25" t="s">
        <v>1296</v>
      </c>
      <c r="F388" s="25">
        <v>10.8022107442654</v>
      </c>
      <c r="G388" s="25">
        <v>106.792783666017</v>
      </c>
      <c r="H388" s="26">
        <v>35.690000000000005</v>
      </c>
      <c r="I388" s="24" t="s">
        <v>25</v>
      </c>
      <c r="J388" s="26">
        <v>439.65999999999985</v>
      </c>
      <c r="K388" s="25" t="s">
        <v>202</v>
      </c>
      <c r="L388" s="25" t="s">
        <v>205</v>
      </c>
      <c r="M388" s="27" t="s">
        <v>209</v>
      </c>
      <c r="N388">
        <f t="shared" ref="N388:N451" si="12">IF(LEFT(M388,11)="Time window",4,2)</f>
        <v>2</v>
      </c>
      <c r="O388">
        <f t="shared" ref="O388:O451" si="13">IF(LEFT(M388,11)="Time window",6,7)</f>
        <v>7</v>
      </c>
    </row>
    <row r="389" spans="1:15" x14ac:dyDescent="0.3">
      <c r="A389" s="24"/>
      <c r="B389" s="23">
        <v>5086</v>
      </c>
      <c r="C389" s="24" t="s">
        <v>1297</v>
      </c>
      <c r="D389" s="25" t="s">
        <v>1298</v>
      </c>
      <c r="E389" s="25" t="s">
        <v>1299</v>
      </c>
      <c r="F389" s="25">
        <v>10.8244302697773</v>
      </c>
      <c r="G389" s="25">
        <v>106.80829519317</v>
      </c>
      <c r="H389" s="26">
        <v>3.95</v>
      </c>
      <c r="I389" s="24" t="s">
        <v>26</v>
      </c>
      <c r="J389" s="26">
        <v>590.51</v>
      </c>
      <c r="K389" s="25" t="s">
        <v>204</v>
      </c>
      <c r="L389" s="25" t="s">
        <v>205</v>
      </c>
      <c r="M389" s="27" t="s">
        <v>209</v>
      </c>
      <c r="N389">
        <f t="shared" si="12"/>
        <v>2</v>
      </c>
      <c r="O389">
        <f t="shared" si="13"/>
        <v>7</v>
      </c>
    </row>
    <row r="390" spans="1:15" x14ac:dyDescent="0.3">
      <c r="A390" s="24"/>
      <c r="B390" s="23" t="s">
        <v>1300</v>
      </c>
      <c r="C390" s="24" t="s">
        <v>1301</v>
      </c>
      <c r="D390" s="25" t="s">
        <v>1302</v>
      </c>
      <c r="E390" s="25" t="s">
        <v>1303</v>
      </c>
      <c r="F390" s="25">
        <v>10.8421419286488</v>
      </c>
      <c r="G390" s="25">
        <v>106.82755380744899</v>
      </c>
      <c r="H390" s="26">
        <v>8.2499999999999982</v>
      </c>
      <c r="I390" s="24" t="s">
        <v>26</v>
      </c>
      <c r="J390" s="26">
        <v>590.51</v>
      </c>
      <c r="K390" s="25" t="s">
        <v>204</v>
      </c>
      <c r="L390" s="25" t="s">
        <v>205</v>
      </c>
      <c r="M390" s="27" t="s">
        <v>208</v>
      </c>
      <c r="N390">
        <f t="shared" si="12"/>
        <v>4</v>
      </c>
      <c r="O390">
        <f t="shared" si="13"/>
        <v>6</v>
      </c>
    </row>
    <row r="391" spans="1:15" x14ac:dyDescent="0.3">
      <c r="A391" s="24"/>
      <c r="B391" s="23">
        <v>5652</v>
      </c>
      <c r="C391" s="24" t="s">
        <v>1304</v>
      </c>
      <c r="D391" s="25" t="s">
        <v>1305</v>
      </c>
      <c r="E391" s="25" t="s">
        <v>1306</v>
      </c>
      <c r="F391" s="25">
        <v>10.8376412249703</v>
      </c>
      <c r="G391" s="25">
        <v>106.832774075134</v>
      </c>
      <c r="H391" s="26">
        <v>23.46</v>
      </c>
      <c r="I391" s="24" t="s">
        <v>26</v>
      </c>
      <c r="J391" s="26">
        <v>590.51</v>
      </c>
      <c r="K391" s="25" t="s">
        <v>204</v>
      </c>
      <c r="L391" s="25" t="s">
        <v>205</v>
      </c>
      <c r="M391" s="27" t="s">
        <v>209</v>
      </c>
      <c r="N391">
        <f t="shared" si="12"/>
        <v>2</v>
      </c>
      <c r="O391">
        <f t="shared" si="13"/>
        <v>7</v>
      </c>
    </row>
    <row r="392" spans="1:15" x14ac:dyDescent="0.3">
      <c r="A392" s="24"/>
      <c r="B392" s="23">
        <v>6705</v>
      </c>
      <c r="C392" s="24" t="s">
        <v>1307</v>
      </c>
      <c r="D392" s="25" t="s">
        <v>1308</v>
      </c>
      <c r="E392" s="25" t="s">
        <v>1309</v>
      </c>
      <c r="F392" s="25">
        <v>10.838291591666399</v>
      </c>
      <c r="G392" s="25">
        <v>106.834596931647</v>
      </c>
      <c r="H392" s="26">
        <v>20.729999999999997</v>
      </c>
      <c r="I392" s="24" t="s">
        <v>26</v>
      </c>
      <c r="J392" s="26">
        <v>590.51</v>
      </c>
      <c r="K392" s="25" t="s">
        <v>204</v>
      </c>
      <c r="L392" s="25" t="s">
        <v>205</v>
      </c>
      <c r="M392" s="27" t="s">
        <v>209</v>
      </c>
      <c r="N392">
        <f t="shared" si="12"/>
        <v>2</v>
      </c>
      <c r="O392">
        <f t="shared" si="13"/>
        <v>7</v>
      </c>
    </row>
    <row r="393" spans="1:15" x14ac:dyDescent="0.3">
      <c r="A393" s="24"/>
      <c r="B393" s="23" t="s">
        <v>1310</v>
      </c>
      <c r="C393" s="24" t="s">
        <v>1311</v>
      </c>
      <c r="D393" s="25" t="s">
        <v>1312</v>
      </c>
      <c r="E393" s="25" t="s">
        <v>1313</v>
      </c>
      <c r="F393" s="25">
        <v>10.840607</v>
      </c>
      <c r="G393" s="25">
        <v>106.837642</v>
      </c>
      <c r="H393" s="26">
        <v>16.409999999999997</v>
      </c>
      <c r="I393" s="24" t="s">
        <v>26</v>
      </c>
      <c r="J393" s="26">
        <v>590.51</v>
      </c>
      <c r="K393" s="25" t="s">
        <v>204</v>
      </c>
      <c r="L393" s="25" t="s">
        <v>205</v>
      </c>
      <c r="M393" s="27" t="s">
        <v>209</v>
      </c>
      <c r="N393">
        <f t="shared" si="12"/>
        <v>2</v>
      </c>
      <c r="O393">
        <f t="shared" si="13"/>
        <v>7</v>
      </c>
    </row>
    <row r="394" spans="1:15" x14ac:dyDescent="0.3">
      <c r="A394" s="24"/>
      <c r="B394" s="23">
        <v>5124</v>
      </c>
      <c r="C394" s="24" t="s">
        <v>1314</v>
      </c>
      <c r="D394" s="25" t="s">
        <v>1315</v>
      </c>
      <c r="E394" s="25" t="s">
        <v>1316</v>
      </c>
      <c r="F394" s="25">
        <v>10.8067873</v>
      </c>
      <c r="G394" s="25">
        <v>106.78361409999999</v>
      </c>
      <c r="H394" s="26">
        <v>5.7</v>
      </c>
      <c r="I394" s="24" t="s">
        <v>26</v>
      </c>
      <c r="J394" s="26">
        <v>590.51</v>
      </c>
      <c r="K394" s="25" t="s">
        <v>204</v>
      </c>
      <c r="L394" s="25" t="s">
        <v>205</v>
      </c>
      <c r="M394" s="27" t="s">
        <v>209</v>
      </c>
      <c r="N394">
        <f t="shared" si="12"/>
        <v>2</v>
      </c>
      <c r="O394">
        <f t="shared" si="13"/>
        <v>7</v>
      </c>
    </row>
    <row r="395" spans="1:15" x14ac:dyDescent="0.3">
      <c r="A395" s="24"/>
      <c r="B395" s="23">
        <v>3259</v>
      </c>
      <c r="C395" s="24" t="s">
        <v>1317</v>
      </c>
      <c r="D395" s="25" t="s">
        <v>1318</v>
      </c>
      <c r="E395" s="25" t="s">
        <v>1319</v>
      </c>
      <c r="F395" s="25">
        <v>10.813207</v>
      </c>
      <c r="G395" s="25">
        <v>106.784983</v>
      </c>
      <c r="H395" s="26">
        <v>39.980000000000004</v>
      </c>
      <c r="I395" s="24" t="s">
        <v>26</v>
      </c>
      <c r="J395" s="26">
        <v>590.51</v>
      </c>
      <c r="K395" s="25" t="s">
        <v>204</v>
      </c>
      <c r="L395" s="25" t="s">
        <v>205</v>
      </c>
      <c r="M395" s="27" t="s">
        <v>209</v>
      </c>
      <c r="N395">
        <f t="shared" si="12"/>
        <v>2</v>
      </c>
      <c r="O395">
        <f t="shared" si="13"/>
        <v>7</v>
      </c>
    </row>
    <row r="396" spans="1:15" x14ac:dyDescent="0.3">
      <c r="A396" s="24"/>
      <c r="B396" s="23">
        <v>6001</v>
      </c>
      <c r="C396" s="24" t="s">
        <v>1320</v>
      </c>
      <c r="D396" s="25" t="s">
        <v>1321</v>
      </c>
      <c r="E396" s="25" t="s">
        <v>1322</v>
      </c>
      <c r="F396" s="25">
        <v>10.838655157278</v>
      </c>
      <c r="G396" s="25">
        <v>106.829915570171</v>
      </c>
      <c r="H396" s="26">
        <v>40.410000000000004</v>
      </c>
      <c r="I396" s="24" t="s">
        <v>26</v>
      </c>
      <c r="J396" s="26">
        <v>590.51</v>
      </c>
      <c r="K396" s="25" t="s">
        <v>204</v>
      </c>
      <c r="L396" s="25" t="s">
        <v>205</v>
      </c>
      <c r="M396" s="27" t="s">
        <v>209</v>
      </c>
      <c r="N396">
        <f t="shared" si="12"/>
        <v>2</v>
      </c>
      <c r="O396">
        <f t="shared" si="13"/>
        <v>7</v>
      </c>
    </row>
    <row r="397" spans="1:15" x14ac:dyDescent="0.3">
      <c r="A397" s="24"/>
      <c r="B397" s="23">
        <v>3242</v>
      </c>
      <c r="C397" s="24" t="s">
        <v>1323</v>
      </c>
      <c r="D397" s="25" t="s">
        <v>1324</v>
      </c>
      <c r="E397" s="25" t="s">
        <v>1325</v>
      </c>
      <c r="F397" s="25">
        <v>10.811074560525199</v>
      </c>
      <c r="G397" s="25">
        <v>106.785680192903</v>
      </c>
      <c r="H397" s="26">
        <v>93.67</v>
      </c>
      <c r="I397" s="24" t="s">
        <v>26</v>
      </c>
      <c r="J397" s="26">
        <v>590.51</v>
      </c>
      <c r="K397" s="25" t="s">
        <v>202</v>
      </c>
      <c r="L397" s="25" t="s">
        <v>205</v>
      </c>
      <c r="M397" s="27" t="s">
        <v>209</v>
      </c>
      <c r="N397">
        <f t="shared" si="12"/>
        <v>2</v>
      </c>
      <c r="O397">
        <f t="shared" si="13"/>
        <v>7</v>
      </c>
    </row>
    <row r="398" spans="1:15" x14ac:dyDescent="0.3">
      <c r="A398" s="24"/>
      <c r="B398" s="23">
        <v>6997</v>
      </c>
      <c r="C398" s="24" t="s">
        <v>1326</v>
      </c>
      <c r="D398" s="25" t="s">
        <v>1327</v>
      </c>
      <c r="E398" s="25" t="s">
        <v>1328</v>
      </c>
      <c r="F398" s="25">
        <v>10.813106094539799</v>
      </c>
      <c r="G398" s="25">
        <v>106.77117715232001</v>
      </c>
      <c r="H398" s="26">
        <v>19.46</v>
      </c>
      <c r="I398" s="24" t="s">
        <v>26</v>
      </c>
      <c r="J398" s="26">
        <v>590.51</v>
      </c>
      <c r="K398" s="25" t="s">
        <v>204</v>
      </c>
      <c r="L398" s="25" t="s">
        <v>205</v>
      </c>
      <c r="M398" s="27" t="s">
        <v>209</v>
      </c>
      <c r="N398">
        <f t="shared" si="12"/>
        <v>2</v>
      </c>
      <c r="O398">
        <f t="shared" si="13"/>
        <v>7</v>
      </c>
    </row>
    <row r="399" spans="1:15" x14ac:dyDescent="0.3">
      <c r="A399" s="24"/>
      <c r="B399" s="23">
        <v>5637</v>
      </c>
      <c r="C399" s="24" t="s">
        <v>1329</v>
      </c>
      <c r="D399" s="25" t="s">
        <v>1330</v>
      </c>
      <c r="E399" s="25" t="s">
        <v>1331</v>
      </c>
      <c r="F399" s="25">
        <v>10.814556</v>
      </c>
      <c r="G399" s="25">
        <v>106.778278</v>
      </c>
      <c r="H399" s="26">
        <v>96.83</v>
      </c>
      <c r="I399" s="24" t="s">
        <v>26</v>
      </c>
      <c r="J399" s="26">
        <v>590.51</v>
      </c>
      <c r="K399" s="25" t="s">
        <v>202</v>
      </c>
      <c r="L399" s="25" t="s">
        <v>205</v>
      </c>
      <c r="M399" s="27" t="s">
        <v>208</v>
      </c>
      <c r="N399">
        <f t="shared" si="12"/>
        <v>4</v>
      </c>
      <c r="O399">
        <f t="shared" si="13"/>
        <v>6</v>
      </c>
    </row>
    <row r="400" spans="1:15" x14ac:dyDescent="0.3">
      <c r="A400" s="24"/>
      <c r="B400" s="23">
        <v>4405</v>
      </c>
      <c r="C400" s="24" t="s">
        <v>1332</v>
      </c>
      <c r="D400" s="25" t="s">
        <v>1333</v>
      </c>
      <c r="E400" s="25" t="s">
        <v>1334</v>
      </c>
      <c r="F400" s="25">
        <v>10.8247395288048</v>
      </c>
      <c r="G400" s="25">
        <v>106.807570250333</v>
      </c>
      <c r="H400" s="26">
        <v>18.759999999999998</v>
      </c>
      <c r="I400" s="24" t="s">
        <v>26</v>
      </c>
      <c r="J400" s="26">
        <v>590.51</v>
      </c>
      <c r="K400" s="25" t="s">
        <v>204</v>
      </c>
      <c r="L400" s="25" t="s">
        <v>205</v>
      </c>
      <c r="M400" s="27" t="s">
        <v>208</v>
      </c>
      <c r="N400">
        <f t="shared" si="12"/>
        <v>4</v>
      </c>
      <c r="O400">
        <f t="shared" si="13"/>
        <v>6</v>
      </c>
    </row>
    <row r="401" spans="1:15" x14ac:dyDescent="0.3">
      <c r="A401" s="24"/>
      <c r="B401" s="23">
        <v>3738</v>
      </c>
      <c r="C401" s="24" t="s">
        <v>1335</v>
      </c>
      <c r="D401" s="25" t="s">
        <v>1336</v>
      </c>
      <c r="E401" s="25" t="s">
        <v>1337</v>
      </c>
      <c r="F401" s="25">
        <v>10.825535774231</v>
      </c>
      <c r="G401" s="25">
        <v>106.81394195556599</v>
      </c>
      <c r="H401" s="26">
        <v>5.0999999999999996</v>
      </c>
      <c r="I401" s="24" t="s">
        <v>26</v>
      </c>
      <c r="J401" s="26">
        <v>590.51</v>
      </c>
      <c r="K401" s="25" t="s">
        <v>204</v>
      </c>
      <c r="L401" s="25" t="s">
        <v>205</v>
      </c>
      <c r="M401" s="27" t="s">
        <v>208</v>
      </c>
      <c r="N401">
        <f t="shared" si="12"/>
        <v>4</v>
      </c>
      <c r="O401">
        <f t="shared" si="13"/>
        <v>6</v>
      </c>
    </row>
    <row r="402" spans="1:15" x14ac:dyDescent="0.3">
      <c r="A402" s="24"/>
      <c r="B402" s="23">
        <v>5354</v>
      </c>
      <c r="C402" s="24" t="s">
        <v>1338</v>
      </c>
      <c r="D402" s="25" t="s">
        <v>1339</v>
      </c>
      <c r="E402" s="25" t="s">
        <v>1340</v>
      </c>
      <c r="F402" s="25">
        <v>10.807029399999999</v>
      </c>
      <c r="G402" s="25">
        <v>106.7782589</v>
      </c>
      <c r="H402" s="26">
        <v>22.7</v>
      </c>
      <c r="I402" s="24" t="s">
        <v>26</v>
      </c>
      <c r="J402" s="26">
        <v>590.51</v>
      </c>
      <c r="K402" s="25" t="s">
        <v>202</v>
      </c>
      <c r="L402" s="25" t="s">
        <v>205</v>
      </c>
      <c r="M402" s="27" t="s">
        <v>209</v>
      </c>
      <c r="N402">
        <f t="shared" si="12"/>
        <v>2</v>
      </c>
      <c r="O402">
        <f t="shared" si="13"/>
        <v>7</v>
      </c>
    </row>
    <row r="403" spans="1:15" x14ac:dyDescent="0.3">
      <c r="A403" s="24"/>
      <c r="B403" s="23">
        <v>5301</v>
      </c>
      <c r="C403" s="24" t="s">
        <v>1341</v>
      </c>
      <c r="D403" s="25" t="s">
        <v>1342</v>
      </c>
      <c r="E403" s="25" t="s">
        <v>1343</v>
      </c>
      <c r="F403" s="25">
        <v>10.8602191</v>
      </c>
      <c r="G403" s="25">
        <v>106.83675959999999</v>
      </c>
      <c r="H403" s="26">
        <v>6.4500000000000011</v>
      </c>
      <c r="I403" s="24" t="s">
        <v>26</v>
      </c>
      <c r="J403" s="26">
        <v>590.51</v>
      </c>
      <c r="K403" s="25" t="s">
        <v>204</v>
      </c>
      <c r="L403" s="25" t="s">
        <v>205</v>
      </c>
      <c r="M403" s="27" t="s">
        <v>209</v>
      </c>
      <c r="N403">
        <f t="shared" si="12"/>
        <v>2</v>
      </c>
      <c r="O403">
        <f t="shared" si="13"/>
        <v>7</v>
      </c>
    </row>
    <row r="404" spans="1:15" x14ac:dyDescent="0.3">
      <c r="A404" s="24"/>
      <c r="B404" s="23">
        <v>6245</v>
      </c>
      <c r="C404" s="24" t="s">
        <v>1344</v>
      </c>
      <c r="D404" s="25" t="s">
        <v>1345</v>
      </c>
      <c r="E404" s="25" t="s">
        <v>1346</v>
      </c>
      <c r="F404" s="25">
        <v>10.865315622336601</v>
      </c>
      <c r="G404" s="25">
        <v>106.810498240063</v>
      </c>
      <c r="H404" s="26">
        <v>7.9499999999999984</v>
      </c>
      <c r="I404" s="24" t="s">
        <v>26</v>
      </c>
      <c r="J404" s="26">
        <v>590.51</v>
      </c>
      <c r="K404" s="25" t="s">
        <v>204</v>
      </c>
      <c r="L404" s="25" t="s">
        <v>205</v>
      </c>
      <c r="M404" s="27" t="s">
        <v>208</v>
      </c>
      <c r="N404">
        <f t="shared" si="12"/>
        <v>4</v>
      </c>
      <c r="O404">
        <f t="shared" si="13"/>
        <v>6</v>
      </c>
    </row>
    <row r="405" spans="1:15" x14ac:dyDescent="0.3">
      <c r="A405" s="24"/>
      <c r="B405" s="23">
        <v>5238</v>
      </c>
      <c r="C405" s="24" t="s">
        <v>1347</v>
      </c>
      <c r="D405" s="25" t="s">
        <v>1348</v>
      </c>
      <c r="E405" s="25" t="s">
        <v>1349</v>
      </c>
      <c r="F405" s="25">
        <v>10.854571999999999</v>
      </c>
      <c r="G405" s="25">
        <v>106.8094488</v>
      </c>
      <c r="H405" s="26">
        <v>7.16</v>
      </c>
      <c r="I405" s="24" t="s">
        <v>26</v>
      </c>
      <c r="J405" s="26">
        <v>590.51</v>
      </c>
      <c r="K405" s="25" t="s">
        <v>204</v>
      </c>
      <c r="L405" s="25" t="s">
        <v>205</v>
      </c>
      <c r="M405" s="27" t="s">
        <v>209</v>
      </c>
      <c r="N405">
        <f t="shared" si="12"/>
        <v>2</v>
      </c>
      <c r="O405">
        <f t="shared" si="13"/>
        <v>7</v>
      </c>
    </row>
    <row r="406" spans="1:15" x14ac:dyDescent="0.3">
      <c r="A406" s="24"/>
      <c r="B406" s="23">
        <v>6461</v>
      </c>
      <c r="C406" s="24" t="s">
        <v>1350</v>
      </c>
      <c r="D406" s="25" t="s">
        <v>1351</v>
      </c>
      <c r="E406" s="25" t="s">
        <v>1352</v>
      </c>
      <c r="F406" s="25">
        <v>10.838283847264201</v>
      </c>
      <c r="G406" s="25">
        <v>106.83108260382799</v>
      </c>
      <c r="H406" s="26">
        <v>34.540000000000006</v>
      </c>
      <c r="I406" s="24" t="s">
        <v>26</v>
      </c>
      <c r="J406" s="26">
        <v>590.51</v>
      </c>
      <c r="K406" s="25" t="s">
        <v>204</v>
      </c>
      <c r="L406" s="25" t="s">
        <v>205</v>
      </c>
      <c r="M406" s="27" t="s">
        <v>209</v>
      </c>
      <c r="N406">
        <f t="shared" si="12"/>
        <v>2</v>
      </c>
      <c r="O406">
        <f t="shared" si="13"/>
        <v>7</v>
      </c>
    </row>
    <row r="407" spans="1:15" x14ac:dyDescent="0.3">
      <c r="A407" s="24"/>
      <c r="B407" s="23">
        <v>6606</v>
      </c>
      <c r="C407" s="24" t="s">
        <v>1353</v>
      </c>
      <c r="D407" s="25" t="s">
        <v>1354</v>
      </c>
      <c r="E407" s="25" t="s">
        <v>1355</v>
      </c>
      <c r="F407" s="25">
        <v>10.8469410859433</v>
      </c>
      <c r="G407" s="25">
        <v>106.845510024454</v>
      </c>
      <c r="H407" s="26">
        <v>18.529999999999998</v>
      </c>
      <c r="I407" s="24" t="s">
        <v>26</v>
      </c>
      <c r="J407" s="26">
        <v>590.51</v>
      </c>
      <c r="K407" s="25" t="s">
        <v>204</v>
      </c>
      <c r="L407" s="25" t="s">
        <v>205</v>
      </c>
      <c r="M407" s="27" t="s">
        <v>209</v>
      </c>
      <c r="N407">
        <f t="shared" si="12"/>
        <v>2</v>
      </c>
      <c r="O407">
        <f t="shared" si="13"/>
        <v>7</v>
      </c>
    </row>
    <row r="408" spans="1:15" x14ac:dyDescent="0.3">
      <c r="A408" s="24"/>
      <c r="B408" s="23">
        <v>5725</v>
      </c>
      <c r="C408" s="24" t="s">
        <v>1356</v>
      </c>
      <c r="D408" s="25" t="s">
        <v>1357</v>
      </c>
      <c r="E408" s="25" t="s">
        <v>1358</v>
      </c>
      <c r="F408" s="25">
        <v>10.840566967812499</v>
      </c>
      <c r="G408" s="25">
        <v>106.84619963967801</v>
      </c>
      <c r="H408" s="26">
        <v>21.210000000000004</v>
      </c>
      <c r="I408" s="24" t="s">
        <v>26</v>
      </c>
      <c r="J408" s="26">
        <v>590.51</v>
      </c>
      <c r="K408" s="25" t="s">
        <v>204</v>
      </c>
      <c r="L408" s="25" t="s">
        <v>205</v>
      </c>
      <c r="M408" s="27" t="s">
        <v>209</v>
      </c>
      <c r="N408">
        <f t="shared" si="12"/>
        <v>2</v>
      </c>
      <c r="O408">
        <f t="shared" si="13"/>
        <v>7</v>
      </c>
    </row>
    <row r="409" spans="1:15" x14ac:dyDescent="0.3">
      <c r="A409" s="24"/>
      <c r="B409" s="23">
        <v>6859</v>
      </c>
      <c r="C409" s="24" t="s">
        <v>1359</v>
      </c>
      <c r="D409" s="25" t="s">
        <v>1360</v>
      </c>
      <c r="E409" s="25" t="s">
        <v>1361</v>
      </c>
      <c r="F409" s="25">
        <v>10.864978500492899</v>
      </c>
      <c r="G409" s="25">
        <v>106.810648454011</v>
      </c>
      <c r="H409" s="26">
        <v>5.18</v>
      </c>
      <c r="I409" s="24" t="s">
        <v>26</v>
      </c>
      <c r="J409" s="26">
        <v>590.51</v>
      </c>
      <c r="K409" s="25" t="s">
        <v>202</v>
      </c>
      <c r="L409" s="25" t="s">
        <v>205</v>
      </c>
      <c r="M409" s="27" t="s">
        <v>209</v>
      </c>
      <c r="N409">
        <f t="shared" si="12"/>
        <v>2</v>
      </c>
      <c r="O409">
        <f t="shared" si="13"/>
        <v>7</v>
      </c>
    </row>
    <row r="410" spans="1:15" x14ac:dyDescent="0.3">
      <c r="A410" s="24"/>
      <c r="B410" s="23">
        <v>6886</v>
      </c>
      <c r="C410" s="24" t="s">
        <v>1362</v>
      </c>
      <c r="D410" s="25" t="s">
        <v>1363</v>
      </c>
      <c r="E410" s="25" t="s">
        <v>1364</v>
      </c>
      <c r="F410" s="25">
        <v>10.8441520278339</v>
      </c>
      <c r="G410" s="25">
        <v>106.83776899383599</v>
      </c>
      <c r="H410" s="26">
        <v>16.259999999999998</v>
      </c>
      <c r="I410" s="24" t="s">
        <v>26</v>
      </c>
      <c r="J410" s="26">
        <v>590.51</v>
      </c>
      <c r="K410" s="25" t="s">
        <v>204</v>
      </c>
      <c r="L410" s="25" t="s">
        <v>205</v>
      </c>
      <c r="M410" s="27" t="s">
        <v>209</v>
      </c>
      <c r="N410">
        <f t="shared" si="12"/>
        <v>2</v>
      </c>
      <c r="O410">
        <f t="shared" si="13"/>
        <v>7</v>
      </c>
    </row>
    <row r="411" spans="1:15" x14ac:dyDescent="0.3">
      <c r="A411" s="24"/>
      <c r="B411" s="23">
        <v>6875</v>
      </c>
      <c r="C411" s="24" t="s">
        <v>1365</v>
      </c>
      <c r="D411" s="25" t="s">
        <v>1366</v>
      </c>
      <c r="E411" s="25" t="s">
        <v>1367</v>
      </c>
      <c r="F411" s="25">
        <v>10.8441520278339</v>
      </c>
      <c r="G411" s="25">
        <v>106.83776899383599</v>
      </c>
      <c r="H411" s="26">
        <v>39.869999999999997</v>
      </c>
      <c r="I411" s="24" t="s">
        <v>26</v>
      </c>
      <c r="J411" s="26">
        <v>590.51</v>
      </c>
      <c r="K411" s="25" t="s">
        <v>204</v>
      </c>
      <c r="L411" s="25" t="s">
        <v>205</v>
      </c>
      <c r="M411" s="27" t="s">
        <v>208</v>
      </c>
      <c r="N411">
        <f t="shared" si="12"/>
        <v>4</v>
      </c>
      <c r="O411">
        <f t="shared" si="13"/>
        <v>6</v>
      </c>
    </row>
    <row r="412" spans="1:15" x14ac:dyDescent="0.3">
      <c r="A412" s="24"/>
      <c r="B412" s="23" t="s">
        <v>1368</v>
      </c>
      <c r="C412" s="24" t="s">
        <v>1369</v>
      </c>
      <c r="D412" s="25" t="s">
        <v>1370</v>
      </c>
      <c r="E412" s="25" t="s">
        <v>1371</v>
      </c>
      <c r="F412" s="25">
        <v>10.845216265750899</v>
      </c>
      <c r="G412" s="25">
        <v>106.839699253587</v>
      </c>
      <c r="H412" s="26">
        <v>17.949999999999996</v>
      </c>
      <c r="I412" s="24" t="s">
        <v>26</v>
      </c>
      <c r="J412" s="26">
        <v>590.51</v>
      </c>
      <c r="K412" s="25" t="s">
        <v>204</v>
      </c>
      <c r="L412" s="25" t="s">
        <v>205</v>
      </c>
      <c r="M412" s="27" t="s">
        <v>209</v>
      </c>
      <c r="N412">
        <f t="shared" si="12"/>
        <v>2</v>
      </c>
      <c r="O412">
        <f t="shared" si="13"/>
        <v>7</v>
      </c>
    </row>
    <row r="413" spans="1:15" x14ac:dyDescent="0.3">
      <c r="A413" s="24"/>
      <c r="B413" s="23">
        <v>3473</v>
      </c>
      <c r="C413" s="24" t="s">
        <v>1372</v>
      </c>
      <c r="D413" s="25" t="s">
        <v>1373</v>
      </c>
      <c r="E413" s="25" t="s">
        <v>1374</v>
      </c>
      <c r="F413" s="25">
        <v>10.860436</v>
      </c>
      <c r="G413" s="25">
        <v>106.757458</v>
      </c>
      <c r="H413" s="26">
        <v>19.509999999999998</v>
      </c>
      <c r="I413" s="24" t="s">
        <v>27</v>
      </c>
      <c r="J413" s="26">
        <v>748.92999999999984</v>
      </c>
      <c r="K413" s="25" t="s">
        <v>202</v>
      </c>
      <c r="L413" s="25" t="s">
        <v>203</v>
      </c>
      <c r="M413" s="27" t="s">
        <v>208</v>
      </c>
      <c r="N413">
        <f t="shared" si="12"/>
        <v>4</v>
      </c>
      <c r="O413">
        <f t="shared" si="13"/>
        <v>6</v>
      </c>
    </row>
    <row r="414" spans="1:15" x14ac:dyDescent="0.3">
      <c r="A414" s="24"/>
      <c r="B414" s="23">
        <v>5559</v>
      </c>
      <c r="C414" s="24" t="s">
        <v>1375</v>
      </c>
      <c r="D414" s="25" t="s">
        <v>1376</v>
      </c>
      <c r="E414" s="25" t="s">
        <v>1377</v>
      </c>
      <c r="F414" s="25">
        <v>10.817270300000001</v>
      </c>
      <c r="G414" s="25">
        <v>106.7579181</v>
      </c>
      <c r="H414" s="26">
        <v>16.999999999999996</v>
      </c>
      <c r="I414" s="24" t="s">
        <v>27</v>
      </c>
      <c r="J414" s="26">
        <v>748.92999999999984</v>
      </c>
      <c r="K414" s="25" t="s">
        <v>204</v>
      </c>
      <c r="L414" s="25" t="s">
        <v>203</v>
      </c>
      <c r="M414" s="27" t="s">
        <v>208</v>
      </c>
      <c r="N414">
        <f t="shared" si="12"/>
        <v>4</v>
      </c>
      <c r="O414">
        <f t="shared" si="13"/>
        <v>6</v>
      </c>
    </row>
    <row r="415" spans="1:15" x14ac:dyDescent="0.3">
      <c r="A415" s="24"/>
      <c r="B415" s="23">
        <v>3646</v>
      </c>
      <c r="C415" s="24" t="s">
        <v>1378</v>
      </c>
      <c r="D415" s="25" t="s">
        <v>1379</v>
      </c>
      <c r="E415" s="25" t="s">
        <v>1380</v>
      </c>
      <c r="F415" s="25">
        <v>10.85819</v>
      </c>
      <c r="G415" s="25">
        <v>106.75830000000001</v>
      </c>
      <c r="H415" s="26">
        <v>3.5500000000000003</v>
      </c>
      <c r="I415" s="24" t="s">
        <v>27</v>
      </c>
      <c r="J415" s="26">
        <v>748.92999999999984</v>
      </c>
      <c r="K415" s="25" t="s">
        <v>204</v>
      </c>
      <c r="L415" s="25" t="s">
        <v>203</v>
      </c>
      <c r="M415" s="27" t="s">
        <v>209</v>
      </c>
      <c r="N415">
        <f t="shared" si="12"/>
        <v>2</v>
      </c>
      <c r="O415">
        <f t="shared" si="13"/>
        <v>7</v>
      </c>
    </row>
    <row r="416" spans="1:15" x14ac:dyDescent="0.3">
      <c r="A416" s="24"/>
      <c r="B416" s="23">
        <v>3594</v>
      </c>
      <c r="C416" s="24" t="s">
        <v>1381</v>
      </c>
      <c r="D416" s="25" t="s">
        <v>1382</v>
      </c>
      <c r="E416" s="25" t="s">
        <v>1383</v>
      </c>
      <c r="F416" s="25">
        <v>10.8338568018196</v>
      </c>
      <c r="G416" s="25">
        <v>106.78295579797</v>
      </c>
      <c r="H416" s="26">
        <v>30.459999999999994</v>
      </c>
      <c r="I416" s="24" t="s">
        <v>27</v>
      </c>
      <c r="J416" s="26">
        <v>748.92999999999984</v>
      </c>
      <c r="K416" s="25" t="s">
        <v>202</v>
      </c>
      <c r="L416" s="25" t="s">
        <v>203</v>
      </c>
      <c r="M416" s="27" t="s">
        <v>209</v>
      </c>
      <c r="N416">
        <f t="shared" si="12"/>
        <v>2</v>
      </c>
      <c r="O416">
        <f t="shared" si="13"/>
        <v>7</v>
      </c>
    </row>
    <row r="417" spans="1:15" x14ac:dyDescent="0.3">
      <c r="A417" s="24"/>
      <c r="B417" s="23">
        <v>4058</v>
      </c>
      <c r="C417" s="24" t="s">
        <v>1384</v>
      </c>
      <c r="D417" s="25" t="s">
        <v>1385</v>
      </c>
      <c r="E417" s="25" t="s">
        <v>1386</v>
      </c>
      <c r="F417" s="25">
        <v>10.839308892539201</v>
      </c>
      <c r="G417" s="25">
        <v>106.769939031955</v>
      </c>
      <c r="H417" s="26">
        <v>14.119999999999997</v>
      </c>
      <c r="I417" s="24" t="s">
        <v>27</v>
      </c>
      <c r="J417" s="26">
        <v>748.92999999999984</v>
      </c>
      <c r="K417" s="25" t="s">
        <v>204</v>
      </c>
      <c r="L417" s="25" t="s">
        <v>203</v>
      </c>
      <c r="M417" s="27" t="s">
        <v>208</v>
      </c>
      <c r="N417">
        <f t="shared" si="12"/>
        <v>4</v>
      </c>
      <c r="O417">
        <f t="shared" si="13"/>
        <v>6</v>
      </c>
    </row>
    <row r="418" spans="1:15" x14ac:dyDescent="0.3">
      <c r="A418" s="24"/>
      <c r="B418" s="23">
        <v>3831</v>
      </c>
      <c r="C418" s="24" t="s">
        <v>1387</v>
      </c>
      <c r="D418" s="25" t="s">
        <v>1388</v>
      </c>
      <c r="E418" s="25" t="s">
        <v>1389</v>
      </c>
      <c r="F418" s="25">
        <v>10.847822000000001</v>
      </c>
      <c r="G418" s="25">
        <v>106.790813</v>
      </c>
      <c r="H418" s="26">
        <v>8.1</v>
      </c>
      <c r="I418" s="24" t="s">
        <v>27</v>
      </c>
      <c r="J418" s="26">
        <v>748.92999999999984</v>
      </c>
      <c r="K418" s="25" t="s">
        <v>204</v>
      </c>
      <c r="L418" s="25" t="s">
        <v>203</v>
      </c>
      <c r="M418" s="27" t="s">
        <v>209</v>
      </c>
      <c r="N418">
        <f t="shared" si="12"/>
        <v>2</v>
      </c>
      <c r="O418">
        <f t="shared" si="13"/>
        <v>7</v>
      </c>
    </row>
    <row r="419" spans="1:15" x14ac:dyDescent="0.3">
      <c r="A419" s="24"/>
      <c r="B419" s="23">
        <v>6140</v>
      </c>
      <c r="C419" s="24" t="s">
        <v>1390</v>
      </c>
      <c r="D419" s="25" t="s">
        <v>1391</v>
      </c>
      <c r="E419" s="25" t="s">
        <v>1392</v>
      </c>
      <c r="F419" s="25">
        <v>10.860293169637499</v>
      </c>
      <c r="G419" s="25">
        <v>106.761609128646</v>
      </c>
      <c r="H419" s="26">
        <v>2.2000000000000002</v>
      </c>
      <c r="I419" s="24" t="s">
        <v>27</v>
      </c>
      <c r="J419" s="26">
        <v>748.92999999999984</v>
      </c>
      <c r="K419" s="25" t="s">
        <v>204</v>
      </c>
      <c r="L419" s="25" t="s">
        <v>203</v>
      </c>
      <c r="M419" s="27" t="s">
        <v>209</v>
      </c>
      <c r="N419">
        <f t="shared" si="12"/>
        <v>2</v>
      </c>
      <c r="O419">
        <f t="shared" si="13"/>
        <v>7</v>
      </c>
    </row>
    <row r="420" spans="1:15" x14ac:dyDescent="0.3">
      <c r="A420" s="24"/>
      <c r="B420" s="23">
        <v>5657</v>
      </c>
      <c r="C420" s="24" t="s">
        <v>1393</v>
      </c>
      <c r="D420" s="25" t="s">
        <v>1394</v>
      </c>
      <c r="E420" s="25" t="s">
        <v>1395</v>
      </c>
      <c r="F420" s="25">
        <v>10.8440756884366</v>
      </c>
      <c r="G420" s="25">
        <v>106.77137084087499</v>
      </c>
      <c r="H420" s="26">
        <v>32.820000000000007</v>
      </c>
      <c r="I420" s="24" t="s">
        <v>27</v>
      </c>
      <c r="J420" s="26">
        <v>748.92999999999984</v>
      </c>
      <c r="K420" s="25" t="s">
        <v>204</v>
      </c>
      <c r="L420" s="25" t="s">
        <v>203</v>
      </c>
      <c r="M420" s="27" t="s">
        <v>209</v>
      </c>
      <c r="N420">
        <f t="shared" si="12"/>
        <v>2</v>
      </c>
      <c r="O420">
        <f t="shared" si="13"/>
        <v>7</v>
      </c>
    </row>
    <row r="421" spans="1:15" x14ac:dyDescent="0.3">
      <c r="A421" s="24"/>
      <c r="B421" s="23">
        <v>3069</v>
      </c>
      <c r="C421" s="24" t="s">
        <v>1396</v>
      </c>
      <c r="D421" s="25" t="s">
        <v>1397</v>
      </c>
      <c r="E421" s="25" t="s">
        <v>1398</v>
      </c>
      <c r="F421" s="25">
        <v>10.840437</v>
      </c>
      <c r="G421" s="25">
        <v>106.77269200000001</v>
      </c>
      <c r="H421" s="26">
        <v>12.729999999999997</v>
      </c>
      <c r="I421" s="24" t="s">
        <v>27</v>
      </c>
      <c r="J421" s="26">
        <v>748.92999999999984</v>
      </c>
      <c r="K421" s="25" t="s">
        <v>204</v>
      </c>
      <c r="L421" s="25" t="s">
        <v>203</v>
      </c>
      <c r="M421" s="27" t="s">
        <v>209</v>
      </c>
      <c r="N421">
        <f t="shared" si="12"/>
        <v>2</v>
      </c>
      <c r="O421">
        <f t="shared" si="13"/>
        <v>7</v>
      </c>
    </row>
    <row r="422" spans="1:15" x14ac:dyDescent="0.3">
      <c r="A422" s="24"/>
      <c r="B422" s="23">
        <v>1567</v>
      </c>
      <c r="C422" s="24" t="s">
        <v>1399</v>
      </c>
      <c r="D422" s="25" t="s">
        <v>1400</v>
      </c>
      <c r="E422" s="25" t="s">
        <v>1401</v>
      </c>
      <c r="F422" s="25">
        <v>10.8457259677597</v>
      </c>
      <c r="G422" s="25">
        <v>106.77903616033601</v>
      </c>
      <c r="H422" s="26">
        <v>83.859999999999971</v>
      </c>
      <c r="I422" s="24" t="s">
        <v>27</v>
      </c>
      <c r="J422" s="26">
        <v>748.92999999999984</v>
      </c>
      <c r="K422" s="25" t="s">
        <v>206</v>
      </c>
      <c r="L422" s="25" t="s">
        <v>203</v>
      </c>
      <c r="M422" s="27" t="s">
        <v>208</v>
      </c>
      <c r="N422">
        <f t="shared" si="12"/>
        <v>4</v>
      </c>
      <c r="O422">
        <f t="shared" si="13"/>
        <v>6</v>
      </c>
    </row>
    <row r="423" spans="1:15" x14ac:dyDescent="0.3">
      <c r="A423" s="24"/>
      <c r="B423" s="23" t="s">
        <v>1402</v>
      </c>
      <c r="C423" s="24" t="s">
        <v>1403</v>
      </c>
      <c r="D423" s="25" t="s">
        <v>1404</v>
      </c>
      <c r="E423" s="25" t="s">
        <v>1405</v>
      </c>
      <c r="F423" s="25">
        <v>10.87410951311</v>
      </c>
      <c r="G423" s="25">
        <v>106.768994397412</v>
      </c>
      <c r="H423" s="26">
        <v>15.05</v>
      </c>
      <c r="I423" s="24" t="s">
        <v>27</v>
      </c>
      <c r="J423" s="26">
        <v>748.92999999999984</v>
      </c>
      <c r="K423" s="25" t="s">
        <v>204</v>
      </c>
      <c r="L423" s="25" t="s">
        <v>203</v>
      </c>
      <c r="M423" s="27" t="s">
        <v>208</v>
      </c>
      <c r="N423">
        <f t="shared" si="12"/>
        <v>4</v>
      </c>
      <c r="O423">
        <f t="shared" si="13"/>
        <v>6</v>
      </c>
    </row>
    <row r="424" spans="1:15" x14ac:dyDescent="0.3">
      <c r="A424" s="24"/>
      <c r="B424" s="23">
        <v>5233</v>
      </c>
      <c r="C424" s="24" t="s">
        <v>1406</v>
      </c>
      <c r="D424" s="25" t="s">
        <v>1407</v>
      </c>
      <c r="E424" s="25" t="s">
        <v>1408</v>
      </c>
      <c r="F424" s="25">
        <v>10.860355</v>
      </c>
      <c r="G424" s="25">
        <v>106.7878693</v>
      </c>
      <c r="H424" s="26">
        <v>13.5</v>
      </c>
      <c r="I424" s="24" t="s">
        <v>27</v>
      </c>
      <c r="J424" s="26">
        <v>748.92999999999984</v>
      </c>
      <c r="K424" s="25" t="s">
        <v>204</v>
      </c>
      <c r="L424" s="25" t="s">
        <v>203</v>
      </c>
      <c r="M424" s="27" t="s">
        <v>208</v>
      </c>
      <c r="N424">
        <f t="shared" si="12"/>
        <v>4</v>
      </c>
      <c r="O424">
        <f t="shared" si="13"/>
        <v>6</v>
      </c>
    </row>
    <row r="425" spans="1:15" x14ac:dyDescent="0.3">
      <c r="A425" s="24"/>
      <c r="B425" s="23">
        <v>2639</v>
      </c>
      <c r="C425" s="24" t="s">
        <v>1409</v>
      </c>
      <c r="D425" s="25" t="s">
        <v>1410</v>
      </c>
      <c r="E425" s="25" t="s">
        <v>1411</v>
      </c>
      <c r="F425" s="25">
        <v>10.847261</v>
      </c>
      <c r="G425" s="25">
        <v>106.78704399999999</v>
      </c>
      <c r="H425" s="26">
        <v>11.579999999999998</v>
      </c>
      <c r="I425" s="24" t="s">
        <v>27</v>
      </c>
      <c r="J425" s="26">
        <v>748.92999999999984</v>
      </c>
      <c r="K425" s="25" t="s">
        <v>204</v>
      </c>
      <c r="L425" s="25" t="s">
        <v>203</v>
      </c>
      <c r="M425" s="27" t="s">
        <v>209</v>
      </c>
      <c r="N425">
        <f t="shared" si="12"/>
        <v>2</v>
      </c>
      <c r="O425">
        <f t="shared" si="13"/>
        <v>7</v>
      </c>
    </row>
    <row r="426" spans="1:15" x14ac:dyDescent="0.3">
      <c r="A426" s="24"/>
      <c r="B426" s="23">
        <v>5717</v>
      </c>
      <c r="C426" s="24" t="s">
        <v>1412</v>
      </c>
      <c r="D426" s="25" t="s">
        <v>1413</v>
      </c>
      <c r="E426" s="25" t="s">
        <v>1414</v>
      </c>
      <c r="F426" s="25">
        <v>10.8288340504286</v>
      </c>
      <c r="G426" s="25">
        <v>106.774567693656</v>
      </c>
      <c r="H426" s="26">
        <v>7.1499999999999986</v>
      </c>
      <c r="I426" s="24" t="s">
        <v>27</v>
      </c>
      <c r="J426" s="26">
        <v>748.92999999999984</v>
      </c>
      <c r="K426" s="25" t="s">
        <v>204</v>
      </c>
      <c r="L426" s="25" t="s">
        <v>203</v>
      </c>
      <c r="M426" s="27" t="s">
        <v>208</v>
      </c>
      <c r="N426">
        <f t="shared" si="12"/>
        <v>4</v>
      </c>
      <c r="O426">
        <f t="shared" si="13"/>
        <v>6</v>
      </c>
    </row>
    <row r="427" spans="1:15" x14ac:dyDescent="0.3">
      <c r="A427" s="24"/>
      <c r="B427" s="23">
        <v>4293</v>
      </c>
      <c r="C427" s="24" t="s">
        <v>1415</v>
      </c>
      <c r="D427" s="25" t="s">
        <v>1416</v>
      </c>
      <c r="E427" s="25" t="s">
        <v>1417</v>
      </c>
      <c r="F427" s="25">
        <v>10.848096999999999</v>
      </c>
      <c r="G427" s="25">
        <v>106.798721</v>
      </c>
      <c r="H427" s="26">
        <v>9.2199999999999989</v>
      </c>
      <c r="I427" s="24" t="s">
        <v>27</v>
      </c>
      <c r="J427" s="26">
        <v>748.92999999999984</v>
      </c>
      <c r="K427" s="25" t="s">
        <v>204</v>
      </c>
      <c r="L427" s="25" t="s">
        <v>203</v>
      </c>
      <c r="M427" s="27" t="s">
        <v>209</v>
      </c>
      <c r="N427">
        <f t="shared" si="12"/>
        <v>2</v>
      </c>
      <c r="O427">
        <f t="shared" si="13"/>
        <v>7</v>
      </c>
    </row>
    <row r="428" spans="1:15" x14ac:dyDescent="0.3">
      <c r="A428" s="24"/>
      <c r="B428" s="23">
        <v>6545</v>
      </c>
      <c r="C428" s="24" t="s">
        <v>1418</v>
      </c>
      <c r="D428" s="25" t="s">
        <v>1419</v>
      </c>
      <c r="E428" s="25" t="s">
        <v>1420</v>
      </c>
      <c r="F428" s="25">
        <v>10.826474344049901</v>
      </c>
      <c r="G428" s="25">
        <v>106.76385396475401</v>
      </c>
      <c r="H428" s="26">
        <v>4.5299999999999994</v>
      </c>
      <c r="I428" s="24" t="s">
        <v>27</v>
      </c>
      <c r="J428" s="26">
        <v>748.92999999999984</v>
      </c>
      <c r="K428" s="25" t="s">
        <v>204</v>
      </c>
      <c r="L428" s="25" t="s">
        <v>203</v>
      </c>
      <c r="M428" s="27" t="s">
        <v>209</v>
      </c>
      <c r="N428">
        <f t="shared" si="12"/>
        <v>2</v>
      </c>
      <c r="O428">
        <f t="shared" si="13"/>
        <v>7</v>
      </c>
    </row>
    <row r="429" spans="1:15" x14ac:dyDescent="0.3">
      <c r="A429" s="24"/>
      <c r="B429" s="23">
        <v>5329</v>
      </c>
      <c r="C429" s="24" t="s">
        <v>1421</v>
      </c>
      <c r="D429" s="25" t="s">
        <v>1422</v>
      </c>
      <c r="E429" s="25" t="s">
        <v>1423</v>
      </c>
      <c r="F429" s="25">
        <v>10.842109900000001</v>
      </c>
      <c r="G429" s="25">
        <v>106.78438149999999</v>
      </c>
      <c r="H429" s="26">
        <v>4.3499999999999996</v>
      </c>
      <c r="I429" s="24" t="s">
        <v>27</v>
      </c>
      <c r="J429" s="26">
        <v>748.92999999999984</v>
      </c>
      <c r="K429" s="25" t="s">
        <v>204</v>
      </c>
      <c r="L429" s="25" t="s">
        <v>203</v>
      </c>
      <c r="M429" s="27" t="s">
        <v>209</v>
      </c>
      <c r="N429">
        <f t="shared" si="12"/>
        <v>2</v>
      </c>
      <c r="O429">
        <f t="shared" si="13"/>
        <v>7</v>
      </c>
    </row>
    <row r="430" spans="1:15" x14ac:dyDescent="0.3">
      <c r="A430" s="24"/>
      <c r="B430" s="23">
        <v>6102</v>
      </c>
      <c r="C430" s="24" t="s">
        <v>1424</v>
      </c>
      <c r="D430" s="25" t="s">
        <v>1425</v>
      </c>
      <c r="E430" s="25" t="s">
        <v>1426</v>
      </c>
      <c r="F430" s="25">
        <v>10.836963839999999</v>
      </c>
      <c r="G430" s="25">
        <v>106.7642429</v>
      </c>
      <c r="H430" s="26">
        <v>10.499999999999998</v>
      </c>
      <c r="I430" s="24" t="s">
        <v>27</v>
      </c>
      <c r="J430" s="26">
        <v>748.92999999999984</v>
      </c>
      <c r="K430" s="25" t="s">
        <v>204</v>
      </c>
      <c r="L430" s="25" t="s">
        <v>203</v>
      </c>
      <c r="M430" s="27" t="s">
        <v>209</v>
      </c>
      <c r="N430">
        <f t="shared" si="12"/>
        <v>2</v>
      </c>
      <c r="O430">
        <f t="shared" si="13"/>
        <v>7</v>
      </c>
    </row>
    <row r="431" spans="1:15" x14ac:dyDescent="0.3">
      <c r="A431" s="24"/>
      <c r="B431" s="23">
        <v>3678</v>
      </c>
      <c r="C431" s="24" t="s">
        <v>1427</v>
      </c>
      <c r="D431" s="25" t="s">
        <v>1428</v>
      </c>
      <c r="E431" s="25" t="s">
        <v>1429</v>
      </c>
      <c r="F431" s="25">
        <v>10.861700000000001</v>
      </c>
      <c r="G431" s="25">
        <v>106.77928</v>
      </c>
      <c r="H431" s="26">
        <v>23.38</v>
      </c>
      <c r="I431" s="24" t="s">
        <v>27</v>
      </c>
      <c r="J431" s="26">
        <v>748.92999999999984</v>
      </c>
      <c r="K431" s="25" t="s">
        <v>204</v>
      </c>
      <c r="L431" s="25" t="s">
        <v>203</v>
      </c>
      <c r="M431" s="27" t="s">
        <v>209</v>
      </c>
      <c r="N431">
        <f t="shared" si="12"/>
        <v>2</v>
      </c>
      <c r="O431">
        <f t="shared" si="13"/>
        <v>7</v>
      </c>
    </row>
    <row r="432" spans="1:15" x14ac:dyDescent="0.3">
      <c r="A432" s="24"/>
      <c r="B432" s="23">
        <v>3934</v>
      </c>
      <c r="C432" s="24" t="s">
        <v>1430</v>
      </c>
      <c r="D432" s="25" t="s">
        <v>1431</v>
      </c>
      <c r="E432" s="25" t="s">
        <v>1432</v>
      </c>
      <c r="F432" s="25">
        <v>10.834163999999999</v>
      </c>
      <c r="G432" s="25">
        <v>106.76032499999999</v>
      </c>
      <c r="H432" s="26">
        <v>6.3999999999999995</v>
      </c>
      <c r="I432" s="24" t="s">
        <v>27</v>
      </c>
      <c r="J432" s="26">
        <v>748.92999999999984</v>
      </c>
      <c r="K432" s="25" t="s">
        <v>204</v>
      </c>
      <c r="L432" s="25" t="s">
        <v>203</v>
      </c>
      <c r="M432" s="27" t="s">
        <v>209</v>
      </c>
      <c r="N432">
        <f t="shared" si="12"/>
        <v>2</v>
      </c>
      <c r="O432">
        <f t="shared" si="13"/>
        <v>7</v>
      </c>
    </row>
    <row r="433" spans="1:15" x14ac:dyDescent="0.3">
      <c r="A433" s="24"/>
      <c r="B433" s="23">
        <v>3785</v>
      </c>
      <c r="C433" s="24" t="s">
        <v>1433</v>
      </c>
      <c r="D433" s="25" t="s">
        <v>1434</v>
      </c>
      <c r="E433" s="25" t="s">
        <v>1435</v>
      </c>
      <c r="F433" s="25">
        <v>10.82381</v>
      </c>
      <c r="G433" s="25">
        <v>106.773442</v>
      </c>
      <c r="H433" s="26">
        <v>7.5500000000000007</v>
      </c>
      <c r="I433" s="24" t="s">
        <v>27</v>
      </c>
      <c r="J433" s="26">
        <v>748.92999999999984</v>
      </c>
      <c r="K433" s="25" t="s">
        <v>204</v>
      </c>
      <c r="L433" s="25" t="s">
        <v>203</v>
      </c>
      <c r="M433" s="27" t="s">
        <v>209</v>
      </c>
      <c r="N433">
        <f t="shared" si="12"/>
        <v>2</v>
      </c>
      <c r="O433">
        <f t="shared" si="13"/>
        <v>7</v>
      </c>
    </row>
    <row r="434" spans="1:15" x14ac:dyDescent="0.3">
      <c r="A434" s="24"/>
      <c r="B434" s="23">
        <v>6831</v>
      </c>
      <c r="C434" s="24" t="s">
        <v>1436</v>
      </c>
      <c r="D434" s="25" t="s">
        <v>1437</v>
      </c>
      <c r="E434" s="25" t="s">
        <v>1438</v>
      </c>
      <c r="F434" s="25">
        <v>10.825143768950699</v>
      </c>
      <c r="G434" s="25">
        <v>106.780290170828</v>
      </c>
      <c r="H434" s="26">
        <v>3.35</v>
      </c>
      <c r="I434" s="24" t="s">
        <v>27</v>
      </c>
      <c r="J434" s="26">
        <v>748.92999999999984</v>
      </c>
      <c r="K434" s="25" t="s">
        <v>202</v>
      </c>
      <c r="L434" s="25" t="s">
        <v>203</v>
      </c>
      <c r="M434" s="27" t="s">
        <v>209</v>
      </c>
      <c r="N434">
        <f t="shared" si="12"/>
        <v>2</v>
      </c>
      <c r="O434">
        <f t="shared" si="13"/>
        <v>7</v>
      </c>
    </row>
    <row r="435" spans="1:15" x14ac:dyDescent="0.3">
      <c r="A435" s="24"/>
      <c r="B435" s="23">
        <v>3456</v>
      </c>
      <c r="C435" s="24" t="s">
        <v>1439</v>
      </c>
      <c r="D435" s="25" t="s">
        <v>1440</v>
      </c>
      <c r="E435" s="25" t="s">
        <v>1441</v>
      </c>
      <c r="F435" s="25">
        <v>10.821491999999999</v>
      </c>
      <c r="G435" s="25">
        <v>106.776668</v>
      </c>
      <c r="H435" s="26">
        <v>11.349999999999998</v>
      </c>
      <c r="I435" s="24" t="s">
        <v>27</v>
      </c>
      <c r="J435" s="26">
        <v>748.92999999999984</v>
      </c>
      <c r="K435" s="25" t="s">
        <v>202</v>
      </c>
      <c r="L435" s="25" t="s">
        <v>203</v>
      </c>
      <c r="M435" s="27" t="s">
        <v>208</v>
      </c>
      <c r="N435">
        <f t="shared" si="12"/>
        <v>4</v>
      </c>
      <c r="O435">
        <f t="shared" si="13"/>
        <v>6</v>
      </c>
    </row>
    <row r="436" spans="1:15" x14ac:dyDescent="0.3">
      <c r="A436" s="24"/>
      <c r="B436" s="23">
        <v>3740</v>
      </c>
      <c r="C436" s="24" t="s">
        <v>1442</v>
      </c>
      <c r="D436" s="25" t="s">
        <v>1443</v>
      </c>
      <c r="E436" s="25" t="s">
        <v>1444</v>
      </c>
      <c r="F436" s="25">
        <v>10.8212889503451</v>
      </c>
      <c r="G436" s="25">
        <v>106.77195307484899</v>
      </c>
      <c r="H436" s="26">
        <v>18.86</v>
      </c>
      <c r="I436" s="24" t="s">
        <v>27</v>
      </c>
      <c r="J436" s="26">
        <v>748.92999999999984</v>
      </c>
      <c r="K436" s="25" t="s">
        <v>204</v>
      </c>
      <c r="L436" s="25" t="s">
        <v>203</v>
      </c>
      <c r="M436" s="27" t="s">
        <v>209</v>
      </c>
      <c r="N436">
        <f t="shared" si="12"/>
        <v>2</v>
      </c>
      <c r="O436">
        <f t="shared" si="13"/>
        <v>7</v>
      </c>
    </row>
    <row r="437" spans="1:15" x14ac:dyDescent="0.3">
      <c r="A437" s="24"/>
      <c r="B437" s="23">
        <v>4821</v>
      </c>
      <c r="C437" s="24" t="s">
        <v>1445</v>
      </c>
      <c r="D437" s="25" t="s">
        <v>1446</v>
      </c>
      <c r="E437" s="25" t="s">
        <v>1447</v>
      </c>
      <c r="F437" s="25">
        <v>10.8341607</v>
      </c>
      <c r="G437" s="25">
        <v>106.76274859999999</v>
      </c>
      <c r="H437" s="26">
        <v>31.929999999999996</v>
      </c>
      <c r="I437" s="24" t="s">
        <v>27</v>
      </c>
      <c r="J437" s="26">
        <v>748.92999999999984</v>
      </c>
      <c r="K437" s="25" t="s">
        <v>202</v>
      </c>
      <c r="L437" s="25" t="s">
        <v>203</v>
      </c>
      <c r="M437" s="27" t="s">
        <v>208</v>
      </c>
      <c r="N437">
        <f t="shared" si="12"/>
        <v>4</v>
      </c>
      <c r="O437">
        <f t="shared" si="13"/>
        <v>6</v>
      </c>
    </row>
    <row r="438" spans="1:15" x14ac:dyDescent="0.3">
      <c r="A438" s="24"/>
      <c r="B438" s="23">
        <v>4884</v>
      </c>
      <c r="C438" s="24" t="s">
        <v>1448</v>
      </c>
      <c r="D438" s="25" t="s">
        <v>1449</v>
      </c>
      <c r="E438" s="25" t="s">
        <v>1450</v>
      </c>
      <c r="F438" s="25">
        <v>10.846214700000001</v>
      </c>
      <c r="G438" s="25">
        <v>106.7617015</v>
      </c>
      <c r="H438" s="26">
        <v>17.95</v>
      </c>
      <c r="I438" s="24" t="s">
        <v>27</v>
      </c>
      <c r="J438" s="26">
        <v>748.92999999999984</v>
      </c>
      <c r="K438" s="25" t="s">
        <v>204</v>
      </c>
      <c r="L438" s="25" t="s">
        <v>203</v>
      </c>
      <c r="M438" s="27" t="s">
        <v>209</v>
      </c>
      <c r="N438">
        <f t="shared" si="12"/>
        <v>2</v>
      </c>
      <c r="O438">
        <f t="shared" si="13"/>
        <v>7</v>
      </c>
    </row>
    <row r="439" spans="1:15" x14ac:dyDescent="0.3">
      <c r="A439" s="24"/>
      <c r="B439" s="23">
        <v>1702</v>
      </c>
      <c r="C439" s="24" t="s">
        <v>1451</v>
      </c>
      <c r="D439" s="25" t="s">
        <v>1452</v>
      </c>
      <c r="E439" s="25" t="s">
        <v>1453</v>
      </c>
      <c r="F439" s="25">
        <v>10.865558038204201</v>
      </c>
      <c r="G439" s="25">
        <v>106.758980321633</v>
      </c>
      <c r="H439" s="26">
        <v>103.87</v>
      </c>
      <c r="I439" s="24" t="s">
        <v>27</v>
      </c>
      <c r="J439" s="26">
        <v>748.92999999999984</v>
      </c>
      <c r="K439" s="25" t="s">
        <v>206</v>
      </c>
      <c r="L439" s="25" t="s">
        <v>205</v>
      </c>
      <c r="M439" s="27" t="s">
        <v>209</v>
      </c>
      <c r="N439">
        <f t="shared" si="12"/>
        <v>2</v>
      </c>
      <c r="O439">
        <f t="shared" si="13"/>
        <v>7</v>
      </c>
    </row>
    <row r="440" spans="1:15" x14ac:dyDescent="0.3">
      <c r="A440" s="24"/>
      <c r="B440" s="23">
        <v>3185</v>
      </c>
      <c r="C440" s="24" t="s">
        <v>1454</v>
      </c>
      <c r="D440" s="25" t="s">
        <v>1455</v>
      </c>
      <c r="E440" s="25" t="s">
        <v>1456</v>
      </c>
      <c r="F440" s="25">
        <v>10.862399999999999</v>
      </c>
      <c r="G440" s="25">
        <v>106.758309</v>
      </c>
      <c r="H440" s="26">
        <v>18.409999999999997</v>
      </c>
      <c r="I440" s="24" t="s">
        <v>27</v>
      </c>
      <c r="J440" s="26">
        <v>748.92999999999984</v>
      </c>
      <c r="K440" s="25" t="s">
        <v>202</v>
      </c>
      <c r="L440" s="25" t="s">
        <v>205</v>
      </c>
      <c r="M440" s="27" t="s">
        <v>208</v>
      </c>
      <c r="N440">
        <f t="shared" si="12"/>
        <v>4</v>
      </c>
      <c r="O440">
        <f t="shared" si="13"/>
        <v>6</v>
      </c>
    </row>
    <row r="441" spans="1:15" x14ac:dyDescent="0.3">
      <c r="A441" s="24"/>
      <c r="B441" s="23">
        <v>5270</v>
      </c>
      <c r="C441" s="24" t="s">
        <v>1457</v>
      </c>
      <c r="D441" s="25" t="s">
        <v>1458</v>
      </c>
      <c r="E441" s="25" t="s">
        <v>1459</v>
      </c>
      <c r="F441" s="25">
        <v>10.8528959</v>
      </c>
      <c r="G441" s="25">
        <v>106.7673475</v>
      </c>
      <c r="H441" s="26">
        <v>26.369999999999994</v>
      </c>
      <c r="I441" s="24" t="s">
        <v>27</v>
      </c>
      <c r="J441" s="26">
        <v>748.92999999999984</v>
      </c>
      <c r="K441" s="25" t="s">
        <v>202</v>
      </c>
      <c r="L441" s="25" t="s">
        <v>205</v>
      </c>
      <c r="M441" s="27" t="s">
        <v>208</v>
      </c>
      <c r="N441">
        <f t="shared" si="12"/>
        <v>4</v>
      </c>
      <c r="O441">
        <f t="shared" si="13"/>
        <v>6</v>
      </c>
    </row>
    <row r="442" spans="1:15" x14ac:dyDescent="0.3">
      <c r="A442" s="24"/>
      <c r="B442" s="23">
        <v>3946</v>
      </c>
      <c r="C442" s="24" t="s">
        <v>1460</v>
      </c>
      <c r="D442" s="25" t="s">
        <v>1461</v>
      </c>
      <c r="E442" s="25" t="s">
        <v>1462</v>
      </c>
      <c r="F442" s="25">
        <v>10.84591</v>
      </c>
      <c r="G442" s="25">
        <v>106.756398</v>
      </c>
      <c r="H442" s="26">
        <v>24.229999999999997</v>
      </c>
      <c r="I442" s="24" t="s">
        <v>27</v>
      </c>
      <c r="J442" s="26">
        <v>748.92999999999984</v>
      </c>
      <c r="K442" s="25" t="s">
        <v>202</v>
      </c>
      <c r="L442" s="25" t="s">
        <v>205</v>
      </c>
      <c r="M442" s="27" t="s">
        <v>209</v>
      </c>
      <c r="N442">
        <f t="shared" si="12"/>
        <v>2</v>
      </c>
      <c r="O442">
        <f t="shared" si="13"/>
        <v>7</v>
      </c>
    </row>
    <row r="443" spans="1:15" x14ac:dyDescent="0.3">
      <c r="A443" s="24"/>
      <c r="B443" s="23">
        <v>4462</v>
      </c>
      <c r="C443" s="24" t="s">
        <v>1463</v>
      </c>
      <c r="D443" s="25" t="s">
        <v>1464</v>
      </c>
      <c r="E443" s="25" t="s">
        <v>1465</v>
      </c>
      <c r="F443" s="25">
        <v>10.853103600000001</v>
      </c>
      <c r="G443" s="25">
        <v>106.7598395</v>
      </c>
      <c r="H443" s="26">
        <v>31.660000000000004</v>
      </c>
      <c r="I443" s="24" t="s">
        <v>27</v>
      </c>
      <c r="J443" s="26">
        <v>748.92999999999984</v>
      </c>
      <c r="K443" s="25" t="s">
        <v>202</v>
      </c>
      <c r="L443" s="25" t="s">
        <v>205</v>
      </c>
      <c r="M443" s="27" t="s">
        <v>209</v>
      </c>
      <c r="N443">
        <f t="shared" si="12"/>
        <v>2</v>
      </c>
      <c r="O443">
        <f t="shared" si="13"/>
        <v>7</v>
      </c>
    </row>
    <row r="444" spans="1:15" x14ac:dyDescent="0.3">
      <c r="A444" s="24"/>
      <c r="B444" s="23">
        <v>3158</v>
      </c>
      <c r="C444" s="24" t="s">
        <v>1466</v>
      </c>
      <c r="D444" s="25" t="s">
        <v>1467</v>
      </c>
      <c r="E444" s="25" t="s">
        <v>1468</v>
      </c>
      <c r="F444" s="25">
        <v>10.847431</v>
      </c>
      <c r="G444" s="25">
        <v>106.768479</v>
      </c>
      <c r="H444" s="26">
        <v>55.11</v>
      </c>
      <c r="I444" s="24" t="s">
        <v>27</v>
      </c>
      <c r="J444" s="26">
        <v>748.92999999999984</v>
      </c>
      <c r="K444" s="25" t="s">
        <v>202</v>
      </c>
      <c r="L444" s="25" t="s">
        <v>205</v>
      </c>
      <c r="M444" s="27" t="s">
        <v>209</v>
      </c>
      <c r="N444">
        <f t="shared" si="12"/>
        <v>2</v>
      </c>
      <c r="O444">
        <f t="shared" si="13"/>
        <v>7</v>
      </c>
    </row>
    <row r="445" spans="1:15" x14ac:dyDescent="0.3">
      <c r="A445" s="24"/>
      <c r="B445" s="23">
        <v>1544</v>
      </c>
      <c r="C445" s="24" t="s">
        <v>1469</v>
      </c>
      <c r="D445" s="25" t="s">
        <v>1470</v>
      </c>
      <c r="E445" s="25" t="s">
        <v>1471</v>
      </c>
      <c r="F445" s="25">
        <v>10.8504667</v>
      </c>
      <c r="G445" s="25">
        <v>106.7582563</v>
      </c>
      <c r="H445" s="26">
        <v>37.75</v>
      </c>
      <c r="I445" s="24" t="s">
        <v>27</v>
      </c>
      <c r="J445" s="26">
        <v>748.92999999999984</v>
      </c>
      <c r="K445" s="25" t="s">
        <v>206</v>
      </c>
      <c r="L445" s="25" t="s">
        <v>205</v>
      </c>
      <c r="M445" s="27" t="s">
        <v>208</v>
      </c>
      <c r="N445">
        <f t="shared" si="12"/>
        <v>4</v>
      </c>
      <c r="O445">
        <f t="shared" si="13"/>
        <v>6</v>
      </c>
    </row>
    <row r="446" spans="1:15" x14ac:dyDescent="0.3">
      <c r="A446" s="24"/>
      <c r="B446" s="23">
        <v>2891</v>
      </c>
      <c r="C446" s="24" t="s">
        <v>1472</v>
      </c>
      <c r="D446" s="25" t="s">
        <v>1473</v>
      </c>
      <c r="E446" s="25" t="s">
        <v>1474</v>
      </c>
      <c r="F446" s="25">
        <v>10.839713</v>
      </c>
      <c r="G446" s="25">
        <v>106.763077</v>
      </c>
      <c r="H446" s="26">
        <v>20.659999999999997</v>
      </c>
      <c r="I446" s="24" t="s">
        <v>27</v>
      </c>
      <c r="J446" s="26">
        <v>748.92999999999984</v>
      </c>
      <c r="K446" s="25" t="s">
        <v>202</v>
      </c>
      <c r="L446" s="25" t="s">
        <v>205</v>
      </c>
      <c r="M446" s="27" t="s">
        <v>209</v>
      </c>
      <c r="N446">
        <f t="shared" si="12"/>
        <v>2</v>
      </c>
      <c r="O446">
        <f t="shared" si="13"/>
        <v>7</v>
      </c>
    </row>
    <row r="447" spans="1:15" x14ac:dyDescent="0.3">
      <c r="A447" s="24"/>
      <c r="B447" s="23">
        <v>4704</v>
      </c>
      <c r="C447" s="24" t="s">
        <v>1475</v>
      </c>
      <c r="D447" s="25" t="s">
        <v>1476</v>
      </c>
      <c r="E447" s="25" t="s">
        <v>1477</v>
      </c>
      <c r="F447" s="25">
        <v>10.849066799999999</v>
      </c>
      <c r="G447" s="25">
        <v>106.7819648</v>
      </c>
      <c r="H447" s="26">
        <v>9.8699999999999974</v>
      </c>
      <c r="I447" s="24" t="s">
        <v>27</v>
      </c>
      <c r="J447" s="26">
        <v>748.92999999999984</v>
      </c>
      <c r="K447" s="25" t="s">
        <v>204</v>
      </c>
      <c r="L447" s="25" t="s">
        <v>205</v>
      </c>
      <c r="M447" s="27" t="s">
        <v>209</v>
      </c>
      <c r="N447">
        <f t="shared" si="12"/>
        <v>2</v>
      </c>
      <c r="O447">
        <f t="shared" si="13"/>
        <v>7</v>
      </c>
    </row>
    <row r="448" spans="1:15" x14ac:dyDescent="0.3">
      <c r="A448" s="24"/>
      <c r="B448" s="23">
        <v>2638</v>
      </c>
      <c r="C448" s="24" t="s">
        <v>1478</v>
      </c>
      <c r="D448" s="25" t="s">
        <v>1479</v>
      </c>
      <c r="E448" s="25" t="s">
        <v>1480</v>
      </c>
      <c r="F448" s="25">
        <v>10.852743</v>
      </c>
      <c r="G448" s="25">
        <v>106.748547</v>
      </c>
      <c r="H448" s="26">
        <v>16.909999999999997</v>
      </c>
      <c r="I448" s="24" t="s">
        <v>28</v>
      </c>
      <c r="J448" s="26">
        <v>527.56999999999982</v>
      </c>
      <c r="K448" s="25" t="s">
        <v>204</v>
      </c>
      <c r="L448" s="25" t="s">
        <v>203</v>
      </c>
      <c r="M448" s="27" t="s">
        <v>208</v>
      </c>
      <c r="N448">
        <f t="shared" si="12"/>
        <v>4</v>
      </c>
      <c r="O448">
        <f t="shared" si="13"/>
        <v>6</v>
      </c>
    </row>
    <row r="449" spans="1:15" x14ac:dyDescent="0.3">
      <c r="A449" s="24"/>
      <c r="B449" s="23">
        <v>3019</v>
      </c>
      <c r="C449" s="24" t="s">
        <v>1481</v>
      </c>
      <c r="D449" s="25" t="s">
        <v>1482</v>
      </c>
      <c r="E449" s="25" t="s">
        <v>1483</v>
      </c>
      <c r="F449" s="25">
        <v>10.844339</v>
      </c>
      <c r="G449" s="25">
        <v>106.740613</v>
      </c>
      <c r="H449" s="26">
        <v>8.1499999999999986</v>
      </c>
      <c r="I449" s="24" t="s">
        <v>28</v>
      </c>
      <c r="J449" s="26">
        <v>527.56999999999982</v>
      </c>
      <c r="K449" s="25" t="s">
        <v>204</v>
      </c>
      <c r="L449" s="25" t="s">
        <v>203</v>
      </c>
      <c r="M449" s="27" t="s">
        <v>209</v>
      </c>
      <c r="N449">
        <f t="shared" si="12"/>
        <v>2</v>
      </c>
      <c r="O449">
        <f t="shared" si="13"/>
        <v>7</v>
      </c>
    </row>
    <row r="450" spans="1:15" x14ac:dyDescent="0.3">
      <c r="A450" s="24"/>
      <c r="B450" s="23">
        <v>4371</v>
      </c>
      <c r="C450" s="24" t="s">
        <v>1484</v>
      </c>
      <c r="D450" s="25" t="s">
        <v>1485</v>
      </c>
      <c r="E450" s="25" t="s">
        <v>1486</v>
      </c>
      <c r="F450" s="25">
        <v>10.844328600000001</v>
      </c>
      <c r="G450" s="25">
        <v>106.7406257</v>
      </c>
      <c r="H450" s="26">
        <v>26.259999999999998</v>
      </c>
      <c r="I450" s="24" t="s">
        <v>28</v>
      </c>
      <c r="J450" s="26">
        <v>527.56999999999982</v>
      </c>
      <c r="K450" s="25" t="s">
        <v>204</v>
      </c>
      <c r="L450" s="25" t="s">
        <v>203</v>
      </c>
      <c r="M450" s="27" t="s">
        <v>209</v>
      </c>
      <c r="N450">
        <f t="shared" si="12"/>
        <v>2</v>
      </c>
      <c r="O450">
        <f t="shared" si="13"/>
        <v>7</v>
      </c>
    </row>
    <row r="451" spans="1:15" x14ac:dyDescent="0.3">
      <c r="A451" s="24"/>
      <c r="B451" s="23">
        <v>4251</v>
      </c>
      <c r="C451" s="24" t="s">
        <v>1487</v>
      </c>
      <c r="D451" s="25" t="s">
        <v>1488</v>
      </c>
      <c r="E451" s="25" t="s">
        <v>1489</v>
      </c>
      <c r="F451" s="25">
        <v>10.837167000000001</v>
      </c>
      <c r="G451" s="25">
        <v>106.72711700000001</v>
      </c>
      <c r="H451" s="26">
        <v>28.57</v>
      </c>
      <c r="I451" s="24" t="s">
        <v>28</v>
      </c>
      <c r="J451" s="26">
        <v>527.56999999999982</v>
      </c>
      <c r="K451" s="25" t="s">
        <v>204</v>
      </c>
      <c r="L451" s="25" t="s">
        <v>203</v>
      </c>
      <c r="M451" s="27" t="s">
        <v>209</v>
      </c>
      <c r="N451">
        <f t="shared" si="12"/>
        <v>2</v>
      </c>
      <c r="O451">
        <f t="shared" si="13"/>
        <v>7</v>
      </c>
    </row>
    <row r="452" spans="1:15" x14ac:dyDescent="0.3">
      <c r="A452" s="24"/>
      <c r="B452" s="23">
        <v>5517</v>
      </c>
      <c r="C452" s="24" t="s">
        <v>1490</v>
      </c>
      <c r="D452" s="25" t="s">
        <v>1491</v>
      </c>
      <c r="E452" s="25" t="s">
        <v>1492</v>
      </c>
      <c r="F452" s="25">
        <v>10.825727199999999</v>
      </c>
      <c r="G452" s="25">
        <v>106.727829</v>
      </c>
      <c r="H452" s="26">
        <v>17.05</v>
      </c>
      <c r="I452" s="24" t="s">
        <v>28</v>
      </c>
      <c r="J452" s="26">
        <v>527.56999999999982</v>
      </c>
      <c r="K452" s="25" t="s">
        <v>204</v>
      </c>
      <c r="L452" s="25" t="s">
        <v>203</v>
      </c>
      <c r="M452" s="27" t="s">
        <v>209</v>
      </c>
      <c r="N452">
        <f t="shared" ref="N452:N515" si="14">IF(LEFT(M452,11)="Time window",4,2)</f>
        <v>2</v>
      </c>
      <c r="O452">
        <f t="shared" ref="O452:O515" si="15">IF(LEFT(M452,11)="Time window",6,7)</f>
        <v>7</v>
      </c>
    </row>
    <row r="453" spans="1:15" x14ac:dyDescent="0.3">
      <c r="A453" s="24"/>
      <c r="B453" s="23">
        <v>3974</v>
      </c>
      <c r="C453" s="24" t="s">
        <v>1493</v>
      </c>
      <c r="D453" s="25" t="s">
        <v>1494</v>
      </c>
      <c r="E453" s="25" t="s">
        <v>1495</v>
      </c>
      <c r="F453" s="25">
        <v>10.846126</v>
      </c>
      <c r="G453" s="25">
        <v>106.718385</v>
      </c>
      <c r="H453" s="26">
        <v>29.659999999999997</v>
      </c>
      <c r="I453" s="24" t="s">
        <v>28</v>
      </c>
      <c r="J453" s="26">
        <v>527.56999999999982</v>
      </c>
      <c r="K453" s="25" t="s">
        <v>204</v>
      </c>
      <c r="L453" s="25" t="s">
        <v>203</v>
      </c>
      <c r="M453" s="27" t="s">
        <v>209</v>
      </c>
      <c r="N453">
        <f t="shared" si="14"/>
        <v>2</v>
      </c>
      <c r="O453">
        <f t="shared" si="15"/>
        <v>7</v>
      </c>
    </row>
    <row r="454" spans="1:15" x14ac:dyDescent="0.3">
      <c r="A454" s="24"/>
      <c r="B454" s="23" t="s">
        <v>1496</v>
      </c>
      <c r="C454" s="24" t="s">
        <v>1497</v>
      </c>
      <c r="D454" s="25" t="s">
        <v>1498</v>
      </c>
      <c r="E454" s="25" t="s">
        <v>1499</v>
      </c>
      <c r="F454" s="25">
        <v>10.8439387579688</v>
      </c>
      <c r="G454" s="25">
        <v>106.715605686137</v>
      </c>
      <c r="H454" s="26">
        <v>8.0500000000000007</v>
      </c>
      <c r="I454" s="24" t="s">
        <v>28</v>
      </c>
      <c r="J454" s="26">
        <v>527.56999999999982</v>
      </c>
      <c r="K454" s="25" t="s">
        <v>204</v>
      </c>
      <c r="L454" s="25" t="s">
        <v>203</v>
      </c>
      <c r="M454" s="27" t="s">
        <v>209</v>
      </c>
      <c r="N454">
        <f t="shared" si="14"/>
        <v>2</v>
      </c>
      <c r="O454">
        <f t="shared" si="15"/>
        <v>7</v>
      </c>
    </row>
    <row r="455" spans="1:15" x14ac:dyDescent="0.3">
      <c r="A455" s="24"/>
      <c r="B455" s="23">
        <v>3921</v>
      </c>
      <c r="C455" s="24" t="s">
        <v>1500</v>
      </c>
      <c r="D455" s="25" t="s">
        <v>1501</v>
      </c>
      <c r="E455" s="25" t="s">
        <v>1502</v>
      </c>
      <c r="F455" s="25">
        <v>10.826129999999999</v>
      </c>
      <c r="G455" s="25">
        <v>106.71912</v>
      </c>
      <c r="H455" s="26">
        <v>8.2000000000000011</v>
      </c>
      <c r="I455" s="24" t="s">
        <v>28</v>
      </c>
      <c r="J455" s="26">
        <v>527.56999999999982</v>
      </c>
      <c r="K455" s="25" t="s">
        <v>204</v>
      </c>
      <c r="L455" s="25" t="s">
        <v>203</v>
      </c>
      <c r="M455" s="27" t="s">
        <v>209</v>
      </c>
      <c r="N455">
        <f t="shared" si="14"/>
        <v>2</v>
      </c>
      <c r="O455">
        <f t="shared" si="15"/>
        <v>7</v>
      </c>
    </row>
    <row r="456" spans="1:15" x14ac:dyDescent="0.3">
      <c r="A456" s="24"/>
      <c r="B456" s="23">
        <v>3870</v>
      </c>
      <c r="C456" s="24" t="s">
        <v>1503</v>
      </c>
      <c r="D456" s="25" t="s">
        <v>1504</v>
      </c>
      <c r="E456" s="25" t="s">
        <v>1505</v>
      </c>
      <c r="F456" s="25">
        <v>10.825265</v>
      </c>
      <c r="G456" s="25">
        <v>106.725745</v>
      </c>
      <c r="H456" s="26">
        <v>3.1999999999999997</v>
      </c>
      <c r="I456" s="24" t="s">
        <v>28</v>
      </c>
      <c r="J456" s="26">
        <v>527.56999999999982</v>
      </c>
      <c r="K456" s="25" t="s">
        <v>204</v>
      </c>
      <c r="L456" s="25" t="s">
        <v>203</v>
      </c>
      <c r="M456" s="27" t="s">
        <v>209</v>
      </c>
      <c r="N456">
        <f t="shared" si="14"/>
        <v>2</v>
      </c>
      <c r="O456">
        <f t="shared" si="15"/>
        <v>7</v>
      </c>
    </row>
    <row r="457" spans="1:15" x14ac:dyDescent="0.3">
      <c r="A457" s="24"/>
      <c r="B457" s="23">
        <v>6544</v>
      </c>
      <c r="C457" s="24" t="s">
        <v>1506</v>
      </c>
      <c r="D457" s="25" t="s">
        <v>1507</v>
      </c>
      <c r="E457" s="25" t="s">
        <v>1508</v>
      </c>
      <c r="F457" s="25">
        <v>10.8443725757905</v>
      </c>
      <c r="G457" s="25">
        <v>106.730725347006</v>
      </c>
      <c r="H457" s="26">
        <v>22.68</v>
      </c>
      <c r="I457" s="24" t="s">
        <v>28</v>
      </c>
      <c r="J457" s="26">
        <v>527.56999999999982</v>
      </c>
      <c r="K457" s="25" t="s">
        <v>204</v>
      </c>
      <c r="L457" s="25" t="s">
        <v>203</v>
      </c>
      <c r="M457" s="27" t="s">
        <v>209</v>
      </c>
      <c r="N457">
        <f t="shared" si="14"/>
        <v>2</v>
      </c>
      <c r="O457">
        <f t="shared" si="15"/>
        <v>7</v>
      </c>
    </row>
    <row r="458" spans="1:15" x14ac:dyDescent="0.3">
      <c r="A458" s="24"/>
      <c r="B458" s="23" t="s">
        <v>1509</v>
      </c>
      <c r="C458" s="24" t="s">
        <v>1510</v>
      </c>
      <c r="D458" s="25" t="s">
        <v>1511</v>
      </c>
      <c r="E458" s="25" t="s">
        <v>1512</v>
      </c>
      <c r="F458" s="25">
        <v>10.879647193693099</v>
      </c>
      <c r="G458" s="25">
        <v>106.76393034142799</v>
      </c>
      <c r="H458" s="26">
        <v>4.7</v>
      </c>
      <c r="I458" s="24" t="s">
        <v>28</v>
      </c>
      <c r="J458" s="26">
        <v>527.56999999999982</v>
      </c>
      <c r="K458" s="25" t="s">
        <v>204</v>
      </c>
      <c r="L458" s="25" t="s">
        <v>203</v>
      </c>
      <c r="M458" s="27" t="s">
        <v>208</v>
      </c>
      <c r="N458">
        <f t="shared" si="14"/>
        <v>4</v>
      </c>
      <c r="O458">
        <f t="shared" si="15"/>
        <v>6</v>
      </c>
    </row>
    <row r="459" spans="1:15" x14ac:dyDescent="0.3">
      <c r="A459" s="24"/>
      <c r="B459" s="23">
        <v>4372</v>
      </c>
      <c r="C459" s="24" t="s">
        <v>1513</v>
      </c>
      <c r="D459" s="25" t="s">
        <v>1514</v>
      </c>
      <c r="E459" s="25" t="s">
        <v>1515</v>
      </c>
      <c r="F459" s="25">
        <v>10.8222577</v>
      </c>
      <c r="G459" s="25">
        <v>106.7180329</v>
      </c>
      <c r="H459" s="26">
        <v>19.809999999999995</v>
      </c>
      <c r="I459" s="24" t="s">
        <v>28</v>
      </c>
      <c r="J459" s="26">
        <v>527.56999999999982</v>
      </c>
      <c r="K459" s="25" t="s">
        <v>204</v>
      </c>
      <c r="L459" s="25" t="s">
        <v>203</v>
      </c>
      <c r="M459" s="27" t="s">
        <v>209</v>
      </c>
      <c r="N459">
        <f t="shared" si="14"/>
        <v>2</v>
      </c>
      <c r="O459">
        <f t="shared" si="15"/>
        <v>7</v>
      </c>
    </row>
    <row r="460" spans="1:15" x14ac:dyDescent="0.3">
      <c r="A460" s="24"/>
      <c r="B460" s="23">
        <v>3413</v>
      </c>
      <c r="C460" s="24" t="s">
        <v>1516</v>
      </c>
      <c r="D460" s="25" t="s">
        <v>1517</v>
      </c>
      <c r="E460" s="25" t="s">
        <v>1518</v>
      </c>
      <c r="F460" s="25">
        <v>10.83221</v>
      </c>
      <c r="G460" s="25">
        <v>106.7282</v>
      </c>
      <c r="H460" s="26">
        <v>7.9499999999999993</v>
      </c>
      <c r="I460" s="24" t="s">
        <v>28</v>
      </c>
      <c r="J460" s="26">
        <v>527.56999999999982</v>
      </c>
      <c r="K460" s="25" t="s">
        <v>204</v>
      </c>
      <c r="L460" s="25" t="s">
        <v>203</v>
      </c>
      <c r="M460" s="27" t="s">
        <v>208</v>
      </c>
      <c r="N460">
        <f t="shared" si="14"/>
        <v>4</v>
      </c>
      <c r="O460">
        <f t="shared" si="15"/>
        <v>6</v>
      </c>
    </row>
    <row r="461" spans="1:15" x14ac:dyDescent="0.3">
      <c r="A461" s="24"/>
      <c r="B461" s="23">
        <v>4463</v>
      </c>
      <c r="C461" s="24" t="s">
        <v>1519</v>
      </c>
      <c r="D461" s="25" t="s">
        <v>1520</v>
      </c>
      <c r="E461" s="25" t="s">
        <v>1521</v>
      </c>
      <c r="F461" s="25">
        <v>10.8320267</v>
      </c>
      <c r="G461" s="25">
        <v>106.7312453</v>
      </c>
      <c r="H461" s="26">
        <v>26.38</v>
      </c>
      <c r="I461" s="24" t="s">
        <v>28</v>
      </c>
      <c r="J461" s="26">
        <v>527.56999999999982</v>
      </c>
      <c r="K461" s="25" t="s">
        <v>204</v>
      </c>
      <c r="L461" s="25" t="s">
        <v>203</v>
      </c>
      <c r="M461" s="27" t="s">
        <v>209</v>
      </c>
      <c r="N461">
        <f t="shared" si="14"/>
        <v>2</v>
      </c>
      <c r="O461">
        <f t="shared" si="15"/>
        <v>7</v>
      </c>
    </row>
    <row r="462" spans="1:15" x14ac:dyDescent="0.3">
      <c r="A462" s="24"/>
      <c r="B462" s="23">
        <v>6803</v>
      </c>
      <c r="C462" s="24" t="s">
        <v>1522</v>
      </c>
      <c r="D462" s="25" t="s">
        <v>1523</v>
      </c>
      <c r="E462" s="25" t="s">
        <v>1524</v>
      </c>
      <c r="F462" s="25">
        <v>10.858454999999999</v>
      </c>
      <c r="G462" s="25">
        <v>106.746348</v>
      </c>
      <c r="H462" s="26">
        <v>5.0499999999999989</v>
      </c>
      <c r="I462" s="24" t="s">
        <v>28</v>
      </c>
      <c r="J462" s="26">
        <v>527.56999999999982</v>
      </c>
      <c r="K462" s="25" t="s">
        <v>204</v>
      </c>
      <c r="L462" s="25" t="s">
        <v>203</v>
      </c>
      <c r="M462" s="27" t="s">
        <v>209</v>
      </c>
      <c r="N462">
        <f t="shared" si="14"/>
        <v>2</v>
      </c>
      <c r="O462">
        <f t="shared" si="15"/>
        <v>7</v>
      </c>
    </row>
    <row r="463" spans="1:15" x14ac:dyDescent="0.3">
      <c r="A463" s="24"/>
      <c r="B463" s="23">
        <v>3282</v>
      </c>
      <c r="C463" s="24" t="s">
        <v>1525</v>
      </c>
      <c r="D463" s="25" t="s">
        <v>1526</v>
      </c>
      <c r="E463" s="25" t="s">
        <v>1527</v>
      </c>
      <c r="F463" s="25">
        <v>10.869339999999999</v>
      </c>
      <c r="G463" s="25">
        <v>106.736929</v>
      </c>
      <c r="H463" s="26">
        <v>8.6999999999999993</v>
      </c>
      <c r="I463" s="24" t="s">
        <v>28</v>
      </c>
      <c r="J463" s="26">
        <v>527.56999999999982</v>
      </c>
      <c r="K463" s="25" t="s">
        <v>204</v>
      </c>
      <c r="L463" s="25" t="s">
        <v>203</v>
      </c>
      <c r="M463" s="27" t="s">
        <v>208</v>
      </c>
      <c r="N463">
        <f t="shared" si="14"/>
        <v>4</v>
      </c>
      <c r="O463">
        <f t="shared" si="15"/>
        <v>6</v>
      </c>
    </row>
    <row r="464" spans="1:15" x14ac:dyDescent="0.3">
      <c r="A464" s="24"/>
      <c r="B464" s="23">
        <v>4469</v>
      </c>
      <c r="C464" s="24" t="s">
        <v>1528</v>
      </c>
      <c r="D464" s="25" t="s">
        <v>1529</v>
      </c>
      <c r="E464" s="25" t="s">
        <v>1530</v>
      </c>
      <c r="F464" s="25">
        <v>10.8762793</v>
      </c>
      <c r="G464" s="25">
        <v>106.7423314</v>
      </c>
      <c r="H464" s="26">
        <v>15.399999999999999</v>
      </c>
      <c r="I464" s="24" t="s">
        <v>28</v>
      </c>
      <c r="J464" s="26">
        <v>527.56999999999982</v>
      </c>
      <c r="K464" s="25" t="s">
        <v>204</v>
      </c>
      <c r="L464" s="25" t="s">
        <v>203</v>
      </c>
      <c r="M464" s="27" t="s">
        <v>209</v>
      </c>
      <c r="N464">
        <f t="shared" si="14"/>
        <v>2</v>
      </c>
      <c r="O464">
        <f t="shared" si="15"/>
        <v>7</v>
      </c>
    </row>
    <row r="465" spans="1:15" x14ac:dyDescent="0.3">
      <c r="A465" s="24"/>
      <c r="B465" s="23">
        <v>3816</v>
      </c>
      <c r="C465" s="24" t="s">
        <v>1531</v>
      </c>
      <c r="D465" s="25" t="s">
        <v>1532</v>
      </c>
      <c r="E465" s="25" t="s">
        <v>1533</v>
      </c>
      <c r="F465" s="25">
        <v>10.863292</v>
      </c>
      <c r="G465" s="25">
        <v>106.74208400000001</v>
      </c>
      <c r="H465" s="26">
        <v>16.579999999999998</v>
      </c>
      <c r="I465" s="24" t="s">
        <v>28</v>
      </c>
      <c r="J465" s="26">
        <v>527.56999999999982</v>
      </c>
      <c r="K465" s="25" t="s">
        <v>204</v>
      </c>
      <c r="L465" s="25" t="s">
        <v>203</v>
      </c>
      <c r="M465" s="27" t="s">
        <v>209</v>
      </c>
      <c r="N465">
        <f t="shared" si="14"/>
        <v>2</v>
      </c>
      <c r="O465">
        <f t="shared" si="15"/>
        <v>7</v>
      </c>
    </row>
    <row r="466" spans="1:15" x14ac:dyDescent="0.3">
      <c r="A466" s="24"/>
      <c r="B466" s="23">
        <v>2980</v>
      </c>
      <c r="C466" s="24" t="s">
        <v>1534</v>
      </c>
      <c r="D466" s="25" t="s">
        <v>1535</v>
      </c>
      <c r="E466" s="25" t="s">
        <v>1536</v>
      </c>
      <c r="F466" s="25">
        <v>10.865726</v>
      </c>
      <c r="G466" s="25">
        <v>106.728758</v>
      </c>
      <c r="H466" s="26">
        <v>11.53</v>
      </c>
      <c r="I466" s="24" t="s">
        <v>28</v>
      </c>
      <c r="J466" s="26">
        <v>527.56999999999982</v>
      </c>
      <c r="K466" s="25" t="s">
        <v>204</v>
      </c>
      <c r="L466" s="25" t="s">
        <v>203</v>
      </c>
      <c r="M466" s="27" t="s">
        <v>209</v>
      </c>
      <c r="N466">
        <f t="shared" si="14"/>
        <v>2</v>
      </c>
      <c r="O466">
        <f t="shared" si="15"/>
        <v>7</v>
      </c>
    </row>
    <row r="467" spans="1:15" x14ac:dyDescent="0.3">
      <c r="A467" s="24"/>
      <c r="B467" s="23">
        <v>2387</v>
      </c>
      <c r="C467" s="24" t="s">
        <v>1537</v>
      </c>
      <c r="D467" s="25" t="s">
        <v>1538</v>
      </c>
      <c r="E467" s="25" t="s">
        <v>1539</v>
      </c>
      <c r="F467" s="25">
        <v>10.865914</v>
      </c>
      <c r="G467" s="25">
        <v>106.727936</v>
      </c>
      <c r="H467" s="26">
        <v>16.649999999999995</v>
      </c>
      <c r="I467" s="24" t="s">
        <v>28</v>
      </c>
      <c r="J467" s="26">
        <v>527.56999999999982</v>
      </c>
      <c r="K467" s="25" t="s">
        <v>204</v>
      </c>
      <c r="L467" s="25" t="s">
        <v>203</v>
      </c>
      <c r="M467" s="27" t="s">
        <v>209</v>
      </c>
      <c r="N467">
        <f t="shared" si="14"/>
        <v>2</v>
      </c>
      <c r="O467">
        <f t="shared" si="15"/>
        <v>7</v>
      </c>
    </row>
    <row r="468" spans="1:15" x14ac:dyDescent="0.3">
      <c r="A468" s="24"/>
      <c r="B468" s="23">
        <v>4416</v>
      </c>
      <c r="C468" s="24" t="s">
        <v>1540</v>
      </c>
      <c r="D468" s="25" t="s">
        <v>1541</v>
      </c>
      <c r="E468" s="25" t="s">
        <v>1542</v>
      </c>
      <c r="F468" s="25">
        <v>10.8674667</v>
      </c>
      <c r="G468" s="25">
        <v>106.7448534</v>
      </c>
      <c r="H468" s="26">
        <v>3.05</v>
      </c>
      <c r="I468" s="24" t="s">
        <v>28</v>
      </c>
      <c r="J468" s="26">
        <v>527.56999999999982</v>
      </c>
      <c r="K468" s="25" t="s">
        <v>204</v>
      </c>
      <c r="L468" s="25" t="s">
        <v>203</v>
      </c>
      <c r="M468" s="27" t="s">
        <v>209</v>
      </c>
      <c r="N468">
        <f t="shared" si="14"/>
        <v>2</v>
      </c>
      <c r="O468">
        <f t="shared" si="15"/>
        <v>7</v>
      </c>
    </row>
    <row r="469" spans="1:15" x14ac:dyDescent="0.3">
      <c r="A469" s="24"/>
      <c r="B469" s="23">
        <v>3387</v>
      </c>
      <c r="C469" s="24" t="s">
        <v>1543</v>
      </c>
      <c r="D469" s="25" t="s">
        <v>1544</v>
      </c>
      <c r="E469" s="25" t="s">
        <v>1545</v>
      </c>
      <c r="F469" s="25">
        <v>10.871374299999999</v>
      </c>
      <c r="G469" s="25">
        <v>106.73174419999999</v>
      </c>
      <c r="H469" s="26">
        <v>3.95</v>
      </c>
      <c r="I469" s="24" t="s">
        <v>28</v>
      </c>
      <c r="J469" s="26">
        <v>527.56999999999982</v>
      </c>
      <c r="K469" s="25" t="s">
        <v>204</v>
      </c>
      <c r="L469" s="25" t="s">
        <v>203</v>
      </c>
      <c r="M469" s="27" t="s">
        <v>209</v>
      </c>
      <c r="N469">
        <f t="shared" si="14"/>
        <v>2</v>
      </c>
      <c r="O469">
        <f t="shared" si="15"/>
        <v>7</v>
      </c>
    </row>
    <row r="470" spans="1:15" x14ac:dyDescent="0.3">
      <c r="A470" s="24"/>
      <c r="B470" s="23">
        <v>5904</v>
      </c>
      <c r="C470" s="24" t="s">
        <v>1546</v>
      </c>
      <c r="D470" s="25" t="s">
        <v>1547</v>
      </c>
      <c r="E470" s="25" t="s">
        <v>1548</v>
      </c>
      <c r="F470" s="25">
        <v>10.8268771921871</v>
      </c>
      <c r="G470" s="25">
        <v>106.722767353219</v>
      </c>
      <c r="H470" s="26">
        <v>12.95</v>
      </c>
      <c r="I470" s="24" t="s">
        <v>28</v>
      </c>
      <c r="J470" s="26">
        <v>527.56999999999982</v>
      </c>
      <c r="K470" s="25" t="s">
        <v>204</v>
      </c>
      <c r="L470" s="25" t="s">
        <v>203</v>
      </c>
      <c r="M470" s="27" t="s">
        <v>209</v>
      </c>
      <c r="N470">
        <f t="shared" si="14"/>
        <v>2</v>
      </c>
      <c r="O470">
        <f t="shared" si="15"/>
        <v>7</v>
      </c>
    </row>
    <row r="471" spans="1:15" x14ac:dyDescent="0.3">
      <c r="A471" s="24"/>
      <c r="B471" s="23">
        <v>4268</v>
      </c>
      <c r="C471" s="24" t="s">
        <v>1549</v>
      </c>
      <c r="D471" s="25" t="s">
        <v>1550</v>
      </c>
      <c r="E471" s="25" t="s">
        <v>1551</v>
      </c>
      <c r="F471" s="25">
        <v>10.845314</v>
      </c>
      <c r="G471" s="25">
        <v>106.72875000000001</v>
      </c>
      <c r="H471" s="26">
        <v>6.3999999999999995</v>
      </c>
      <c r="I471" s="24" t="s">
        <v>28</v>
      </c>
      <c r="J471" s="26">
        <v>527.56999999999982</v>
      </c>
      <c r="K471" s="25" t="s">
        <v>204</v>
      </c>
      <c r="L471" s="25" t="s">
        <v>203</v>
      </c>
      <c r="M471" s="27" t="s">
        <v>209</v>
      </c>
      <c r="N471">
        <f t="shared" si="14"/>
        <v>2</v>
      </c>
      <c r="O471">
        <f t="shared" si="15"/>
        <v>7</v>
      </c>
    </row>
    <row r="472" spans="1:15" x14ac:dyDescent="0.3">
      <c r="A472" s="24"/>
      <c r="B472" s="23">
        <v>5043</v>
      </c>
      <c r="C472" s="24" t="s">
        <v>1552</v>
      </c>
      <c r="D472" s="25" t="s">
        <v>1553</v>
      </c>
      <c r="E472" s="25" t="s">
        <v>1554</v>
      </c>
      <c r="F472" s="25">
        <v>10.838746199999999</v>
      </c>
      <c r="G472" s="25">
        <v>106.7194626</v>
      </c>
      <c r="H472" s="26">
        <v>54.500000000000007</v>
      </c>
      <c r="I472" s="24" t="s">
        <v>28</v>
      </c>
      <c r="J472" s="26">
        <v>527.56999999999982</v>
      </c>
      <c r="K472" s="25" t="s">
        <v>202</v>
      </c>
      <c r="L472" s="25" t="s">
        <v>205</v>
      </c>
      <c r="M472" s="27" t="s">
        <v>208</v>
      </c>
      <c r="N472">
        <f t="shared" si="14"/>
        <v>4</v>
      </c>
      <c r="O472">
        <f t="shared" si="15"/>
        <v>6</v>
      </c>
    </row>
    <row r="473" spans="1:15" x14ac:dyDescent="0.3">
      <c r="A473" s="24"/>
      <c r="B473" s="23">
        <v>3670</v>
      </c>
      <c r="C473" s="24" t="s">
        <v>1555</v>
      </c>
      <c r="D473" s="25" t="s">
        <v>1556</v>
      </c>
      <c r="E473" s="25" t="s">
        <v>1557</v>
      </c>
      <c r="F473" s="25">
        <v>10.860628999999999</v>
      </c>
      <c r="G473" s="25">
        <v>106.721867</v>
      </c>
      <c r="H473" s="26">
        <v>67.430000000000007</v>
      </c>
      <c r="I473" s="24" t="s">
        <v>28</v>
      </c>
      <c r="J473" s="26">
        <v>527.56999999999982</v>
      </c>
      <c r="K473" s="25" t="s">
        <v>202</v>
      </c>
      <c r="L473" s="25" t="s">
        <v>205</v>
      </c>
      <c r="M473" s="27" t="s">
        <v>209</v>
      </c>
      <c r="N473">
        <f t="shared" si="14"/>
        <v>2</v>
      </c>
      <c r="O473">
        <f t="shared" si="15"/>
        <v>7</v>
      </c>
    </row>
    <row r="474" spans="1:15" x14ac:dyDescent="0.3">
      <c r="A474" s="24"/>
      <c r="B474" s="23">
        <v>4312</v>
      </c>
      <c r="C474" s="24" t="s">
        <v>1558</v>
      </c>
      <c r="D474" s="25" t="s">
        <v>1559</v>
      </c>
      <c r="E474" s="25" t="s">
        <v>1560</v>
      </c>
      <c r="F474" s="25">
        <v>10.869336000000001</v>
      </c>
      <c r="G474" s="25">
        <v>106.719233</v>
      </c>
      <c r="H474" s="26">
        <v>17.88</v>
      </c>
      <c r="I474" s="24" t="s">
        <v>28</v>
      </c>
      <c r="J474" s="26">
        <v>527.56999999999982</v>
      </c>
      <c r="K474" s="25" t="s">
        <v>204</v>
      </c>
      <c r="L474" s="25" t="s">
        <v>205</v>
      </c>
      <c r="M474" s="27" t="s">
        <v>209</v>
      </c>
      <c r="N474">
        <f t="shared" si="14"/>
        <v>2</v>
      </c>
      <c r="O474">
        <f t="shared" si="15"/>
        <v>7</v>
      </c>
    </row>
    <row r="475" spans="1:15" x14ac:dyDescent="0.3">
      <c r="A475" s="24"/>
      <c r="B475" s="23">
        <v>4158</v>
      </c>
      <c r="C475" s="24" t="s">
        <v>1561</v>
      </c>
      <c r="D475" s="25" t="s">
        <v>1562</v>
      </c>
      <c r="E475" s="25" t="s">
        <v>1563</v>
      </c>
      <c r="F475" s="25">
        <v>10.866258999999999</v>
      </c>
      <c r="G475" s="25">
        <v>106.719379</v>
      </c>
      <c r="H475" s="26">
        <v>13.409999999999997</v>
      </c>
      <c r="I475" s="24" t="s">
        <v>28</v>
      </c>
      <c r="J475" s="26">
        <v>527.56999999999982</v>
      </c>
      <c r="K475" s="25" t="s">
        <v>204</v>
      </c>
      <c r="L475" s="25" t="s">
        <v>205</v>
      </c>
      <c r="M475" s="27" t="s">
        <v>209</v>
      </c>
      <c r="N475">
        <f t="shared" si="14"/>
        <v>2</v>
      </c>
      <c r="O475">
        <f t="shared" si="15"/>
        <v>7</v>
      </c>
    </row>
    <row r="476" spans="1:15" x14ac:dyDescent="0.3">
      <c r="A476" s="24"/>
      <c r="B476" s="23">
        <v>3448</v>
      </c>
      <c r="C476" s="24" t="s">
        <v>1564</v>
      </c>
      <c r="D476" s="25" t="s">
        <v>1565</v>
      </c>
      <c r="E476" s="25" t="s">
        <v>1566</v>
      </c>
      <c r="F476" s="25">
        <v>10.886032</v>
      </c>
      <c r="G476" s="25">
        <v>106.728717</v>
      </c>
      <c r="H476" s="26">
        <v>1.7</v>
      </c>
      <c r="I476" s="24" t="s">
        <v>28</v>
      </c>
      <c r="J476" s="26">
        <v>527.56999999999982</v>
      </c>
      <c r="K476" s="25" t="s">
        <v>204</v>
      </c>
      <c r="L476" s="25" t="s">
        <v>205</v>
      </c>
      <c r="M476" s="27" t="s">
        <v>209</v>
      </c>
      <c r="N476">
        <f t="shared" si="14"/>
        <v>2</v>
      </c>
      <c r="O476">
        <f t="shared" si="15"/>
        <v>7</v>
      </c>
    </row>
    <row r="477" spans="1:15" x14ac:dyDescent="0.3">
      <c r="A477" s="24"/>
      <c r="B477" s="23">
        <v>6823</v>
      </c>
      <c r="C477" s="24" t="s">
        <v>1567</v>
      </c>
      <c r="D477" s="25" t="s">
        <v>1568</v>
      </c>
      <c r="E477" s="25" t="s">
        <v>1569</v>
      </c>
      <c r="F477" s="25">
        <v>10.877269999999999</v>
      </c>
      <c r="G477" s="25">
        <v>106.722763</v>
      </c>
      <c r="H477" s="26">
        <v>13.869999999999997</v>
      </c>
      <c r="I477" s="24" t="s">
        <v>28</v>
      </c>
      <c r="J477" s="26">
        <v>527.56999999999982</v>
      </c>
      <c r="K477" s="25" t="s">
        <v>204</v>
      </c>
      <c r="L477" s="25" t="s">
        <v>205</v>
      </c>
      <c r="M477" s="27" t="s">
        <v>209</v>
      </c>
      <c r="N477">
        <f t="shared" si="14"/>
        <v>2</v>
      </c>
      <c r="O477">
        <f t="shared" si="15"/>
        <v>7</v>
      </c>
    </row>
    <row r="478" spans="1:15" x14ac:dyDescent="0.3">
      <c r="A478" s="24"/>
      <c r="B478" s="23">
        <v>4321</v>
      </c>
      <c r="C478" s="24" t="s">
        <v>1570</v>
      </c>
      <c r="D478" s="25" t="s">
        <v>1571</v>
      </c>
      <c r="E478" s="25" t="s">
        <v>1572</v>
      </c>
      <c r="F478" s="25">
        <v>10.8710378</v>
      </c>
      <c r="G478" s="25">
        <v>106.7422464</v>
      </c>
      <c r="H478" s="26">
        <v>16.100000000000001</v>
      </c>
      <c r="I478" s="24" t="s">
        <v>28</v>
      </c>
      <c r="J478" s="26">
        <v>527.56999999999982</v>
      </c>
      <c r="K478" s="25" t="s">
        <v>204</v>
      </c>
      <c r="L478" s="25" t="s">
        <v>205</v>
      </c>
      <c r="M478" s="27" t="s">
        <v>208</v>
      </c>
      <c r="N478">
        <f t="shared" si="14"/>
        <v>4</v>
      </c>
      <c r="O478">
        <f t="shared" si="15"/>
        <v>6</v>
      </c>
    </row>
    <row r="479" spans="1:15" x14ac:dyDescent="0.3">
      <c r="A479" s="24"/>
      <c r="B479" s="23" t="s">
        <v>1573</v>
      </c>
      <c r="C479" s="24" t="s">
        <v>1574</v>
      </c>
      <c r="D479" s="25" t="s">
        <v>1575</v>
      </c>
      <c r="E479" s="25" t="s">
        <v>1576</v>
      </c>
      <c r="F479" s="25">
        <v>10.873220031159899</v>
      </c>
      <c r="G479" s="25">
        <v>106.732856509363</v>
      </c>
      <c r="H479" s="26">
        <v>6.15</v>
      </c>
      <c r="I479" s="24" t="s">
        <v>28</v>
      </c>
      <c r="J479" s="26">
        <v>527.56999999999982</v>
      </c>
      <c r="K479" s="25" t="s">
        <v>204</v>
      </c>
      <c r="L479" s="25" t="s">
        <v>205</v>
      </c>
      <c r="M479" s="27" t="s">
        <v>209</v>
      </c>
      <c r="N479">
        <f t="shared" si="14"/>
        <v>2</v>
      </c>
      <c r="O479">
        <f t="shared" si="15"/>
        <v>7</v>
      </c>
    </row>
    <row r="480" spans="1:15" x14ac:dyDescent="0.3">
      <c r="A480" s="24"/>
      <c r="B480" s="23">
        <v>3010</v>
      </c>
      <c r="C480" s="24" t="s">
        <v>1577</v>
      </c>
      <c r="D480" s="25" t="s">
        <v>1578</v>
      </c>
      <c r="E480" s="25" t="s">
        <v>1579</v>
      </c>
      <c r="F480" s="25">
        <v>10.845991</v>
      </c>
      <c r="G480" s="25">
        <v>106.724326</v>
      </c>
      <c r="H480" s="26">
        <v>8.6999999999999993</v>
      </c>
      <c r="I480" s="24" t="s">
        <v>28</v>
      </c>
      <c r="J480" s="26">
        <v>527.56999999999982</v>
      </c>
      <c r="K480" s="25" t="s">
        <v>204</v>
      </c>
      <c r="L480" s="25" t="s">
        <v>205</v>
      </c>
      <c r="M480" s="27" t="s">
        <v>209</v>
      </c>
      <c r="N480">
        <f t="shared" si="14"/>
        <v>2</v>
      </c>
      <c r="O480">
        <f t="shared" si="15"/>
        <v>7</v>
      </c>
    </row>
    <row r="481" spans="1:15" x14ac:dyDescent="0.3">
      <c r="A481" s="24"/>
      <c r="B481" s="23">
        <v>5141</v>
      </c>
      <c r="C481" s="24" t="s">
        <v>1580</v>
      </c>
      <c r="D481" s="25" t="s">
        <v>1581</v>
      </c>
      <c r="E481" s="25" t="s">
        <v>1582</v>
      </c>
      <c r="F481" s="25">
        <v>10.856293300000001</v>
      </c>
      <c r="G481" s="25">
        <v>106.62379060000001</v>
      </c>
      <c r="H481" s="26">
        <v>9.2999999999999972</v>
      </c>
      <c r="I481" s="24" t="s">
        <v>29</v>
      </c>
      <c r="J481" s="26">
        <v>756.39999999999975</v>
      </c>
      <c r="K481" s="25" t="s">
        <v>204</v>
      </c>
      <c r="L481" s="25" t="s">
        <v>203</v>
      </c>
      <c r="M481" s="27" t="s">
        <v>208</v>
      </c>
      <c r="N481">
        <f t="shared" si="14"/>
        <v>4</v>
      </c>
      <c r="O481">
        <f t="shared" si="15"/>
        <v>6</v>
      </c>
    </row>
    <row r="482" spans="1:15" x14ac:dyDescent="0.3">
      <c r="A482" s="24"/>
      <c r="B482" s="23">
        <v>3223</v>
      </c>
      <c r="C482" s="24" t="s">
        <v>1583</v>
      </c>
      <c r="D482" s="25" t="s">
        <v>1584</v>
      </c>
      <c r="E482" s="25" t="s">
        <v>1585</v>
      </c>
      <c r="F482" s="25">
        <v>10.867748000000001</v>
      </c>
      <c r="G482" s="25">
        <v>106.61542900000001</v>
      </c>
      <c r="H482" s="26">
        <v>21.599999999999998</v>
      </c>
      <c r="I482" s="24" t="s">
        <v>29</v>
      </c>
      <c r="J482" s="26">
        <v>756.39999999999975</v>
      </c>
      <c r="K482" s="25" t="s">
        <v>204</v>
      </c>
      <c r="L482" s="25" t="s">
        <v>203</v>
      </c>
      <c r="M482" s="27" t="s">
        <v>209</v>
      </c>
      <c r="N482">
        <f t="shared" si="14"/>
        <v>2</v>
      </c>
      <c r="O482">
        <f t="shared" si="15"/>
        <v>7</v>
      </c>
    </row>
    <row r="483" spans="1:15" x14ac:dyDescent="0.3">
      <c r="A483" s="24"/>
      <c r="B483" s="23">
        <v>3394</v>
      </c>
      <c r="C483" s="24" t="s">
        <v>1586</v>
      </c>
      <c r="D483" s="25" t="s">
        <v>1587</v>
      </c>
      <c r="E483" s="25" t="s">
        <v>1588</v>
      </c>
      <c r="F483" s="25">
        <v>10.848649999999999</v>
      </c>
      <c r="G483" s="25">
        <v>106.61360999999999</v>
      </c>
      <c r="H483" s="26">
        <v>24.029999999999998</v>
      </c>
      <c r="I483" s="24" t="s">
        <v>29</v>
      </c>
      <c r="J483" s="26">
        <v>756.39999999999975</v>
      </c>
      <c r="K483" s="25" t="s">
        <v>204</v>
      </c>
      <c r="L483" s="25" t="s">
        <v>203</v>
      </c>
      <c r="M483" s="27" t="s">
        <v>209</v>
      </c>
      <c r="N483">
        <f t="shared" si="14"/>
        <v>2</v>
      </c>
      <c r="O483">
        <f t="shared" si="15"/>
        <v>7</v>
      </c>
    </row>
    <row r="484" spans="1:15" x14ac:dyDescent="0.3">
      <c r="A484" s="24"/>
      <c r="B484" s="23">
        <v>3392</v>
      </c>
      <c r="C484" s="24" t="s">
        <v>1589</v>
      </c>
      <c r="D484" s="25" t="s">
        <v>1590</v>
      </c>
      <c r="E484" s="25" t="s">
        <v>1591</v>
      </c>
      <c r="F484" s="25">
        <v>10.84619</v>
      </c>
      <c r="G484" s="25">
        <v>106.60890000000001</v>
      </c>
      <c r="H484" s="26">
        <v>21.299999999999997</v>
      </c>
      <c r="I484" s="24" t="s">
        <v>29</v>
      </c>
      <c r="J484" s="26">
        <v>756.39999999999975</v>
      </c>
      <c r="K484" s="25" t="s">
        <v>204</v>
      </c>
      <c r="L484" s="25" t="s">
        <v>203</v>
      </c>
      <c r="M484" s="27" t="s">
        <v>209</v>
      </c>
      <c r="N484">
        <f t="shared" si="14"/>
        <v>2</v>
      </c>
      <c r="O484">
        <f t="shared" si="15"/>
        <v>7</v>
      </c>
    </row>
    <row r="485" spans="1:15" x14ac:dyDescent="0.3">
      <c r="A485" s="24"/>
      <c r="B485" s="23">
        <v>5841</v>
      </c>
      <c r="C485" s="24" t="s">
        <v>1592</v>
      </c>
      <c r="D485" s="25" t="s">
        <v>1593</v>
      </c>
      <c r="E485" s="25" t="s">
        <v>1594</v>
      </c>
      <c r="F485" s="25">
        <v>10.849131856240501</v>
      </c>
      <c r="G485" s="25">
        <v>106.60562631067999</v>
      </c>
      <c r="H485" s="26">
        <v>4.53</v>
      </c>
      <c r="I485" s="24" t="s">
        <v>29</v>
      </c>
      <c r="J485" s="26">
        <v>756.39999999999975</v>
      </c>
      <c r="K485" s="25" t="s">
        <v>204</v>
      </c>
      <c r="L485" s="25" t="s">
        <v>203</v>
      </c>
      <c r="M485" s="27" t="s">
        <v>209</v>
      </c>
      <c r="N485">
        <f t="shared" si="14"/>
        <v>2</v>
      </c>
      <c r="O485">
        <f t="shared" si="15"/>
        <v>7</v>
      </c>
    </row>
    <row r="486" spans="1:15" x14ac:dyDescent="0.3">
      <c r="A486" s="24"/>
      <c r="B486" s="23">
        <v>5182</v>
      </c>
      <c r="C486" s="24" t="s">
        <v>1595</v>
      </c>
      <c r="D486" s="25" t="s">
        <v>1596</v>
      </c>
      <c r="E486" s="25" t="s">
        <v>1597</v>
      </c>
      <c r="F486" s="25">
        <v>10.847250000000001</v>
      </c>
      <c r="G486" s="25">
        <v>106.60046629999999</v>
      </c>
      <c r="H486" s="26">
        <v>17.309999999999995</v>
      </c>
      <c r="I486" s="24" t="s">
        <v>29</v>
      </c>
      <c r="J486" s="26">
        <v>756.39999999999975</v>
      </c>
      <c r="K486" s="25" t="s">
        <v>204</v>
      </c>
      <c r="L486" s="25" t="s">
        <v>203</v>
      </c>
      <c r="M486" s="27" t="s">
        <v>209</v>
      </c>
      <c r="N486">
        <f t="shared" si="14"/>
        <v>2</v>
      </c>
      <c r="O486">
        <f t="shared" si="15"/>
        <v>7</v>
      </c>
    </row>
    <row r="487" spans="1:15" x14ac:dyDescent="0.3">
      <c r="A487" s="24"/>
      <c r="B487" s="23">
        <v>6230</v>
      </c>
      <c r="C487" s="24" t="s">
        <v>1598</v>
      </c>
      <c r="D487" s="25" t="s">
        <v>1599</v>
      </c>
      <c r="E487" s="25" t="s">
        <v>1600</v>
      </c>
      <c r="F487" s="25">
        <v>10.8562689023807</v>
      </c>
      <c r="G487" s="25">
        <v>106.615422953555</v>
      </c>
      <c r="H487" s="26">
        <v>13.05</v>
      </c>
      <c r="I487" s="24" t="s">
        <v>29</v>
      </c>
      <c r="J487" s="26">
        <v>756.39999999999975</v>
      </c>
      <c r="K487" s="25" t="s">
        <v>204</v>
      </c>
      <c r="L487" s="25" t="s">
        <v>203</v>
      </c>
      <c r="M487" s="27" t="s">
        <v>209</v>
      </c>
      <c r="N487">
        <f t="shared" si="14"/>
        <v>2</v>
      </c>
      <c r="O487">
        <f t="shared" si="15"/>
        <v>7</v>
      </c>
    </row>
    <row r="488" spans="1:15" x14ac:dyDescent="0.3">
      <c r="A488" s="24"/>
      <c r="B488" s="23">
        <v>5024</v>
      </c>
      <c r="C488" s="24" t="s">
        <v>1601</v>
      </c>
      <c r="D488" s="25" t="s">
        <v>1602</v>
      </c>
      <c r="E488" s="25" t="s">
        <v>1603</v>
      </c>
      <c r="F488" s="25">
        <v>10.8739211</v>
      </c>
      <c r="G488" s="25">
        <v>106.6039519</v>
      </c>
      <c r="H488" s="26">
        <v>15.019999999999996</v>
      </c>
      <c r="I488" s="24" t="s">
        <v>29</v>
      </c>
      <c r="J488" s="26">
        <v>756.39999999999975</v>
      </c>
      <c r="K488" s="25" t="s">
        <v>204</v>
      </c>
      <c r="L488" s="25" t="s">
        <v>203</v>
      </c>
      <c r="M488" s="27" t="s">
        <v>209</v>
      </c>
      <c r="N488">
        <f t="shared" si="14"/>
        <v>2</v>
      </c>
      <c r="O488">
        <f t="shared" si="15"/>
        <v>7</v>
      </c>
    </row>
    <row r="489" spans="1:15" x14ac:dyDescent="0.3">
      <c r="A489" s="24"/>
      <c r="B489" s="23">
        <v>5544</v>
      </c>
      <c r="C489" s="24" t="s">
        <v>1604</v>
      </c>
      <c r="D489" s="25" t="s">
        <v>1605</v>
      </c>
      <c r="E489" s="25" t="s">
        <v>1606</v>
      </c>
      <c r="F489" s="25">
        <v>10.848784016699801</v>
      </c>
      <c r="G489" s="25">
        <v>106.617722264395</v>
      </c>
      <c r="H489" s="26">
        <v>24.58</v>
      </c>
      <c r="I489" s="24" t="s">
        <v>29</v>
      </c>
      <c r="J489" s="26">
        <v>756.39999999999975</v>
      </c>
      <c r="K489" s="25" t="s">
        <v>204</v>
      </c>
      <c r="L489" s="25" t="s">
        <v>203</v>
      </c>
      <c r="M489" s="27" t="s">
        <v>209</v>
      </c>
      <c r="N489">
        <f t="shared" si="14"/>
        <v>2</v>
      </c>
      <c r="O489">
        <f t="shared" si="15"/>
        <v>7</v>
      </c>
    </row>
    <row r="490" spans="1:15" x14ac:dyDescent="0.3">
      <c r="A490" s="24"/>
      <c r="B490" s="23">
        <v>6133</v>
      </c>
      <c r="C490" s="24" t="s">
        <v>1607</v>
      </c>
      <c r="D490" s="25" t="s">
        <v>1608</v>
      </c>
      <c r="E490" s="25" t="s">
        <v>1609</v>
      </c>
      <c r="F490" s="25">
        <v>10.887074014171899</v>
      </c>
      <c r="G490" s="25">
        <v>106.59861276786501</v>
      </c>
      <c r="H490" s="26">
        <v>3.4000000000000004</v>
      </c>
      <c r="I490" s="24" t="s">
        <v>29</v>
      </c>
      <c r="J490" s="26">
        <v>756.39999999999975</v>
      </c>
      <c r="K490" s="25" t="s">
        <v>204</v>
      </c>
      <c r="L490" s="25" t="s">
        <v>203</v>
      </c>
      <c r="M490" s="27" t="s">
        <v>209</v>
      </c>
      <c r="N490">
        <f t="shared" si="14"/>
        <v>2</v>
      </c>
      <c r="O490">
        <f t="shared" si="15"/>
        <v>7</v>
      </c>
    </row>
    <row r="491" spans="1:15" x14ac:dyDescent="0.3">
      <c r="A491" s="24"/>
      <c r="B491" s="23">
        <v>6382</v>
      </c>
      <c r="C491" s="24" t="s">
        <v>1610</v>
      </c>
      <c r="D491" s="25" t="s">
        <v>1611</v>
      </c>
      <c r="E491" s="25" t="s">
        <v>1612</v>
      </c>
      <c r="F491" s="25">
        <v>10.887378540696901</v>
      </c>
      <c r="G491" s="25">
        <v>106.592414176983</v>
      </c>
      <c r="H491" s="26">
        <v>8.9799999999999986</v>
      </c>
      <c r="I491" s="24" t="s">
        <v>29</v>
      </c>
      <c r="J491" s="26">
        <v>756.39999999999975</v>
      </c>
      <c r="K491" s="25" t="s">
        <v>204</v>
      </c>
      <c r="L491" s="25" t="s">
        <v>203</v>
      </c>
      <c r="M491" s="27" t="s">
        <v>209</v>
      </c>
      <c r="N491">
        <f t="shared" si="14"/>
        <v>2</v>
      </c>
      <c r="O491">
        <f t="shared" si="15"/>
        <v>7</v>
      </c>
    </row>
    <row r="492" spans="1:15" x14ac:dyDescent="0.3">
      <c r="A492" s="24"/>
      <c r="B492" s="23">
        <v>5414</v>
      </c>
      <c r="C492" s="24" t="s">
        <v>1613</v>
      </c>
      <c r="D492" s="25" t="s">
        <v>1614</v>
      </c>
      <c r="E492" s="25" t="s">
        <v>1615</v>
      </c>
      <c r="F492" s="25">
        <v>10.904822599999999</v>
      </c>
      <c r="G492" s="25">
        <v>106.5946599</v>
      </c>
      <c r="H492" s="26">
        <v>2.75</v>
      </c>
      <c r="I492" s="24" t="s">
        <v>29</v>
      </c>
      <c r="J492" s="26">
        <v>756.39999999999975</v>
      </c>
      <c r="K492" s="25" t="s">
        <v>204</v>
      </c>
      <c r="L492" s="25" t="s">
        <v>203</v>
      </c>
      <c r="M492" s="27" t="s">
        <v>209</v>
      </c>
      <c r="N492">
        <f t="shared" si="14"/>
        <v>2</v>
      </c>
      <c r="O492">
        <f t="shared" si="15"/>
        <v>7</v>
      </c>
    </row>
    <row r="493" spans="1:15" x14ac:dyDescent="0.3">
      <c r="A493" s="24"/>
      <c r="B493" s="23" t="s">
        <v>1616</v>
      </c>
      <c r="C493" s="24" t="s">
        <v>1617</v>
      </c>
      <c r="D493" s="25" t="s">
        <v>1618</v>
      </c>
      <c r="E493" s="25" t="s">
        <v>1619</v>
      </c>
      <c r="F493" s="25">
        <v>10.8683373535935</v>
      </c>
      <c r="G493" s="25">
        <v>106.591725293705</v>
      </c>
      <c r="H493" s="26">
        <v>2.76</v>
      </c>
      <c r="I493" s="24" t="s">
        <v>29</v>
      </c>
      <c r="J493" s="26">
        <v>756.39999999999975</v>
      </c>
      <c r="K493" s="25" t="s">
        <v>204</v>
      </c>
      <c r="L493" s="25" t="s">
        <v>203</v>
      </c>
      <c r="M493" s="27" t="s">
        <v>209</v>
      </c>
      <c r="N493">
        <f t="shared" si="14"/>
        <v>2</v>
      </c>
      <c r="O493">
        <f t="shared" si="15"/>
        <v>7</v>
      </c>
    </row>
    <row r="494" spans="1:15" x14ac:dyDescent="0.3">
      <c r="A494" s="24"/>
      <c r="B494" s="23">
        <v>3843</v>
      </c>
      <c r="C494" s="24" t="s">
        <v>1620</v>
      </c>
      <c r="D494" s="25" t="s">
        <v>1621</v>
      </c>
      <c r="E494" s="25" t="s">
        <v>1622</v>
      </c>
      <c r="F494" s="25">
        <v>10.870226000000001</v>
      </c>
      <c r="G494" s="25">
        <v>106.61818700000001</v>
      </c>
      <c r="H494" s="26">
        <v>9.2999999999999989</v>
      </c>
      <c r="I494" s="24" t="s">
        <v>29</v>
      </c>
      <c r="J494" s="26">
        <v>756.39999999999975</v>
      </c>
      <c r="K494" s="25" t="s">
        <v>204</v>
      </c>
      <c r="L494" s="25" t="s">
        <v>203</v>
      </c>
      <c r="M494" s="27" t="s">
        <v>209</v>
      </c>
      <c r="N494">
        <f t="shared" si="14"/>
        <v>2</v>
      </c>
      <c r="O494">
        <f t="shared" si="15"/>
        <v>7</v>
      </c>
    </row>
    <row r="495" spans="1:15" x14ac:dyDescent="0.3">
      <c r="A495" s="24"/>
      <c r="B495" s="23">
        <v>6027</v>
      </c>
      <c r="C495" s="24" t="s">
        <v>1623</v>
      </c>
      <c r="D495" s="25" t="s">
        <v>1624</v>
      </c>
      <c r="E495" s="25" t="s">
        <v>1625</v>
      </c>
      <c r="F495" s="25">
        <v>10.8678195583123</v>
      </c>
      <c r="G495" s="25">
        <v>106.625883152524</v>
      </c>
      <c r="H495" s="26">
        <v>14.35</v>
      </c>
      <c r="I495" s="24" t="s">
        <v>29</v>
      </c>
      <c r="J495" s="26">
        <v>756.39999999999975</v>
      </c>
      <c r="K495" s="25" t="s">
        <v>204</v>
      </c>
      <c r="L495" s="25" t="s">
        <v>203</v>
      </c>
      <c r="M495" s="27" t="s">
        <v>209</v>
      </c>
      <c r="N495">
        <f t="shared" si="14"/>
        <v>2</v>
      </c>
      <c r="O495">
        <f t="shared" si="15"/>
        <v>7</v>
      </c>
    </row>
    <row r="496" spans="1:15" x14ac:dyDescent="0.3">
      <c r="A496" s="24"/>
      <c r="B496" s="23">
        <v>2386</v>
      </c>
      <c r="C496" s="24" t="s">
        <v>1626</v>
      </c>
      <c r="D496" s="25" t="s">
        <v>1627</v>
      </c>
      <c r="E496" s="25" t="s">
        <v>1628</v>
      </c>
      <c r="F496" s="25">
        <v>10.876006</v>
      </c>
      <c r="G496" s="25">
        <v>106.640303</v>
      </c>
      <c r="H496" s="26">
        <v>28.849999999999998</v>
      </c>
      <c r="I496" s="24" t="s">
        <v>29</v>
      </c>
      <c r="J496" s="26">
        <v>756.39999999999975</v>
      </c>
      <c r="K496" s="25" t="s">
        <v>204</v>
      </c>
      <c r="L496" s="25" t="s">
        <v>203</v>
      </c>
      <c r="M496" s="27" t="s">
        <v>209</v>
      </c>
      <c r="N496">
        <f t="shared" si="14"/>
        <v>2</v>
      </c>
      <c r="O496">
        <f t="shared" si="15"/>
        <v>7</v>
      </c>
    </row>
    <row r="497" spans="1:15" x14ac:dyDescent="0.3">
      <c r="A497" s="24"/>
      <c r="B497" s="23">
        <v>6229</v>
      </c>
      <c r="C497" s="24" t="s">
        <v>1629</v>
      </c>
      <c r="D497" s="25" t="s">
        <v>1630</v>
      </c>
      <c r="E497" s="25" t="s">
        <v>1631</v>
      </c>
      <c r="F497" s="25">
        <v>10.87009363</v>
      </c>
      <c r="G497" s="25">
        <v>106.6210754</v>
      </c>
      <c r="H497" s="26">
        <v>14.900000000000002</v>
      </c>
      <c r="I497" s="24" t="s">
        <v>29</v>
      </c>
      <c r="J497" s="26">
        <v>756.39999999999975</v>
      </c>
      <c r="K497" s="25" t="s">
        <v>204</v>
      </c>
      <c r="L497" s="25" t="s">
        <v>203</v>
      </c>
      <c r="M497" s="27" t="s">
        <v>209</v>
      </c>
      <c r="N497">
        <f t="shared" si="14"/>
        <v>2</v>
      </c>
      <c r="O497">
        <f t="shared" si="15"/>
        <v>7</v>
      </c>
    </row>
    <row r="498" spans="1:15" x14ac:dyDescent="0.3">
      <c r="A498" s="24"/>
      <c r="B498" s="23">
        <v>6830</v>
      </c>
      <c r="C498" s="24" t="s">
        <v>1632</v>
      </c>
      <c r="D498" s="25" t="s">
        <v>1633</v>
      </c>
      <c r="E498" s="25" t="s">
        <v>1634</v>
      </c>
      <c r="F498" s="25">
        <v>10.8849147625959</v>
      </c>
      <c r="G498" s="25">
        <v>106.615955662779</v>
      </c>
      <c r="H498" s="26">
        <v>4.7999999999999989</v>
      </c>
      <c r="I498" s="24" t="s">
        <v>29</v>
      </c>
      <c r="J498" s="26">
        <v>756.39999999999975</v>
      </c>
      <c r="K498" s="25" t="s">
        <v>204</v>
      </c>
      <c r="L498" s="25" t="s">
        <v>203</v>
      </c>
      <c r="M498" s="27" t="s">
        <v>209</v>
      </c>
      <c r="N498">
        <f t="shared" si="14"/>
        <v>2</v>
      </c>
      <c r="O498">
        <f t="shared" si="15"/>
        <v>7</v>
      </c>
    </row>
    <row r="499" spans="1:15" x14ac:dyDescent="0.3">
      <c r="A499" s="24"/>
      <c r="B499" s="23">
        <v>4323</v>
      </c>
      <c r="C499" s="24" t="s">
        <v>1635</v>
      </c>
      <c r="D499" s="25" t="s">
        <v>1636</v>
      </c>
      <c r="E499" s="25" t="s">
        <v>1637</v>
      </c>
      <c r="F499" s="25">
        <v>10.8890753</v>
      </c>
      <c r="G499" s="25">
        <v>106.647301</v>
      </c>
      <c r="H499" s="26">
        <v>9.7999999999999989</v>
      </c>
      <c r="I499" s="24" t="s">
        <v>29</v>
      </c>
      <c r="J499" s="26">
        <v>756.39999999999975</v>
      </c>
      <c r="K499" s="25" t="s">
        <v>204</v>
      </c>
      <c r="L499" s="25" t="s">
        <v>203</v>
      </c>
      <c r="M499" s="27" t="s">
        <v>208</v>
      </c>
      <c r="N499">
        <f t="shared" si="14"/>
        <v>4</v>
      </c>
      <c r="O499">
        <f t="shared" si="15"/>
        <v>6</v>
      </c>
    </row>
    <row r="500" spans="1:15" x14ac:dyDescent="0.3">
      <c r="A500" s="24"/>
      <c r="B500" s="23">
        <v>4345</v>
      </c>
      <c r="C500" s="24" t="s">
        <v>1638</v>
      </c>
      <c r="D500" s="25" t="s">
        <v>1639</v>
      </c>
      <c r="E500" s="25" t="s">
        <v>1640</v>
      </c>
      <c r="F500" s="25">
        <v>10.8803772</v>
      </c>
      <c r="G500" s="25">
        <v>106.63473260000001</v>
      </c>
      <c r="H500" s="26">
        <v>7.35</v>
      </c>
      <c r="I500" s="24" t="s">
        <v>29</v>
      </c>
      <c r="J500" s="26">
        <v>756.39999999999975</v>
      </c>
      <c r="K500" s="25" t="s">
        <v>204</v>
      </c>
      <c r="L500" s="25" t="s">
        <v>203</v>
      </c>
      <c r="M500" s="27" t="s">
        <v>208</v>
      </c>
      <c r="N500">
        <f t="shared" si="14"/>
        <v>4</v>
      </c>
      <c r="O500">
        <f t="shared" si="15"/>
        <v>6</v>
      </c>
    </row>
    <row r="501" spans="1:15" x14ac:dyDescent="0.3">
      <c r="A501" s="24"/>
      <c r="B501" s="23">
        <v>3566</v>
      </c>
      <c r="C501" s="24" t="s">
        <v>1641</v>
      </c>
      <c r="D501" s="25" t="s">
        <v>1642</v>
      </c>
      <c r="E501" s="25" t="s">
        <v>1643</v>
      </c>
      <c r="F501" s="25">
        <v>10.907671000000001</v>
      </c>
      <c r="G501" s="25">
        <v>106.64428700000001</v>
      </c>
      <c r="H501" s="26">
        <v>13.45</v>
      </c>
      <c r="I501" s="24" t="s">
        <v>29</v>
      </c>
      <c r="J501" s="26">
        <v>756.39999999999975</v>
      </c>
      <c r="K501" s="25" t="s">
        <v>204</v>
      </c>
      <c r="L501" s="25" t="s">
        <v>203</v>
      </c>
      <c r="M501" s="27" t="s">
        <v>209</v>
      </c>
      <c r="N501">
        <f t="shared" si="14"/>
        <v>2</v>
      </c>
      <c r="O501">
        <f t="shared" si="15"/>
        <v>7</v>
      </c>
    </row>
    <row r="502" spans="1:15" x14ac:dyDescent="0.3">
      <c r="A502" s="24"/>
      <c r="B502" s="23">
        <v>6824</v>
      </c>
      <c r="C502" s="24" t="s">
        <v>1644</v>
      </c>
      <c r="D502" s="25" t="s">
        <v>1645</v>
      </c>
      <c r="E502" s="25" t="s">
        <v>1646</v>
      </c>
      <c r="F502" s="25">
        <v>10.8983594</v>
      </c>
      <c r="G502" s="25">
        <v>106.6366232</v>
      </c>
      <c r="H502" s="26">
        <v>2.7</v>
      </c>
      <c r="I502" s="24" t="s">
        <v>29</v>
      </c>
      <c r="J502" s="26">
        <v>756.39999999999975</v>
      </c>
      <c r="K502" s="25" t="s">
        <v>204</v>
      </c>
      <c r="L502" s="25" t="s">
        <v>203</v>
      </c>
      <c r="M502" s="27" t="s">
        <v>209</v>
      </c>
      <c r="N502">
        <f t="shared" si="14"/>
        <v>2</v>
      </c>
      <c r="O502">
        <f t="shared" si="15"/>
        <v>7</v>
      </c>
    </row>
    <row r="503" spans="1:15" x14ac:dyDescent="0.3">
      <c r="A503" s="24"/>
      <c r="B503" s="23" t="s">
        <v>1647</v>
      </c>
      <c r="C503" s="24" t="s">
        <v>1648</v>
      </c>
      <c r="D503" s="25" t="s">
        <v>1649</v>
      </c>
      <c r="E503" s="25" t="s">
        <v>1650</v>
      </c>
      <c r="F503" s="25">
        <v>10.901214</v>
      </c>
      <c r="G503" s="25">
        <v>106.63777399999999</v>
      </c>
      <c r="H503" s="26">
        <v>14.45</v>
      </c>
      <c r="I503" s="24" t="s">
        <v>29</v>
      </c>
      <c r="J503" s="26">
        <v>756.39999999999975</v>
      </c>
      <c r="K503" s="25" t="s">
        <v>204</v>
      </c>
      <c r="L503" s="25" t="s">
        <v>203</v>
      </c>
      <c r="M503" s="27" t="s">
        <v>208</v>
      </c>
      <c r="N503">
        <f t="shared" si="14"/>
        <v>4</v>
      </c>
      <c r="O503">
        <f t="shared" si="15"/>
        <v>6</v>
      </c>
    </row>
    <row r="504" spans="1:15" x14ac:dyDescent="0.3">
      <c r="A504" s="24"/>
      <c r="B504" s="23">
        <v>3285</v>
      </c>
      <c r="C504" s="24" t="s">
        <v>1651</v>
      </c>
      <c r="D504" s="25" t="s">
        <v>1652</v>
      </c>
      <c r="E504" s="25" t="s">
        <v>1653</v>
      </c>
      <c r="F504" s="25">
        <v>10.916446000000001</v>
      </c>
      <c r="G504" s="25">
        <v>106.651504</v>
      </c>
      <c r="H504" s="26">
        <v>2.95</v>
      </c>
      <c r="I504" s="24" t="s">
        <v>29</v>
      </c>
      <c r="J504" s="26">
        <v>756.39999999999975</v>
      </c>
      <c r="K504" s="25" t="s">
        <v>204</v>
      </c>
      <c r="L504" s="25" t="s">
        <v>203</v>
      </c>
      <c r="M504" s="27" t="s">
        <v>209</v>
      </c>
      <c r="N504">
        <f t="shared" si="14"/>
        <v>2</v>
      </c>
      <c r="O504">
        <f t="shared" si="15"/>
        <v>7</v>
      </c>
    </row>
    <row r="505" spans="1:15" x14ac:dyDescent="0.3">
      <c r="A505" s="24"/>
      <c r="B505" s="23">
        <v>5552</v>
      </c>
      <c r="C505" s="24" t="s">
        <v>1654</v>
      </c>
      <c r="D505" s="25" t="s">
        <v>1655</v>
      </c>
      <c r="E505" s="25" t="s">
        <v>1656</v>
      </c>
      <c r="F505" s="25">
        <v>10.886542</v>
      </c>
      <c r="G505" s="25">
        <v>106.6318607</v>
      </c>
      <c r="H505" s="26">
        <v>10.799999999999997</v>
      </c>
      <c r="I505" s="24" t="s">
        <v>29</v>
      </c>
      <c r="J505" s="26">
        <v>756.39999999999975</v>
      </c>
      <c r="K505" s="25" t="s">
        <v>204</v>
      </c>
      <c r="L505" s="25" t="s">
        <v>203</v>
      </c>
      <c r="M505" s="27" t="s">
        <v>209</v>
      </c>
      <c r="N505">
        <f t="shared" si="14"/>
        <v>2</v>
      </c>
      <c r="O505">
        <f t="shared" si="15"/>
        <v>7</v>
      </c>
    </row>
    <row r="506" spans="1:15" x14ac:dyDescent="0.3">
      <c r="A506" s="24"/>
      <c r="B506" s="23">
        <v>5115</v>
      </c>
      <c r="C506" s="24" t="s">
        <v>1657</v>
      </c>
      <c r="D506" s="25" t="s">
        <v>1658</v>
      </c>
      <c r="E506" s="25" t="s">
        <v>1659</v>
      </c>
      <c r="F506" s="25">
        <v>10.8763454</v>
      </c>
      <c r="G506" s="25">
        <v>106.629598</v>
      </c>
      <c r="H506" s="26">
        <v>14.12</v>
      </c>
      <c r="I506" s="24" t="s">
        <v>29</v>
      </c>
      <c r="J506" s="26">
        <v>756.39999999999975</v>
      </c>
      <c r="K506" s="25" t="s">
        <v>204</v>
      </c>
      <c r="L506" s="25" t="s">
        <v>203</v>
      </c>
      <c r="M506" s="27" t="s">
        <v>209</v>
      </c>
      <c r="N506">
        <f t="shared" si="14"/>
        <v>2</v>
      </c>
      <c r="O506">
        <f t="shared" si="15"/>
        <v>7</v>
      </c>
    </row>
    <row r="507" spans="1:15" x14ac:dyDescent="0.3">
      <c r="A507" s="24"/>
      <c r="B507" s="23">
        <v>6008</v>
      </c>
      <c r="C507" s="24" t="s">
        <v>1660</v>
      </c>
      <c r="D507" s="25" t="s">
        <v>1661</v>
      </c>
      <c r="E507" s="25" t="s">
        <v>1662</v>
      </c>
      <c r="F507" s="25">
        <v>10.8616378883055</v>
      </c>
      <c r="G507" s="25">
        <v>106.631867312042</v>
      </c>
      <c r="H507" s="26">
        <v>7.5</v>
      </c>
      <c r="I507" s="24" t="s">
        <v>29</v>
      </c>
      <c r="J507" s="26">
        <v>756.39999999999975</v>
      </c>
      <c r="K507" s="25" t="s">
        <v>204</v>
      </c>
      <c r="L507" s="25" t="s">
        <v>203</v>
      </c>
      <c r="M507" s="27" t="s">
        <v>208</v>
      </c>
      <c r="N507">
        <f t="shared" si="14"/>
        <v>4</v>
      </c>
      <c r="O507">
        <f t="shared" si="15"/>
        <v>6</v>
      </c>
    </row>
    <row r="508" spans="1:15" x14ac:dyDescent="0.3">
      <c r="A508" s="24"/>
      <c r="B508" s="23">
        <v>4027</v>
      </c>
      <c r="C508" s="24" t="s">
        <v>1663</v>
      </c>
      <c r="D508" s="25" t="s">
        <v>1664</v>
      </c>
      <c r="E508" s="25" t="s">
        <v>1665</v>
      </c>
      <c r="F508" s="25">
        <v>10.885095</v>
      </c>
      <c r="G508" s="25">
        <v>106.596802</v>
      </c>
      <c r="H508" s="26">
        <v>60.7</v>
      </c>
      <c r="I508" s="24" t="s">
        <v>29</v>
      </c>
      <c r="J508" s="26">
        <v>756.39999999999975</v>
      </c>
      <c r="K508" s="25" t="s">
        <v>202</v>
      </c>
      <c r="L508" s="25" t="s">
        <v>203</v>
      </c>
      <c r="M508" s="27" t="s">
        <v>208</v>
      </c>
      <c r="N508">
        <f t="shared" si="14"/>
        <v>4</v>
      </c>
      <c r="O508">
        <f t="shared" si="15"/>
        <v>6</v>
      </c>
    </row>
    <row r="509" spans="1:15" x14ac:dyDescent="0.3">
      <c r="A509" s="24"/>
      <c r="B509" s="23">
        <v>3426</v>
      </c>
      <c r="C509" s="24" t="s">
        <v>1666</v>
      </c>
      <c r="D509" s="25" t="s">
        <v>1667</v>
      </c>
      <c r="E509" s="25" t="s">
        <v>1668</v>
      </c>
      <c r="F509" s="25">
        <v>10.892969000000001</v>
      </c>
      <c r="G509" s="25">
        <v>106.57637699999999</v>
      </c>
      <c r="H509" s="26">
        <v>17.48</v>
      </c>
      <c r="I509" s="24" t="s">
        <v>29</v>
      </c>
      <c r="J509" s="26">
        <v>756.39999999999975</v>
      </c>
      <c r="K509" s="25" t="s">
        <v>204</v>
      </c>
      <c r="L509" s="25" t="s">
        <v>203</v>
      </c>
      <c r="M509" s="27" t="s">
        <v>208</v>
      </c>
      <c r="N509">
        <f t="shared" si="14"/>
        <v>4</v>
      </c>
      <c r="O509">
        <f t="shared" si="15"/>
        <v>6</v>
      </c>
    </row>
    <row r="510" spans="1:15" x14ac:dyDescent="0.3">
      <c r="A510" s="24"/>
      <c r="B510" s="23">
        <v>6674</v>
      </c>
      <c r="C510" s="24" t="s">
        <v>1669</v>
      </c>
      <c r="D510" s="25" t="s">
        <v>1670</v>
      </c>
      <c r="E510" s="25" t="s">
        <v>1671</v>
      </c>
      <c r="F510" s="25">
        <v>10.8710373720189</v>
      </c>
      <c r="G510" s="25">
        <v>106.64237160253001</v>
      </c>
      <c r="H510" s="26">
        <v>4.5</v>
      </c>
      <c r="I510" s="24" t="s">
        <v>29</v>
      </c>
      <c r="J510" s="26">
        <v>756.39999999999975</v>
      </c>
      <c r="K510" s="25" t="s">
        <v>204</v>
      </c>
      <c r="L510" s="25" t="s">
        <v>203</v>
      </c>
      <c r="M510" s="27" t="s">
        <v>208</v>
      </c>
      <c r="N510">
        <f t="shared" si="14"/>
        <v>4</v>
      </c>
      <c r="O510">
        <f t="shared" si="15"/>
        <v>6</v>
      </c>
    </row>
    <row r="511" spans="1:15" x14ac:dyDescent="0.3">
      <c r="A511" s="24"/>
      <c r="B511" s="23">
        <v>5278</v>
      </c>
      <c r="C511" s="24" t="s">
        <v>1672</v>
      </c>
      <c r="D511" s="25" t="s">
        <v>1673</v>
      </c>
      <c r="E511" s="25" t="s">
        <v>1674</v>
      </c>
      <c r="F511" s="25">
        <v>10.861831799999999</v>
      </c>
      <c r="G511" s="25">
        <v>106.65461550000001</v>
      </c>
      <c r="H511" s="26">
        <v>10.419999999999998</v>
      </c>
      <c r="I511" s="24" t="s">
        <v>29</v>
      </c>
      <c r="J511" s="26">
        <v>756.39999999999975</v>
      </c>
      <c r="K511" s="25" t="s">
        <v>204</v>
      </c>
      <c r="L511" s="25" t="s">
        <v>203</v>
      </c>
      <c r="M511" s="27" t="s">
        <v>209</v>
      </c>
      <c r="N511">
        <f t="shared" si="14"/>
        <v>2</v>
      </c>
      <c r="O511">
        <f t="shared" si="15"/>
        <v>7</v>
      </c>
    </row>
    <row r="512" spans="1:15" x14ac:dyDescent="0.3">
      <c r="A512" s="24"/>
      <c r="B512" s="23">
        <v>5447</v>
      </c>
      <c r="C512" s="24" t="s">
        <v>1675</v>
      </c>
      <c r="D512" s="25" t="s">
        <v>1676</v>
      </c>
      <c r="E512" s="25" t="s">
        <v>1677</v>
      </c>
      <c r="F512" s="25">
        <v>10.8673178</v>
      </c>
      <c r="G512" s="25">
        <v>106.6735267</v>
      </c>
      <c r="H512" s="26">
        <v>24.669999999999995</v>
      </c>
      <c r="I512" s="24" t="s">
        <v>29</v>
      </c>
      <c r="J512" s="26">
        <v>756.39999999999975</v>
      </c>
      <c r="K512" s="25" t="s">
        <v>204</v>
      </c>
      <c r="L512" s="25" t="s">
        <v>203</v>
      </c>
      <c r="M512" s="27" t="s">
        <v>208</v>
      </c>
      <c r="N512">
        <f t="shared" si="14"/>
        <v>4</v>
      </c>
      <c r="O512">
        <f t="shared" si="15"/>
        <v>6</v>
      </c>
    </row>
    <row r="513" spans="1:15" x14ac:dyDescent="0.3">
      <c r="A513" s="24"/>
      <c r="B513" s="23">
        <v>3848</v>
      </c>
      <c r="C513" s="24" t="s">
        <v>1678</v>
      </c>
      <c r="D513" s="25" t="s">
        <v>1679</v>
      </c>
      <c r="E513" s="25" t="s">
        <v>1680</v>
      </c>
      <c r="F513" s="25">
        <v>10.891448</v>
      </c>
      <c r="G513" s="25">
        <v>106.68616400000001</v>
      </c>
      <c r="H513" s="26">
        <v>6.3500000000000005</v>
      </c>
      <c r="I513" s="24" t="s">
        <v>29</v>
      </c>
      <c r="J513" s="26">
        <v>756.39999999999975</v>
      </c>
      <c r="K513" s="25" t="s">
        <v>204</v>
      </c>
      <c r="L513" s="25" t="s">
        <v>203</v>
      </c>
      <c r="M513" s="27" t="s">
        <v>209</v>
      </c>
      <c r="N513">
        <f t="shared" si="14"/>
        <v>2</v>
      </c>
      <c r="O513">
        <f t="shared" si="15"/>
        <v>7</v>
      </c>
    </row>
    <row r="514" spans="1:15" x14ac:dyDescent="0.3">
      <c r="A514" s="24"/>
      <c r="B514" s="23">
        <v>4420</v>
      </c>
      <c r="C514" s="24" t="s">
        <v>1681</v>
      </c>
      <c r="D514" s="25" t="s">
        <v>1682</v>
      </c>
      <c r="E514" s="25" t="s">
        <v>1683</v>
      </c>
      <c r="F514" s="25">
        <v>10.864729844206799</v>
      </c>
      <c r="G514" s="25">
        <v>106.68370347621899</v>
      </c>
      <c r="H514" s="26">
        <v>5.1999999999999993</v>
      </c>
      <c r="I514" s="24" t="s">
        <v>29</v>
      </c>
      <c r="J514" s="26">
        <v>756.39999999999975</v>
      </c>
      <c r="K514" s="25" t="s">
        <v>204</v>
      </c>
      <c r="L514" s="25" t="s">
        <v>203</v>
      </c>
      <c r="M514" s="27" t="s">
        <v>208</v>
      </c>
      <c r="N514">
        <f t="shared" si="14"/>
        <v>4</v>
      </c>
      <c r="O514">
        <f t="shared" si="15"/>
        <v>6</v>
      </c>
    </row>
    <row r="515" spans="1:15" x14ac:dyDescent="0.3">
      <c r="A515" s="24"/>
      <c r="B515" s="23">
        <v>6565</v>
      </c>
      <c r="C515" s="24" t="s">
        <v>1684</v>
      </c>
      <c r="D515" s="25" t="s">
        <v>1685</v>
      </c>
      <c r="E515" s="25" t="s">
        <v>1686</v>
      </c>
      <c r="F515" s="25">
        <v>10.870845180679501</v>
      </c>
      <c r="G515" s="25">
        <v>106.681849080807</v>
      </c>
      <c r="H515" s="26">
        <v>12.159999999999998</v>
      </c>
      <c r="I515" s="24" t="s">
        <v>29</v>
      </c>
      <c r="J515" s="26">
        <v>756.39999999999975</v>
      </c>
      <c r="K515" s="25" t="s">
        <v>204</v>
      </c>
      <c r="L515" s="25" t="s">
        <v>203</v>
      </c>
      <c r="M515" s="27" t="s">
        <v>209</v>
      </c>
      <c r="N515">
        <f t="shared" si="14"/>
        <v>2</v>
      </c>
      <c r="O515">
        <f t="shared" si="15"/>
        <v>7</v>
      </c>
    </row>
    <row r="516" spans="1:15" x14ac:dyDescent="0.3">
      <c r="A516" s="24"/>
      <c r="B516" s="23">
        <v>3420</v>
      </c>
      <c r="C516" s="24" t="s">
        <v>1687</v>
      </c>
      <c r="D516" s="25" t="s">
        <v>1688</v>
      </c>
      <c r="E516" s="25" t="s">
        <v>1689</v>
      </c>
      <c r="F516" s="25">
        <v>10.870067000000001</v>
      </c>
      <c r="G516" s="25">
        <v>106.683483</v>
      </c>
      <c r="H516" s="26">
        <v>22.23</v>
      </c>
      <c r="I516" s="24" t="s">
        <v>29</v>
      </c>
      <c r="J516" s="26">
        <v>756.39999999999975</v>
      </c>
      <c r="K516" s="25" t="s">
        <v>204</v>
      </c>
      <c r="L516" s="25" t="s">
        <v>203</v>
      </c>
      <c r="M516" s="27" t="s">
        <v>209</v>
      </c>
      <c r="N516">
        <f t="shared" ref="N516:N579" si="16">IF(LEFT(M516,11)="Time window",4,2)</f>
        <v>2</v>
      </c>
      <c r="O516">
        <f t="shared" ref="O516:O579" si="17">IF(LEFT(M516,11)="Time window",6,7)</f>
        <v>7</v>
      </c>
    </row>
    <row r="517" spans="1:15" x14ac:dyDescent="0.3">
      <c r="A517" s="24"/>
      <c r="B517" s="23">
        <v>3296</v>
      </c>
      <c r="C517" s="24" t="s">
        <v>1690</v>
      </c>
      <c r="D517" s="25" t="s">
        <v>1691</v>
      </c>
      <c r="E517" s="25" t="s">
        <v>1692</v>
      </c>
      <c r="F517" s="25">
        <v>10.907780000000001</v>
      </c>
      <c r="G517" s="25">
        <v>106.65363000000001</v>
      </c>
      <c r="H517" s="26">
        <v>10.36</v>
      </c>
      <c r="I517" s="24" t="s">
        <v>29</v>
      </c>
      <c r="J517" s="26">
        <v>756.39999999999975</v>
      </c>
      <c r="K517" s="25" t="s">
        <v>204</v>
      </c>
      <c r="L517" s="25" t="s">
        <v>203</v>
      </c>
      <c r="M517" s="27" t="s">
        <v>209</v>
      </c>
      <c r="N517">
        <f t="shared" si="16"/>
        <v>2</v>
      </c>
      <c r="O517">
        <f t="shared" si="17"/>
        <v>7</v>
      </c>
    </row>
    <row r="518" spans="1:15" x14ac:dyDescent="0.3">
      <c r="A518" s="24"/>
      <c r="B518" s="23" t="s">
        <v>1693</v>
      </c>
      <c r="C518" s="24" t="s">
        <v>1694</v>
      </c>
      <c r="D518" s="25" t="s">
        <v>1695</v>
      </c>
      <c r="E518" s="25" t="s">
        <v>1696</v>
      </c>
      <c r="F518" s="25">
        <v>10.865703828735301</v>
      </c>
      <c r="G518" s="25">
        <v>106.665141684956</v>
      </c>
      <c r="H518" s="26">
        <v>29.089999999999996</v>
      </c>
      <c r="I518" s="24" t="s">
        <v>29</v>
      </c>
      <c r="J518" s="26">
        <v>756.39999999999975</v>
      </c>
      <c r="K518" s="25" t="s">
        <v>202</v>
      </c>
      <c r="L518" s="25" t="s">
        <v>203</v>
      </c>
      <c r="M518" s="27" t="s">
        <v>209</v>
      </c>
      <c r="N518">
        <f t="shared" si="16"/>
        <v>2</v>
      </c>
      <c r="O518">
        <f t="shared" si="17"/>
        <v>7</v>
      </c>
    </row>
    <row r="519" spans="1:15" x14ac:dyDescent="0.3">
      <c r="A519" s="24"/>
      <c r="B519" s="23">
        <v>3163</v>
      </c>
      <c r="C519" s="24" t="s">
        <v>1697</v>
      </c>
      <c r="D519" s="25" t="s">
        <v>1698</v>
      </c>
      <c r="E519" s="25" t="s">
        <v>1699</v>
      </c>
      <c r="F519" s="25">
        <v>10.885293000000001</v>
      </c>
      <c r="G519" s="25">
        <v>106.682132</v>
      </c>
      <c r="H519" s="26">
        <v>9.2499999999999982</v>
      </c>
      <c r="I519" s="24" t="s">
        <v>29</v>
      </c>
      <c r="J519" s="26">
        <v>756.39999999999975</v>
      </c>
      <c r="K519" s="25" t="s">
        <v>204</v>
      </c>
      <c r="L519" s="25" t="s">
        <v>203</v>
      </c>
      <c r="M519" s="27" t="s">
        <v>209</v>
      </c>
      <c r="N519">
        <f t="shared" si="16"/>
        <v>2</v>
      </c>
      <c r="O519">
        <f t="shared" si="17"/>
        <v>7</v>
      </c>
    </row>
    <row r="520" spans="1:15" x14ac:dyDescent="0.3">
      <c r="A520" s="24"/>
      <c r="B520" s="23">
        <v>4013</v>
      </c>
      <c r="C520" s="24" t="s">
        <v>1700</v>
      </c>
      <c r="D520" s="25" t="s">
        <v>1701</v>
      </c>
      <c r="E520" s="25" t="s">
        <v>1702</v>
      </c>
      <c r="F520" s="25">
        <v>10.876728999999999</v>
      </c>
      <c r="G520" s="25">
        <v>106.654569</v>
      </c>
      <c r="H520" s="26">
        <v>36.340000000000003</v>
      </c>
      <c r="I520" s="24" t="s">
        <v>29</v>
      </c>
      <c r="J520" s="26">
        <v>756.39999999999975</v>
      </c>
      <c r="K520" s="25" t="s">
        <v>204</v>
      </c>
      <c r="L520" s="25" t="s">
        <v>203</v>
      </c>
      <c r="M520" s="27" t="s">
        <v>209</v>
      </c>
      <c r="N520">
        <f t="shared" si="16"/>
        <v>2</v>
      </c>
      <c r="O520">
        <f t="shared" si="17"/>
        <v>7</v>
      </c>
    </row>
    <row r="521" spans="1:15" x14ac:dyDescent="0.3">
      <c r="A521" s="24"/>
      <c r="B521" s="23">
        <v>5240</v>
      </c>
      <c r="C521" s="24" t="s">
        <v>1703</v>
      </c>
      <c r="D521" s="25" t="s">
        <v>1704</v>
      </c>
      <c r="E521" s="25" t="s">
        <v>1705</v>
      </c>
      <c r="F521" s="25">
        <v>10.8762109</v>
      </c>
      <c r="G521" s="25">
        <v>106.654571</v>
      </c>
      <c r="H521" s="26">
        <v>5.5300000000000011</v>
      </c>
      <c r="I521" s="24" t="s">
        <v>29</v>
      </c>
      <c r="J521" s="26">
        <v>756.39999999999975</v>
      </c>
      <c r="K521" s="25" t="s">
        <v>204</v>
      </c>
      <c r="L521" s="25" t="s">
        <v>203</v>
      </c>
      <c r="M521" s="27" t="s">
        <v>209</v>
      </c>
      <c r="N521">
        <f t="shared" si="16"/>
        <v>2</v>
      </c>
      <c r="O521">
        <f t="shared" si="17"/>
        <v>7</v>
      </c>
    </row>
    <row r="522" spans="1:15" x14ac:dyDescent="0.3">
      <c r="A522" s="24"/>
      <c r="B522" s="23">
        <v>6993</v>
      </c>
      <c r="C522" s="24" t="s">
        <v>1706</v>
      </c>
      <c r="D522" s="25" t="s">
        <v>1707</v>
      </c>
      <c r="E522" s="25" t="s">
        <v>1708</v>
      </c>
      <c r="F522" s="25">
        <v>10.864601802547901</v>
      </c>
      <c r="G522" s="25">
        <v>106.637538623485</v>
      </c>
      <c r="H522" s="26">
        <v>4.3499999999999996</v>
      </c>
      <c r="I522" s="24" t="s">
        <v>29</v>
      </c>
      <c r="J522" s="26">
        <v>756.39999999999975</v>
      </c>
      <c r="K522" s="25" t="s">
        <v>204</v>
      </c>
      <c r="L522" s="25" t="s">
        <v>203</v>
      </c>
      <c r="M522" s="27" t="s">
        <v>209</v>
      </c>
      <c r="N522">
        <f t="shared" si="16"/>
        <v>2</v>
      </c>
      <c r="O522">
        <f t="shared" si="17"/>
        <v>7</v>
      </c>
    </row>
    <row r="523" spans="1:15" x14ac:dyDescent="0.3">
      <c r="A523" s="24"/>
      <c r="B523" s="23">
        <v>3630</v>
      </c>
      <c r="C523" s="24" t="s">
        <v>1709</v>
      </c>
      <c r="D523" s="25" t="s">
        <v>1710</v>
      </c>
      <c r="E523" s="25" t="s">
        <v>1711</v>
      </c>
      <c r="F523" s="25">
        <v>10.8613356</v>
      </c>
      <c r="G523" s="25">
        <v>106.64083220000001</v>
      </c>
      <c r="H523" s="26">
        <v>7.07</v>
      </c>
      <c r="I523" s="24" t="s">
        <v>29</v>
      </c>
      <c r="J523" s="26">
        <v>756.39999999999975</v>
      </c>
      <c r="K523" s="25" t="s">
        <v>204</v>
      </c>
      <c r="L523" s="25" t="s">
        <v>203</v>
      </c>
      <c r="M523" s="27" t="s">
        <v>209</v>
      </c>
      <c r="N523">
        <f t="shared" si="16"/>
        <v>2</v>
      </c>
      <c r="O523">
        <f t="shared" si="17"/>
        <v>7</v>
      </c>
    </row>
    <row r="524" spans="1:15" x14ac:dyDescent="0.3">
      <c r="A524" s="24"/>
      <c r="B524" s="23">
        <v>3516</v>
      </c>
      <c r="C524" s="24" t="s">
        <v>1712</v>
      </c>
      <c r="D524" s="25" t="s">
        <v>1713</v>
      </c>
      <c r="E524" s="25" t="s">
        <v>1714</v>
      </c>
      <c r="F524" s="25">
        <v>10.861022</v>
      </c>
      <c r="G524" s="25">
        <v>106.60628199999999</v>
      </c>
      <c r="H524" s="26">
        <v>5.2299999999999995</v>
      </c>
      <c r="I524" s="24" t="s">
        <v>29</v>
      </c>
      <c r="J524" s="26">
        <v>756.39999999999975</v>
      </c>
      <c r="K524" s="25" t="s">
        <v>204</v>
      </c>
      <c r="L524" s="25" t="s">
        <v>205</v>
      </c>
      <c r="M524" s="27" t="s">
        <v>209</v>
      </c>
      <c r="N524">
        <f t="shared" si="16"/>
        <v>2</v>
      </c>
      <c r="O524">
        <f t="shared" si="17"/>
        <v>7</v>
      </c>
    </row>
    <row r="525" spans="1:15" x14ac:dyDescent="0.3">
      <c r="A525" s="24"/>
      <c r="B525" s="23">
        <v>6228</v>
      </c>
      <c r="C525" s="24" t="s">
        <v>1715</v>
      </c>
      <c r="D525" s="25" t="s">
        <v>1716</v>
      </c>
      <c r="E525" s="25" t="s">
        <v>1717</v>
      </c>
      <c r="F525" s="25">
        <v>10.8941166923663</v>
      </c>
      <c r="G525" s="25">
        <v>106.586332297734</v>
      </c>
      <c r="H525" s="26">
        <v>4.55</v>
      </c>
      <c r="I525" s="24" t="s">
        <v>29</v>
      </c>
      <c r="J525" s="26">
        <v>756.39999999999975</v>
      </c>
      <c r="K525" s="25" t="s">
        <v>204</v>
      </c>
      <c r="L525" s="25" t="s">
        <v>205</v>
      </c>
      <c r="M525" s="27" t="s">
        <v>209</v>
      </c>
      <c r="N525">
        <f t="shared" si="16"/>
        <v>2</v>
      </c>
      <c r="O525">
        <f t="shared" si="17"/>
        <v>7</v>
      </c>
    </row>
    <row r="526" spans="1:15" x14ac:dyDescent="0.3">
      <c r="A526" s="24"/>
      <c r="B526" s="23">
        <v>6410</v>
      </c>
      <c r="C526" s="24" t="s">
        <v>1718</v>
      </c>
      <c r="D526" s="25" t="s">
        <v>1719</v>
      </c>
      <c r="E526" s="25" t="s">
        <v>1720</v>
      </c>
      <c r="F526" s="25">
        <v>10.9881194635849</v>
      </c>
      <c r="G526" s="25">
        <v>106.58581194046199</v>
      </c>
      <c r="H526" s="26">
        <v>16.05</v>
      </c>
      <c r="I526" s="24" t="s">
        <v>29</v>
      </c>
      <c r="J526" s="26">
        <v>756.39999999999975</v>
      </c>
      <c r="K526" s="25" t="s">
        <v>204</v>
      </c>
      <c r="L526" s="25" t="s">
        <v>205</v>
      </c>
      <c r="M526" s="27" t="s">
        <v>209</v>
      </c>
      <c r="N526">
        <f t="shared" si="16"/>
        <v>2</v>
      </c>
      <c r="O526">
        <f t="shared" si="17"/>
        <v>7</v>
      </c>
    </row>
    <row r="527" spans="1:15" x14ac:dyDescent="0.3">
      <c r="A527" s="24"/>
      <c r="B527" s="23">
        <v>6473</v>
      </c>
      <c r="C527" s="24" t="s">
        <v>1721</v>
      </c>
      <c r="D527" s="25" t="s">
        <v>1722</v>
      </c>
      <c r="E527" s="25" t="s">
        <v>1723</v>
      </c>
      <c r="F527" s="25">
        <v>10.968238823595</v>
      </c>
      <c r="G527" s="25">
        <v>106.48282447074899</v>
      </c>
      <c r="H527" s="26">
        <v>11.429999999999998</v>
      </c>
      <c r="I527" s="24" t="s">
        <v>29</v>
      </c>
      <c r="J527" s="26">
        <v>756.39999999999975</v>
      </c>
      <c r="K527" s="25" t="s">
        <v>204</v>
      </c>
      <c r="L527" s="25" t="s">
        <v>205</v>
      </c>
      <c r="M527" s="27" t="s">
        <v>209</v>
      </c>
      <c r="N527">
        <f t="shared" si="16"/>
        <v>2</v>
      </c>
      <c r="O527">
        <f t="shared" si="17"/>
        <v>7</v>
      </c>
    </row>
    <row r="528" spans="1:15" x14ac:dyDescent="0.3">
      <c r="A528" s="24"/>
      <c r="B528" s="23">
        <v>6278</v>
      </c>
      <c r="C528" s="24" t="s">
        <v>1724</v>
      </c>
      <c r="D528" s="25" t="s">
        <v>1725</v>
      </c>
      <c r="E528" s="25" t="s">
        <v>1726</v>
      </c>
      <c r="F528" s="25">
        <v>10.9284554461384</v>
      </c>
      <c r="G528" s="25">
        <v>106.60223552472</v>
      </c>
      <c r="H528" s="26">
        <v>3.13</v>
      </c>
      <c r="I528" s="24" t="s">
        <v>29</v>
      </c>
      <c r="J528" s="26">
        <v>756.39999999999975</v>
      </c>
      <c r="K528" s="25" t="s">
        <v>204</v>
      </c>
      <c r="L528" s="25" t="s">
        <v>205</v>
      </c>
      <c r="M528" s="27" t="s">
        <v>209</v>
      </c>
      <c r="N528">
        <f t="shared" si="16"/>
        <v>2</v>
      </c>
      <c r="O528">
        <f t="shared" si="17"/>
        <v>7</v>
      </c>
    </row>
    <row r="529" spans="1:15" x14ac:dyDescent="0.3">
      <c r="A529" s="24"/>
      <c r="B529" s="23">
        <v>6500</v>
      </c>
      <c r="C529" s="24" t="s">
        <v>1727</v>
      </c>
      <c r="D529" s="25" t="s">
        <v>1728</v>
      </c>
      <c r="E529" s="25" t="s">
        <v>1729</v>
      </c>
      <c r="F529" s="25">
        <v>10.982278149569501</v>
      </c>
      <c r="G529" s="25">
        <v>106.500108241048</v>
      </c>
      <c r="H529" s="26">
        <v>6.25</v>
      </c>
      <c r="I529" s="24" t="s">
        <v>29</v>
      </c>
      <c r="J529" s="26">
        <v>756.39999999999975</v>
      </c>
      <c r="K529" s="25" t="s">
        <v>204</v>
      </c>
      <c r="L529" s="25" t="s">
        <v>205</v>
      </c>
      <c r="M529" s="27" t="s">
        <v>209</v>
      </c>
      <c r="N529">
        <f t="shared" si="16"/>
        <v>2</v>
      </c>
      <c r="O529">
        <f t="shared" si="17"/>
        <v>7</v>
      </c>
    </row>
    <row r="530" spans="1:15" x14ac:dyDescent="0.3">
      <c r="A530" s="24"/>
      <c r="B530" s="23">
        <v>6505</v>
      </c>
      <c r="C530" s="24" t="s">
        <v>1730</v>
      </c>
      <c r="D530" s="25" t="s">
        <v>1731</v>
      </c>
      <c r="E530" s="25" t="s">
        <v>1732</v>
      </c>
      <c r="F530" s="25">
        <v>10.9604239636115</v>
      </c>
      <c r="G530" s="25">
        <v>106.526753179089</v>
      </c>
      <c r="H530" s="26">
        <v>3.0500000000000003</v>
      </c>
      <c r="I530" s="24" t="s">
        <v>29</v>
      </c>
      <c r="J530" s="26">
        <v>756.39999999999975</v>
      </c>
      <c r="K530" s="25" t="s">
        <v>204</v>
      </c>
      <c r="L530" s="25" t="s">
        <v>205</v>
      </c>
      <c r="M530" s="27" t="s">
        <v>209</v>
      </c>
      <c r="N530">
        <f t="shared" si="16"/>
        <v>2</v>
      </c>
      <c r="O530">
        <f t="shared" si="17"/>
        <v>7</v>
      </c>
    </row>
    <row r="531" spans="1:15" x14ac:dyDescent="0.3">
      <c r="A531" s="24"/>
      <c r="B531" s="23">
        <v>3356</v>
      </c>
      <c r="C531" s="24" t="s">
        <v>1733</v>
      </c>
      <c r="D531" s="25" t="s">
        <v>1734</v>
      </c>
      <c r="E531" s="25" t="s">
        <v>1735</v>
      </c>
      <c r="F531" s="25">
        <v>10.942399999999999</v>
      </c>
      <c r="G531" s="25">
        <v>106.538</v>
      </c>
      <c r="H531" s="26">
        <v>36.99</v>
      </c>
      <c r="I531" s="24" t="s">
        <v>29</v>
      </c>
      <c r="J531" s="26">
        <v>756.39999999999975</v>
      </c>
      <c r="K531" s="25" t="s">
        <v>204</v>
      </c>
      <c r="L531" s="25" t="s">
        <v>205</v>
      </c>
      <c r="M531" s="27" t="s">
        <v>209</v>
      </c>
      <c r="N531">
        <f t="shared" si="16"/>
        <v>2</v>
      </c>
      <c r="O531">
        <f t="shared" si="17"/>
        <v>7</v>
      </c>
    </row>
    <row r="532" spans="1:15" x14ac:dyDescent="0.3">
      <c r="A532" s="24"/>
      <c r="B532" s="23">
        <v>4202</v>
      </c>
      <c r="C532" s="24" t="s">
        <v>1736</v>
      </c>
      <c r="D532" s="25" t="s">
        <v>1737</v>
      </c>
      <c r="E532" s="25" t="s">
        <v>1738</v>
      </c>
      <c r="F532" s="25">
        <v>10.9613</v>
      </c>
      <c r="G532" s="25">
        <v>106.506</v>
      </c>
      <c r="H532" s="26">
        <v>9.4</v>
      </c>
      <c r="I532" s="24" t="s">
        <v>29</v>
      </c>
      <c r="J532" s="26">
        <v>756.39999999999975</v>
      </c>
      <c r="K532" s="25" t="s">
        <v>204</v>
      </c>
      <c r="L532" s="25" t="s">
        <v>205</v>
      </c>
      <c r="M532" s="27" t="s">
        <v>209</v>
      </c>
      <c r="N532">
        <f t="shared" si="16"/>
        <v>2</v>
      </c>
      <c r="O532">
        <f t="shared" si="17"/>
        <v>7</v>
      </c>
    </row>
    <row r="533" spans="1:15" x14ac:dyDescent="0.3">
      <c r="A533" s="24"/>
      <c r="B533" s="23">
        <v>6144</v>
      </c>
      <c r="C533" s="24" t="s">
        <v>1739</v>
      </c>
      <c r="D533" s="25" t="s">
        <v>1740</v>
      </c>
      <c r="E533" s="25" t="s">
        <v>1741</v>
      </c>
      <c r="F533" s="25">
        <v>10.9842120284844</v>
      </c>
      <c r="G533" s="25">
        <v>106.574406070275</v>
      </c>
      <c r="H533" s="26">
        <v>8.2999999999999989</v>
      </c>
      <c r="I533" s="24" t="s">
        <v>29</v>
      </c>
      <c r="J533" s="26">
        <v>756.39999999999975</v>
      </c>
      <c r="K533" s="25" t="s">
        <v>204</v>
      </c>
      <c r="L533" s="25" t="s">
        <v>205</v>
      </c>
      <c r="M533" s="27" t="s">
        <v>209</v>
      </c>
      <c r="N533">
        <f t="shared" si="16"/>
        <v>2</v>
      </c>
      <c r="O533">
        <f t="shared" si="17"/>
        <v>7</v>
      </c>
    </row>
    <row r="534" spans="1:15" x14ac:dyDescent="0.3">
      <c r="A534" s="24"/>
      <c r="B534" s="23">
        <v>3007</v>
      </c>
      <c r="C534" s="24" t="s">
        <v>1742</v>
      </c>
      <c r="D534" s="25" t="s">
        <v>1743</v>
      </c>
      <c r="E534" s="25" t="s">
        <v>1744</v>
      </c>
      <c r="F534" s="25">
        <v>10.9762066381164</v>
      </c>
      <c r="G534" s="25">
        <v>106.50030760053301</v>
      </c>
      <c r="H534" s="26">
        <v>15.8</v>
      </c>
      <c r="I534" s="24" t="s">
        <v>29</v>
      </c>
      <c r="J534" s="26">
        <v>756.39999999999975</v>
      </c>
      <c r="K534" s="25" t="s">
        <v>204</v>
      </c>
      <c r="L534" s="25" t="s">
        <v>205</v>
      </c>
      <c r="M534" s="27" t="s">
        <v>209</v>
      </c>
      <c r="N534">
        <f t="shared" si="16"/>
        <v>2</v>
      </c>
      <c r="O534">
        <f t="shared" si="17"/>
        <v>7</v>
      </c>
    </row>
    <row r="535" spans="1:15" x14ac:dyDescent="0.3">
      <c r="A535" s="24"/>
      <c r="B535" s="23">
        <v>5386</v>
      </c>
      <c r="C535" s="24" t="s">
        <v>1745</v>
      </c>
      <c r="D535" s="25" t="s">
        <v>1746</v>
      </c>
      <c r="E535" s="25" t="s">
        <v>1747</v>
      </c>
      <c r="F535" s="25">
        <v>11.0082600888752</v>
      </c>
      <c r="G535" s="25">
        <v>106.4714276447</v>
      </c>
      <c r="H535" s="26">
        <v>4.6999999999999993</v>
      </c>
      <c r="I535" s="24" t="s">
        <v>29</v>
      </c>
      <c r="J535" s="26">
        <v>756.39999999999975</v>
      </c>
      <c r="K535" s="25" t="s">
        <v>204</v>
      </c>
      <c r="L535" s="25" t="s">
        <v>205</v>
      </c>
      <c r="M535" s="27" t="s">
        <v>209</v>
      </c>
      <c r="N535">
        <f t="shared" si="16"/>
        <v>2</v>
      </c>
      <c r="O535">
        <f t="shared" si="17"/>
        <v>7</v>
      </c>
    </row>
    <row r="536" spans="1:15" x14ac:dyDescent="0.3">
      <c r="A536" s="24"/>
      <c r="B536" s="23">
        <v>5980</v>
      </c>
      <c r="C536" s="24" t="s">
        <v>1748</v>
      </c>
      <c r="D536" s="25" t="s">
        <v>1749</v>
      </c>
      <c r="E536" s="25" t="s">
        <v>1750</v>
      </c>
      <c r="F536" s="25">
        <v>10.975836971973401</v>
      </c>
      <c r="G536" s="25">
        <v>106.49011525411299</v>
      </c>
      <c r="H536" s="26">
        <v>3.3</v>
      </c>
      <c r="I536" s="24" t="s">
        <v>29</v>
      </c>
      <c r="J536" s="26">
        <v>756.39999999999975</v>
      </c>
      <c r="K536" s="25" t="s">
        <v>204</v>
      </c>
      <c r="L536" s="25" t="s">
        <v>205</v>
      </c>
      <c r="M536" s="27" t="s">
        <v>209</v>
      </c>
      <c r="N536">
        <f t="shared" si="16"/>
        <v>2</v>
      </c>
      <c r="O536">
        <f t="shared" si="17"/>
        <v>7</v>
      </c>
    </row>
    <row r="537" spans="1:15" x14ac:dyDescent="0.3">
      <c r="A537" s="24"/>
      <c r="B537" s="23">
        <v>6843</v>
      </c>
      <c r="C537" s="24" t="s">
        <v>1751</v>
      </c>
      <c r="D537" s="25" t="s">
        <v>1752</v>
      </c>
      <c r="E537" s="25" t="s">
        <v>1753</v>
      </c>
      <c r="F537" s="25">
        <v>11.0869370927725</v>
      </c>
      <c r="G537" s="25">
        <v>106.512468667867</v>
      </c>
      <c r="H537" s="26">
        <v>14.05</v>
      </c>
      <c r="I537" s="24" t="s">
        <v>29</v>
      </c>
      <c r="J537" s="26">
        <v>756.39999999999975</v>
      </c>
      <c r="K537" s="25" t="s">
        <v>204</v>
      </c>
      <c r="L537" s="25" t="s">
        <v>205</v>
      </c>
      <c r="M537" s="27" t="s">
        <v>209</v>
      </c>
      <c r="N537">
        <f t="shared" si="16"/>
        <v>2</v>
      </c>
      <c r="O537">
        <f t="shared" si="17"/>
        <v>7</v>
      </c>
    </row>
    <row r="538" spans="1:15" x14ac:dyDescent="0.3">
      <c r="A538" s="24"/>
      <c r="B538" s="23">
        <v>5745</v>
      </c>
      <c r="C538" s="24" t="s">
        <v>1754</v>
      </c>
      <c r="D538" s="25" t="s">
        <v>1755</v>
      </c>
      <c r="E538" s="25" t="s">
        <v>1756</v>
      </c>
      <c r="F538" s="25">
        <v>10.9668984489488</v>
      </c>
      <c r="G538" s="25">
        <v>106.59125445501</v>
      </c>
      <c r="H538" s="26">
        <v>15.129999999999999</v>
      </c>
      <c r="I538" s="24" t="s">
        <v>29</v>
      </c>
      <c r="J538" s="26">
        <v>756.39999999999975</v>
      </c>
      <c r="K538" s="25" t="s">
        <v>204</v>
      </c>
      <c r="L538" s="25" t="s">
        <v>205</v>
      </c>
      <c r="M538" s="27" t="s">
        <v>209</v>
      </c>
      <c r="N538">
        <f t="shared" si="16"/>
        <v>2</v>
      </c>
      <c r="O538">
        <f t="shared" si="17"/>
        <v>7</v>
      </c>
    </row>
    <row r="539" spans="1:15" x14ac:dyDescent="0.3">
      <c r="A539" s="24"/>
      <c r="B539" s="23">
        <v>5085</v>
      </c>
      <c r="C539" s="24" t="s">
        <v>1757</v>
      </c>
      <c r="D539" s="25" t="s">
        <v>1758</v>
      </c>
      <c r="E539" s="25" t="s">
        <v>1759</v>
      </c>
      <c r="F539" s="25">
        <v>10.9636</v>
      </c>
      <c r="G539" s="25">
        <v>106.504</v>
      </c>
      <c r="H539" s="26">
        <v>9.41</v>
      </c>
      <c r="I539" s="24" t="s">
        <v>29</v>
      </c>
      <c r="J539" s="26">
        <v>756.39999999999975</v>
      </c>
      <c r="K539" s="25" t="s">
        <v>204</v>
      </c>
      <c r="L539" s="25" t="s">
        <v>205</v>
      </c>
      <c r="M539" s="27" t="s">
        <v>209</v>
      </c>
      <c r="N539">
        <f t="shared" si="16"/>
        <v>2</v>
      </c>
      <c r="O539">
        <f t="shared" si="17"/>
        <v>7</v>
      </c>
    </row>
    <row r="540" spans="1:15" x14ac:dyDescent="0.3">
      <c r="A540" s="24"/>
      <c r="B540" s="23">
        <v>3537</v>
      </c>
      <c r="C540" s="24" t="s">
        <v>1760</v>
      </c>
      <c r="D540" s="25" t="s">
        <v>1761</v>
      </c>
      <c r="E540" s="25" t="s">
        <v>1762</v>
      </c>
      <c r="F540" s="25">
        <v>10.780428199999999</v>
      </c>
      <c r="G540" s="25">
        <v>106.70764130000001</v>
      </c>
      <c r="H540" s="26">
        <v>85.980000000000018</v>
      </c>
      <c r="I540" s="24" t="s">
        <v>30</v>
      </c>
      <c r="J540" s="26">
        <v>510.88000000000005</v>
      </c>
      <c r="K540" s="25" t="s">
        <v>204</v>
      </c>
      <c r="L540" s="25" t="s">
        <v>203</v>
      </c>
      <c r="M540" s="27" t="s">
        <v>209</v>
      </c>
      <c r="N540">
        <f t="shared" si="16"/>
        <v>2</v>
      </c>
      <c r="O540">
        <f t="shared" si="17"/>
        <v>7</v>
      </c>
    </row>
    <row r="541" spans="1:15" x14ac:dyDescent="0.3">
      <c r="A541" s="24"/>
      <c r="B541" s="23">
        <v>2672</v>
      </c>
      <c r="C541" s="24" t="s">
        <v>1763</v>
      </c>
      <c r="D541" s="25" t="s">
        <v>1764</v>
      </c>
      <c r="E541" s="25" t="s">
        <v>1765</v>
      </c>
      <c r="F541" s="25">
        <v>10.794309</v>
      </c>
      <c r="G541" s="25">
        <v>106.70372500000001</v>
      </c>
      <c r="H541" s="26">
        <v>15.309999999999997</v>
      </c>
      <c r="I541" s="24" t="s">
        <v>30</v>
      </c>
      <c r="J541" s="26">
        <v>510.88000000000005</v>
      </c>
      <c r="K541" s="25" t="s">
        <v>204</v>
      </c>
      <c r="L541" s="25" t="s">
        <v>203</v>
      </c>
      <c r="M541" s="27" t="s">
        <v>209</v>
      </c>
      <c r="N541">
        <f t="shared" si="16"/>
        <v>2</v>
      </c>
      <c r="O541">
        <f t="shared" si="17"/>
        <v>7</v>
      </c>
    </row>
    <row r="542" spans="1:15" x14ac:dyDescent="0.3">
      <c r="A542" s="24"/>
      <c r="B542" s="23">
        <v>6158</v>
      </c>
      <c r="C542" s="24" t="s">
        <v>1766</v>
      </c>
      <c r="D542" s="25" t="s">
        <v>1767</v>
      </c>
      <c r="E542" s="25" t="s">
        <v>1768</v>
      </c>
      <c r="F542" s="25">
        <v>10.793546928979399</v>
      </c>
      <c r="G542" s="25">
        <v>106.705197854998</v>
      </c>
      <c r="H542" s="26">
        <v>24.98</v>
      </c>
      <c r="I542" s="24" t="s">
        <v>30</v>
      </c>
      <c r="J542" s="26">
        <v>510.88000000000005</v>
      </c>
      <c r="K542" s="25" t="s">
        <v>202</v>
      </c>
      <c r="L542" s="25" t="s">
        <v>203</v>
      </c>
      <c r="M542" s="27" t="s">
        <v>208</v>
      </c>
      <c r="N542">
        <f t="shared" si="16"/>
        <v>4</v>
      </c>
      <c r="O542">
        <f t="shared" si="17"/>
        <v>6</v>
      </c>
    </row>
    <row r="543" spans="1:15" x14ac:dyDescent="0.3">
      <c r="A543" s="24"/>
      <c r="B543" s="23">
        <v>5823</v>
      </c>
      <c r="C543" s="24" t="s">
        <v>1769</v>
      </c>
      <c r="D543" s="25" t="s">
        <v>1770</v>
      </c>
      <c r="E543" s="25" t="s">
        <v>1771</v>
      </c>
      <c r="F543" s="25">
        <v>10.798237841682701</v>
      </c>
      <c r="G543" s="25">
        <v>106.690439139029</v>
      </c>
      <c r="H543" s="26">
        <v>17.829999999999995</v>
      </c>
      <c r="I543" s="24" t="s">
        <v>30</v>
      </c>
      <c r="J543" s="26">
        <v>510.88000000000005</v>
      </c>
      <c r="K543" s="25" t="s">
        <v>204</v>
      </c>
      <c r="L543" s="25" t="s">
        <v>203</v>
      </c>
      <c r="M543" s="27" t="s">
        <v>208</v>
      </c>
      <c r="N543">
        <f t="shared" si="16"/>
        <v>4</v>
      </c>
      <c r="O543">
        <f t="shared" si="17"/>
        <v>6</v>
      </c>
    </row>
    <row r="544" spans="1:15" x14ac:dyDescent="0.3">
      <c r="A544" s="24"/>
      <c r="B544" s="23">
        <v>2035</v>
      </c>
      <c r="C544" s="24" t="s">
        <v>1772</v>
      </c>
      <c r="D544" s="25" t="s">
        <v>1773</v>
      </c>
      <c r="E544" s="25" t="s">
        <v>1774</v>
      </c>
      <c r="F544" s="25">
        <v>10.800091999999999</v>
      </c>
      <c r="G544" s="25">
        <v>106.69932</v>
      </c>
      <c r="H544" s="26">
        <v>27.400000000000002</v>
      </c>
      <c r="I544" s="24" t="s">
        <v>30</v>
      </c>
      <c r="J544" s="26">
        <v>510.88000000000005</v>
      </c>
      <c r="K544" s="25" t="s">
        <v>204</v>
      </c>
      <c r="L544" s="25" t="s">
        <v>203</v>
      </c>
      <c r="M544" s="27" t="s">
        <v>209</v>
      </c>
      <c r="N544">
        <f t="shared" si="16"/>
        <v>2</v>
      </c>
      <c r="O544">
        <f t="shared" si="17"/>
        <v>7</v>
      </c>
    </row>
    <row r="545" spans="1:15" x14ac:dyDescent="0.3">
      <c r="A545" s="24"/>
      <c r="B545" s="23">
        <v>5459</v>
      </c>
      <c r="C545" s="24" t="s">
        <v>1775</v>
      </c>
      <c r="D545" s="25" t="s">
        <v>1776</v>
      </c>
      <c r="E545" s="25" t="s">
        <v>1777</v>
      </c>
      <c r="F545" s="25">
        <v>10.811389</v>
      </c>
      <c r="G545" s="25">
        <v>106.70619259999999</v>
      </c>
      <c r="H545" s="26">
        <v>31.819999999999997</v>
      </c>
      <c r="I545" s="24" t="s">
        <v>30</v>
      </c>
      <c r="J545" s="26">
        <v>510.88000000000005</v>
      </c>
      <c r="K545" s="25" t="s">
        <v>202</v>
      </c>
      <c r="L545" s="25" t="s">
        <v>203</v>
      </c>
      <c r="M545" s="27" t="s">
        <v>209</v>
      </c>
      <c r="N545">
        <f t="shared" si="16"/>
        <v>2</v>
      </c>
      <c r="O545">
        <f t="shared" si="17"/>
        <v>7</v>
      </c>
    </row>
    <row r="546" spans="1:15" x14ac:dyDescent="0.3">
      <c r="A546" s="24"/>
      <c r="B546" s="23">
        <v>4151</v>
      </c>
      <c r="C546" s="24" t="s">
        <v>1778</v>
      </c>
      <c r="D546" s="25" t="s">
        <v>1779</v>
      </c>
      <c r="E546" s="25" t="s">
        <v>1780</v>
      </c>
      <c r="F546" s="25">
        <v>10.816338</v>
      </c>
      <c r="G546" s="25">
        <v>106.701318</v>
      </c>
      <c r="H546" s="26">
        <v>32.119999999999997</v>
      </c>
      <c r="I546" s="24" t="s">
        <v>30</v>
      </c>
      <c r="J546" s="26">
        <v>510.88000000000005</v>
      </c>
      <c r="K546" s="25" t="s">
        <v>204</v>
      </c>
      <c r="L546" s="25" t="s">
        <v>203</v>
      </c>
      <c r="M546" s="27" t="s">
        <v>209</v>
      </c>
      <c r="N546">
        <f t="shared" si="16"/>
        <v>2</v>
      </c>
      <c r="O546">
        <f t="shared" si="17"/>
        <v>7</v>
      </c>
    </row>
    <row r="547" spans="1:15" x14ac:dyDescent="0.3">
      <c r="A547" s="24"/>
      <c r="B547" s="23">
        <v>4421</v>
      </c>
      <c r="C547" s="24" t="s">
        <v>1781</v>
      </c>
      <c r="D547" s="25" t="s">
        <v>1782</v>
      </c>
      <c r="E547" s="25" t="s">
        <v>1783</v>
      </c>
      <c r="F547" s="25">
        <v>10.8189805</v>
      </c>
      <c r="G547" s="25">
        <v>106.7009226</v>
      </c>
      <c r="H547" s="26">
        <v>22.22</v>
      </c>
      <c r="I547" s="24" t="s">
        <v>30</v>
      </c>
      <c r="J547" s="26">
        <v>510.88000000000005</v>
      </c>
      <c r="K547" s="25" t="s">
        <v>204</v>
      </c>
      <c r="L547" s="25" t="s">
        <v>203</v>
      </c>
      <c r="M547" s="27" t="s">
        <v>209</v>
      </c>
      <c r="N547">
        <f t="shared" si="16"/>
        <v>2</v>
      </c>
      <c r="O547">
        <f t="shared" si="17"/>
        <v>7</v>
      </c>
    </row>
    <row r="548" spans="1:15" x14ac:dyDescent="0.3">
      <c r="A548" s="24"/>
      <c r="B548" s="23">
        <v>3768</v>
      </c>
      <c r="C548" s="24" t="s">
        <v>1784</v>
      </c>
      <c r="D548" s="25" t="s">
        <v>1785</v>
      </c>
      <c r="E548" s="25" t="s">
        <v>1786</v>
      </c>
      <c r="F548" s="25">
        <v>10.816834999999999</v>
      </c>
      <c r="G548" s="25">
        <v>106.695322</v>
      </c>
      <c r="H548" s="26">
        <v>6.6</v>
      </c>
      <c r="I548" s="24" t="s">
        <v>30</v>
      </c>
      <c r="J548" s="26">
        <v>510.88000000000005</v>
      </c>
      <c r="K548" s="25" t="s">
        <v>204</v>
      </c>
      <c r="L548" s="25" t="s">
        <v>203</v>
      </c>
      <c r="M548" s="27" t="s">
        <v>209</v>
      </c>
      <c r="N548">
        <f t="shared" si="16"/>
        <v>2</v>
      </c>
      <c r="O548">
        <f t="shared" si="17"/>
        <v>7</v>
      </c>
    </row>
    <row r="549" spans="1:15" x14ac:dyDescent="0.3">
      <c r="A549" s="24"/>
      <c r="B549" s="23">
        <v>3873</v>
      </c>
      <c r="C549" s="24" t="s">
        <v>1787</v>
      </c>
      <c r="D549" s="25" t="s">
        <v>1788</v>
      </c>
      <c r="E549" s="25" t="s">
        <v>1789</v>
      </c>
      <c r="F549" s="25">
        <v>10.809625</v>
      </c>
      <c r="G549" s="25">
        <v>106.689127</v>
      </c>
      <c r="H549" s="26">
        <v>15.519999999999998</v>
      </c>
      <c r="I549" s="24" t="s">
        <v>30</v>
      </c>
      <c r="J549" s="26">
        <v>510.88000000000005</v>
      </c>
      <c r="K549" s="25" t="s">
        <v>202</v>
      </c>
      <c r="L549" s="25" t="s">
        <v>203</v>
      </c>
      <c r="M549" s="27" t="s">
        <v>209</v>
      </c>
      <c r="N549">
        <f t="shared" si="16"/>
        <v>2</v>
      </c>
      <c r="O549">
        <f t="shared" si="17"/>
        <v>7</v>
      </c>
    </row>
    <row r="550" spans="1:15" x14ac:dyDescent="0.3">
      <c r="A550" s="24"/>
      <c r="B550" s="23">
        <v>4393</v>
      </c>
      <c r="C550" s="24" t="s">
        <v>1790</v>
      </c>
      <c r="D550" s="25" t="s">
        <v>1791</v>
      </c>
      <c r="E550" s="25" t="s">
        <v>1792</v>
      </c>
      <c r="F550" s="25">
        <v>10.8118382</v>
      </c>
      <c r="G550" s="25">
        <v>106.7124802</v>
      </c>
      <c r="H550" s="26">
        <v>15.899999999999997</v>
      </c>
      <c r="I550" s="24" t="s">
        <v>30</v>
      </c>
      <c r="J550" s="26">
        <v>510.88000000000005</v>
      </c>
      <c r="K550" s="25" t="s">
        <v>204</v>
      </c>
      <c r="L550" s="25" t="s">
        <v>203</v>
      </c>
      <c r="M550" s="27" t="s">
        <v>209</v>
      </c>
      <c r="N550">
        <f t="shared" si="16"/>
        <v>2</v>
      </c>
      <c r="O550">
        <f t="shared" si="17"/>
        <v>7</v>
      </c>
    </row>
    <row r="551" spans="1:15" x14ac:dyDescent="0.3">
      <c r="A551" s="24"/>
      <c r="B551" s="23">
        <v>6389</v>
      </c>
      <c r="C551" s="24" t="s">
        <v>1793</v>
      </c>
      <c r="D551" s="25" t="s">
        <v>1794</v>
      </c>
      <c r="E551" s="25" t="s">
        <v>1795</v>
      </c>
      <c r="F551" s="25">
        <v>10.8086036145378</v>
      </c>
      <c r="G551" s="25">
        <v>106.71467138369999</v>
      </c>
      <c r="H551" s="26">
        <v>8.25</v>
      </c>
      <c r="I551" s="24" t="s">
        <v>30</v>
      </c>
      <c r="J551" s="26">
        <v>510.88000000000005</v>
      </c>
      <c r="K551" s="25" t="s">
        <v>204</v>
      </c>
      <c r="L551" s="25" t="s">
        <v>203</v>
      </c>
      <c r="M551" s="27" t="s">
        <v>209</v>
      </c>
      <c r="N551">
        <f t="shared" si="16"/>
        <v>2</v>
      </c>
      <c r="O551">
        <f t="shared" si="17"/>
        <v>7</v>
      </c>
    </row>
    <row r="552" spans="1:15" x14ac:dyDescent="0.3">
      <c r="A552" s="24"/>
      <c r="B552" s="23">
        <v>5606</v>
      </c>
      <c r="C552" s="24" t="s">
        <v>1796</v>
      </c>
      <c r="D552" s="25" t="s">
        <v>1797</v>
      </c>
      <c r="E552" s="25" t="s">
        <v>1798</v>
      </c>
      <c r="F552" s="25">
        <v>10.812290625951301</v>
      </c>
      <c r="G552" s="25">
        <v>106.714924035454</v>
      </c>
      <c r="H552" s="26">
        <v>22.080000000000002</v>
      </c>
      <c r="I552" s="24" t="s">
        <v>30</v>
      </c>
      <c r="J552" s="26">
        <v>510.88000000000005</v>
      </c>
      <c r="K552" s="25" t="s">
        <v>204</v>
      </c>
      <c r="L552" s="25" t="s">
        <v>203</v>
      </c>
      <c r="M552" s="27" t="s">
        <v>209</v>
      </c>
      <c r="N552">
        <f t="shared" si="16"/>
        <v>2</v>
      </c>
      <c r="O552">
        <f t="shared" si="17"/>
        <v>7</v>
      </c>
    </row>
    <row r="553" spans="1:15" x14ac:dyDescent="0.3">
      <c r="A553" s="24"/>
      <c r="B553" s="23">
        <v>3645</v>
      </c>
      <c r="C553" s="24" t="s">
        <v>1799</v>
      </c>
      <c r="D553" s="25" t="s">
        <v>1800</v>
      </c>
      <c r="E553" s="25" t="s">
        <v>1801</v>
      </c>
      <c r="F553" s="25">
        <v>10.813428</v>
      </c>
      <c r="G553" s="25">
        <v>106.720455</v>
      </c>
      <c r="H553" s="26">
        <v>22.410000000000004</v>
      </c>
      <c r="I553" s="24" t="s">
        <v>30</v>
      </c>
      <c r="J553" s="26">
        <v>510.88000000000005</v>
      </c>
      <c r="K553" s="25" t="s">
        <v>202</v>
      </c>
      <c r="L553" s="25" t="s">
        <v>203</v>
      </c>
      <c r="M553" s="27" t="s">
        <v>209</v>
      </c>
      <c r="N553">
        <f t="shared" si="16"/>
        <v>2</v>
      </c>
      <c r="O553">
        <f t="shared" si="17"/>
        <v>7</v>
      </c>
    </row>
    <row r="554" spans="1:15" x14ac:dyDescent="0.3">
      <c r="A554" s="24"/>
      <c r="B554" s="23">
        <v>4147</v>
      </c>
      <c r="C554" s="24" t="s">
        <v>1802</v>
      </c>
      <c r="D554" s="25" t="s">
        <v>1803</v>
      </c>
      <c r="E554" s="25" t="s">
        <v>1804</v>
      </c>
      <c r="F554" s="25">
        <v>10.816188</v>
      </c>
      <c r="G554" s="25">
        <v>106.717991</v>
      </c>
      <c r="H554" s="26">
        <v>14.05</v>
      </c>
      <c r="I554" s="24" t="s">
        <v>30</v>
      </c>
      <c r="J554" s="26">
        <v>510.88000000000005</v>
      </c>
      <c r="K554" s="25" t="s">
        <v>204</v>
      </c>
      <c r="L554" s="25" t="s">
        <v>203</v>
      </c>
      <c r="M554" s="27" t="s">
        <v>209</v>
      </c>
      <c r="N554">
        <f t="shared" si="16"/>
        <v>2</v>
      </c>
      <c r="O554">
        <f t="shared" si="17"/>
        <v>7</v>
      </c>
    </row>
    <row r="555" spans="1:15" x14ac:dyDescent="0.3">
      <c r="A555" s="24"/>
      <c r="B555" s="23">
        <v>3880</v>
      </c>
      <c r="C555" s="24" t="s">
        <v>1805</v>
      </c>
      <c r="D555" s="25" t="s">
        <v>1806</v>
      </c>
      <c r="E555" s="25" t="s">
        <v>1807</v>
      </c>
      <c r="F555" s="25">
        <v>10.814468</v>
      </c>
      <c r="G555" s="25">
        <v>106.72138699999999</v>
      </c>
      <c r="H555" s="26">
        <v>25.47</v>
      </c>
      <c r="I555" s="24" t="s">
        <v>30</v>
      </c>
      <c r="J555" s="26">
        <v>510.88000000000005</v>
      </c>
      <c r="K555" s="25" t="s">
        <v>204</v>
      </c>
      <c r="L555" s="25" t="s">
        <v>203</v>
      </c>
      <c r="M555" s="27" t="s">
        <v>209</v>
      </c>
      <c r="N555">
        <f t="shared" si="16"/>
        <v>2</v>
      </c>
      <c r="O555">
        <f t="shared" si="17"/>
        <v>7</v>
      </c>
    </row>
    <row r="556" spans="1:15" x14ac:dyDescent="0.3">
      <c r="A556" s="24"/>
      <c r="B556" s="23">
        <v>6702</v>
      </c>
      <c r="C556" s="24" t="s">
        <v>1808</v>
      </c>
      <c r="D556" s="25" t="s">
        <v>1809</v>
      </c>
      <c r="E556" s="25" t="s">
        <v>1810</v>
      </c>
      <c r="F556" s="25">
        <v>10.805900179968299</v>
      </c>
      <c r="G556" s="25">
        <v>106.691177170339</v>
      </c>
      <c r="H556" s="26">
        <v>24.88</v>
      </c>
      <c r="I556" s="24" t="s">
        <v>30</v>
      </c>
      <c r="J556" s="26">
        <v>510.88000000000005</v>
      </c>
      <c r="K556" s="25" t="s">
        <v>204</v>
      </c>
      <c r="L556" s="25" t="s">
        <v>203</v>
      </c>
      <c r="M556" s="27" t="s">
        <v>209</v>
      </c>
      <c r="N556">
        <f t="shared" si="16"/>
        <v>2</v>
      </c>
      <c r="O556">
        <f t="shared" si="17"/>
        <v>7</v>
      </c>
    </row>
    <row r="557" spans="1:15" x14ac:dyDescent="0.3">
      <c r="A557" s="24"/>
      <c r="B557" s="23">
        <v>1596</v>
      </c>
      <c r="C557" s="24" t="s">
        <v>1811</v>
      </c>
      <c r="D557" s="25" t="s">
        <v>1812</v>
      </c>
      <c r="E557" s="25" t="s">
        <v>1813</v>
      </c>
      <c r="F557" s="25">
        <v>10.8165660247845</v>
      </c>
      <c r="G557" s="25">
        <v>106.70677649006601</v>
      </c>
      <c r="H557" s="26">
        <v>39.330000000000005</v>
      </c>
      <c r="I557" s="24" t="s">
        <v>30</v>
      </c>
      <c r="J557" s="26">
        <v>510.88000000000005</v>
      </c>
      <c r="K557" s="25" t="s">
        <v>206</v>
      </c>
      <c r="L557" s="25" t="s">
        <v>205</v>
      </c>
      <c r="M557" s="27" t="s">
        <v>209</v>
      </c>
      <c r="N557">
        <f t="shared" si="16"/>
        <v>2</v>
      </c>
      <c r="O557">
        <f t="shared" si="17"/>
        <v>7</v>
      </c>
    </row>
    <row r="558" spans="1:15" x14ac:dyDescent="0.3">
      <c r="A558" s="24"/>
      <c r="B558" s="23">
        <v>1545</v>
      </c>
      <c r="C558" s="24" t="s">
        <v>1814</v>
      </c>
      <c r="D558" s="25" t="s">
        <v>1815</v>
      </c>
      <c r="E558" s="25" t="s">
        <v>1816</v>
      </c>
      <c r="F558" s="25">
        <v>10.777985092672401</v>
      </c>
      <c r="G558" s="25">
        <v>106.702139722216</v>
      </c>
      <c r="H558" s="26">
        <v>58.73</v>
      </c>
      <c r="I558" s="24" t="s">
        <v>30</v>
      </c>
      <c r="J558" s="26">
        <v>510.88000000000005</v>
      </c>
      <c r="K558" s="25" t="s">
        <v>206</v>
      </c>
      <c r="L558" s="25" t="s">
        <v>205</v>
      </c>
      <c r="M558" s="27" t="s">
        <v>209</v>
      </c>
      <c r="N558">
        <f t="shared" si="16"/>
        <v>2</v>
      </c>
      <c r="O558">
        <f t="shared" si="17"/>
        <v>7</v>
      </c>
    </row>
    <row r="559" spans="1:15" x14ac:dyDescent="0.3">
      <c r="A559" s="24"/>
      <c r="B559" s="23">
        <v>3388</v>
      </c>
      <c r="C559" s="24" t="s">
        <v>1817</v>
      </c>
      <c r="D559" s="25" t="s">
        <v>1818</v>
      </c>
      <c r="E559" s="25" t="s">
        <v>1819</v>
      </c>
      <c r="F559" s="25">
        <v>10.798123</v>
      </c>
      <c r="G559" s="25">
        <v>106.717704</v>
      </c>
      <c r="H559" s="26">
        <v>57.919999999999987</v>
      </c>
      <c r="I559" s="24" t="s">
        <v>31</v>
      </c>
      <c r="J559" s="26">
        <v>880.66914284116638</v>
      </c>
      <c r="K559" s="25" t="s">
        <v>202</v>
      </c>
      <c r="L559" s="25" t="s">
        <v>203</v>
      </c>
      <c r="M559" s="27" t="s">
        <v>209</v>
      </c>
      <c r="N559">
        <f t="shared" si="16"/>
        <v>2</v>
      </c>
      <c r="O559">
        <f t="shared" si="17"/>
        <v>7</v>
      </c>
    </row>
    <row r="560" spans="1:15" x14ac:dyDescent="0.3">
      <c r="A560" s="24"/>
      <c r="B560" s="23">
        <v>3140</v>
      </c>
      <c r="C560" s="24" t="s">
        <v>1820</v>
      </c>
      <c r="D560" s="25" t="s">
        <v>1821</v>
      </c>
      <c r="E560" s="25" t="s">
        <v>1822</v>
      </c>
      <c r="F560" s="25">
        <v>10.798482999999999</v>
      </c>
      <c r="G560" s="25">
        <v>106.711462</v>
      </c>
      <c r="H560" s="26">
        <v>49.69</v>
      </c>
      <c r="I560" s="24" t="s">
        <v>31</v>
      </c>
      <c r="J560" s="26">
        <v>880.66914284116638</v>
      </c>
      <c r="K560" s="25" t="s">
        <v>204</v>
      </c>
      <c r="L560" s="25" t="s">
        <v>203</v>
      </c>
      <c r="M560" s="27" t="s">
        <v>209</v>
      </c>
      <c r="N560">
        <f t="shared" si="16"/>
        <v>2</v>
      </c>
      <c r="O560">
        <f t="shared" si="17"/>
        <v>7</v>
      </c>
    </row>
    <row r="561" spans="1:15" x14ac:dyDescent="0.3">
      <c r="A561" s="24"/>
      <c r="B561" s="23">
        <v>4397</v>
      </c>
      <c r="C561" s="24" t="s">
        <v>1823</v>
      </c>
      <c r="D561" s="25" t="s">
        <v>1824</v>
      </c>
      <c r="E561" s="25" t="s">
        <v>1825</v>
      </c>
      <c r="F561" s="25">
        <v>10.7927778</v>
      </c>
      <c r="G561" s="25">
        <v>106.7155624</v>
      </c>
      <c r="H561" s="26">
        <v>12.29</v>
      </c>
      <c r="I561" s="24" t="s">
        <v>31</v>
      </c>
      <c r="J561" s="26">
        <v>880.66914284116638</v>
      </c>
      <c r="K561" s="25" t="s">
        <v>202</v>
      </c>
      <c r="L561" s="25" t="s">
        <v>203</v>
      </c>
      <c r="M561" s="27" t="s">
        <v>209</v>
      </c>
      <c r="N561">
        <f t="shared" si="16"/>
        <v>2</v>
      </c>
      <c r="O561">
        <f t="shared" si="17"/>
        <v>7</v>
      </c>
    </row>
    <row r="562" spans="1:15" x14ac:dyDescent="0.3">
      <c r="A562" s="24"/>
      <c r="B562" s="23">
        <v>2110</v>
      </c>
      <c r="C562" s="24" t="s">
        <v>1826</v>
      </c>
      <c r="D562" s="25" t="s">
        <v>1827</v>
      </c>
      <c r="E562" s="25" t="s">
        <v>1828</v>
      </c>
      <c r="F562" s="25">
        <v>10.787995</v>
      </c>
      <c r="G562" s="25">
        <v>106.715974</v>
      </c>
      <c r="H562" s="26">
        <v>30.810000000000002</v>
      </c>
      <c r="I562" s="24" t="s">
        <v>31</v>
      </c>
      <c r="J562" s="26">
        <v>880.66914284116638</v>
      </c>
      <c r="K562" s="25" t="s">
        <v>204</v>
      </c>
      <c r="L562" s="25" t="s">
        <v>203</v>
      </c>
      <c r="M562" s="27" t="s">
        <v>209</v>
      </c>
      <c r="N562">
        <f t="shared" si="16"/>
        <v>2</v>
      </c>
      <c r="O562">
        <f t="shared" si="17"/>
        <v>7</v>
      </c>
    </row>
    <row r="563" spans="1:15" x14ac:dyDescent="0.3">
      <c r="A563" s="24"/>
      <c r="B563" s="23">
        <v>4396</v>
      </c>
      <c r="C563" s="24" t="s">
        <v>1829</v>
      </c>
      <c r="D563" s="25" t="s">
        <v>1830</v>
      </c>
      <c r="E563" s="25" t="s">
        <v>1831</v>
      </c>
      <c r="F563" s="25">
        <v>10.790210500000001</v>
      </c>
      <c r="G563" s="25">
        <v>106.7208655</v>
      </c>
      <c r="H563" s="26">
        <v>22.869999999999997</v>
      </c>
      <c r="I563" s="24" t="s">
        <v>31</v>
      </c>
      <c r="J563" s="26">
        <v>880.66914284116638</v>
      </c>
      <c r="K563" s="25" t="s">
        <v>204</v>
      </c>
      <c r="L563" s="25" t="s">
        <v>203</v>
      </c>
      <c r="M563" s="27" t="s">
        <v>209</v>
      </c>
      <c r="N563">
        <f t="shared" si="16"/>
        <v>2</v>
      </c>
      <c r="O563">
        <f t="shared" si="17"/>
        <v>7</v>
      </c>
    </row>
    <row r="564" spans="1:15" x14ac:dyDescent="0.3">
      <c r="A564" s="24"/>
      <c r="B564" s="23">
        <v>6279</v>
      </c>
      <c r="C564" s="24" t="s">
        <v>1832</v>
      </c>
      <c r="D564" s="25" t="s">
        <v>1833</v>
      </c>
      <c r="E564" s="25" t="s">
        <v>1834</v>
      </c>
      <c r="F564" s="25">
        <v>10.799100840856999</v>
      </c>
      <c r="G564" s="25">
        <v>106.70620192656899</v>
      </c>
      <c r="H564" s="26">
        <v>20.41</v>
      </c>
      <c r="I564" s="24" t="s">
        <v>31</v>
      </c>
      <c r="J564" s="26">
        <v>880.66914284116638</v>
      </c>
      <c r="K564" s="25" t="s">
        <v>204</v>
      </c>
      <c r="L564" s="25" t="s">
        <v>203</v>
      </c>
      <c r="M564" s="27" t="s">
        <v>209</v>
      </c>
      <c r="N564">
        <f t="shared" si="16"/>
        <v>2</v>
      </c>
      <c r="O564">
        <f t="shared" si="17"/>
        <v>7</v>
      </c>
    </row>
    <row r="565" spans="1:15" x14ac:dyDescent="0.3">
      <c r="A565" s="24"/>
      <c r="B565" s="23">
        <v>3379</v>
      </c>
      <c r="C565" s="24" t="s">
        <v>1835</v>
      </c>
      <c r="D565" s="25" t="s">
        <v>1836</v>
      </c>
      <c r="E565" s="25" t="s">
        <v>1837</v>
      </c>
      <c r="F565" s="25">
        <v>10.791212700000001</v>
      </c>
      <c r="G565" s="25">
        <v>106.7221454</v>
      </c>
      <c r="H565" s="26">
        <v>46.56</v>
      </c>
      <c r="I565" s="24" t="s">
        <v>31</v>
      </c>
      <c r="J565" s="26">
        <v>880.66914284116638</v>
      </c>
      <c r="K565" s="25" t="s">
        <v>204</v>
      </c>
      <c r="L565" s="25" t="s">
        <v>205</v>
      </c>
      <c r="M565" s="27" t="s">
        <v>209</v>
      </c>
      <c r="N565">
        <f t="shared" si="16"/>
        <v>2</v>
      </c>
      <c r="O565">
        <f t="shared" si="17"/>
        <v>7</v>
      </c>
    </row>
    <row r="566" spans="1:15" x14ac:dyDescent="0.3">
      <c r="A566" s="24"/>
      <c r="B566" s="23">
        <v>6295</v>
      </c>
      <c r="C566" s="24" t="s">
        <v>1838</v>
      </c>
      <c r="D566" s="25" t="s">
        <v>1839</v>
      </c>
      <c r="E566" s="25" t="s">
        <v>1840</v>
      </c>
      <c r="F566" s="25">
        <v>10.7922723002485</v>
      </c>
      <c r="G566" s="25">
        <v>106.718184624719</v>
      </c>
      <c r="H566" s="26">
        <v>67.130000000000024</v>
      </c>
      <c r="I566" s="24" t="s">
        <v>31</v>
      </c>
      <c r="J566" s="26">
        <v>880.66914284116638</v>
      </c>
      <c r="K566" s="25" t="s">
        <v>202</v>
      </c>
      <c r="L566" s="25" t="s">
        <v>205</v>
      </c>
      <c r="M566" s="27" t="s">
        <v>209</v>
      </c>
      <c r="N566">
        <f t="shared" si="16"/>
        <v>2</v>
      </c>
      <c r="O566">
        <f t="shared" si="17"/>
        <v>7</v>
      </c>
    </row>
    <row r="567" spans="1:15" x14ac:dyDescent="0.3">
      <c r="A567" s="24"/>
      <c r="B567" s="23">
        <v>3305</v>
      </c>
      <c r="C567" s="24" t="s">
        <v>1841</v>
      </c>
      <c r="D567" s="25" t="s">
        <v>1842</v>
      </c>
      <c r="E567" s="25" t="s">
        <v>1843</v>
      </c>
      <c r="F567" s="25">
        <v>10.792308800000001</v>
      </c>
      <c r="G567" s="25">
        <v>106.7224458</v>
      </c>
      <c r="H567" s="26">
        <v>124.48000000000002</v>
      </c>
      <c r="I567" s="24" t="s">
        <v>31</v>
      </c>
      <c r="J567" s="26">
        <v>880.66914284116638</v>
      </c>
      <c r="K567" s="25" t="s">
        <v>202</v>
      </c>
      <c r="L567" s="25" t="s">
        <v>205</v>
      </c>
      <c r="M567" s="27" t="s">
        <v>209</v>
      </c>
      <c r="N567">
        <f t="shared" si="16"/>
        <v>2</v>
      </c>
      <c r="O567">
        <f t="shared" si="17"/>
        <v>7</v>
      </c>
    </row>
    <row r="568" spans="1:15" x14ac:dyDescent="0.3">
      <c r="A568" s="24"/>
      <c r="B568" s="23">
        <v>2968</v>
      </c>
      <c r="C568" s="24" t="s">
        <v>1844</v>
      </c>
      <c r="D568" s="25" t="s">
        <v>1845</v>
      </c>
      <c r="E568" s="25" t="s">
        <v>1846</v>
      </c>
      <c r="F568" s="25">
        <v>10.79331</v>
      </c>
      <c r="G568" s="25">
        <v>106.71903</v>
      </c>
      <c r="H568" s="26">
        <v>42.259999999999991</v>
      </c>
      <c r="I568" s="24" t="s">
        <v>31</v>
      </c>
      <c r="J568" s="26">
        <v>880.66914284116638</v>
      </c>
      <c r="K568" s="25" t="s">
        <v>204</v>
      </c>
      <c r="L568" s="25" t="s">
        <v>205</v>
      </c>
      <c r="M568" s="27" t="s">
        <v>209</v>
      </c>
      <c r="N568">
        <f t="shared" si="16"/>
        <v>2</v>
      </c>
      <c r="O568">
        <f t="shared" si="17"/>
        <v>7</v>
      </c>
    </row>
    <row r="569" spans="1:15" x14ac:dyDescent="0.3">
      <c r="A569" s="24"/>
      <c r="B569" s="23">
        <v>3113</v>
      </c>
      <c r="C569" s="24" t="s">
        <v>1847</v>
      </c>
      <c r="D569" s="25" t="s">
        <v>1848</v>
      </c>
      <c r="E569" s="25" t="s">
        <v>1849</v>
      </c>
      <c r="F569" s="25">
        <v>10.79486</v>
      </c>
      <c r="G569" s="25">
        <v>106.72091</v>
      </c>
      <c r="H569" s="26">
        <v>60.899999999999991</v>
      </c>
      <c r="I569" s="24" t="s">
        <v>31</v>
      </c>
      <c r="J569" s="26">
        <v>880.66914284116638</v>
      </c>
      <c r="K569" s="25" t="s">
        <v>204</v>
      </c>
      <c r="L569" s="25" t="s">
        <v>205</v>
      </c>
      <c r="M569" s="27" t="s">
        <v>209</v>
      </c>
      <c r="N569">
        <f t="shared" si="16"/>
        <v>2</v>
      </c>
      <c r="O569">
        <f t="shared" si="17"/>
        <v>7</v>
      </c>
    </row>
    <row r="570" spans="1:15" x14ac:dyDescent="0.3">
      <c r="A570" s="24"/>
      <c r="B570" s="23">
        <v>2227</v>
      </c>
      <c r="C570" s="24" t="s">
        <v>1850</v>
      </c>
      <c r="D570" s="25" t="s">
        <v>1851</v>
      </c>
      <c r="E570" s="25" t="s">
        <v>1852</v>
      </c>
      <c r="F570" s="25">
        <v>10.790457999999999</v>
      </c>
      <c r="G570" s="25">
        <v>106.708522</v>
      </c>
      <c r="H570" s="26">
        <v>56.809999999999988</v>
      </c>
      <c r="I570" s="24" t="s">
        <v>31</v>
      </c>
      <c r="J570" s="26">
        <v>880.66914284116638</v>
      </c>
      <c r="K570" s="25" t="s">
        <v>204</v>
      </c>
      <c r="L570" s="25" t="s">
        <v>205</v>
      </c>
      <c r="M570" s="27" t="s">
        <v>209</v>
      </c>
      <c r="N570">
        <f t="shared" si="16"/>
        <v>2</v>
      </c>
      <c r="O570">
        <f t="shared" si="17"/>
        <v>7</v>
      </c>
    </row>
    <row r="571" spans="1:15" x14ac:dyDescent="0.3">
      <c r="A571" s="24"/>
      <c r="B571" s="23">
        <v>1630</v>
      </c>
      <c r="C571" s="24" t="s">
        <v>1853</v>
      </c>
      <c r="D571" s="25" t="s">
        <v>1854</v>
      </c>
      <c r="E571" s="25" t="s">
        <v>1855</v>
      </c>
      <c r="F571" s="25">
        <v>10.7947384431733</v>
      </c>
      <c r="G571" s="25">
        <v>106.722176926828</v>
      </c>
      <c r="H571" s="26">
        <v>288.53914284116638</v>
      </c>
      <c r="I571" s="24" t="s">
        <v>31</v>
      </c>
      <c r="J571" s="26">
        <v>880.66914284116638</v>
      </c>
      <c r="K571" s="25" t="s">
        <v>206</v>
      </c>
      <c r="L571" s="25" t="s">
        <v>205</v>
      </c>
      <c r="M571" s="27" t="s">
        <v>209</v>
      </c>
      <c r="N571">
        <f t="shared" si="16"/>
        <v>2</v>
      </c>
      <c r="O571">
        <f t="shared" si="17"/>
        <v>7</v>
      </c>
    </row>
    <row r="572" spans="1:15" x14ac:dyDescent="0.3">
      <c r="A572" s="24"/>
      <c r="B572" s="23">
        <v>3970</v>
      </c>
      <c r="C572" s="24" t="s">
        <v>1856</v>
      </c>
      <c r="D572" s="25" t="s">
        <v>1857</v>
      </c>
      <c r="E572" s="25" t="s">
        <v>1858</v>
      </c>
      <c r="F572" s="25">
        <v>10.7807</v>
      </c>
      <c r="G572" s="25">
        <v>106.67885</v>
      </c>
      <c r="H572" s="26">
        <v>38.85</v>
      </c>
      <c r="I572" s="24" t="s">
        <v>32</v>
      </c>
      <c r="J572" s="26">
        <v>748.61999999999989</v>
      </c>
      <c r="K572" s="25" t="s">
        <v>204</v>
      </c>
      <c r="L572" s="25" t="s">
        <v>203</v>
      </c>
      <c r="M572" s="27" t="s">
        <v>209</v>
      </c>
      <c r="N572">
        <f t="shared" si="16"/>
        <v>2</v>
      </c>
      <c r="O572">
        <f t="shared" si="17"/>
        <v>7</v>
      </c>
    </row>
    <row r="573" spans="1:15" x14ac:dyDescent="0.3">
      <c r="A573" s="24"/>
      <c r="B573" s="23">
        <v>4264</v>
      </c>
      <c r="C573" s="24" t="s">
        <v>1859</v>
      </c>
      <c r="D573" s="25" t="s">
        <v>1860</v>
      </c>
      <c r="E573" s="25" t="s">
        <v>1861</v>
      </c>
      <c r="F573" s="25">
        <v>10.785220000000001</v>
      </c>
      <c r="G573" s="25">
        <v>106.678431</v>
      </c>
      <c r="H573" s="26">
        <v>7.3999999999999986</v>
      </c>
      <c r="I573" s="24" t="s">
        <v>32</v>
      </c>
      <c r="J573" s="26">
        <v>748.61999999999989</v>
      </c>
      <c r="K573" s="25" t="s">
        <v>204</v>
      </c>
      <c r="L573" s="25" t="s">
        <v>203</v>
      </c>
      <c r="M573" s="27" t="s">
        <v>209</v>
      </c>
      <c r="N573">
        <f t="shared" si="16"/>
        <v>2</v>
      </c>
      <c r="O573">
        <f t="shared" si="17"/>
        <v>7</v>
      </c>
    </row>
    <row r="574" spans="1:15" x14ac:dyDescent="0.3">
      <c r="A574" s="24"/>
      <c r="B574" s="23">
        <v>4608</v>
      </c>
      <c r="C574" s="24" t="s">
        <v>1862</v>
      </c>
      <c r="D574" s="25" t="s">
        <v>1863</v>
      </c>
      <c r="E574" s="25" t="s">
        <v>1864</v>
      </c>
      <c r="F574" s="25">
        <v>10.790077399999999</v>
      </c>
      <c r="G574" s="25">
        <v>106.6864992</v>
      </c>
      <c r="H574" s="26">
        <v>70.179999999999993</v>
      </c>
      <c r="I574" s="24" t="s">
        <v>32</v>
      </c>
      <c r="J574" s="26">
        <v>748.61999999999989</v>
      </c>
      <c r="K574" s="25" t="s">
        <v>204</v>
      </c>
      <c r="L574" s="25" t="s">
        <v>203</v>
      </c>
      <c r="M574" s="27" t="s">
        <v>209</v>
      </c>
      <c r="N574">
        <f t="shared" si="16"/>
        <v>2</v>
      </c>
      <c r="O574">
        <f t="shared" si="17"/>
        <v>7</v>
      </c>
    </row>
    <row r="575" spans="1:15" x14ac:dyDescent="0.3">
      <c r="A575" s="24"/>
      <c r="B575" s="23">
        <v>2685</v>
      </c>
      <c r="C575" s="24" t="s">
        <v>1865</v>
      </c>
      <c r="D575" s="25" t="s">
        <v>1866</v>
      </c>
      <c r="E575" s="25" t="s">
        <v>1867</v>
      </c>
      <c r="F575" s="25">
        <v>10.786339999999999</v>
      </c>
      <c r="G575" s="25">
        <v>106.68223</v>
      </c>
      <c r="H575" s="26">
        <v>38.369999999999997</v>
      </c>
      <c r="I575" s="24" t="s">
        <v>32</v>
      </c>
      <c r="J575" s="26">
        <v>748.61999999999989</v>
      </c>
      <c r="K575" s="25" t="s">
        <v>204</v>
      </c>
      <c r="L575" s="25" t="s">
        <v>203</v>
      </c>
      <c r="M575" s="27" t="s">
        <v>209</v>
      </c>
      <c r="N575">
        <f t="shared" si="16"/>
        <v>2</v>
      </c>
      <c r="O575">
        <f t="shared" si="17"/>
        <v>7</v>
      </c>
    </row>
    <row r="576" spans="1:15" x14ac:dyDescent="0.3">
      <c r="A576" s="24"/>
      <c r="B576" s="23">
        <v>2669</v>
      </c>
      <c r="C576" s="24" t="s">
        <v>1868</v>
      </c>
      <c r="D576" s="25" t="s">
        <v>1869</v>
      </c>
      <c r="E576" s="25" t="s">
        <v>1870</v>
      </c>
      <c r="F576" s="25">
        <v>10.788500000000001</v>
      </c>
      <c r="G576" s="25">
        <v>106.67569</v>
      </c>
      <c r="H576" s="26">
        <v>24.189999999999994</v>
      </c>
      <c r="I576" s="24" t="s">
        <v>32</v>
      </c>
      <c r="J576" s="26">
        <v>748.61999999999989</v>
      </c>
      <c r="K576" s="25" t="s">
        <v>204</v>
      </c>
      <c r="L576" s="25" t="s">
        <v>203</v>
      </c>
      <c r="M576" s="27" t="s">
        <v>209</v>
      </c>
      <c r="N576">
        <f t="shared" si="16"/>
        <v>2</v>
      </c>
      <c r="O576">
        <f t="shared" si="17"/>
        <v>7</v>
      </c>
    </row>
    <row r="577" spans="1:15" x14ac:dyDescent="0.3">
      <c r="A577" s="24"/>
      <c r="B577" s="23">
        <v>2882</v>
      </c>
      <c r="C577" s="24" t="s">
        <v>1871</v>
      </c>
      <c r="D577" s="25" t="s">
        <v>1872</v>
      </c>
      <c r="E577" s="25" t="s">
        <v>1873</v>
      </c>
      <c r="F577" s="25">
        <v>10.792636999999999</v>
      </c>
      <c r="G577" s="25">
        <v>106.680193</v>
      </c>
      <c r="H577" s="26">
        <v>1.8000000000000003</v>
      </c>
      <c r="I577" s="24" t="s">
        <v>32</v>
      </c>
      <c r="J577" s="26">
        <v>748.61999999999989</v>
      </c>
      <c r="K577" s="25" t="s">
        <v>204</v>
      </c>
      <c r="L577" s="25" t="s">
        <v>203</v>
      </c>
      <c r="M577" s="27" t="s">
        <v>209</v>
      </c>
      <c r="N577">
        <f t="shared" si="16"/>
        <v>2</v>
      </c>
      <c r="O577">
        <f t="shared" si="17"/>
        <v>7</v>
      </c>
    </row>
    <row r="578" spans="1:15" x14ac:dyDescent="0.3">
      <c r="A578" s="24"/>
      <c r="B578" s="23">
        <v>3563</v>
      </c>
      <c r="C578" s="24" t="s">
        <v>1874</v>
      </c>
      <c r="D578" s="25" t="s">
        <v>1875</v>
      </c>
      <c r="E578" s="25" t="s">
        <v>1876</v>
      </c>
      <c r="F578" s="25">
        <v>10.7927477734455</v>
      </c>
      <c r="G578" s="25">
        <v>106.672096099584</v>
      </c>
      <c r="H578" s="26">
        <v>15.48</v>
      </c>
      <c r="I578" s="24" t="s">
        <v>32</v>
      </c>
      <c r="J578" s="26">
        <v>748.61999999999989</v>
      </c>
      <c r="K578" s="25" t="s">
        <v>204</v>
      </c>
      <c r="L578" s="25" t="s">
        <v>203</v>
      </c>
      <c r="M578" s="27" t="s">
        <v>209</v>
      </c>
      <c r="N578">
        <f t="shared" si="16"/>
        <v>2</v>
      </c>
      <c r="O578">
        <f t="shared" si="17"/>
        <v>7</v>
      </c>
    </row>
    <row r="579" spans="1:15" x14ac:dyDescent="0.3">
      <c r="A579" s="24"/>
      <c r="B579" s="23">
        <v>3254</v>
      </c>
      <c r="C579" s="24" t="s">
        <v>1877</v>
      </c>
      <c r="D579" s="25" t="s">
        <v>1878</v>
      </c>
      <c r="E579" s="25" t="s">
        <v>1879</v>
      </c>
      <c r="F579" s="25">
        <v>10.794816000000001</v>
      </c>
      <c r="G579" s="25">
        <v>106.674184</v>
      </c>
      <c r="H579" s="26">
        <v>6.0499999999999989</v>
      </c>
      <c r="I579" s="24" t="s">
        <v>32</v>
      </c>
      <c r="J579" s="26">
        <v>748.61999999999989</v>
      </c>
      <c r="K579" s="25" t="s">
        <v>204</v>
      </c>
      <c r="L579" s="25" t="s">
        <v>203</v>
      </c>
      <c r="M579" s="27" t="s">
        <v>209</v>
      </c>
      <c r="N579">
        <f t="shared" si="16"/>
        <v>2</v>
      </c>
      <c r="O579">
        <f t="shared" si="17"/>
        <v>7</v>
      </c>
    </row>
    <row r="580" spans="1:15" x14ac:dyDescent="0.3">
      <c r="A580" s="24"/>
      <c r="B580" s="23">
        <v>6188</v>
      </c>
      <c r="C580" s="24" t="s">
        <v>1880</v>
      </c>
      <c r="D580" s="25" t="s">
        <v>1881</v>
      </c>
      <c r="E580" s="25" t="s">
        <v>1882</v>
      </c>
      <c r="F580" s="25">
        <v>10.7920120220375</v>
      </c>
      <c r="G580" s="25">
        <v>106.676843292816</v>
      </c>
      <c r="H580" s="26">
        <v>15.879999999999997</v>
      </c>
      <c r="I580" s="24" t="s">
        <v>32</v>
      </c>
      <c r="J580" s="26">
        <v>748.61999999999989</v>
      </c>
      <c r="K580" s="25" t="s">
        <v>204</v>
      </c>
      <c r="L580" s="25" t="s">
        <v>203</v>
      </c>
      <c r="M580" s="27" t="s">
        <v>209</v>
      </c>
      <c r="N580">
        <f t="shared" ref="N580:N596" si="18">IF(LEFT(M580,11)="Time window",4,2)</f>
        <v>2</v>
      </c>
      <c r="O580">
        <f t="shared" ref="O580:O596" si="19">IF(LEFT(M580,11)="Time window",6,7)</f>
        <v>7</v>
      </c>
    </row>
    <row r="581" spans="1:15" x14ac:dyDescent="0.3">
      <c r="A581" s="24"/>
      <c r="B581" s="23">
        <v>3811</v>
      </c>
      <c r="C581" s="24" t="s">
        <v>1883</v>
      </c>
      <c r="D581" s="25" t="s">
        <v>1884</v>
      </c>
      <c r="E581" s="25" t="s">
        <v>1885</v>
      </c>
      <c r="F581" s="25">
        <v>10.798933</v>
      </c>
      <c r="G581" s="25">
        <v>106.67052</v>
      </c>
      <c r="H581" s="26">
        <v>14.469999999999995</v>
      </c>
      <c r="I581" s="24" t="s">
        <v>32</v>
      </c>
      <c r="J581" s="26">
        <v>748.61999999999989</v>
      </c>
      <c r="K581" s="25" t="s">
        <v>204</v>
      </c>
      <c r="L581" s="25" t="s">
        <v>203</v>
      </c>
      <c r="M581" s="27" t="s">
        <v>209</v>
      </c>
      <c r="N581">
        <f t="shared" si="18"/>
        <v>2</v>
      </c>
      <c r="O581">
        <f t="shared" si="19"/>
        <v>7</v>
      </c>
    </row>
    <row r="582" spans="1:15" x14ac:dyDescent="0.3">
      <c r="A582" s="24"/>
      <c r="B582" s="23">
        <v>5548</v>
      </c>
      <c r="C582" s="24" t="s">
        <v>1886</v>
      </c>
      <c r="D582" s="25" t="s">
        <v>1887</v>
      </c>
      <c r="E582" s="25" t="s">
        <v>1888</v>
      </c>
      <c r="F582" s="25">
        <v>10.798230200000001</v>
      </c>
      <c r="G582" s="25">
        <v>106.6728001</v>
      </c>
      <c r="H582" s="26">
        <v>6.7499999999999982</v>
      </c>
      <c r="I582" s="24" t="s">
        <v>32</v>
      </c>
      <c r="J582" s="26">
        <v>748.61999999999989</v>
      </c>
      <c r="K582" s="25" t="s">
        <v>204</v>
      </c>
      <c r="L582" s="25" t="s">
        <v>203</v>
      </c>
      <c r="M582" s="27" t="s">
        <v>209</v>
      </c>
      <c r="N582">
        <f t="shared" si="18"/>
        <v>2</v>
      </c>
      <c r="O582">
        <f t="shared" si="19"/>
        <v>7</v>
      </c>
    </row>
    <row r="583" spans="1:15" x14ac:dyDescent="0.3">
      <c r="A583" s="24"/>
      <c r="B583" s="23">
        <v>6088</v>
      </c>
      <c r="C583" s="24" t="s">
        <v>1889</v>
      </c>
      <c r="D583" s="25" t="s">
        <v>1890</v>
      </c>
      <c r="E583" s="25" t="s">
        <v>1891</v>
      </c>
      <c r="F583" s="25">
        <v>10.7976976977554</v>
      </c>
      <c r="G583" s="25">
        <v>106.677122866017</v>
      </c>
      <c r="H583" s="26">
        <v>5.8999999999999995</v>
      </c>
      <c r="I583" s="24" t="s">
        <v>32</v>
      </c>
      <c r="J583" s="26">
        <v>748.61999999999989</v>
      </c>
      <c r="K583" s="25" t="s">
        <v>202</v>
      </c>
      <c r="L583" s="25" t="s">
        <v>203</v>
      </c>
      <c r="M583" s="27" t="s">
        <v>208</v>
      </c>
      <c r="N583">
        <f t="shared" si="18"/>
        <v>4</v>
      </c>
      <c r="O583">
        <f t="shared" si="19"/>
        <v>6</v>
      </c>
    </row>
    <row r="584" spans="1:15" x14ac:dyDescent="0.3">
      <c r="A584" s="24"/>
      <c r="B584" s="23">
        <v>1631</v>
      </c>
      <c r="C584" s="24" t="s">
        <v>1892</v>
      </c>
      <c r="D584" s="25" t="s">
        <v>1893</v>
      </c>
      <c r="E584" s="25" t="s">
        <v>1894</v>
      </c>
      <c r="F584" s="25">
        <v>10.805468094221</v>
      </c>
      <c r="G584" s="25">
        <v>106.665939340318</v>
      </c>
      <c r="H584" s="26">
        <v>41.53</v>
      </c>
      <c r="I584" s="24" t="s">
        <v>32</v>
      </c>
      <c r="J584" s="26">
        <v>748.61999999999989</v>
      </c>
      <c r="K584" s="25" t="s">
        <v>206</v>
      </c>
      <c r="L584" s="25" t="s">
        <v>203</v>
      </c>
      <c r="M584" s="27" t="s">
        <v>209</v>
      </c>
      <c r="N584">
        <f t="shared" si="18"/>
        <v>2</v>
      </c>
      <c r="O584">
        <f t="shared" si="19"/>
        <v>7</v>
      </c>
    </row>
    <row r="585" spans="1:15" x14ac:dyDescent="0.3">
      <c r="A585" s="24"/>
      <c r="B585" s="23">
        <v>2045</v>
      </c>
      <c r="C585" s="24" t="s">
        <v>1895</v>
      </c>
      <c r="D585" s="25" t="s">
        <v>1896</v>
      </c>
      <c r="E585" s="25" t="s">
        <v>1897</v>
      </c>
      <c r="F585" s="25">
        <v>10.814681</v>
      </c>
      <c r="G585" s="25">
        <v>106.672467</v>
      </c>
      <c r="H585" s="26">
        <v>39.660000000000004</v>
      </c>
      <c r="I585" s="24" t="s">
        <v>32</v>
      </c>
      <c r="J585" s="26">
        <v>748.61999999999989</v>
      </c>
      <c r="K585" s="25" t="s">
        <v>202</v>
      </c>
      <c r="L585" s="25" t="s">
        <v>203</v>
      </c>
      <c r="M585" s="27" t="s">
        <v>209</v>
      </c>
      <c r="N585">
        <f t="shared" si="18"/>
        <v>2</v>
      </c>
      <c r="O585">
        <f t="shared" si="19"/>
        <v>7</v>
      </c>
    </row>
    <row r="586" spans="1:15" x14ac:dyDescent="0.3">
      <c r="A586" s="24"/>
      <c r="B586" s="23">
        <v>5972</v>
      </c>
      <c r="C586" s="24" t="s">
        <v>1898</v>
      </c>
      <c r="D586" s="25" t="s">
        <v>1899</v>
      </c>
      <c r="E586" s="25" t="s">
        <v>1900</v>
      </c>
      <c r="F586" s="25">
        <v>10.8151966073782</v>
      </c>
      <c r="G586" s="25">
        <v>106.667181861298</v>
      </c>
      <c r="H586" s="26">
        <v>18.36</v>
      </c>
      <c r="I586" s="24" t="s">
        <v>32</v>
      </c>
      <c r="J586" s="26">
        <v>748.61999999999989</v>
      </c>
      <c r="K586" s="25" t="s">
        <v>204</v>
      </c>
      <c r="L586" s="25" t="s">
        <v>203</v>
      </c>
      <c r="M586" s="27" t="s">
        <v>209</v>
      </c>
      <c r="N586">
        <f t="shared" si="18"/>
        <v>2</v>
      </c>
      <c r="O586">
        <f t="shared" si="19"/>
        <v>7</v>
      </c>
    </row>
    <row r="587" spans="1:15" x14ac:dyDescent="0.3">
      <c r="A587" s="24"/>
      <c r="B587" s="23">
        <v>5427</v>
      </c>
      <c r="C587" s="24" t="s">
        <v>1901</v>
      </c>
      <c r="D587" s="25" t="s">
        <v>1902</v>
      </c>
      <c r="E587" s="25" t="s">
        <v>1903</v>
      </c>
      <c r="F587" s="25">
        <v>10.808522999999999</v>
      </c>
      <c r="G587" s="25">
        <v>106.6718154</v>
      </c>
      <c r="H587" s="26">
        <v>40.480000000000011</v>
      </c>
      <c r="I587" s="24" t="s">
        <v>32</v>
      </c>
      <c r="J587" s="26">
        <v>748.61999999999989</v>
      </c>
      <c r="K587" s="25" t="s">
        <v>202</v>
      </c>
      <c r="L587" s="25" t="s">
        <v>203</v>
      </c>
      <c r="M587" s="27" t="s">
        <v>209</v>
      </c>
      <c r="N587">
        <f t="shared" si="18"/>
        <v>2</v>
      </c>
      <c r="O587">
        <f t="shared" si="19"/>
        <v>7</v>
      </c>
    </row>
    <row r="588" spans="1:15" x14ac:dyDescent="0.3">
      <c r="A588" s="24"/>
      <c r="B588" s="23">
        <v>6468</v>
      </c>
      <c r="C588" s="24" t="s">
        <v>1904</v>
      </c>
      <c r="D588" s="25" t="s">
        <v>1905</v>
      </c>
      <c r="E588" s="25" t="s">
        <v>1906</v>
      </c>
      <c r="F588" s="25">
        <v>10.8058972939178</v>
      </c>
      <c r="G588" s="25">
        <v>106.686192790211</v>
      </c>
      <c r="H588" s="26">
        <v>9.2399999999999984</v>
      </c>
      <c r="I588" s="24" t="s">
        <v>32</v>
      </c>
      <c r="J588" s="26">
        <v>748.61999999999989</v>
      </c>
      <c r="K588" s="25" t="s">
        <v>204</v>
      </c>
      <c r="L588" s="25" t="s">
        <v>203</v>
      </c>
      <c r="M588" s="27" t="s">
        <v>209</v>
      </c>
      <c r="N588">
        <f t="shared" si="18"/>
        <v>2</v>
      </c>
      <c r="O588">
        <f t="shared" si="19"/>
        <v>7</v>
      </c>
    </row>
    <row r="589" spans="1:15" x14ac:dyDescent="0.3">
      <c r="A589" s="24"/>
      <c r="B589" s="23">
        <v>5588</v>
      </c>
      <c r="C589" s="24" t="s">
        <v>1907</v>
      </c>
      <c r="D589" s="25" t="s">
        <v>1908</v>
      </c>
      <c r="E589" s="25" t="s">
        <v>1909</v>
      </c>
      <c r="F589" s="25">
        <v>10.81138</v>
      </c>
      <c r="G589" s="25">
        <v>106.669518</v>
      </c>
      <c r="H589" s="26">
        <v>20.059999999999999</v>
      </c>
      <c r="I589" s="24" t="s">
        <v>32</v>
      </c>
      <c r="J589" s="26">
        <v>748.61999999999989</v>
      </c>
      <c r="K589" s="25" t="s">
        <v>204</v>
      </c>
      <c r="L589" s="25" t="s">
        <v>203</v>
      </c>
      <c r="M589" s="27" t="s">
        <v>209</v>
      </c>
      <c r="N589">
        <f t="shared" si="18"/>
        <v>2</v>
      </c>
      <c r="O589">
        <f t="shared" si="19"/>
        <v>7</v>
      </c>
    </row>
    <row r="590" spans="1:15" x14ac:dyDescent="0.3">
      <c r="A590" s="24"/>
      <c r="B590" s="23">
        <v>5647</v>
      </c>
      <c r="C590" s="24" t="s">
        <v>1910</v>
      </c>
      <c r="D590" s="25" t="s">
        <v>1911</v>
      </c>
      <c r="E590" s="25" t="s">
        <v>1912</v>
      </c>
      <c r="F590" s="25">
        <v>10.810698287352601</v>
      </c>
      <c r="G590" s="25">
        <v>106.66716176707401</v>
      </c>
      <c r="H590" s="26">
        <v>23.900000000000006</v>
      </c>
      <c r="I590" s="24" t="s">
        <v>32</v>
      </c>
      <c r="J590" s="26">
        <v>748.61999999999989</v>
      </c>
      <c r="K590" s="25" t="s">
        <v>204</v>
      </c>
      <c r="L590" s="25" t="s">
        <v>203</v>
      </c>
      <c r="M590" s="27" t="s">
        <v>209</v>
      </c>
      <c r="N590">
        <f t="shared" si="18"/>
        <v>2</v>
      </c>
      <c r="O590">
        <f t="shared" si="19"/>
        <v>7</v>
      </c>
    </row>
    <row r="591" spans="1:15" x14ac:dyDescent="0.3">
      <c r="A591" s="24"/>
      <c r="B591" s="23">
        <v>2107</v>
      </c>
      <c r="C591" s="24" t="s">
        <v>1913</v>
      </c>
      <c r="D591" s="25" t="s">
        <v>1914</v>
      </c>
      <c r="E591" s="25" t="s">
        <v>1915</v>
      </c>
      <c r="F591" s="25">
        <v>10.803912</v>
      </c>
      <c r="G591" s="25">
        <v>106.68158</v>
      </c>
      <c r="H591" s="26">
        <v>154.68</v>
      </c>
      <c r="I591" s="24" t="s">
        <v>32</v>
      </c>
      <c r="J591" s="26">
        <v>748.61999999999989</v>
      </c>
      <c r="K591" s="25" t="s">
        <v>202</v>
      </c>
      <c r="L591" s="25" t="s">
        <v>205</v>
      </c>
      <c r="M591" s="27" t="s">
        <v>209</v>
      </c>
      <c r="N591">
        <f t="shared" si="18"/>
        <v>2</v>
      </c>
      <c r="O591">
        <f t="shared" si="19"/>
        <v>7</v>
      </c>
    </row>
    <row r="592" spans="1:15" x14ac:dyDescent="0.3">
      <c r="A592" s="24"/>
      <c r="B592" s="23">
        <v>6305</v>
      </c>
      <c r="C592" s="24" t="s">
        <v>1916</v>
      </c>
      <c r="D592" s="25" t="s">
        <v>1917</v>
      </c>
      <c r="E592" s="25" t="s">
        <v>1918</v>
      </c>
      <c r="F592" s="25">
        <v>10.8118801983927</v>
      </c>
      <c r="G592" s="25">
        <v>106.668550241912</v>
      </c>
      <c r="H592" s="26">
        <v>57.550000000000004</v>
      </c>
      <c r="I592" s="24" t="s">
        <v>32</v>
      </c>
      <c r="J592" s="26">
        <v>748.61999999999989</v>
      </c>
      <c r="K592" s="25" t="s">
        <v>202</v>
      </c>
      <c r="L592" s="25" t="s">
        <v>203</v>
      </c>
      <c r="M592" s="27" t="s">
        <v>209</v>
      </c>
      <c r="N592">
        <f t="shared" si="18"/>
        <v>2</v>
      </c>
      <c r="O592">
        <f t="shared" si="19"/>
        <v>7</v>
      </c>
    </row>
    <row r="593" spans="1:15" x14ac:dyDescent="0.3">
      <c r="A593" s="24"/>
      <c r="B593" s="23" t="s">
        <v>1919</v>
      </c>
      <c r="C593" s="24" t="s">
        <v>1920</v>
      </c>
      <c r="D593" s="25" t="s">
        <v>1921</v>
      </c>
      <c r="E593" s="25" t="s">
        <v>1922</v>
      </c>
      <c r="F593" s="25">
        <v>10.8085609208853</v>
      </c>
      <c r="G593" s="25">
        <v>106.684680121632</v>
      </c>
      <c r="H593" s="26">
        <v>25.77</v>
      </c>
      <c r="I593" s="24" t="s">
        <v>32</v>
      </c>
      <c r="J593" s="26">
        <v>748.61999999999989</v>
      </c>
      <c r="K593" s="25" t="s">
        <v>204</v>
      </c>
      <c r="L593" s="25" t="s">
        <v>205</v>
      </c>
      <c r="M593" s="27" t="s">
        <v>208</v>
      </c>
      <c r="N593">
        <f t="shared" si="18"/>
        <v>4</v>
      </c>
      <c r="O593">
        <f t="shared" si="19"/>
        <v>6</v>
      </c>
    </row>
    <row r="594" spans="1:15" x14ac:dyDescent="0.3">
      <c r="A594" s="24"/>
      <c r="B594" s="23">
        <v>3904</v>
      </c>
      <c r="C594" s="24" t="s">
        <v>1923</v>
      </c>
      <c r="D594" s="25" t="s">
        <v>1924</v>
      </c>
      <c r="E594" s="25" t="s">
        <v>1925</v>
      </c>
      <c r="F594" s="25">
        <v>10.809835</v>
      </c>
      <c r="G594" s="25">
        <v>106.672095</v>
      </c>
      <c r="H594" s="26">
        <v>30.29</v>
      </c>
      <c r="I594" s="24" t="s">
        <v>32</v>
      </c>
      <c r="J594" s="26">
        <v>748.61999999999989</v>
      </c>
      <c r="K594" s="25" t="s">
        <v>202</v>
      </c>
      <c r="L594" s="25" t="s">
        <v>205</v>
      </c>
      <c r="M594" s="27" t="s">
        <v>209</v>
      </c>
      <c r="N594">
        <f t="shared" si="18"/>
        <v>2</v>
      </c>
      <c r="O594">
        <f t="shared" si="19"/>
        <v>7</v>
      </c>
    </row>
    <row r="595" spans="1:15" x14ac:dyDescent="0.3">
      <c r="A595" s="24"/>
      <c r="B595" s="23">
        <v>6203</v>
      </c>
      <c r="C595" s="24" t="s">
        <v>1926</v>
      </c>
      <c r="D595" s="25" t="s">
        <v>1927</v>
      </c>
      <c r="E595" s="25" t="s">
        <v>1928</v>
      </c>
      <c r="F595" s="25">
        <v>10.8110739039107</v>
      </c>
      <c r="G595" s="25">
        <v>106.669590382067</v>
      </c>
      <c r="H595" s="26">
        <v>25.01</v>
      </c>
      <c r="I595" s="24" t="s">
        <v>32</v>
      </c>
      <c r="J595" s="26">
        <v>748.61999999999989</v>
      </c>
      <c r="K595" s="25" t="s">
        <v>202</v>
      </c>
      <c r="L595" s="25" t="s">
        <v>205</v>
      </c>
      <c r="M595" s="27" t="s">
        <v>209</v>
      </c>
      <c r="N595">
        <f t="shared" si="18"/>
        <v>2</v>
      </c>
      <c r="O595">
        <f t="shared" si="19"/>
        <v>7</v>
      </c>
    </row>
    <row r="596" spans="1:15" x14ac:dyDescent="0.3">
      <c r="A596" s="24"/>
      <c r="B596" s="23">
        <v>6058</v>
      </c>
      <c r="C596" s="24" t="s">
        <v>1929</v>
      </c>
      <c r="D596" s="25" t="s">
        <v>1930</v>
      </c>
      <c r="E596" s="25" t="s">
        <v>1931</v>
      </c>
      <c r="F596" s="25">
        <v>10.808793839176699</v>
      </c>
      <c r="G596" s="25">
        <v>106.669730725535</v>
      </c>
      <c r="H596" s="26">
        <v>16.769999999999996</v>
      </c>
      <c r="I596" s="24" t="s">
        <v>32</v>
      </c>
      <c r="J596" s="26">
        <v>748.61999999999989</v>
      </c>
      <c r="K596" s="25" t="s">
        <v>204</v>
      </c>
      <c r="L596" s="25" t="s">
        <v>205</v>
      </c>
      <c r="M596" s="27" t="s">
        <v>209</v>
      </c>
      <c r="N596">
        <f t="shared" si="18"/>
        <v>2</v>
      </c>
      <c r="O596">
        <f t="shared" si="19"/>
        <v>7</v>
      </c>
    </row>
  </sheetData>
  <conditionalFormatting sqref="A3:A596">
    <cfRule type="notContainsBlanks" dxfId="3" priority="4">
      <formula>LEN(TRIM(A3))&gt;0</formula>
    </cfRule>
  </conditionalFormatting>
  <conditionalFormatting sqref="A1:M1">
    <cfRule type="notContainsBlanks" dxfId="2" priority="3">
      <formula>LEN(TRIM(A1))&gt;0</formula>
    </cfRule>
  </conditionalFormatting>
  <conditionalFormatting sqref="A2:XFD2">
    <cfRule type="notContainsBlanks" dxfId="1" priority="1">
      <formula>LEN(TRIM(A2))&gt;0</formula>
    </cfRule>
  </conditionalFormatting>
  <conditionalFormatting sqref="C3:L596">
    <cfRule type="notContainsBlanks" dxfId="0" priority="2">
      <formula>LEN(TRIM(C3))&gt;0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491E8-E84B-421A-91AC-4BBB1FEE341F}">
  <dimension ref="A1:K45"/>
  <sheetViews>
    <sheetView workbookViewId="0">
      <pane ySplit="2" topLeftCell="A3" activePane="bottomLeft" state="frozen"/>
      <selection pane="bottomLeft" activeCell="D44" sqref="D44"/>
    </sheetView>
  </sheetViews>
  <sheetFormatPr defaultRowHeight="14.4" x14ac:dyDescent="0.3"/>
  <cols>
    <col min="2" max="2" width="12.21875" bestFit="1" customWidth="1"/>
    <col min="4" max="4" width="16.109375" bestFit="1" customWidth="1"/>
    <col min="5" max="5" width="9.109375" bestFit="1" customWidth="1"/>
    <col min="6" max="6" width="16.109375" bestFit="1" customWidth="1"/>
    <col min="8" max="12" width="14.21875" customWidth="1"/>
  </cols>
  <sheetData>
    <row r="1" spans="1:11" x14ac:dyDescent="0.3">
      <c r="B1" t="s">
        <v>34</v>
      </c>
      <c r="D1" t="s">
        <v>35</v>
      </c>
      <c r="F1" t="s">
        <v>36</v>
      </c>
      <c r="H1" t="s">
        <v>87</v>
      </c>
      <c r="J1" t="s">
        <v>88</v>
      </c>
    </row>
    <row r="2" spans="1:11" x14ac:dyDescent="0.3">
      <c r="A2" t="s">
        <v>33</v>
      </c>
      <c r="B2" t="s">
        <v>37</v>
      </c>
      <c r="C2" t="s">
        <v>38</v>
      </c>
      <c r="D2" t="s">
        <v>39</v>
      </c>
      <c r="E2" t="s">
        <v>40</v>
      </c>
      <c r="F2" t="s">
        <v>41</v>
      </c>
      <c r="G2" t="s">
        <v>42</v>
      </c>
      <c r="H2" t="s">
        <v>83</v>
      </c>
      <c r="I2" t="s">
        <v>84</v>
      </c>
      <c r="J2" t="s">
        <v>85</v>
      </c>
      <c r="K2" t="s">
        <v>86</v>
      </c>
    </row>
    <row r="3" spans="1:11" s="9" customFormat="1" x14ac:dyDescent="0.3">
      <c r="A3" s="9" t="s">
        <v>43</v>
      </c>
      <c r="B3" s="38">
        <f ca="1">D3*(RANDBETWEEN(75,95)/100)</f>
        <v>7502644.0773311527</v>
      </c>
      <c r="C3" s="9">
        <v>9.1</v>
      </c>
      <c r="D3" s="41">
        <f t="shared" ref="D3:D22" ca="1" si="0">D4*RANDBETWEEN(95,100)/100</f>
        <v>8067359.2229367234</v>
      </c>
      <c r="E3" s="41">
        <f ca="1">E4*RANDBETWEEN(95,100)/100</f>
        <v>36.607511351758546</v>
      </c>
      <c r="F3" s="41">
        <f t="shared" ref="F3:F22" ca="1" si="1">D3*RANDBETWEEN(110, 140)/100</f>
        <v>9680831.0675240681</v>
      </c>
      <c r="G3" s="41">
        <f t="shared" ref="G3:G22" ca="1" si="2">G4*RANDBETWEEN(95,100)/100</f>
        <v>55.551521711128942</v>
      </c>
      <c r="K3" s="9" t="s">
        <v>1943</v>
      </c>
    </row>
    <row r="4" spans="1:11" x14ac:dyDescent="0.3">
      <c r="A4" t="s">
        <v>44</v>
      </c>
      <c r="B4" s="33">
        <f ca="1">D4*(RANDBETWEEN(75,95)/100)</f>
        <v>6373213.7861200115</v>
      </c>
      <c r="C4">
        <v>9.1</v>
      </c>
      <c r="D4" s="34">
        <f t="shared" ca="1" si="0"/>
        <v>8067359.2229367234</v>
      </c>
      <c r="E4" s="34">
        <f t="shared" ref="E4:E22" ca="1" si="3">E5*RANDBETWEEN(95,100)/100</f>
        <v>37.739702424493345</v>
      </c>
      <c r="F4" s="34">
        <f t="shared" ca="1" si="1"/>
        <v>10245546.213129638</v>
      </c>
      <c r="G4" s="34">
        <f t="shared" ca="1" si="2"/>
        <v>57.269610011473134</v>
      </c>
    </row>
    <row r="5" spans="1:11" x14ac:dyDescent="0.3">
      <c r="A5" t="s">
        <v>45</v>
      </c>
      <c r="B5" s="33">
        <f t="shared" ref="B5:B24" ca="1" si="4">D5*(RANDBETWEEN(75,95)/100)</f>
        <v>7170985.9759437535</v>
      </c>
      <c r="C5">
        <v>184.5</v>
      </c>
      <c r="D5" s="34">
        <f t="shared" ca="1" si="0"/>
        <v>8148847.6999360835</v>
      </c>
      <c r="E5" s="34">
        <f t="shared" ca="1" si="3"/>
        <v>38.120911539892269</v>
      </c>
      <c r="F5" s="34">
        <f t="shared" ca="1" si="1"/>
        <v>9615640.2859245781</v>
      </c>
      <c r="G5" s="34">
        <f t="shared" ca="1" si="2"/>
        <v>60.283800012076981</v>
      </c>
    </row>
    <row r="6" spans="1:11" x14ac:dyDescent="0.3">
      <c r="A6" t="s">
        <v>46</v>
      </c>
      <c r="B6" s="33">
        <f t="shared" ca="1" si="4"/>
        <v>6790706.4166134037</v>
      </c>
      <c r="C6">
        <v>99.6</v>
      </c>
      <c r="D6" s="34">
        <f t="shared" ca="1" si="0"/>
        <v>8488383.0207667537</v>
      </c>
      <c r="E6" s="34">
        <f t="shared" ca="1" si="3"/>
        <v>38.120911539892269</v>
      </c>
      <c r="F6" s="34">
        <f t="shared" ca="1" si="1"/>
        <v>11713968.568658121</v>
      </c>
      <c r="G6" s="34">
        <f t="shared" ca="1" si="2"/>
        <v>62.795625012580189</v>
      </c>
    </row>
    <row r="7" spans="1:11" x14ac:dyDescent="0.3">
      <c r="A7" t="s">
        <v>47</v>
      </c>
      <c r="B7" s="33">
        <f t="shared" ca="1" si="4"/>
        <v>7809312.3791054133</v>
      </c>
      <c r="C7">
        <v>74.099999999999994</v>
      </c>
      <c r="D7" s="34">
        <f t="shared" ca="1" si="0"/>
        <v>8488383.0207667537</v>
      </c>
      <c r="E7" s="34">
        <f t="shared" ca="1" si="3"/>
        <v>38.898889326420679</v>
      </c>
      <c r="F7" s="34">
        <f t="shared" ca="1" si="1"/>
        <v>10780246.436373778</v>
      </c>
      <c r="G7" s="34">
        <f t="shared" ca="1" si="2"/>
        <v>64.077168380183863</v>
      </c>
    </row>
    <row r="8" spans="1:11" x14ac:dyDescent="0.3">
      <c r="A8" t="s">
        <v>48</v>
      </c>
      <c r="B8" s="33">
        <f t="shared" ca="1" si="4"/>
        <v>6790706.4166134028</v>
      </c>
      <c r="C8">
        <v>692.4</v>
      </c>
      <c r="D8" s="34">
        <f t="shared" ca="1" si="0"/>
        <v>8935140.0218597408</v>
      </c>
      <c r="E8" s="34">
        <f t="shared" ca="1" si="3"/>
        <v>40.101947759196577</v>
      </c>
      <c r="F8" s="34">
        <f t="shared" ca="1" si="1"/>
        <v>9918005.4242643118</v>
      </c>
      <c r="G8" s="34">
        <f t="shared" ca="1" si="2"/>
        <v>64.724412505236231</v>
      </c>
    </row>
    <row r="9" spans="1:11" x14ac:dyDescent="0.3">
      <c r="A9" t="s">
        <v>49</v>
      </c>
      <c r="B9" s="33">
        <f t="shared" ca="1" si="4"/>
        <v>7645532.1836531786</v>
      </c>
      <c r="C9">
        <v>741.8</v>
      </c>
      <c r="D9" s="34">
        <f t="shared" ca="1" si="0"/>
        <v>9211484.5586182885</v>
      </c>
      <c r="E9" s="34">
        <f t="shared" ca="1" si="3"/>
        <v>41.772862249163097</v>
      </c>
      <c r="F9" s="34">
        <f t="shared" ca="1" si="1"/>
        <v>11974929.926203776</v>
      </c>
      <c r="G9" s="34">
        <f t="shared" ca="1" si="2"/>
        <v>65.37819444973357</v>
      </c>
    </row>
    <row r="10" spans="1:11" x14ac:dyDescent="0.3">
      <c r="A10" t="s">
        <v>50</v>
      </c>
      <c r="B10" s="33">
        <f t="shared" ca="1" si="4"/>
        <v>7645532.1836531786</v>
      </c>
      <c r="C10">
        <v>922.4</v>
      </c>
      <c r="D10" s="34">
        <f t="shared" ca="1" si="0"/>
        <v>9211484.5586182885</v>
      </c>
      <c r="E10" s="34">
        <f t="shared" ca="1" si="3"/>
        <v>43.513398176211567</v>
      </c>
      <c r="F10" s="34">
        <f t="shared" ca="1" si="1"/>
        <v>10316862.705652483</v>
      </c>
      <c r="G10" s="34">
        <f t="shared" ca="1" si="2"/>
        <v>66.71244331605466</v>
      </c>
    </row>
    <row r="11" spans="1:11" x14ac:dyDescent="0.3">
      <c r="A11" t="s">
        <v>51</v>
      </c>
      <c r="B11" s="33">
        <f t="shared" ca="1" si="4"/>
        <v>7787028.1835742239</v>
      </c>
      <c r="C11">
        <v>9485.7999999999993</v>
      </c>
      <c r="D11" s="34">
        <f t="shared" ca="1" si="0"/>
        <v>9496375.8336271029</v>
      </c>
      <c r="E11" s="34">
        <f t="shared" ca="1" si="3"/>
        <v>45.326456433553716</v>
      </c>
      <c r="F11" s="34">
        <f t="shared" ca="1" si="1"/>
        <v>12345288.583715234</v>
      </c>
      <c r="G11" s="34">
        <f t="shared" ca="1" si="2"/>
        <v>69.492128454223604</v>
      </c>
    </row>
    <row r="12" spans="1:11" x14ac:dyDescent="0.3">
      <c r="A12" t="s">
        <v>52</v>
      </c>
      <c r="B12" s="33">
        <f t="shared" ca="1" si="4"/>
        <v>7558339.9492134089</v>
      </c>
      <c r="C12">
        <v>10480.4</v>
      </c>
      <c r="D12" s="34">
        <f t="shared" ca="1" si="0"/>
        <v>9690179.422068473</v>
      </c>
      <c r="E12" s="34">
        <f t="shared" ca="1" si="3"/>
        <v>47.712059403740753</v>
      </c>
      <c r="F12" s="34">
        <f t="shared" ca="1" si="1"/>
        <v>11822018.894923536</v>
      </c>
      <c r="G12" s="34">
        <f t="shared" ca="1" si="2"/>
        <v>73.149608899182738</v>
      </c>
    </row>
    <row r="13" spans="1:11" x14ac:dyDescent="0.3">
      <c r="A13" t="s">
        <v>53</v>
      </c>
      <c r="B13" s="33">
        <f t="shared" ca="1" si="4"/>
        <v>7461438.1549927248</v>
      </c>
      <c r="C13">
        <v>10189</v>
      </c>
      <c r="D13" s="34">
        <f t="shared" ca="1" si="0"/>
        <v>9690179.422068473</v>
      </c>
      <c r="E13" s="34">
        <f t="shared" ca="1" si="3"/>
        <v>50.223220424990267</v>
      </c>
      <c r="F13" s="34">
        <f t="shared" ca="1" si="1"/>
        <v>12791036.837130385</v>
      </c>
      <c r="G13" s="34">
        <f t="shared" ca="1" si="2"/>
        <v>76.999588314929198</v>
      </c>
    </row>
    <row r="14" spans="1:11" x14ac:dyDescent="0.3">
      <c r="A14" t="s">
        <v>54</v>
      </c>
      <c r="B14" s="33">
        <f t="shared" ca="1" si="4"/>
        <v>8874164.3128416538</v>
      </c>
      <c r="C14">
        <v>10540.5</v>
      </c>
      <c r="D14" s="34">
        <f t="shared" ca="1" si="0"/>
        <v>10200188.865335235</v>
      </c>
      <c r="E14" s="34">
        <f t="shared" ca="1" si="3"/>
        <v>52.866547815779228</v>
      </c>
      <c r="F14" s="34">
        <f t="shared" ca="1" si="1"/>
        <v>12342228.527055636</v>
      </c>
      <c r="G14" s="34">
        <f t="shared" ca="1" si="2"/>
        <v>81.052198226241259</v>
      </c>
    </row>
    <row r="15" spans="1:11" x14ac:dyDescent="0.3">
      <c r="A15" t="s">
        <v>55</v>
      </c>
      <c r="B15" s="33">
        <f t="shared" ca="1" si="4"/>
        <v>8466156.7582282443</v>
      </c>
      <c r="C15">
        <v>10481.200000000001</v>
      </c>
      <c r="D15" s="34">
        <f t="shared" ca="1" si="0"/>
        <v>10200188.865335235</v>
      </c>
      <c r="E15" s="34">
        <f t="shared" ca="1" si="3"/>
        <v>55.069320641436697</v>
      </c>
      <c r="F15" s="34">
        <f t="shared" ca="1" si="1"/>
        <v>14178262.522815976</v>
      </c>
      <c r="G15" s="34">
        <f t="shared" ca="1" si="2"/>
        <v>82.706324720654351</v>
      </c>
    </row>
    <row r="16" spans="1:11" x14ac:dyDescent="0.3">
      <c r="A16" t="s">
        <v>56</v>
      </c>
      <c r="B16" s="33">
        <f t="shared" ca="1" si="4"/>
        <v>9243921.1592100561</v>
      </c>
      <c r="C16">
        <v>10321.700000000001</v>
      </c>
      <c r="D16" s="34">
        <f t="shared" ca="1" si="0"/>
        <v>10625196.734724203</v>
      </c>
      <c r="E16" s="34">
        <f t="shared" ca="1" si="3"/>
        <v>56.193184327996633</v>
      </c>
      <c r="F16" s="34">
        <f t="shared" ca="1" si="1"/>
        <v>12750236.081669044</v>
      </c>
      <c r="G16" s="34">
        <f t="shared" ca="1" si="2"/>
        <v>87.059289179636167</v>
      </c>
    </row>
    <row r="17" spans="1:11" x14ac:dyDescent="0.3">
      <c r="A17" t="s">
        <v>57</v>
      </c>
      <c r="B17" s="33">
        <f t="shared" ca="1" si="4"/>
        <v>8371367.1243281607</v>
      </c>
      <c r="C17">
        <v>10499.9</v>
      </c>
      <c r="D17" s="34">
        <f t="shared" ca="1" si="0"/>
        <v>10732521.954266872</v>
      </c>
      <c r="E17" s="34">
        <f t="shared" ca="1" si="3"/>
        <v>56.760792250501652</v>
      </c>
      <c r="F17" s="34">
        <f t="shared" ca="1" si="1"/>
        <v>13952278.540546935</v>
      </c>
      <c r="G17" s="34">
        <f t="shared" ca="1" si="2"/>
        <v>87.059289179636167</v>
      </c>
    </row>
    <row r="18" spans="1:11" x14ac:dyDescent="0.3">
      <c r="A18" t="s">
        <v>58</v>
      </c>
      <c r="B18" s="33">
        <f t="shared" ca="1" si="4"/>
        <v>9015318.4415841717</v>
      </c>
      <c r="C18">
        <v>10608.4</v>
      </c>
      <c r="D18" s="34">
        <f t="shared" ca="1" si="0"/>
        <v>10732521.954266872</v>
      </c>
      <c r="E18" s="34">
        <f t="shared" ca="1" si="3"/>
        <v>57.334133586365304</v>
      </c>
      <c r="F18" s="34">
        <f t="shared" ca="1" si="1"/>
        <v>14381579.418717608</v>
      </c>
      <c r="G18" s="34">
        <f t="shared" ca="1" si="2"/>
        <v>89.751844515088834</v>
      </c>
    </row>
    <row r="19" spans="1:11" x14ac:dyDescent="0.3">
      <c r="A19" t="s">
        <v>59</v>
      </c>
      <c r="B19" s="33">
        <f t="shared" ca="1" si="4"/>
        <v>9037913.2246457879</v>
      </c>
      <c r="C19">
        <v>10701.3</v>
      </c>
      <c r="D19" s="34">
        <f t="shared" ca="1" si="0"/>
        <v>11297391.530807234</v>
      </c>
      <c r="E19" s="34">
        <f t="shared" ca="1" si="3"/>
        <v>57.334133586365304</v>
      </c>
      <c r="F19" s="34">
        <f t="shared" ca="1" si="1"/>
        <v>13782817.667584827</v>
      </c>
      <c r="G19" s="34">
        <f t="shared" ca="1" si="2"/>
        <v>92.527674757823547</v>
      </c>
    </row>
    <row r="20" spans="1:11" x14ac:dyDescent="0.3">
      <c r="A20" t="s">
        <v>60</v>
      </c>
      <c r="B20" s="33">
        <f t="shared" ca="1" si="4"/>
        <v>8698991.4787215702</v>
      </c>
      <c r="C20">
        <v>10880.4</v>
      </c>
      <c r="D20" s="34">
        <f t="shared" ca="1" si="0"/>
        <v>11297391.530807234</v>
      </c>
      <c r="E20" s="34">
        <f t="shared" ca="1" si="3"/>
        <v>60.351719564595058</v>
      </c>
      <c r="F20" s="34">
        <f t="shared" ca="1" si="1"/>
        <v>13895791.582892897</v>
      </c>
      <c r="G20" s="34">
        <f t="shared" ca="1" si="2"/>
        <v>92.527674757823547</v>
      </c>
    </row>
    <row r="21" spans="1:11" x14ac:dyDescent="0.3">
      <c r="A21" t="s">
        <v>61</v>
      </c>
      <c r="B21" s="33">
        <f t="shared" ca="1" si="4"/>
        <v>8558629.947581239</v>
      </c>
      <c r="C21">
        <v>11007.4</v>
      </c>
      <c r="D21" s="34">
        <f t="shared" ca="1" si="0"/>
        <v>11411506.596774986</v>
      </c>
      <c r="E21" s="34">
        <f t="shared" ca="1" si="3"/>
        <v>62.866374546453187</v>
      </c>
      <c r="F21" s="34">
        <f t="shared" ca="1" si="1"/>
        <v>14720843.509839732</v>
      </c>
      <c r="G21" s="34">
        <f t="shared" ca="1" si="2"/>
        <v>96.382994539399533</v>
      </c>
    </row>
    <row r="22" spans="1:11" x14ac:dyDescent="0.3">
      <c r="A22" t="s">
        <v>62</v>
      </c>
      <c r="B22" s="33">
        <f t="shared" ca="1" si="4"/>
        <v>9567222.7023467049</v>
      </c>
      <c r="C22">
        <v>10173.4</v>
      </c>
      <c r="D22" s="34">
        <f t="shared" ca="1" si="0"/>
        <v>11526774.340176754</v>
      </c>
      <c r="E22" s="34">
        <f t="shared" ca="1" si="3"/>
        <v>66.175131101529672</v>
      </c>
      <c r="F22" s="34">
        <f t="shared" ca="1" si="1"/>
        <v>14293200.181819174</v>
      </c>
      <c r="G22" s="34">
        <f t="shared" ca="1" si="2"/>
        <v>99.363911896288187</v>
      </c>
    </row>
    <row r="23" spans="1:11" x14ac:dyDescent="0.3">
      <c r="A23" t="s">
        <v>63</v>
      </c>
      <c r="B23" s="33">
        <f t="shared" ca="1" si="4"/>
        <v>9031287.1118910648</v>
      </c>
      <c r="C23">
        <v>14393.5403508772</v>
      </c>
      <c r="D23" s="34">
        <f t="shared" ref="D23:E32" ca="1" si="5">D24*RANDBETWEEN(95,100)/100</f>
        <v>11883272.515646137</v>
      </c>
      <c r="E23" s="34">
        <f t="shared" ca="1" si="5"/>
        <v>69.658032738452292</v>
      </c>
      <c r="F23" s="34">
        <f ca="1">D23*RANDBETWEEN(110, 140)/100</f>
        <v>13903428.843305981</v>
      </c>
      <c r="G23" s="34">
        <f t="shared" ref="G23:G32" ca="1" si="6">G24*RANDBETWEEN(95,100)/100</f>
        <v>99.363911896288187</v>
      </c>
    </row>
    <row r="24" spans="1:11" x14ac:dyDescent="0.3">
      <c r="A24" t="s">
        <v>64</v>
      </c>
      <c r="B24" s="33">
        <f t="shared" ca="1" si="4"/>
        <v>10274079.362485724</v>
      </c>
      <c r="C24">
        <v>15158.719122807001</v>
      </c>
      <c r="D24" s="34">
        <f ca="1">D25*0.18</f>
        <v>12378408.870464727</v>
      </c>
      <c r="E24" s="34">
        <f ca="1">E25*0.4</f>
        <v>72.560450769221134</v>
      </c>
      <c r="F24" s="34">
        <f ca="1">F25*0.18</f>
        <v>14606522.467148378</v>
      </c>
      <c r="G24" s="34">
        <f ca="1">G25*0.64</f>
        <v>103.50407489196687</v>
      </c>
    </row>
    <row r="25" spans="1:11" s="9" customFormat="1" x14ac:dyDescent="0.3">
      <c r="A25" s="9" t="s">
        <v>65</v>
      </c>
      <c r="D25" s="41">
        <f t="shared" ca="1" si="5"/>
        <v>68768938.169248492</v>
      </c>
      <c r="E25" s="41">
        <f t="shared" ca="1" si="5"/>
        <v>181.40112692305283</v>
      </c>
      <c r="F25" s="41">
        <f t="shared" ref="F25:F32" ca="1" si="7">D25*RANDBETWEEN(110, 140)/100</f>
        <v>81147347.039713219</v>
      </c>
      <c r="G25" s="41">
        <f t="shared" ca="1" si="6"/>
        <v>161.72511701869823</v>
      </c>
      <c r="K25" s="9" t="s">
        <v>1944</v>
      </c>
    </row>
    <row r="26" spans="1:11" x14ac:dyDescent="0.3">
      <c r="A26" t="s">
        <v>66</v>
      </c>
      <c r="D26" s="34">
        <f t="shared" ca="1" si="5"/>
        <v>72388355.967629999</v>
      </c>
      <c r="E26" s="34">
        <f t="shared" ca="1" si="5"/>
        <v>183.23346153843721</v>
      </c>
      <c r="F26" s="34">
        <f t="shared" ca="1" si="7"/>
        <v>82522725.803098202</v>
      </c>
      <c r="G26" s="34">
        <f t="shared" ca="1" si="6"/>
        <v>168.46366356114399</v>
      </c>
    </row>
    <row r="27" spans="1:11" x14ac:dyDescent="0.3">
      <c r="A27" t="s">
        <v>67</v>
      </c>
      <c r="D27" s="34">
        <f t="shared" ca="1" si="5"/>
        <v>76198269.439610526</v>
      </c>
      <c r="E27" s="34">
        <f t="shared" ca="1" si="5"/>
        <v>183.23346153843721</v>
      </c>
      <c r="F27" s="34">
        <f t="shared" ca="1" si="7"/>
        <v>92199906.021928728</v>
      </c>
      <c r="G27" s="34">
        <f t="shared" ca="1" si="6"/>
        <v>168.46366356114399</v>
      </c>
    </row>
    <row r="28" spans="1:11" x14ac:dyDescent="0.3">
      <c r="A28" t="s">
        <v>68</v>
      </c>
      <c r="D28" s="34">
        <f t="shared" ca="1" si="5"/>
        <v>76198269.439610526</v>
      </c>
      <c r="E28" s="34">
        <f t="shared" ca="1" si="5"/>
        <v>186.97291993718085</v>
      </c>
      <c r="F28" s="34">
        <f t="shared" ca="1" si="7"/>
        <v>104391629.13226643</v>
      </c>
      <c r="G28" s="34">
        <f t="shared" ca="1" si="6"/>
        <v>173.67387995994224</v>
      </c>
    </row>
    <row r="29" spans="1:11" x14ac:dyDescent="0.3">
      <c r="A29" t="s">
        <v>69</v>
      </c>
      <c r="D29" s="34">
        <f t="shared" ca="1" si="5"/>
        <v>80208704.673274234</v>
      </c>
      <c r="E29" s="34">
        <f t="shared" ca="1" si="5"/>
        <v>196.81359993387457</v>
      </c>
      <c r="F29" s="34">
        <f t="shared" ca="1" si="7"/>
        <v>89031662.187334403</v>
      </c>
      <c r="G29" s="34">
        <f t="shared" ca="1" si="6"/>
        <v>173.67387995994224</v>
      </c>
    </row>
    <row r="30" spans="1:11" x14ac:dyDescent="0.3">
      <c r="A30" t="s">
        <v>70</v>
      </c>
      <c r="D30" s="34">
        <f t="shared" ca="1" si="5"/>
        <v>84430215.445551828</v>
      </c>
      <c r="E30" s="34">
        <f t="shared" ca="1" si="5"/>
        <v>200.83020401415774</v>
      </c>
      <c r="F30" s="34">
        <f t="shared" ca="1" si="7"/>
        <v>106382071.46139531</v>
      </c>
      <c r="G30" s="34">
        <f t="shared" ca="1" si="6"/>
        <v>179.04523707210541</v>
      </c>
    </row>
    <row r="31" spans="1:11" x14ac:dyDescent="0.3">
      <c r="A31" t="s">
        <v>71</v>
      </c>
      <c r="D31" s="34">
        <f t="shared" ca="1" si="5"/>
        <v>87948141.089116484</v>
      </c>
      <c r="E31" s="34">
        <f t="shared" ca="1" si="5"/>
        <v>200.83020401415774</v>
      </c>
      <c r="F31" s="34">
        <f t="shared" ca="1" si="7"/>
        <v>113453102.00496027</v>
      </c>
      <c r="G31" s="34">
        <f t="shared" ca="1" si="6"/>
        <v>188.46867060221624</v>
      </c>
    </row>
    <row r="32" spans="1:11" x14ac:dyDescent="0.3">
      <c r="A32" t="s">
        <v>72</v>
      </c>
      <c r="D32" s="34">
        <f t="shared" ca="1" si="5"/>
        <v>87948141.089116484</v>
      </c>
      <c r="E32" s="34">
        <f t="shared" ca="1" si="5"/>
        <v>200.83020401415774</v>
      </c>
      <c r="F32" s="34">
        <f t="shared" ca="1" si="7"/>
        <v>116091546.23763376</v>
      </c>
      <c r="G32" s="34">
        <f t="shared" ca="1" si="6"/>
        <v>188.46867060221624</v>
      </c>
    </row>
    <row r="33" spans="1:11" x14ac:dyDescent="0.3">
      <c r="A33" t="s">
        <v>73</v>
      </c>
      <c r="D33" s="34">
        <f t="shared" ref="D33:G43" ca="1" si="8">D34*RANDBETWEEN(95,100)/100</f>
        <v>89743001.111343339</v>
      </c>
      <c r="E33" s="34">
        <f t="shared" ca="1" si="8"/>
        <v>202.85879193349268</v>
      </c>
      <c r="F33" s="34">
        <f ca="1">D33*RANDBETWEEN(110, 140)/100</f>
        <v>122947911.52254038</v>
      </c>
      <c r="G33" s="34">
        <f t="shared" ca="1" si="8"/>
        <v>194.29759855898581</v>
      </c>
    </row>
    <row r="34" spans="1:11" x14ac:dyDescent="0.3">
      <c r="A34" t="s">
        <v>74</v>
      </c>
      <c r="D34" s="34">
        <f ca="1">D35*0.64</f>
        <v>90649496.072063982</v>
      </c>
      <c r="E34" s="34">
        <f ca="1">E35*0.64</f>
        <v>211.31124159738823</v>
      </c>
      <c r="F34" s="34">
        <f ca="1">F35*0.64</f>
        <v>122376819.69728638</v>
      </c>
      <c r="G34" s="34">
        <f ca="1">G35*0.64</f>
        <v>198.26285567243448</v>
      </c>
    </row>
    <row r="35" spans="1:11" s="9" customFormat="1" x14ac:dyDescent="0.3">
      <c r="A35" s="9" t="s">
        <v>75</v>
      </c>
      <c r="D35" s="41">
        <f t="shared" ca="1" si="8"/>
        <v>141639837.61259997</v>
      </c>
      <c r="E35" s="41">
        <f t="shared" ca="1" si="8"/>
        <v>330.17381499591909</v>
      </c>
      <c r="F35" s="41">
        <f t="shared" ref="F35:F42" ca="1" si="9">D35*RANDBETWEEN(110, 140)/100</f>
        <v>191213780.77700996</v>
      </c>
      <c r="G35" s="41">
        <f t="shared" ca="1" si="8"/>
        <v>309.78571198817889</v>
      </c>
      <c r="K35" s="9" t="s">
        <v>1945</v>
      </c>
    </row>
    <row r="36" spans="1:11" s="10" customFormat="1" x14ac:dyDescent="0.3">
      <c r="A36" s="10" t="s">
        <v>76</v>
      </c>
      <c r="D36" s="34">
        <f t="shared" ca="1" si="8"/>
        <v>146020451.1470103</v>
      </c>
      <c r="E36" s="34">
        <f t="shared" ca="1" si="8"/>
        <v>333.50890403628188</v>
      </c>
      <c r="F36" s="34">
        <f t="shared" ca="1" si="9"/>
        <v>183985768.44523296</v>
      </c>
      <c r="G36" s="34">
        <f t="shared" ca="1" si="8"/>
        <v>309.78571198817889</v>
      </c>
    </row>
    <row r="37" spans="1:11" x14ac:dyDescent="0.3">
      <c r="A37" t="s">
        <v>77</v>
      </c>
      <c r="D37" s="34">
        <f t="shared" ca="1" si="8"/>
        <v>150536547.57423744</v>
      </c>
      <c r="E37" s="34">
        <f t="shared" ca="1" si="8"/>
        <v>336.87768084472918</v>
      </c>
      <c r="F37" s="34">
        <f t="shared" ca="1" si="9"/>
        <v>186665318.9920544</v>
      </c>
      <c r="G37" s="34">
        <f t="shared" ca="1" si="8"/>
        <v>322.69344998768634</v>
      </c>
    </row>
    <row r="38" spans="1:11" x14ac:dyDescent="0.3">
      <c r="A38" t="s">
        <v>78</v>
      </c>
      <c r="D38" s="34">
        <f t="shared" ca="1" si="8"/>
        <v>152057118.76185599</v>
      </c>
      <c r="E38" s="34">
        <f t="shared" ca="1" si="8"/>
        <v>350.91425087992627</v>
      </c>
      <c r="F38" s="34">
        <f t="shared" ca="1" si="9"/>
        <v>199194825.57803136</v>
      </c>
      <c r="G38" s="34">
        <f t="shared" ca="1" si="8"/>
        <v>322.69344998768634</v>
      </c>
    </row>
    <row r="39" spans="1:11" x14ac:dyDescent="0.3">
      <c r="A39" t="s">
        <v>79</v>
      </c>
      <c r="D39" s="34">
        <f t="shared" ca="1" si="8"/>
        <v>158392832.04359999</v>
      </c>
      <c r="E39" s="34">
        <f t="shared" ca="1" si="8"/>
        <v>354.45883927265277</v>
      </c>
      <c r="F39" s="34">
        <f t="shared" ca="1" si="9"/>
        <v>175816043.568396</v>
      </c>
      <c r="G39" s="34">
        <f t="shared" ca="1" si="8"/>
        <v>329.27903059967997</v>
      </c>
    </row>
    <row r="40" spans="1:11" x14ac:dyDescent="0.3">
      <c r="A40" t="s">
        <v>80</v>
      </c>
      <c r="D40" s="34">
        <f t="shared" ca="1" si="8"/>
        <v>161625338.81999999</v>
      </c>
      <c r="E40" s="34">
        <f t="shared" ca="1" si="8"/>
        <v>369.22795757567997</v>
      </c>
      <c r="F40" s="34">
        <f t="shared" ca="1" si="9"/>
        <v>214961700.63059998</v>
      </c>
      <c r="G40" s="34">
        <f t="shared" ca="1" si="8"/>
        <v>342.99899020800001</v>
      </c>
    </row>
    <row r="41" spans="1:11" x14ac:dyDescent="0.3">
      <c r="A41" t="s">
        <v>81</v>
      </c>
      <c r="D41" s="34">
        <f t="shared" ca="1" si="8"/>
        <v>170131935.59999999</v>
      </c>
      <c r="E41" s="34">
        <f t="shared" ca="1" si="8"/>
        <v>388.66100797439998</v>
      </c>
      <c r="F41" s="34">
        <f t="shared" ca="1" si="9"/>
        <v>219470196.92399997</v>
      </c>
      <c r="G41" s="34">
        <f t="shared" ca="1" si="8"/>
        <v>342.99899020800001</v>
      </c>
    </row>
    <row r="42" spans="1:11" x14ac:dyDescent="0.3">
      <c r="A42" t="s">
        <v>82</v>
      </c>
      <c r="D42" s="34">
        <f t="shared" ca="1" si="8"/>
        <v>179086248</v>
      </c>
      <c r="E42" s="34">
        <f t="shared" ca="1" si="8"/>
        <v>400.68145152</v>
      </c>
      <c r="F42" s="34">
        <f t="shared" ca="1" si="9"/>
        <v>200576597.75999999</v>
      </c>
      <c r="G42" s="34">
        <f t="shared" ca="1" si="8"/>
        <v>357.29061480000001</v>
      </c>
    </row>
    <row r="43" spans="1:11" x14ac:dyDescent="0.3">
      <c r="A43" t="s">
        <v>89</v>
      </c>
      <c r="D43" s="34">
        <f t="shared" ca="1" si="8"/>
        <v>180895200</v>
      </c>
      <c r="E43" s="34">
        <f t="shared" ca="1" si="8"/>
        <v>408.85862399999996</v>
      </c>
      <c r="F43" s="34">
        <f ca="1">D43*RANDBETWEEN(110, 140)/100</f>
        <v>236972712</v>
      </c>
      <c r="G43" s="34">
        <f t="shared" ca="1" si="8"/>
        <v>368.34084000000001</v>
      </c>
    </row>
    <row r="44" spans="1:11" x14ac:dyDescent="0.3">
      <c r="A44" t="s">
        <v>90</v>
      </c>
      <c r="D44" s="34">
        <f ca="1">D45*0.4*RANDBETWEEN(95,100)/100</f>
        <v>188432500</v>
      </c>
      <c r="E44" s="34">
        <f ca="1">E45*0.4*RANDBETWEEN(95,100)/100</f>
        <v>425.89440000000002</v>
      </c>
      <c r="F44" s="34">
        <f ca="1">D44*0.4*RANDBETWEEN(110, 140)/100</f>
        <v>85925220</v>
      </c>
      <c r="G44" s="34">
        <f ca="1">G45*0.4*RANDBETWEEN(95,100)/100</f>
        <v>387.72720000000004</v>
      </c>
    </row>
    <row r="45" spans="1:11" s="9" customFormat="1" x14ac:dyDescent="0.3">
      <c r="A45" s="9" t="s">
        <v>91</v>
      </c>
      <c r="B45" s="40"/>
      <c r="C45" s="40"/>
      <c r="D45" s="40">
        <v>495875000</v>
      </c>
      <c r="E45" s="40">
        <f>18.485*60</f>
        <v>1109.0999999999999</v>
      </c>
      <c r="F45" s="40">
        <v>586572000</v>
      </c>
      <c r="G45" s="40">
        <f>16.485*60</f>
        <v>989.09999999999991</v>
      </c>
      <c r="H45" s="40"/>
      <c r="I45" s="40"/>
      <c r="J45" s="40"/>
      <c r="K45" s="9" t="s">
        <v>1946</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71A4D-7FA8-4105-B495-73B99B10490C}">
  <dimension ref="A1:C11"/>
  <sheetViews>
    <sheetView workbookViewId="0">
      <selection activeCell="B2" sqref="B2"/>
    </sheetView>
  </sheetViews>
  <sheetFormatPr defaultRowHeight="26.4" customHeight="1" x14ac:dyDescent="0.3"/>
  <cols>
    <col min="1" max="1" width="73" customWidth="1"/>
    <col min="2" max="2" width="17.5546875" bestFit="1" customWidth="1"/>
  </cols>
  <sheetData>
    <row r="1" spans="1:3" ht="26.4" customHeight="1" x14ac:dyDescent="0.3">
      <c r="A1" s="30" t="s">
        <v>1950</v>
      </c>
      <c r="B1" s="30" t="s">
        <v>1951</v>
      </c>
      <c r="C1" s="30" t="s">
        <v>1952</v>
      </c>
    </row>
    <row r="2" spans="1:3" ht="26.4" customHeight="1" x14ac:dyDescent="0.3">
      <c r="A2" s="31" t="s">
        <v>1932</v>
      </c>
      <c r="B2" s="32">
        <v>1400</v>
      </c>
      <c r="C2" s="32" t="s">
        <v>1940</v>
      </c>
    </row>
    <row r="3" spans="1:3" ht="26.4" customHeight="1" x14ac:dyDescent="0.3">
      <c r="A3" s="31" t="s">
        <v>1933</v>
      </c>
      <c r="B3" s="32">
        <v>64</v>
      </c>
      <c r="C3" s="32" t="s">
        <v>1940</v>
      </c>
    </row>
    <row r="4" spans="1:3" ht="26.4" customHeight="1" x14ac:dyDescent="0.3">
      <c r="A4" s="31" t="s">
        <v>1934</v>
      </c>
      <c r="B4" s="32">
        <v>40</v>
      </c>
      <c r="C4" s="32" t="s">
        <v>1941</v>
      </c>
    </row>
    <row r="5" spans="1:3" ht="26.4" customHeight="1" x14ac:dyDescent="0.3">
      <c r="A5" s="31" t="s">
        <v>1935</v>
      </c>
      <c r="B5" s="32">
        <v>45</v>
      </c>
      <c r="C5" s="32" t="s">
        <v>1941</v>
      </c>
    </row>
    <row r="6" spans="1:3" ht="26.4" customHeight="1" x14ac:dyDescent="0.3">
      <c r="A6" s="31" t="s">
        <v>1936</v>
      </c>
      <c r="B6" s="32">
        <v>10000</v>
      </c>
      <c r="C6" s="32" t="s">
        <v>1942</v>
      </c>
    </row>
    <row r="7" spans="1:3" ht="26.4" customHeight="1" x14ac:dyDescent="0.3">
      <c r="A7" s="31" t="s">
        <v>1937</v>
      </c>
      <c r="B7" s="32">
        <v>7000</v>
      </c>
      <c r="C7" s="32" t="s">
        <v>1942</v>
      </c>
    </row>
    <row r="8" spans="1:3" ht="26.4" customHeight="1" x14ac:dyDescent="0.3">
      <c r="A8" s="31" t="s">
        <v>1938</v>
      </c>
      <c r="B8" s="42">
        <v>6500000</v>
      </c>
      <c r="C8" s="32" t="s">
        <v>1942</v>
      </c>
    </row>
    <row r="9" spans="1:3" ht="26.4" customHeight="1" x14ac:dyDescent="0.3">
      <c r="A9" s="31" t="s">
        <v>1939</v>
      </c>
      <c r="B9" s="32">
        <v>5500000</v>
      </c>
      <c r="C9" s="32" t="s">
        <v>1942</v>
      </c>
    </row>
    <row r="10" spans="1:3" ht="26.4" customHeight="1" x14ac:dyDescent="0.3">
      <c r="A10" s="31" t="s">
        <v>1948</v>
      </c>
      <c r="B10" s="32">
        <v>50</v>
      </c>
      <c r="C10" s="32"/>
    </row>
    <row r="11" spans="1:3" ht="26.4" customHeight="1" x14ac:dyDescent="0.3">
      <c r="A11" s="31" t="s">
        <v>1949</v>
      </c>
      <c r="B11" s="32">
        <v>300</v>
      </c>
      <c r="C11"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Validation benchmark</vt:lpstr>
      <vt:lpstr>sample 1</vt:lpstr>
      <vt:lpstr>sample 2</vt:lpstr>
      <vt:lpstr>sample 3</vt:lpstr>
      <vt:lpstr>full data</vt:lpstr>
      <vt:lpstr>Validation case</vt:lpstr>
      <vt:lpstr>parameter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Black Friday</cp:lastModifiedBy>
  <dcterms:created xsi:type="dcterms:W3CDTF">2015-06-05T18:17:20Z</dcterms:created>
  <dcterms:modified xsi:type="dcterms:W3CDTF">2024-02-26T09:44:42Z</dcterms:modified>
</cp:coreProperties>
</file>