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VUCE\DocumentoVuce\"/>
    </mc:Choice>
  </mc:AlternateContent>
  <xr:revisionPtr revIDLastSave="0" documentId="13_ncr:1_{3F50BC60-41A6-4D17-BB02-E9293EBAA50F}" xr6:coauthVersionLast="47" xr6:coauthVersionMax="47" xr10:uidLastSave="{00000000-0000-0000-0000-000000000000}"/>
  <bookViews>
    <workbookView xWindow="-120" yWindow="-120" windowWidth="29040" windowHeight="15840" tabRatio="567" activeTab="1" xr2:uid="{00000000-000D-0000-FFFF-FFFF00000000}"/>
  </bookViews>
  <sheets>
    <sheet name="SUNAT" sheetId="9" r:id="rId1"/>
    <sheet name="DATOS GENERALES" sheetId="1" r:id="rId2"/>
    <sheet name="Guia Informe" sheetId="22" r:id="rId3"/>
    <sheet name="Credenciales" sheetId="42" r:id="rId4"/>
    <sheet name="Hoja3" sheetId="45" r:id="rId5"/>
    <sheet name="Hoja1" sheetId="46" r:id="rId6"/>
  </sheets>
  <externalReferences>
    <externalReference r:id="rId7"/>
  </externalReferences>
  <definedNames>
    <definedName name="Caracteristica_Evaluar">[1]Hoja1!$A$12:$A$18</definedName>
    <definedName name="Componentes">[1]Hoja1!$A$49:$A$55</definedName>
    <definedName name="Estado_CP">[1]Hoja1!$A$41:$A$45</definedName>
    <definedName name="Metodos_Pruebas">[1]Hoja1!$A$21:$A$30</definedName>
    <definedName name="Requerimientos">[1]Hoja1!$A$33:$A$38</definedName>
    <definedName name="Tecnicas_Pruebas">[1]Hoja1!$A$21:$A$27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46" l="1"/>
  <c r="K30" i="46"/>
  <c r="J30" i="46"/>
  <c r="I30" i="46"/>
  <c r="G30" i="46"/>
  <c r="F22" i="46"/>
  <c r="F23" i="46"/>
  <c r="F24" i="46"/>
  <c r="F25" i="46"/>
  <c r="F21" i="46"/>
  <c r="L30" i="46" l="1"/>
  <c r="M30" i="46" s="1"/>
  <c r="N30" i="46" s="1"/>
  <c r="O30" i="46" s="1"/>
  <c r="Q30" i="46" s="1"/>
  <c r="F26" i="46"/>
  <c r="I340" i="1"/>
  <c r="J340" i="1" s="1"/>
  <c r="I339" i="1"/>
  <c r="J339" i="1" s="1"/>
  <c r="N200" i="1" l="1"/>
  <c r="H196" i="1"/>
  <c r="G196" i="1"/>
  <c r="F196" i="1"/>
  <c r="E196" i="1"/>
  <c r="I195" i="1"/>
  <c r="I194" i="1"/>
  <c r="I196" i="1" l="1"/>
</calcChain>
</file>

<file path=xl/sharedStrings.xml><?xml version="1.0" encoding="utf-8"?>
<sst xmlns="http://schemas.openxmlformats.org/spreadsheetml/2006/main" count="621" uniqueCount="478">
  <si>
    <t>USER</t>
  </si>
  <si>
    <t>PAOLA</t>
  </si>
  <si>
    <t>admin</t>
  </si>
  <si>
    <t>PERFIL</t>
  </si>
  <si>
    <t>abelchingo</t>
  </si>
  <si>
    <t>Videos de capacitacion de ZEE</t>
  </si>
  <si>
    <t>ZEE</t>
  </si>
  <si>
    <t>MODDATOS</t>
  </si>
  <si>
    <t>moddatos</t>
  </si>
  <si>
    <t>CERTIFICACIÓN</t>
  </si>
  <si>
    <t xml:space="preserve">https://landing-test.vuce.gob.pe/vuce-zee-mf/ </t>
  </si>
  <si>
    <t>Administrador:</t>
  </si>
  <si>
    <t>nlinares</t>
  </si>
  <si>
    <t>Trabajador ZEE:</t>
  </si>
  <si>
    <t>LUCIANA</t>
  </si>
  <si>
    <t>Aforador 1:</t>
  </si>
  <si>
    <t>PAOLA </t>
  </si>
  <si>
    <t>Aforador 2:</t>
  </si>
  <si>
    <t>SOLANGE</t>
  </si>
  <si>
    <t>Contrato-Usuario:</t>
  </si>
  <si>
    <t>LUIS</t>
  </si>
  <si>
    <t>Contrato-Cesionario: </t>
  </si>
  <si>
    <t>VICTOR</t>
  </si>
  <si>
    <t>Personal de Operaciones: </t>
  </si>
  <si>
    <t>info</t>
  </si>
  <si>
    <t>netconsultores</t>
  </si>
  <si>
    <t>Usuario DEMO ZEE</t>
  </si>
  <si>
    <t>lozano</t>
  </si>
  <si>
    <t>ADUANA</t>
  </si>
  <si>
    <t>MINCETUR</t>
  </si>
  <si>
    <t>ALONDRA</t>
  </si>
  <si>
    <t>Personal de tesorería</t>
  </si>
  <si>
    <t>PASSWORD</t>
  </si>
  <si>
    <t>AREA</t>
  </si>
  <si>
    <t>RUTA</t>
  </si>
  <si>
    <t>RUC</t>
  </si>
  <si>
    <t>TIPO</t>
  </si>
  <si>
    <t>https://minceturgobpe.sharepoint.com/:f:/g/EujCIjECi3tKgHl9ZjlGGU0BMxLfDbMrFPYWbQS8zw0uYw?e=SrdGXv</t>
  </si>
  <si>
    <t>CASOS DE USO</t>
  </si>
  <si>
    <t>https://minceturgobpe.sharepoint.com/Shared%20Documents/Forms/AllItems.aspx?ga=1&amp;id=%2FShared%20Documents%2FVUCE2%2FCalidad%2FCAPACITACION%2FZonas%20Economicas%20Especiales%20%28ZEE%29&amp;sortField=Created&amp;isAscending=false&amp;viewid=fdaf29ee%2D1dbc%2D43a5%2D800e%2Dcc2923a5d4d4</t>
  </si>
  <si>
    <t>https://landing-test.vuce.gob.pe/vuce-zee-api-autorizacion/login/?urlReturn=https://landing-test.vuce.gob.pe/vuce-zee-mf/</t>
  </si>
  <si>
    <t>RUTA LANDING</t>
  </si>
  <si>
    <t>DESCRIPCIÓN</t>
  </si>
  <si>
    <t>ENLACE</t>
  </si>
  <si>
    <t>https://minceturgobpe.sharepoint.com/:f:/g/ErAAsMZKHLBNhso76j1Otm8BbD-JrqPkO8IvoRKeCNVn9w?e=mHIbD9</t>
  </si>
  <si>
    <t>Videos en Shrepoint</t>
  </si>
  <si>
    <t>Documentacion</t>
  </si>
  <si>
    <t>Pdf  en Sharepoint</t>
  </si>
  <si>
    <t>DETALLE</t>
  </si>
  <si>
    <t>https://minceturgobpe.sharepoint.com/Shared%20Documents/Forms/AllItems.aspx?ga=1&amp;id=%2FShared%20Documents%2FVUCE2%2FCalidad%2FProyecto%20ZEE%2F17%2E%20Entregable%204%2E6%2E1%2FCasos%20de%20Uso&amp;viewid=fdaf29ee%2D1dbc%2D43a5%2D800e%2Dcc2923a5d4d4</t>
  </si>
  <si>
    <t>CASO DE USO</t>
  </si>
  <si>
    <t>https://minceturgobpe.sharepoint.com/Shared%20Documents/Forms/AllItems.aspx?id=%2FShared%20Documents%2FVUCE2%2FCalidad%2FProyecto%20ZEE%2F17%2E%20Entregable%204%2E6%2E1&amp;p=true&amp;ga=1</t>
  </si>
  <si>
    <t>REPORTE DE INCIDENCIAS</t>
  </si>
  <si>
    <t>https://minceturgobpe.sharepoint.com/Shared%20Documents/Forms/AllItems.aspx?ga=1&amp;id=%2FShared%20Documents%2FVUCE2%2FCalidad%2FProyecto%20ZEE%2F17%2E%20Entregable%204%2E6%2E1%2FCasos%20de%20Uso%2FEntregable%202%2E3%2E%20An%C3%A1lisis%20de%20Nuevos%20Requerimientos&amp;viewid=fdaf29ee%2D1dbc%2D43a5%2D800e%2Dcc2923a5d4d4</t>
  </si>
  <si>
    <t>NUEVOS REQUERIMIENTOS</t>
  </si>
  <si>
    <t>REPORTE DE DEFECTOS</t>
  </si>
  <si>
    <t>datos veratia</t>
  </si>
  <si>
    <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t>
  </si>
  <si>
    <t>asignacion</t>
  </si>
  <si>
    <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t>
  </si>
  <si>
    <t>https://veratiaservices.sharepoint.com/:f:/s/ZEEPer9/EvtVPh1ZKF5Gp9LHOIEgKysBJZQxb4Atp_k1zplzCgARdg?e=hvpsgx   - PPS e IPS E 4.6</t>
  </si>
  <si>
    <t>https://veratiaservices.sharepoint.com/:f:/s/ZEEPer9/EokRntAKhc5OnH6mi1ZQOJwBGhqeZMi-KUfCqueRjv7Ucg?e=aHkE7y   - PPS e IPS E 4.6.1</t>
  </si>
  <si>
    <t>https://veratiaservices.sharepoint.com/:f:/s/ZEEPer9/Ep4rQGqHyVhAlwIcPh8tLQgBHqTeZt-0476hhQi6dhogaQ?e=gafis3    --- Nuevos requerimientos HU</t>
  </si>
  <si>
    <t>https://veratiaservices.sharepoint.com/:x:/s/ZEEPer9/ER17MDNSHPFKiBIlF3QSlKgBZkQYpmuuebUBzK--7DZiKQ?e=RDSUE0  --Ruta del Excel Requerimientos funcionales</t>
  </si>
  <si>
    <t>https://veratiaservices.sharepoint.com/sites/ZEEPer9/Documentos%20compartidos/Forms/AllItems.aspx?id=%2Fsites%2FZEEPer9%2FDocumentos%20compartidos%2FGeneral%2FGesti%C3%B3nProyecto%2FEntregables&amp;p=true&amp;ga=1</t>
  </si>
  <si>
    <t>NUEVO</t>
  </si>
  <si>
    <t>DAD</t>
  </si>
  <si>
    <t>bug en incidencias de zonas</t>
  </si>
  <si>
    <t>NET CONSULTORES S.A.C.</t>
  </si>
  <si>
    <t>https://veratiaservices.sharepoint.com/:f:/s/ZEEPer9/EjULqPTAiXVAvGZvMOeY2ksBcJeN3PYcoLk7PrRrDWmRjQ?e=X65ATl</t>
  </si>
  <si>
    <t>Bloqueante</t>
  </si>
  <si>
    <t>Software</t>
  </si>
  <si>
    <t>Documentario</t>
  </si>
  <si>
    <t>Mayor</t>
  </si>
  <si>
    <t>Menor</t>
  </si>
  <si>
    <t>Mejora</t>
  </si>
  <si>
    <t>https://landing-test.vuce.gob.pe/olce-wp/wp-login.php?wp_lang=es_ES&amp;as_fid=443502bffdeb257098e95b7fb3a02c6c5b222ddf</t>
  </si>
  <si>
    <t>VUCE ADMINISTRADOR</t>
  </si>
  <si>
    <t>usuario:  test@olceperu.com</t>
  </si>
  <si>
    <t>password:  tUtnfLcxrXC)rmbJZ3WE%nIi</t>
  </si>
  <si>
    <t>RUTA DE RESPUESTA OLCE</t>
  </si>
  <si>
    <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t>
  </si>
  <si>
    <t>https://veratiaservices.sharepoint.com/sites/ZEEPer9/Documentos%20compartidos/Forms/AllItems.aspx?id=%2Fsites%2FZEEPer9%2FDocumentos%20compartidos%2FGeneral%2FGesti%C3%B3nProyecto%2FEntregables&amp;p=true&amp;fromShare=true&amp;ga=1</t>
  </si>
  <si>
    <t>DOCUMENTACIÓN</t>
  </si>
  <si>
    <t>ZONAS</t>
  </si>
  <si>
    <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t>
  </si>
  <si>
    <t>DOCUMENTACIÓN - DAD</t>
  </si>
  <si>
    <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t>
  </si>
  <si>
    <t>DOCUMENTACIÓN - IPS/PPS</t>
  </si>
  <si>
    <t>https://minceturgobpe.sharepoint.com/Shared%20Documents/Forms/AllItems.aspx?ga=1&amp;id=%2FShared%20Documents%2FVUCE2%2FMR%2F%5BMR%202%2E0%5D%20Documentos%20de%20trabajo%2F17%2E%20MR%202%2E0%20%2D%202023%2FVideos&amp;viewid=fdaf29ee%2D1dbc%2D43a5%2D800e%2Dcc2923a5d4d4</t>
  </si>
  <si>
    <t>MR</t>
  </si>
  <si>
    <t>VIDEOS</t>
  </si>
  <si>
    <t>https://minceturgobpe.sharepoint.com/:x:/r/_layouts/15/Doc.aspx?sourcedoc=%7BE91D1178-87DC-4FB9-9796-8DCFDD0F2FB0%7D&amp;file=3.-ReporteIncidencias_ZEE%20-%20E%204.6.1%20B.xlsx&amp;action=default&amp;mobileredirect=true</t>
  </si>
  <si>
    <t>EMULADORES BROWSER</t>
  </si>
  <si>
    <t>https://front.comparium.app/livetesting</t>
  </si>
  <si>
    <t>https://app-beta.lambdatest.com/console/realtime/browser/desktop</t>
  </si>
  <si>
    <t>https://www.browserling.com/</t>
  </si>
  <si>
    <t>https://minceturgobpe.sharepoint.com/Shared%20Documents/Forms/AllItems.aspx?id=%2FShared%20Documents%2FVUCE2%2FCalidad%2FMR%2DVUCE2%2E0%2FPPS%5FMR%2DVUCE2%2E0%5FX%5FValidar%2FFASE1&amp;p=true&amp;ga=1</t>
  </si>
  <si>
    <t>RUTAS PPS MR</t>
  </si>
  <si>
    <t>REPORTE DE INCIDENCIAS ZEE</t>
  </si>
  <si>
    <t>OLCE REPORTE DEFECTOS</t>
  </si>
  <si>
    <t>https://minceturgobpe.sharepoint.com/Shared%20Documents/Forms/AllItems.aspx?id=%2FShared%20Documents%2FVUCE2%2FCalidad%2FOLCE%2F17%20Revision%20de%20Incidencias%20E5%20Release%202%20%2812%2D2023%29&amp;p=true&amp;ga=1</t>
  </si>
  <si>
    <t>https://ww1.sunat.gob.pe/ol-ti-itrheopciones/RHESunat.htm</t>
  </si>
  <si>
    <t>SUNAT EMITIR</t>
  </si>
  <si>
    <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t>
  </si>
  <si>
    <t>hu</t>
  </si>
  <si>
    <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t>
  </si>
  <si>
    <t>DOCUMENTACIÓN - DAD SUBSANADOS</t>
  </si>
  <si>
    <t>https://minceturaproyectovuce2-my.sharepoint.com/:v:/g/personal/ksantisteban_minceturaproyectovuce2_onmicrosoft_com/EVDVM3PCy0JAuEkRuKyuSVoBVPTAMv9gQOwjt0LunYV1Kw?referrer=Teams.TEAMS-ELECTRON&amp;referrerScenario=MeetingChicletGetLink.view.view</t>
  </si>
  <si>
    <t>https://minceturaproyectovuce2-my.sharepoint.com/:v:/g/personal/ksantisteban_minceturaproyectovuce2_onmicrosoft_com/Ee4PWnupva1DupT4s1jpCHgB55p_IgDQ6xRpBzADACnoaw?referrer=Teams.TEAMS-ELECTRON&amp;referrerScenario=MeetingChicletGetLink.view.view</t>
  </si>
  <si>
    <t>VIDEO PRESENTACIÓN TESORERIA 29/01 - TARDE</t>
  </si>
  <si>
    <t>VIDEO PRESENTACIÓN TESORERIA 29/01 - MAÑANA</t>
  </si>
  <si>
    <t>https://minceturaproyectovuce2-my.sharepoint.com/:v:/g/personal/ksantisteban_minceturaproyectovuce2_onmicrosoft_com/EQN8h0bv3FpPkG70HEU2Bb8BjVfyqY_aE-DcFwuwm_YPPg?referrer=Teams.TEAMS-ELECTRON&amp;referrerScenario=MeetingChicletGetLink.view.view</t>
  </si>
  <si>
    <t>VIDEO PRESENTACIÓN TESORERIA 30/01 - MAÑANA</t>
  </si>
  <si>
    <t>VIDEO PRESENTACIÓN TESORERIA 30/01 - TARDE</t>
  </si>
  <si>
    <t>https://minceturaproyectovuce2-my.sharepoint.com/:v:/g/personal/ksantisteban_minceturaproyectovuce2_onmicrosoft_com/EQ-nukX8ZpxBuRkzEPZ_YT0BFUQxu7pVVUrko2nkctFPiA?referrer=Teams.TEAMS-ELECTRON&amp;referrerScenario=MeetingChicletGetLink.view.view</t>
  </si>
  <si>
    <t>https://veratiaservices.sharepoint.com/sites/ZEEPer9/Documentos%20compartidos/Forms/AllItems.aspx?id=%2Fsites%2FZEEPer9%2FDocumentos%20compartidos%2FGeneral%2FGesti%C3%B3nProyecto%2FEntregables%2FEntregable%204%2E%20Fase%20de%20Construcci%C3%B3n%2FEntregable%204%2E6%2E1%2FAnexos&amp;p=true&amp;ga=1</t>
  </si>
  <si>
    <t>Video ilustrativo para los flujos de Tesorería referentes a Cuentas por cobrar (penalidades, intereses y cesión en uso).  (DIVIDIDO EN 2 PARTES)</t>
  </si>
  <si>
    <t>https://veratiaservices.sharepoint.com/:x:/s/ZEEPer9/EZ12PN-u8cJItELMxIQWllEBOt4FRRLQIU_2U6YjczpDxw?e=AwS2dH</t>
  </si>
  <si>
    <t>tramites tupa</t>
  </si>
  <si>
    <t>https://veratiaservices.sharepoint.com/:x:/s/ZEEPer9/ETvbL8sObRJKsYQnyVGuxSEBaB0OP0oJzQXmPTfTZUXM-w?e=CPY0uE</t>
  </si>
  <si>
    <t>Archivo para la carga de documentos, desde la configuración previa</t>
  </si>
  <si>
    <t>https://minceturgobpe.sharepoint.com/:f:/g/Ejbcc_NqZYFNln0hOjelpPIB3aWUf0WcmMgpWi_XhRcaFw?e=SHXlF4</t>
  </si>
  <si>
    <t>HU actualizados</t>
  </si>
  <si>
    <t>https://minceturgobpe.sharepoint.com/Shared%20Documents/Forms/AllItems.aspx?id=%2FShared%20Documents%2FVUCE2%2FCalidad%2FProyecto%20ZEE%2F18%2E%20Entregable%204%2E6%2E1&amp;p=true&amp;ga=1</t>
  </si>
  <si>
    <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t>
  </si>
  <si>
    <t>HU VERSION 1</t>
  </si>
  <si>
    <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t>
  </si>
  <si>
    <t>HU ASIGNADOS 2</t>
  </si>
  <si>
    <t>https://minceturgobpe.sharepoint.com/Shared%20Documents/Forms/AllItems.aspx?ga=1&amp;id=%2FShared%20Documents%2FVUCE2%2FCalidad%2FMR%2DVUCE2%2E0%2FPPS%5FMR%2DVUCE2%2E0%5FX%5FValidar%20Fase%202%2DV2&amp;viewid=fdaf29ee%2D1dbc%2D43a5%2D800e%2Dcc2923a5d4d4</t>
  </si>
  <si>
    <t>CARGA DE PPS DE HU ASIGNADOS 2</t>
  </si>
  <si>
    <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t>
  </si>
  <si>
    <t>OLCE</t>
  </si>
  <si>
    <t>HU ACTUALIZADAS</t>
  </si>
  <si>
    <t>https://minceturgobpe.sharepoint.com/:f:/g/El2MGjogXB5Mi8tKdZbaM4YBDdMzxnI6ktZufN8YML329w?e=h68K87</t>
  </si>
  <si>
    <t>respuesta consorcio</t>
  </si>
  <si>
    <t>VPN</t>
  </si>
  <si>
    <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t>
  </si>
  <si>
    <t>ZEE Video con Patricia</t>
  </si>
  <si>
    <t>REUNIONES</t>
  </si>
  <si>
    <t xml:space="preserve">https://landing-test.vuce.gob.pe/olce-wp/wp-admin/ </t>
  </si>
  <si>
    <t>Usuario: test@olceperu.com</t>
  </si>
  <si>
    <t>Contraseña: tUtnfLcxrXC)rmbJZ3WE%nIi</t>
  </si>
  <si>
    <t>https://minceturgobpe.sharepoint.com/:f:/g/EsbTRDoBMeVKtY4xFpEKjC8BGIdY7KTNCWP-AnobQ9ACFw?e=g6fEGe</t>
  </si>
  <si>
    <t>OLCE RUTA SUBSANACION</t>
  </si>
  <si>
    <t>https://veratiaservices.sharepoint.com/sites/OLCEPer/Documentos%20compartidos/Forms/AllItems.aspx?ga=1&amp;id=%2Fsites%2FOLCEPer%2FDocumentos%20compartidos%2FGeneral%2FEntregables&amp;viewid=1d9b6a5e%2Dd3a0%2D457f%2Da63d%2Dd1e719fe1c66</t>
  </si>
  <si>
    <t>https://minceturgobpe.sharepoint.com/Shared%20Documents/Forms/AllItems.aspx?id=%2FShared%20Documents%2FVUCE2%2FCalidad%2FOLCE%2F24%2E%20Revision%20Entregable%207%2E1%20OLCE%2018032024&amp;p=true&amp;ga=1</t>
  </si>
  <si>
    <t>Usuario: Gino</t>
  </si>
  <si>
    <t>Clave: prueba123456</t>
  </si>
  <si>
    <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t>
  </si>
  <si>
    <t>AUTOMATIZACIONES</t>
  </si>
  <si>
    <t>https://veratiaservices.sharepoint.com/:f:/s/ZEEPer9/EoJEZjPDJrlJp4ALAKwBsO4BBGWC8hDghBqf9VfUwmOYUQ?e=MY7LKZ</t>
  </si>
  <si>
    <t>NUEVAS INCIDENXCIAS</t>
  </si>
  <si>
    <t>ing.jorgecisneroscab@gmail.com</t>
  </si>
  <si>
    <t>Jcisner0s@</t>
  </si>
  <si>
    <t>Inicio de Atención de Revalidación de Incidencias Subsanadas para los Excel de “Reporte Incidencias” - Para el Proyecto OLCE registrados en el enlace: https://minceturgobpe.sharepoint.com/:f:/g/EsbTRDoBMeVKtY4xFpEKjC8BGIdY7KTNCWP-AnobQ9ACFw?e=g6fEGe</t>
  </si>
  <si>
    <t>Finalización de Atención de Revalidación de Incidencias Subsanadas para los Excel de “Reporte Incidencias” - Para el Proyecto OLCE registrados en el enlace: https://minceturgobpe.sharepoint.com/:f:/g/EsbTRDoBMeVKtY4xFpEKjC8BGIdY7KTNCWP-AnobQ9ACFw?e=g6fEGe</t>
  </si>
  <si>
    <t>Se finalizó la atención de ejecución / evidenciar los objetos de prueba:
OLCE - API.side
OLCE - Contacto.side
OLCE - Documentos.side
OLCE - Feedback.side
OLCE - Noticias.side
Finalizando con reporte con un % de 75% de ejecución exitosa.</t>
  </si>
  <si>
    <t>Finalización de atención Elaboración de Reporte y Envío de Informe de Pruebas Automatizadas para los Objetos de casos de prueba y sus Suite de pruebas integrados para el proyecto OLCE E7.1</t>
  </si>
  <si>
    <t>Ejecución y Validación de los objeto de Prueba y sus Suite de pruebas integrados para el proyecto OLCE E7.1</t>
  </si>
  <si>
    <t>Elaboración de Videos iterativos de las pruebas de automatizadas, y carga de las evidencias a un google drive para la revisión del equipo responsable para el proyecto ZEE 4.6.1 en la siguiente ruta: https://drive.google.com/drive/folders/1iI_sIi414wCBDbMJDdlufbDnbJEl0hx_</t>
  </si>
  <si>
    <t>Inicio de atención de objetos actualizados y nuevos objetos de Automatización de pruebas brindados por el equipo Veratia para el proyecto OLCE desde la ruta: obQ9ACFw?e=g6fEGe</t>
  </si>
  <si>
    <t>Inicio de atención de objetos actualizados y nuevos objetos de Automatización de pruebas para enviado por el equipo de Veratia se validó los objetos que estén mencionados en al manual de automatización y la cantidad de los objetos entregados, se procedió con la ejecución usando la herramienta SELENIUM-IDE, utilizando el Browser Google Chrome para las pruebas del proyecto ZEE 4.6.1 : 
Aforo_Control_Inventario.side
Balanza-Pesaje-Vehiculo.side
Contrato_inversion.side
Ingresos_bandeja_control_inicial.side
LOGIN_ZEE.side
MENSAJERIACREAR_NOTIFICACION.side
SALIDASRegistro-Vehiculos-Salida.side
TesoreriaRegistro_tipo_cambio.side</t>
  </si>
  <si>
    <t>https://landing-test.vuce.gob.pe/mr2/mr2-ui/</t>
  </si>
  <si>
    <t>ruta mr</t>
  </si>
  <si>
    <t>[Prueba Automatizada] Atención de Análisis, Ejecución, Generación Video, Validación y preparacion del Reporte para todos los objetos de prueba enviado por el equipo Veratia para el Proyecto MR 2.0</t>
  </si>
  <si>
    <t>Se dio Análisis y Revisión de la Historia de usuario: HU_GP.GP.001 “Obtener Monto de Pago” para Proyecto [MR 2.0]</t>
  </si>
  <si>
    <t>https://veratiaservices.sharepoint.com/:f:/s/ZEEPer9/EuKlAYhtS2FJh11559LsBKcBTmMEnwwUUysCN9heeRPGEA?e=hohuHG</t>
  </si>
  <si>
    <t>RUTA ZEE AMB CAP</t>
  </si>
  <si>
    <t>capacitación</t>
  </si>
  <si>
    <t>https://landing-capa.vuce.gob.pe/vuce-zee-mf/</t>
  </si>
  <si>
    <t>REPOSITORIO COMPARTIDO</t>
  </si>
  <si>
    <t>ADMINISTRADOR</t>
  </si>
  <si>
    <t>TRABAJADOR</t>
  </si>
  <si>
    <t>trabajador232</t>
  </si>
  <si>
    <t>AFORADOR</t>
  </si>
  <si>
    <t>renata</t>
  </si>
  <si>
    <t>PERSONAL DE TESORERÍA</t>
  </si>
  <si>
    <t>lucas</t>
  </si>
  <si>
    <t>MINCETUR (LECTURA)</t>
  </si>
  <si>
    <t>llozano</t>
  </si>
  <si>
    <t>USUARIO ZEE</t>
  </si>
  <si>
    <t>INDUSTRIAL</t>
  </si>
  <si>
    <t xml:space="preserve">INDUSTRIAL  </t>
  </si>
  <si>
    <t>CAPACITACION</t>
  </si>
  <si>
    <t>DCC43535</t>
  </si>
  <si>
    <t>DCC23351</t>
  </si>
  <si>
    <t>https://minceturgobpe.sharepoint.com/:f:/g/EseyXTFk80FOnbiPvcekGPQBgy_T1_ZMD_xhxji0Zoar0g?e=hx9u7w</t>
  </si>
  <si>
    <t>reporte incidencias zee capa</t>
  </si>
  <si>
    <t>https://minceturgobpe.sharepoint.com/Shared%20Documents/Forms/AllItems.aspx?id=%2FShared%20Documents%2FVUCE2%2FMR%2F%5BMR%202%2E0%5D%20Documentos%20de%20trabajo%2F17%2E%20MR%202%2E0%20%2D%202023%2FHUs%20analisis%20funcional%2FHUs%20Desarrollo%20y%20DVUCEPT&amp;p=true&amp;ga=1</t>
  </si>
  <si>
    <t>ruta de HU (desarrollo y analisis)</t>
  </si>
  <si>
    <t>https://minceturgobpe.sharepoint.com/Shared%20Documents/Forms/AllItems.aspx?id=%2FShared%20Documents%2FVUCE2%2FCalidad%2FMR%2DVUCE2%2E0%2F2%2E%20PPS%5FMR%2DVUCE2%2E0%20FASE1&amp;p=true&amp;ga=1</t>
  </si>
  <si>
    <t>PPS del equipo</t>
  </si>
  <si>
    <t>https://minceturgobpe.sharepoint.com/Shared%20Documents/Forms/AllItems.aspx?id=%2FShared%20Documents%2FVUCE2%2FCalidad%2FMR%2DVUCE2%2E0%2F6%2E%20Mapeos&amp;p=true&amp;ga=1</t>
  </si>
  <si>
    <t>mapeos tecnicos</t>
  </si>
  <si>
    <t>https://minceturgobpe.sharepoint.com/Shared%20Documents/Forms/AllItems.aspx?id=%2FShared%20Documents%2FVUCE2%2FCalidad%2FMR%2DVUCE2%2E0%2F4%2E%20Incidencias&amp;p=true&amp;ga=1</t>
  </si>
  <si>
    <t>ruta incidencias</t>
  </si>
  <si>
    <t>https://minceturgobpe.sharepoint.com/:f:/g/EsrZ49jrHKRCnqlHkTRXFG8BbCbFcokpknUrEtoLQZBhLw?e=pwG8ur</t>
  </si>
  <si>
    <t>mapeos tecnicos 2</t>
  </si>
  <si>
    <t>IP: 192.168.140.23
Puerto: 5444
BD: VUCE_MR
Usuario: usuqamr
Contraseña: u5uqamr666$</t>
  </si>
  <si>
    <t>u5uqamr666$</t>
  </si>
  <si>
    <t>usuqamr</t>
  </si>
  <si>
    <t>VUCE_MR</t>
  </si>
  <si>
    <t>192.168.140.23</t>
  </si>
  <si>
    <t>Se dio Inicio a la Preparación y Finalización Casos de Prueba (Potenciales) en base al HU_GP.GP.001 “Obtener Monto de Pago” [MR 2.0]</t>
  </si>
  <si>
    <t>Actividad de Ejecución de pruebas tomando de apoyo los documentos base PPS y HU: HU_GP.GP.001 “Obtener Monto de Pago” para Proyecto [MR 2.0]</t>
  </si>
  <si>
    <t>Inicio en Atención de la asignación para el analisis y preparación de pruebas (Sistema y Documentación) para el proceso: HU_GP.GP.001 “Obtener Monto de Pago” para Proyecto [MR 2.0]</t>
  </si>
  <si>
    <t>Inicio de Atención de ejecución de pruebas exploratorias en base a la asignación via mail - Para el Proyecto ZEE en la versión 6.2 y en el nuevo ambiente de Capacitación</t>
  </si>
  <si>
    <t>De acuerdo a lo informado via correo electrónico, se da inicio a la ejecución de pruebas para validar los siguientes puntos del sistema:
- Exploración de funcionamiento
- Validación de defectos
- Pruebas de Regresión
Donde la nueva ejecución se dará bajo el nuevo ambiente de capacitación</t>
  </si>
  <si>
    <t>Registro de Incidencias y reparación del comunicado al funcional responsable, para su respectivo feedback, durante la etapa de elaboración del PPS, en base al análisis del artefacto HU_AU.AC.004 "Cabecera Pie de Página" para el proyecto [Autenticación]</t>
  </si>
  <si>
    <t>[Gestión de PPS] Análisis, Revisión, Preparación de Casos de Prueba, Reporte de Defecto y Generación de Reporte en base al para la HU: HU_GP.GP.001 "Obtener Monto de Pago" del Proyecto [MR 2.0]</t>
  </si>
  <si>
    <t>Registro de incidencias encontradas durante la etapa de ejecución y en la elaboración de IPS de HU_GS.RS.003 Formato general para el registro de la solicitud para el Proyecto [MR 2.0]</t>
  </si>
  <si>
    <t>[Ejecución de Prueba y Preparación de Data] Preparación data base para ser utilizado en pruebas generales del equipo de Calidad, para el SISTEMA ZEE 6.2 en el ambiente de CAPACITACION</t>
  </si>
  <si>
    <t>Inicio de Atención de ejecución de pruebas y elaboración de data, en especial generación de alertas/notificaciónes - Para el Proyecto ZEE en la versión 6.2 y en el nuevo ambiente de Capacitación</t>
  </si>
  <si>
    <t>Donde la nueva ejecución se dará bajo el nuevo ambiente de capacitación</t>
  </si>
  <si>
    <t>a)	De acuerdo a lo informado via correo electrónico, prepara la información necesaria para las ejecuciones de regresión, se elaboró notificaciones y alertas que serán requeridas para las distintas pruebas que el equipo de calidad consumirá para las pruebas transversales en su proceso:
-Para el caso: Cuando Aforador observa Draft de ingreso
-Para el caso: Cuando Aforador aprueba Draft de ingreso
-Para el caso: Cuando ZEE (tipo RUC) ejecuta un pago PASARELA
-Para el caso: Cuando Tesorero solo Factura orden de pago
-Para el caso: Cuando Tesorero Factura y PAGA orden de pago
-Para el caso: Cuando ZEE guarda el Registro, conformidad de ingreso
Donde la nueva ejecución se dará bajo el nuevo ambiente de capacitación</t>
  </si>
  <si>
    <t>[Registro de Incidencias] Documentación de Resultados en base a la ejecución, para el SISTEMA ZEE 6.2 en el ambiente de CAPACITACION</t>
  </si>
  <si>
    <t>Reporte de Incidencias encontradas durante la ejecución de la funcionalidad de Notificaciones y Alertas para el Sistema ZEE 6.2 apuntando al ambiente de Capacitación.</t>
  </si>
  <si>
    <t>Generación de Informe y Reporte de finalización de desarrollo del Artefacto de PPS en base a la HU_AU.GA.003 "Registrar Funcionario que ya tiene Cuenta Vuce" para el proyecto [Autenticación]</t>
  </si>
  <si>
    <t>[Análisis y Ejecución de Pruebas] Revisión de las Bases de Pruebas, para su Posterior ejecución de los casos referidos: Nueva Normativas (HU_6.1, HU_6.2, HU_6.3) del proyecto OLCE</t>
  </si>
  <si>
    <t>Se dio Inicio de Atención de ejecución de pruebas en paralelo se aplicó una capa de análisis y revisión de los documentos relacionados a la prueba para las historias: HU_6.1 “Visualizar Nueva Normativa”, HU_6.2 “Visualizar opciones de búsqueda”, HU_6.3 “Visualizar más descargados” del Sistema OLCE</t>
  </si>
  <si>
    <t>[Registro de Incidencias y Reporte de Avance] Documentación de Hallazgos durante la validación del sistema y posterior Reporte a Lider QA del estado de la Prueba para los CP: Nueva Normativas (HU_6.1, HU_6.2, HU_6.3) del proyecto OLCE</t>
  </si>
  <si>
    <t>Se hallaron incidencias durante la prueba y se generó el correpondiente reporte de defectos para las historias: HU_6.1 “Visualizar Nueva Normativa”, HU_6.2 “Visualizar opciones de búsqueda”, HU_6.3 “Visualizar más descargados” - Sistema OLCE – Más Apartados: Nueva Normativa: Normativas. Y cerrando con el correo Informativo a lider QA en este reporte poniendo aviso del estado actual de la prueba. Dichas incidencias están reportadas en el documento 6. ReporteIncidencias_ E5 Release 2 OLCE.xlsx</t>
  </si>
  <si>
    <t>a)	Historias Revisadas/Analizadas y Ejecutadas son: 
HU_6.1 “Visualizar Nueva Normativa”
HU_6.2 “Visualizar opciones de búsqueda”
HU_6.3 “Visualizar más descargados” 
Para la ruta: Sistema OLCE – Más Apartados: Nueva Normativa: Normativas. Análisis documentario, y ejecución de pruebas, para validar el flujo indicado según la documentación para un control en el proceso
a)	Registro de incidencias para las historias:
HU_6.1 “Visualizar Nueva Normativa”
HU_6.2 “Visualizar opciones de búsqueda”
HU_6.3 “Visualizar más descargados” 
Tanto el reporte de incidencias (ruta mencionada en el anexo) y reporte de estado actual de las pruebas, debidamente evidenciadas para el control y gestión de líder de calidad, el reporte puede ser de carácter incremental debido a tratarse de una actividad constante de pruebas</t>
  </si>
  <si>
    <t>https://minceturgobpe.sharepoint.com/Shared%20Documents/Forms/AllItems.aspx?ga=1&amp;id=%2FShared%20Documents%2FVUCE2%2FTransversales%2FAutenticacion%2FTEAMS%2F2%2E%20FUNCIONALES%2FEntregables%2FHDUs%2FFASE%20I%2FRelease%202&amp;viewid=fdaf29ee%2D1dbc%2D43a5%2D800e%2Dcc2923a5d4d4</t>
  </si>
  <si>
    <t>AUTENTICACION</t>
  </si>
  <si>
    <t>https://minceturgobpe.sharepoint.com/:x:/g/EczJ8b_Z4eVNneTTMRHgM_0BXBlHw6cB08-zlrIJukMXrA?e=nGHI8D</t>
  </si>
  <si>
    <t>https://veratiaservices.sharepoint.com/sites/OLCEPer/Documentos%20compartidos/Forms/AllItems.aspx?id=%2Fsites%2FOLCEPer%2FDocumentos%20compartidos%2FGeneral%2FEntregables&amp;p=true&amp;ga=1</t>
  </si>
  <si>
    <t>olce HU</t>
  </si>
  <si>
    <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t>
  </si>
  <si>
    <t>reunion etl 18/06</t>
  </si>
  <si>
    <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t>
  </si>
  <si>
    <t>reunion etl 19/06</t>
  </si>
  <si>
    <t>Estos son los datos del acceso al teams</t>
  </si>
  <si>
    <t>Nombre para mostrar: Jorge Daniel Cisneros Cabello</t>
  </si>
  <si>
    <t>Nombre de usuario: jcisneros@minceturaproyectovuce2.onmicrosoft.com</t>
  </si>
  <si>
    <t>Contraseña: Proyecto2024</t>
  </si>
  <si>
    <t>Inicio de Atención de Ejecución de Casos que recayeron en incidencia y el equipo de Veratia levantó para su respectiva confirmación de la corrección, tomando evidencia del proceso.</t>
  </si>
  <si>
    <t>[Atención de Revalidación] Ejecución, Validación y Registro de Incidencias Subsanadas por el equipo de Veratia para los proyectos OLCE &amp; ZEE 4.6.4</t>
  </si>
  <si>
    <t>[Prueba Exploratoria] Ejecución de pruebas exploratorias para el nuevo despliegue de SISTEMA ZEE 6.2 en el ambiente de CAPACITACION</t>
  </si>
  <si>
    <t>[Prueba de Rendimiento] Informar al líder de Calidad con el Reporte de pruebas en base al objeto de prueba: Summary Report.jmx con la herramienta Jmeter para medir el performance de Stress y Carga para del Proyecto [OLCE]</t>
  </si>
  <si>
    <t>Envío de Informe de Pruebas de Performance para el objeto de prueba: “Summary Report.jmx” y sus casos de prueba (mapeados en el informe de pruebas de rendimiento) para el proyecto OLCE E7.1</t>
  </si>
  <si>
    <t>a)	Al finalizar la elaboración del Reporte, se envió correo al lider calidad (Ruth Huapaya), de los resultados finales por cada caso de prueba mapeado indicado en el informe de prueba enviado por equipo de veratia “Informe Pruebas Rendimiento Carga y Stress-OLCE.docx”, donde también se agrega en el cuerpo de correo comentarios de los acontecimientos encontrados durante la prueba y el alcance de la prueba.
b)	Se informó también que las pruebas ejecutadas dieron un 100% de éxito para cada caso.</t>
  </si>
  <si>
    <t>Envío de Informe de ejecución de pruebas y desarrollo de IPS en base a los objetos de prueba PPS y HU: HU_GP.GP.001 “Obtener Monto de Pago”  y sus casos de prueba para el proyecto OLCE E7.1</t>
  </si>
  <si>
    <t>https://minceturgobpe.sharepoint.com/Shared%20Documents/Forms/AllItems.aspx?id=%2FShared%20Documents%2FVUCE2%2FCalidad%2FOLCE%2F28%20Revision%20Entregable%207%2E2%20OLCE%20%2D%20Revision%20062024&amp;p=true&amp;ga=1</t>
  </si>
  <si>
    <t>indicadores</t>
  </si>
  <si>
    <t>https://minceturgobpe.sharepoint.com/Shared%20Documents/Forms/AllItems.aspx?id=%2FShared%20Documents%2FVUCE2%2FCalidad%2FOLCE%2F28%20Revision%20Entregable%207%2E2%20OLCE%20%2D%20Revision%20062024%2FINCIDENCIAS&amp;p=true&amp;ga=1</t>
  </si>
  <si>
    <t xml:space="preserve">olce defectos </t>
  </si>
  <si>
    <t>Elaboración del documento IPS registrando el paso a paso, instrucción de la acción y resultado esperado y resultado real del sistema en base a la HU: HU_GP.GP.003 Ver Bandeja de Pagos Administrado para el Proyecto [MR 2.0]</t>
  </si>
  <si>
    <t>https://minceturgobpe.sharepoint.com/:f:/g/ErcdD9m_c1BMumBhfSNFsiwBIDKRw2_HQazo_NFDeii_eA?e=Mz5Clz</t>
  </si>
  <si>
    <t>nueva ruta HU</t>
  </si>
  <si>
    <t>https://minceturgobpe.sharepoint.com/:x:/g/EbjDDnMb9v9HgKQPOLAUfCoBn0u977lZr7hdsT3pCChhSQ?e=UQBYg7</t>
  </si>
  <si>
    <t>Documento RNF</t>
  </si>
  <si>
    <t>https://minceturgobpe.sharepoint.com/:f:/g/EucaIwsk89JNjwdCyaeJczcBdHaug6pIjGIC7jS38AwHSA?e=CfYdxV</t>
  </si>
  <si>
    <t>HU ACTUALIZADAS2</t>
  </si>
  <si>
    <t>https://landing-test.vuce.gob.pe/autenticacion2/landing-componentes/components</t>
  </si>
  <si>
    <t>PROYECTO</t>
  </si>
  <si>
    <t>EXTRANET</t>
  </si>
  <si>
    <t>EXTA0126 / EXTA0126</t>
  </si>
  <si>
    <t>EXTA0100 / EXTA0100</t>
  </si>
  <si>
    <t xml:space="preserve"> </t>
  </si>
  <si>
    <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t>
  </si>
  <si>
    <t>https://minceturgobpe.sharepoint.com/:f:/g/Epx8wBd1MuhAkRq1PvzEc6kBivJ82e00iVEFRYGZ551b0A?e=VL6ct0</t>
  </si>
  <si>
    <t>cuadro de ejecuciones</t>
  </si>
  <si>
    <t>https://minceturgobpe.sharepoint.com/:x:/g/EeIMOpwWapFNiBilIX6PpSsBy_DBWfQfj9Ek2QxwNvjecw?e=TR9kQq</t>
  </si>
  <si>
    <t>Avanzace Autenticación</t>
  </si>
  <si>
    <t>Mercancias Restringidas cuenta</t>
  </si>
  <si>
    <t xml:space="preserve">EXTA0126 / EXTA0126 </t>
  </si>
  <si>
    <t>https://minceturgobpe.sharepoint.com/:f:/g/Ek71t_LB3DlPuu5o93MVbykBBbTnZcq5iNaQHMEjBA950g?e=0SgtTw</t>
  </si>
  <si>
    <t>RUTA PPS (incidencia) 2</t>
  </si>
  <si>
    <t>RUTA PPS (incidencia) 1</t>
  </si>
  <si>
    <t>https://minceturgobpe.sharepoint.com/:f:/g/EgFsj3bFnR5HlYblMMJUB-kBIH3MkCZLtPvwv_EmT_il5w?e=A3C19V</t>
  </si>
  <si>
    <t>Ruta documentación ETL</t>
  </si>
  <si>
    <t>https://landing-test.vuce.gob.pe/olce-wp/</t>
  </si>
  <si>
    <t>ORACLE</t>
  </si>
  <si>
    <t>Usuario: usuarioqa</t>
  </si>
  <si>
    <t>Clave: usuarioqa</t>
  </si>
  <si>
    <t>Usuario: authapp</t>
  </si>
  <si>
    <t>Clave:  $authapp2023</t>
  </si>
  <si>
    <t>https://minceturgobpe.sharepoint.com/Shared%20Documents/Forms/AllItems.aspx?id=%2FShared%20Documents%2FVUCE2%2FCalidad%2FAutenticaci%C3%B3n%2FRELEASE%202&amp;p=true&amp;ga=1</t>
  </si>
  <si>
    <t>ruta incidencia 3</t>
  </si>
  <si>
    <t>https://minceturgobpe.sharepoint.com/:x:/r/_layouts/15/Doc.aspx?sourcedoc=%7B0F929943-7BE6-4313-AF1F-AC58EF9FC1E1%7D&amp;file=1.%20ReporteIncidencias_OLCE.xlsx&amp;action=default&amp;mobileredirect=true</t>
  </si>
  <si>
    <t>Observaciones ETL</t>
  </si>
  <si>
    <t>Generación de Informe y Reporte de finalización de adaptación del Artefacto de PPS al nuevo formato en base al PPS-HU_AU.CV.009_BuscarUsuarios para el proyecto [Autenticación]</t>
  </si>
  <si>
    <t>CP - GITLAB</t>
  </si>
  <si>
    <t>jcisneros/Jcisner0@</t>
  </si>
  <si>
    <t>http://172.23.12.28/</t>
  </si>
  <si>
    <t>CP</t>
  </si>
  <si>
    <t>SCRIPT DE AUTOMATIZACIÓN</t>
  </si>
  <si>
    <t>http://172.23.12.28/cp2/scriptautomatizacion</t>
  </si>
  <si>
    <t>https://landing-test.vuce.gob.pe/cp2</t>
  </si>
  <si>
    <t>Ruta del sistema</t>
  </si>
  <si>
    <t>https://minceturgobpe.sharepoint.com/Shared%20Documents/Forms/AllItems.aspx?ga=1&amp;id=%2FShared%20Documents%2FVUCE2%2FCalidad%2FProyecto%20CP%202%2E0%2FINCIDENCIAS%2DEntregable%203%2FPPS%2DE3%20%2818%2Doct%29&amp;viewid=fdaf29ee%2D1dbc%2D43a5%2D800e%2Dcc2923a5d4d4</t>
  </si>
  <si>
    <t>https://minceturgobpe.sharepoint.com/Shared%20Documents/Forms/AllItems.aspx?ga=1&amp;id=%2FShared%20Documents%2FVUCE2%2FPROYECTOS%2FCP2%2E0%2F12%2E%20Consultor%C3%ADa%20CP%202%2E0%2F7%2E%20Entregables%20%28versi%C3%B3n%20para%20revisi%C3%B3n%29%2F3%2E2%20Entregable%203%20%2D%20Subsanaci%C3%B3n%20%2820%2E09%2E2024%29%2F05%20Certificaci%C3%B3n%20E3%2F5%2E5%2Eiii%20IPS&amp;viewid=fdaf29ee%2D1dbc%2D43a5%2D800e%2Dcc2923a5d4d4</t>
  </si>
  <si>
    <t>IPS Actualizada</t>
  </si>
  <si>
    <t>PPS Actualizada</t>
  </si>
  <si>
    <t>https://minceturgobpe.sharepoint.com/Shared%20Documents/Forms/AllItems.aspx?ga=1&amp;id=%2FShared%20Documents%2FVUCE2%2FCalidad%2FProyecto%20CP%202%2E0%2FINCIDENCIAS%2D%20E3%2DAutomatizaci%C3%B3n&amp;viewid=fdaf29ee%2D1dbc%2D43a5%2D800e%2Dcc2923a5d4d4</t>
  </si>
  <si>
    <t>Ruta incidencias</t>
  </si>
  <si>
    <t>IPS Actualizada 2</t>
  </si>
  <si>
    <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t>
  </si>
  <si>
    <t>los documentos de QA relacionados al Entregable 3 Subsanacion 2</t>
  </si>
  <si>
    <t>https://minceturgobpe.sharepoint.com/Shared%20Documents/Forms/AllItems.aspx?ga=1&amp;id=%2FShared%20Documents%2FVUCE2%2FPROYECTOS%2FCP2%2E0%2F12%2E%20Consultor%C3%ADa%20CP%202%2E0%2F7%2E%20Entregables%20%28versi%C3%B3n%20para%20revisi%C3%B3n%29%2F3%2E2%20Entregable%203%20%2D%20Subsanaci%C3%B3n%20%2820%2E09%2E2024%29%2F04%20Desarrollo%20E3%2F5%2E4%2Ev%20Mapeos%20T%C3%A9cnicos&amp;viewid=fdaf29ee%2D1dbc%2D43a5%2D800e%2Dcc2923a5d4d4</t>
  </si>
  <si>
    <t>Mapeo tecnico</t>
  </si>
  <si>
    <t>git clone http://gitlab.vuce.gob.pe/cp2/scriptautomatizacion.git</t>
  </si>
  <si>
    <t>ruta para clonar</t>
  </si>
  <si>
    <t>https://minceturgobpe.sharepoint.com/Shared%20Documents/Forms/AllItems.aspx?ga=1&amp;id=%2FShared%20Documents%2FVUCE2%2FPROYECTOS%2FCP2%2E0%2F12%2E%20Consultor%C3%ADa%20CP%202%2E0%2F7%2E%20Entregables%20%28versi%C3%B3n%20para%20revisi%C3%B3n%29%2F2%2E2%20Entregable%202%20%2D%20subsanaci%C3%B3n%20%2811%2E07%2E2024%29%2F05%20Certificaci%C3%B3n%20E2%2F03%20IPS%2FEpica%20Ficha%20Tecnica&amp;viewid=fdaf29ee%2D1dbc%2D43a5%2D800e%2Dcc2923a5d4d4</t>
  </si>
  <si>
    <t>ips para E2</t>
  </si>
  <si>
    <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t>
  </si>
  <si>
    <t>https://minceturgobpe.sharepoint.com/Shared%20Documents/Forms/AllItems.aspx?ga=1&amp;id=%2FShared%20Documents%2FVUCE2%2FCalidad%2FProyecto%20CP%202%2E0%2FIncidencias%2DEntregable%203%2DSubsanacion%202&amp;viewid=fdaf29ee%2D1dbc%2D43a5%2D800e%2Dcc2923a5d4d4</t>
  </si>
  <si>
    <t>ips subsanados</t>
  </si>
  <si>
    <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t>
  </si>
  <si>
    <t>E3 SUBSANACION</t>
  </si>
  <si>
    <t>https://minceturgobpe.sharepoint.com/Shared%20Documents/Forms/AllItems.aspx?ga=1&amp;id=%2FShared%20Documents%2FVUCE2%2FPROYECTOS%2FCP2%2E0%2F12%2E%20Consultor%C3%ADa%20CP%202%2E0%2F7%2E%20Entregables%20%28versi%C3%B3n%20para%20revisi%C3%B3n%29%2F3%2E4%20Entregable%203%20%2D%20subsanaci%C3%B3n%202%20%2810%2E11%2E2024%29%2F05%20Certificaci%C3%B3n%20E3%2F03%20IPS%2FGrupo%2002&amp;viewid=fdaf29ee%2D1dbc%2D43a5%2D800e%2Dcc2923a5d4d4</t>
  </si>
  <si>
    <t>IPS ASIGHNADOS</t>
  </si>
  <si>
    <t>https://minceturgobpe.sharepoint.com/:x:/r/_layouts/15/Doc.aspx?sourcedoc=%7B842FBDC0-875B-43DC-99DF-0C41574E2621%7D&amp;file=3.%20ReporteIncidencias_CP2.0%20-%20E3-IPS-Subsanacion2.xlsx&amp;action=default&amp;mobileredirect=true</t>
  </si>
  <si>
    <t>RUTA DE INCIDENCIAS PARA VALIDACION</t>
  </si>
  <si>
    <t>https://minceturgobpe.sharepoint.com/Shared%20Documents/Forms/AllItems.aspx?ga=1&amp;id=%2FShared%20Documents%2FVUCE2%2FCalidad%2FProyecto%20CP%202%2E0%2FINCIDENCIAS%2DEntregable%203%5FV2&amp;viewid=fdaf29ee%2D1dbc%2D43a5%2D800e%2Dcc2923a5d4d4</t>
  </si>
  <si>
    <t>ruta de incidencia 1</t>
  </si>
  <si>
    <t>200.41.100.157 - User: jcisnerosc / Password: jc1sn3#</t>
  </si>
  <si>
    <t>http://172.23.12.23:9000/</t>
  </si>
  <si>
    <t>ruta kafka</t>
  </si>
  <si>
    <t>para proyecto pasarella</t>
  </si>
  <si>
    <t>https://minceturgobpe.sharepoint.com/:f:/g/EidOyM1gKxBCgvi7g5uC1FwBO-FRCf5b0wYLpkEzON9LRA?e=B1NNcH</t>
  </si>
  <si>
    <t>incidencias subsanadas solo correccion</t>
  </si>
  <si>
    <t>https://veratiaservices.sharepoint.com/:f:/s/ZEEPer9/EujlUo7OFJBOiTY2ImkaSJcB1-d2vmfPTSWcFsk-31lSfQ?e=c8WRZc</t>
  </si>
  <si>
    <t>nuevas incidencias subsanadas</t>
  </si>
  <si>
    <t>https://minceturgobpe.sharepoint.com/:f:/g/ErdBiBGZ5yRNizR5yye-7j4BNz0xqcpa-E1hexb16cqd7g?e=cczxir</t>
  </si>
  <si>
    <t>para editar nuevas incidencias</t>
  </si>
  <si>
    <t>ZEE PAITA</t>
  </si>
  <si>
    <t>====================</t>
  </si>
  <si>
    <t>HERNAN ACOSTA ANGOMA</t>
  </si>
  <si>
    <t>Usuario: hacosta</t>
  </si>
  <si>
    <t>Contraseña: hacosta</t>
  </si>
  <si>
    <t>WILIAN ARCE CRISTOBAL</t>
  </si>
  <si>
    <t>Usuario: warce</t>
  </si>
  <si>
    <t>Contraseña: warce</t>
  </si>
  <si>
    <t>GUADALUPE ARENAS CHAVEZ</t>
  </si>
  <si>
    <t>Usuario: garenas</t>
  </si>
  <si>
    <t>Contraseña: garenas</t>
  </si>
  <si>
    <t>JESSICA ANGELICA AGUILAR MENDOZA</t>
  </si>
  <si>
    <t>Usuario: jaguilar</t>
  </si>
  <si>
    <t>Contraseña: jaguilar</t>
  </si>
  <si>
    <t>ADMIN</t>
  </si>
  <si>
    <t>TRABAJADOR-CONTROL INICIAL</t>
  </si>
  <si>
    <t>PERSONAL DE TESORERIA</t>
  </si>
  <si>
    <t>https://minceturgobpe.sharepoint.com/Shared%20Documents/Forms/AllItems.aspx?ga=1&amp;id=%2FShared%20Documents%2FVUCE2%2FCalidad%2FProyecto%20CP%202%2E0%2FIncidencias%2DAutomatizaci%C3%B3n&amp;viewid=fdaf29ee%2D1dbc%2D43a5%2D800e%2Dcc2923a5d4d4</t>
  </si>
  <si>
    <t>Ruta incidencias opcional</t>
  </si>
  <si>
    <t>https://minceturgobpe.sharepoint.com/:x:/r/_layouts/15/Doc.aspx?sourcedoc=%7BA4871C05-ACA2-49E6-8682-46A97488CA77%7D&amp;file=Reporte%20de%20Incidencias%20-%20Autenticaci%C3%B3n%202.0(RNF).xlsx&amp;action=default&amp;mobileredirect=true</t>
  </si>
  <si>
    <t>rnf incidencias</t>
  </si>
  <si>
    <t>https://minceturgobpe.sharepoint.com/:f:/g/ElFJVg28v05AsjXOnOqkN1sBMtc_0Hhorpg3nwZENPH0bQ?e=zeQEiq</t>
  </si>
  <si>
    <t>formato RNF</t>
  </si>
  <si>
    <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t>
  </si>
  <si>
    <t>ips entregables grupos</t>
  </si>
  <si>
    <t>https://minceturgobpe.sharepoint.com/Shared%20Documents/Forms/AllItems.aspx?ga=1&amp;id=%2FShared%20Documents%2FVUCE2%2FCalidad%2FProyecto%20CP%202%2E0%2FIncidencias%2DEntregable%203&amp;viewid=fdaf29ee%2D1dbc%2D43a5%2D800e%2Dcc2923a5d4d4</t>
  </si>
  <si>
    <t>Reporte de Incidencias</t>
  </si>
  <si>
    <t>POSTGRE</t>
  </si>
  <si>
    <t>MONGODB</t>
  </si>
  <si>
    <t>Cadena de conexión:</t>
  </si>
  <si>
    <t>mongodb://usuarioqa:usuari0qa25$@atcertbd-mongodb01.vuce.gob.pe:27017,atcertbd-mongodb02.vuce.gob.pe:27017,mtcertbd-drpmongodb01.vuce.gob.pe:27017/VUCE_MR?authSource=VUCE_MR&amp;replicaSet=vuceRSCert</t>
  </si>
  <si>
    <t>https://minceturgobpe.sharepoint.com/:f:/g/Epx8wBd1MuhAkRq1PvzEc6kBivJ82e00iVEFRYGZ551b0A?e=wxIzJZ</t>
  </si>
  <si>
    <t>ruta ips pps</t>
  </si>
  <si>
    <t>https://minceturgobpe.sharepoint.com/Shared%20Documents/Forms/AllItems.aspx?ga=1&amp;id=%2FShared%20Documents%2FVUCE2%2FPROYECTOS%2FCP2%2E0%2F12%2E%20Consultor%C3%ADa%20CP%202%2E0%2FEntregables%2FEntregable%203%20%2D%20Recomendaciones%2F04%20Desarrollo%20E3&amp;viewid=fdaf29ee%2D1dbc%2D43a5%2D800e%2Dcc2923a5d4d4</t>
  </si>
  <si>
    <t>Ultimas HU</t>
  </si>
  <si>
    <t xml:space="preserve">                                                                                                                                                                            </t>
  </si>
  <si>
    <t>En base al correo de asignación de Ruth, se inició con la actividad para el proyecto mercancías restringidas, el cual se dio inicio al análisis de la HU_TR.TR.002 “Barra de Progreso” v3. Seguidamente se Preparó los prospectos de casos de prueba para la prueba, en base al HU, en el nuevo documento PPS, dando un total de 124 casos descritos.
Se desarrolló el documento PPS con sus respectivos pasos y resultados esperados en base a los Casos de Prueba identificados en la etapa de Análisis para el proyecto MR, dando un total de 124 casos de prueba, en función de la HU_TR.TR.002 de nombre: Barra de Progreso. Se finalizó los prospectos de casos de prueba para la prueba. 
Se envió por correo la lista de defectos/consultas al analista funcional (propietario del HU), brindando las inconsistencias presentadas durante la etapa de elaboración del PPS, con sus respectivos comentarios y evidencias, sobre el artefacto:  HU_AU.AC.004 "Cabecera Pie de Página" para el proyecto [Autenticación]
Seguidamente se envió correo del cierre de desarrollo de PPS al líder de calidad (Ruth), para informar el resultado del análisis/elaboración con su respectivo documento adjunto de PPS, también informando de un correo adicional que se envía al funcional propietario del HU_AU.GA.003 "Registrar funcionario que ya tiene Cuenta Vuce”.
Se generó la homologación de PPS al nuevo formato presentado por el equipo de Calidad, se agregó la re-estructuración en el documento y también se añadió nuevos conceptos de fondo, para el PPS: PPS-HU_AU.CV.009_Buscar Usuarios. Para su posterior envio al líder para su información y tratamiento correspondiente.
Se envió correo del cierre de homologación de PPS al nuevo formato presentado por el equipo de Calidad, dirigido al líder de calidad (Ruth Huapaya), para informar el tratamiento del nuevo documento, cargado al repositorio respectivo, el nuevo documento PPS entendido es:
-PPS-HU_AU.CV.009_Buscar Usuarios para el proyecto de autenticación</t>
  </si>
  <si>
    <t>[Gestión de IPS] Ejecución de Pruebas, Desarrollo del documento registro de Evidencias y descripción del paso a paso, Registro de defectos y Generación de Reporte para la IPS (PPS y HU): GS.RS.003 "Formato General para el registro de la Solicitud" del Proyecto [MR 2.0]</t>
  </si>
  <si>
    <t>Para “Ver Comprobante de Pago Bancario”,se informó al equipo de Calidad, el levantamiento de incidencias reportadas, para la correspondiente validación (re-ejecución) de casos que se identificaron anomalías en el proceso de los procesos más recurrentes encontrados fueron en:
-	MIS PAGOS
Se dio por finalizado a la atención de subsanación y registro de defectos para los Excel subsanados por el equipo desarrollo para el/los siguiente(es) proyecto(s):
-	Proyecto MR 2.0
Donde se asignaron los estados Cerrado / Devuelto / Pendiente, asignando comentarios y nuevas evidencias de su revalidación.</t>
  </si>
  <si>
    <t>Considerando el correo enviado para la atención de pruebas enviado por Ruth, se inició con la actividad para el proyecto MR 2, el cual se dio validación la disponibilidad del sistema y revisión de la documentación PPS y HU: HU_GP.GP.001 de nombre: Obtener Monto de Pago. 
Se ejecutaron los casos de prueba mapeados en el PPS: HU_GP.GP.001, y capturando las evidencias el paso a paso. En la sección de anexo se adjunta la una muestra de un flujo exitoso del TEST.  
Se elaboró el nuevo documento IPS de nombre: IPS-MR_HU_TR.TR.005 Guardado automático.xlsx, tomando de base la PPS elaborada por el equipo de calidad y la HU elaborada por el equipo de analisis. En donde se ejecuta los pasos indicados con sus respectivas evidencias y comentarios de los resultados reales del sistema.
Al finalizar la elaboración del IPS de HU-TR.TR.002 “Barra de Progreso” se envió correo del cierre de desarrollo del documento al líder de calidad (Ruth) y en a la persona que coordina las actividades (Julio Soria), para informar el resultado de:
-	Análisis/elaboración con su respectivo documento adjunto de IPS
-	Estados de los casos de Prueba (Satisfactorias y Fallidas)
-	Información de las incidencias atendidas.
-	Homologación con el reporte de avance (Excel Sharepoint)
-	Y por último entrega de todos los artefactos elaborados.</t>
  </si>
  <si>
    <t>https://minceturgobpe.sharepoint.com/Shared%20Documents/Forms/AllItems.aspx?id=%2FShared%20Documents%2FVUCE2%2FCalidad%2FBuzon%20electronico%2FVersion%201&amp;p=true&amp;ga=1</t>
  </si>
  <si>
    <t>buzón</t>
  </si>
  <si>
    <t>Actas / pps / ips / incidencias</t>
  </si>
  <si>
    <t>jcisneros / Jcisner0@</t>
  </si>
  <si>
    <t>git lab</t>
  </si>
  <si>
    <t>BUZÓN</t>
  </si>
  <si>
    <t>ORACLE DATABASE NATIVE</t>
  </si>
  <si>
    <t>vucepr.vuce.gob.pe</t>
  </si>
  <si>
    <t>database</t>
  </si>
  <si>
    <t>host</t>
  </si>
  <si>
    <t>192.168.8.171</t>
  </si>
  <si>
    <t>Usuario</t>
  </si>
  <si>
    <t>Sys</t>
  </si>
  <si>
    <t>port</t>
  </si>
  <si>
    <t>pass</t>
  </si>
  <si>
    <t>temporal2028</t>
  </si>
  <si>
    <t>otra vista</t>
  </si>
  <si>
    <t>VCOBJ = BUZON 1</t>
  </si>
  <si>
    <t>mongodb://buzonusrapp:buzonusrapp20240909@atprodbd-mongodb01.vuce.gob.pe:27017,atprodbd-mongodb02.vuce.gob.pe:27017,mtprodbd-drpmongodb01.vuce.gob.pe:27017/vuce-buzonelectronico?retryWrites=true&amp;loadBalanced=false&amp;readPreference=primary&amp;connectTimeoutMS=10000&amp;authSource=vuce-buzonelectronico&amp;authMechanism=SCRAM-SHA-1&amp;3t.uriVersion=3&amp;3t.connection.name=MigracionPROD&amp;3t.databases=vuce-buzonelectronico&amp;3t.alwaysShowAuthDB=true&amp;3t.alwaysShowDBFromUserRole=true</t>
  </si>
  <si>
    <t xml:space="preserve">Buenas tardes, se ha creado el correo institucional </t>
  </si>
  <si>
    <t xml:space="preserve">  </t>
  </si>
  <si>
    <t>Correo: jcisneros@mincetur.gob.pe</t>
  </si>
  <si>
    <t xml:space="preserve">Clave: s@tip0s@tip0 </t>
  </si>
  <si>
    <t>Cambiar la clave</t>
  </si>
  <si>
    <t xml:space="preserve">Link: </t>
  </si>
  <si>
    <t xml:space="preserve">https://outlook.office.com/mail/ </t>
  </si>
  <si>
    <t xml:space="preserve">Saludos cordiales </t>
  </si>
  <si>
    <t>Los de VUCE 2 empiezan en 2502 (dos dígitos del año), los de VUCE 1 empiezan con 2025 (4 dígitos del año</t>
  </si>
  <si>
    <t>DATOS</t>
  </si>
  <si>
    <t>s@tip0s@tip0</t>
  </si>
  <si>
    <t>The.Last.Maverick@0</t>
  </si>
  <si>
    <t>********************************Config HOST****************************************************</t>
  </si>
  <si>
    <t>mongodb://vuce-buzonelectronico:simplEd17y@atcertbd-mongodb01.vuce.gob.pe:27017,atcertbd-mongodb02.vuce.gob.pe:27017,mtcertbd-drpmongodb01.vuce.gob.pe:27017/vuce-buzonelectronico?authSource=vuce-buzonelectronico&amp;replicaSet=vuceRSCert&amp;readPreference=primary&amp;ssl=false</t>
  </si>
  <si>
    <t>148.102.72.15 www.vuce.gob.pe   # certiQA - MR GEE</t>
  </si>
  <si>
    <t>#192.168.10.20  landing.vuce.gob.pe authorize.vuce.gob.pe apimobile.vuce.gob.pe</t>
  </si>
  <si>
    <t>10.19.34.204 mongo1.vuce.gob.pe mongo1</t>
  </si>
  <si>
    <t>10.19.34.205 mongo2.vuce.gob.pe mongo2</t>
  </si>
  <si>
    <t>10.19.34.227 mongo3.vuce.gob.pe mongo</t>
  </si>
  <si>
    <t>#192.168.140.40    atcertbd-mongodb01.vuce.gob.pe</t>
  </si>
  <si>
    <t>#192.168.140.41    atcertbd-mongodb02.vuce.gob.pe</t>
  </si>
  <si>
    <t>#192.168.8.23     mtcertbd-drpmongodb01.vuce.gob.pe</t>
  </si>
  <si>
    <t>MONGO DB (BUZÓN PROD)</t>
  </si>
  <si>
    <t>MONGO DB (BUZÓN CERTI)</t>
  </si>
  <si>
    <t>https://minceturgobpe.sharepoint.com/:x:/g/EensSZCR415NrpOdCm6cwWUB_ADkeEZ4gmBuPZYaVBHDTQ?e=5VGirn</t>
  </si>
  <si>
    <t>RNF - FORMATO</t>
  </si>
  <si>
    <t>https://teams.microsoft.com/l/meetup-join/19%3ameeting_YzY5NTVlZTYtZjg2OC00NTcyLWEzYjktMDI4MjE5MjVjYTIy%40thread.v2/0?context=%7b%22Tid%22%3a%225fcc16fa-320e-49a2-8519-b3b58c55cc3c%22%2c%22Oid%22%3a%22f12545d7-08cc-460d-bec4-6e9cbb6ba2a4%22%7d</t>
  </si>
  <si>
    <t>daily - general</t>
  </si>
  <si>
    <t>curl --location 'https://authorize-test.vuce.gob.pe/auth2/realms/autenticacion2/protocol/openid-connect/token' \</t>
  </si>
  <si>
    <t>--header 'Content-Type: application/x-www-form-urlencoded' \</t>
  </si>
  <si>
    <t>--header 'Authorization: Basic bGFuZGluZy1hdXRoMjpIRHF2OFY1TWUxYWI4blZ3T2VEZUR4TnI3OTN0NnFPVg==' \</t>
  </si>
  <si>
    <t>--header 'Cookie: cliente_seleccionado=mercancias-restringidas; 5f61ebcbda9569a860fda8e2c5701a18=7e630426ddd9adc4ca68ad720ef550d6' \</t>
  </si>
  <si>
    <t>--data-urlencode 'client_id=landing-auth2' \</t>
  </si>
  <si>
    <t>--data-urlencode 'grant_type=password' \</t>
  </si>
  <si>
    <t>--data-urlencode 'username=backus@gmail.com' \</t>
  </si>
  <si>
    <t>--data-urlencode 'password=Vuce0424.'</t>
  </si>
  <si>
    <t>https://minceturgobpe.sharepoint.com/Shared%20Documents/Forms/AllItems.aspx?id=%2FShared%20Documents%2FVUCE2%2FCalidad%2FBuzon%20electronico%2FVersion%201%2F3%2E%20IPS%5FBUZON2%2E0&amp;viewid=fdaf29ee%2D1dbc%2D43a5%2D800e%2Dcc2923a5d4d4&amp;ga=1</t>
  </si>
  <si>
    <t>Carga de IPS</t>
  </si>
  <si>
    <t>https://minceturgobpe.sharepoint.com/Shared%20Documents/Forms/AllItems.aspx?id=%2FShared%20Documents%2FVUCE2%2FCalidad%2FBuzon%20electronico%2FVersion%201%2F2%2E%20PPS%5FBUZON2%2E0&amp;viewid=fdaf29ee%2D1dbc%2D43a5%2D800e%2Dcc2923a5d4d4&amp;ga=1</t>
  </si>
  <si>
    <t>PPS buzon</t>
  </si>
  <si>
    <t>https://landing-test.vuce.gob.pe/buzonelectronico2/buzon-user-ui/mailBox</t>
  </si>
  <si>
    <t>sistema</t>
  </si>
  <si>
    <t>https://landing-test.vuce.gob.pe/buzonelectronico2/buzon-user-ui/start?codec=MR</t>
  </si>
  <si>
    <t>http://172.23.3.27:8080/</t>
  </si>
  <si>
    <t>airflow</t>
  </si>
  <si>
    <t>https://minceturgobpe.sharepoint.com/:f:/g/ErVbLRkXwoxHlXS-T-b2ljEBVF9tyw4WkQCu9-Km9qqHqw?e=4rRETI</t>
  </si>
  <si>
    <t>Raiz</t>
  </si>
  <si>
    <t>https://minceturgobpe.sharepoint.com/SitePages/Home.aspx?e=1%3A41c0e924beb7430b989c5d2274a0da63</t>
  </si>
  <si>
    <t>general site vuce</t>
  </si>
  <si>
    <t>https://minceturgobpe.sharepoint.com/Shared%20Documents/Forms/AllItems.aspx?id=%2FShared%20Documents%2FVUCE2%2FCalidad%2FMR%2DVUCE2%2E0%2F%5BMR%5D%20SCRIPT%20DE%20AUTOMATIZACI%C3%93N%20FLUJO%20CON%20PAGO&amp;viewid=fdaf29ee%2D1dbc%2D43a5%2D800e%2Dcc2923a5d4d4&amp;ga=1&amp;noAuthRedirect=1</t>
  </si>
  <si>
    <t>VUCECERT=</t>
  </si>
  <si>
    <t xml:space="preserve">  (DESCRIPTION =</t>
  </si>
  <si>
    <t xml:space="preserve">    (ADDRESS_LIST =</t>
  </si>
  <si>
    <t xml:space="preserve">      (ADDRESS = (PROTOCOL = TCP)(HOST = 10.19.34.200)(PORT = 1522))</t>
  </si>
  <si>
    <t xml:space="preserve">    )</t>
  </si>
  <si>
    <t xml:space="preserve">    (CONNECT_DATA =</t>
  </si>
  <si>
    <t xml:space="preserve">      (SID = vuceca01)</t>
  </si>
  <si>
    <t xml:space="preserve">  )</t>
  </si>
  <si>
    <t>VUCEDES=</t>
  </si>
  <si>
    <t xml:space="preserve">      (ADDRESS = (PROTOCOL = TCP)(HOST = 10.19.34.41)(PORT = 1521))</t>
  </si>
  <si>
    <t xml:space="preserve">       (SID = vucede01) </t>
  </si>
  <si>
    <t xml:space="preserve">  )  </t>
  </si>
  <si>
    <t>Inspirait/ inspirait</t>
  </si>
  <si>
    <t>CREDENCIALES</t>
  </si>
  <si>
    <t>inspira - DESARROLLO</t>
  </si>
  <si>
    <t>inspira - CERTI</t>
  </si>
  <si>
    <t>FASE</t>
  </si>
  <si>
    <t>F1</t>
  </si>
  <si>
    <t>F2</t>
  </si>
  <si>
    <t>F3</t>
  </si>
  <si>
    <t>F4</t>
  </si>
  <si>
    <t>F5</t>
  </si>
  <si>
    <t>ENDPOINTS</t>
  </si>
  <si>
    <t>x4</t>
  </si>
  <si>
    <t>RNF: Tasa de Error/
Tiempo Respuesta/
Cantidades/
Porcentaje</t>
  </si>
  <si>
    <t>Casuistica</t>
  </si>
  <si>
    <t>Construccion en 
Jmeter</t>
  </si>
  <si>
    <t>Registro en 
PPS</t>
  </si>
  <si>
    <t>Tiempo
Ejecución</t>
  </si>
  <si>
    <t>Preparacion
Data</t>
  </si>
  <si>
    <t>Registro en 
IPS</t>
  </si>
  <si>
    <t>TOTAL 
en Min</t>
  </si>
  <si>
    <t>Tiempo Final 
en Semanas</t>
  </si>
  <si>
    <t>TOTAL
en Horas</t>
  </si>
  <si>
    <t>TOTAL
en Dias</t>
  </si>
  <si>
    <t>TOTAL
en Semanas</t>
  </si>
  <si>
    <t>RECURSOS</t>
  </si>
  <si>
    <t>Caaso</t>
  </si>
  <si>
    <t>https://minceturgobpe.sharepoint.com/Shared%20Documents/Forms/AllItems.aspx?id=%2FShared%20Documents%2FVUCE2%2FCalidad%2FInstaladores&amp;p=true&amp;ga=1</t>
  </si>
  <si>
    <t>INSTALADORES MINCETUR</t>
  </si>
  <si>
    <t>https://minceturgobpe.sharepoint.com/:f:/g/EhUQ78S_kwNHmfyJME39oloB_Bwyt-Jplxpuy-iFyUKi5Q?e=r2EYUj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</si>
</sst>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rgb="FFFF0000"/>
      <name val="Calibri"/>
      <family val="2"/>
      <scheme val="minor"/>
    </font>
    <font>
      <sz val="20"/>
      <color theme="1"/>
      <name val="Calibri"/>
      <family val="2"/>
      <scheme val="minor"/>
    </font>
    <font>
      <sz val="16"/>
      <color theme="1"/>
      <name val="Calibri"/>
      <family val="2"/>
      <scheme val="minor"/>
    </font>
    <font>
      <b/>
      <sz val="16"/>
      <color theme="0"/>
      <name val="Calibri"/>
      <family val="2"/>
      <scheme val="minor"/>
    </font>
    <font>
      <b/>
      <sz val="11"/>
      <color rgb="FF5C6166"/>
      <name val="Arial"/>
      <family val="2"/>
    </font>
    <font>
      <b/>
      <sz val="11"/>
      <color theme="1"/>
      <name val="Calibri"/>
      <family val="2"/>
      <scheme val="minor"/>
    </font>
    <font>
      <sz val="8"/>
      <color theme="1"/>
      <name val="Calibri"/>
      <family val="2"/>
      <scheme val="minor"/>
    </font>
    <font>
      <sz val="11"/>
      <color theme="1"/>
      <name val="Arial"/>
      <family val="2"/>
    </font>
    <font>
      <b/>
      <sz val="11"/>
      <color theme="0"/>
      <name val="Calibri"/>
      <family val="2"/>
      <scheme val="minor"/>
    </font>
    <font>
      <sz val="11"/>
      <color rgb="FF000000"/>
      <name val="Courier New"/>
      <family val="3"/>
    </font>
    <font>
      <b/>
      <sz val="18"/>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tint="-0.249977111117893"/>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0" fillId="0" borderId="1"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 xfId="0" applyFill="1" applyBorder="1"/>
    <xf numFmtId="0" fontId="0" fillId="2" borderId="0" xfId="0" applyFill="1"/>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1" xfId="1" applyBorder="1"/>
    <xf numFmtId="0" fontId="0" fillId="0" borderId="12" xfId="0" applyBorder="1"/>
    <xf numFmtId="0" fontId="1" fillId="0" borderId="12" xfId="1" applyBorder="1"/>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1" fillId="0" borderId="7" xfId="1" applyBorder="1"/>
    <xf numFmtId="0" fontId="1" fillId="0" borderId="5" xfId="1" applyBorder="1"/>
    <xf numFmtId="0" fontId="1" fillId="0" borderId="0" xfId="1"/>
    <xf numFmtId="0" fontId="4" fillId="0" borderId="0" xfId="0" applyFont="1" applyAlignment="1">
      <alignment horizontal="center" vertical="center"/>
    </xf>
    <xf numFmtId="0" fontId="3" fillId="0" borderId="0" xfId="0" applyFont="1" applyAlignment="1">
      <alignment horizontal="center" vertical="center"/>
    </xf>
    <xf numFmtId="0" fontId="5" fillId="3" borderId="2"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7"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5" fillId="3" borderId="22" xfId="0" applyFont="1" applyFill="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1" fillId="2" borderId="0" xfId="1" applyFill="1"/>
    <xf numFmtId="14" fontId="0" fillId="0" borderId="0" xfId="0" applyNumberFormat="1"/>
    <xf numFmtId="14" fontId="6" fillId="0" borderId="0" xfId="0" applyNumberFormat="1" applyFont="1"/>
    <xf numFmtId="0" fontId="0" fillId="0" borderId="29" xfId="0" applyBorder="1"/>
    <xf numFmtId="0" fontId="0" fillId="0" borderId="33" xfId="0" applyBorder="1"/>
    <xf numFmtId="0" fontId="0" fillId="0" borderId="33" xfId="0" applyBorder="1" applyAlignment="1">
      <alignment horizontal="center" vertical="top" wrapText="1"/>
    </xf>
    <xf numFmtId="0" fontId="0" fillId="0" borderId="19" xfId="0" applyBorder="1"/>
    <xf numFmtId="0" fontId="1" fillId="0" borderId="0" xfId="1" applyBorder="1"/>
    <xf numFmtId="0" fontId="0" fillId="0" borderId="34" xfId="0" applyBorder="1"/>
    <xf numFmtId="0" fontId="0" fillId="4" borderId="16" xfId="0" applyFill="1" applyBorder="1"/>
    <xf numFmtId="0" fontId="0" fillId="0" borderId="5" xfId="0" applyBorder="1"/>
    <xf numFmtId="0" fontId="0" fillId="0" borderId="0" xfId="0" applyAlignment="1">
      <alignment wrapText="1"/>
    </xf>
    <xf numFmtId="0" fontId="0" fillId="0" borderId="36" xfId="0" applyBorder="1" applyAlignment="1">
      <alignment horizontal="center" vertical="top" wrapText="1"/>
    </xf>
    <xf numFmtId="0" fontId="0" fillId="0" borderId="0" xfId="0" applyAlignment="1">
      <alignment horizontal="center" wrapText="1"/>
    </xf>
    <xf numFmtId="0" fontId="0" fillId="0" borderId="29" xfId="0" applyBorder="1" applyAlignment="1">
      <alignment horizontal="center" vertical="center" wrapText="1"/>
    </xf>
    <xf numFmtId="0" fontId="7" fillId="0" borderId="0" xfId="0" applyFont="1"/>
    <xf numFmtId="0" fontId="0" fillId="0" borderId="29" xfId="0" applyBorder="1" applyAlignment="1">
      <alignment horizontal="center" wrapText="1"/>
    </xf>
    <xf numFmtId="0" fontId="7" fillId="2" borderId="0" xfId="0" applyFont="1" applyFill="1"/>
    <xf numFmtId="0" fontId="9" fillId="0" borderId="0" xfId="0" applyFont="1"/>
    <xf numFmtId="0" fontId="1" fillId="0" borderId="0" xfId="1" applyFill="1" applyBorder="1"/>
    <xf numFmtId="0" fontId="0" fillId="2" borderId="34" xfId="0" applyFill="1" applyBorder="1"/>
    <xf numFmtId="0" fontId="0" fillId="0" borderId="1" xfId="0" applyBorder="1" applyAlignment="1">
      <alignment horizontal="center" vertical="center"/>
    </xf>
    <xf numFmtId="0" fontId="0" fillId="0" borderId="0" xfId="0" applyAlignment="1">
      <alignment horizontal="left" vertical="center"/>
    </xf>
    <xf numFmtId="0" fontId="11" fillId="0" borderId="0" xfId="0" applyFont="1" applyAlignment="1">
      <alignment horizontal="left" vertical="center"/>
    </xf>
    <xf numFmtId="9" fontId="0" fillId="0" borderId="0" xfId="0" applyNumberFormat="1"/>
    <xf numFmtId="0" fontId="12" fillId="0" borderId="0" xfId="0" applyFont="1" applyAlignment="1">
      <alignment horizontal="center" vertical="center"/>
    </xf>
    <xf numFmtId="0" fontId="10" fillId="3" borderId="0" xfId="0" applyFont="1" applyFill="1" applyAlignment="1">
      <alignment horizontal="center" vertical="center" wrapText="1"/>
    </xf>
    <xf numFmtId="0" fontId="7" fillId="0" borderId="1" xfId="0" applyFont="1" applyBorder="1" applyAlignment="1">
      <alignment horizontal="center" vertical="center"/>
    </xf>
    <xf numFmtId="0" fontId="0" fillId="0" borderId="12" xfId="0" applyBorder="1" applyAlignment="1">
      <alignment horizontal="center" vertical="center"/>
    </xf>
    <xf numFmtId="0" fontId="7" fillId="0" borderId="12" xfId="0" applyFont="1" applyBorder="1" applyAlignment="1">
      <alignment horizontal="center" vertical="center"/>
    </xf>
    <xf numFmtId="0" fontId="10" fillId="3" borderId="11" xfId="0" applyFont="1" applyFill="1" applyBorder="1" applyAlignment="1">
      <alignment horizontal="center" vertical="center"/>
    </xf>
    <xf numFmtId="0" fontId="10" fillId="3" borderId="39"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7" fillId="0" borderId="0" xfId="0" applyFont="1" applyAlignment="1">
      <alignment horizontal="center" vertical="center"/>
    </xf>
    <xf numFmtId="0" fontId="7" fillId="6" borderId="0" xfId="0" applyFont="1" applyFill="1" applyAlignment="1">
      <alignment horizontal="center" vertical="center"/>
    </xf>
    <xf numFmtId="0" fontId="7" fillId="2" borderId="0" xfId="0" applyFont="1" applyFill="1" applyAlignment="1">
      <alignment horizontal="center" vertical="center" wrapText="1"/>
    </xf>
    <xf numFmtId="0" fontId="10" fillId="5" borderId="0" xfId="0" applyFont="1" applyFill="1" applyAlignment="1">
      <alignment horizontal="center" vertical="center"/>
    </xf>
    <xf numFmtId="0" fontId="10" fillId="5" borderId="0" xfId="0" applyFont="1" applyFill="1" applyAlignment="1">
      <alignment horizontal="center" vertical="center" wrapText="1"/>
    </xf>
    <xf numFmtId="0" fontId="13" fillId="6" borderId="0" xfId="0" applyFont="1" applyFill="1" applyAlignment="1">
      <alignment horizontal="center" vertical="center"/>
    </xf>
    <xf numFmtId="0" fontId="0" fillId="0" borderId="0" xfId="0" applyAlignment="1">
      <alignment horizontal="center" vertical="center"/>
    </xf>
    <xf numFmtId="0" fontId="7" fillId="0" borderId="29" xfId="0" applyFont="1" applyBorder="1" applyAlignment="1">
      <alignment horizontal="center" vertical="center" wrapText="1"/>
    </xf>
    <xf numFmtId="0" fontId="0" fillId="0" borderId="29" xfId="0"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horizontal="center" vertical="center" wrapText="1"/>
    </xf>
    <xf numFmtId="0" fontId="7" fillId="0" borderId="26" xfId="0" applyFont="1" applyBorder="1" applyAlignment="1">
      <alignment horizontal="center" wrapText="1"/>
    </xf>
    <xf numFmtId="0" fontId="7" fillId="0" borderId="31" xfId="0" applyFont="1" applyBorder="1" applyAlignment="1">
      <alignment horizontal="center" wrapText="1"/>
    </xf>
    <xf numFmtId="0" fontId="7" fillId="0" borderId="38" xfId="0" applyFont="1" applyBorder="1" applyAlignment="1">
      <alignment horizontal="center" wrapText="1"/>
    </xf>
    <xf numFmtId="0" fontId="7" fillId="0" borderId="17" xfId="0" applyFont="1" applyBorder="1" applyAlignment="1">
      <alignment horizontal="center" wrapText="1"/>
    </xf>
    <xf numFmtId="0" fontId="0" fillId="0" borderId="35" xfId="0" applyBorder="1" applyAlignment="1">
      <alignment horizontal="center" vertical="top"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8" fillId="0" borderId="27" xfId="0" applyFont="1" applyBorder="1" applyAlignment="1">
      <alignment horizontal="center" vertical="center" wrapText="1"/>
    </xf>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top" wrapText="1"/>
    </xf>
    <xf numFmtId="0" fontId="0" fillId="0" borderId="29" xfId="0" applyBorder="1" applyAlignment="1">
      <alignment horizontal="center" vertical="top" wrapText="1"/>
    </xf>
    <xf numFmtId="0" fontId="0" fillId="0" borderId="33" xfId="0" applyBorder="1" applyAlignment="1">
      <alignment horizontal="center" vertical="top" wrapText="1"/>
    </xf>
    <xf numFmtId="0" fontId="7" fillId="2" borderId="26" xfId="0" applyFont="1" applyFill="1" applyBorder="1" applyAlignment="1">
      <alignment horizontal="center" wrapText="1"/>
    </xf>
    <xf numFmtId="0" fontId="7" fillId="2" borderId="31" xfId="0" applyFont="1" applyFill="1" applyBorder="1" applyAlignment="1">
      <alignment horizont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18" xfId="0" applyBorder="1" applyAlignment="1">
      <alignment horizontal="center" wrapText="1"/>
    </xf>
    <xf numFmtId="0" fontId="0" fillId="0" borderId="33" xfId="0" applyBorder="1" applyAlignment="1">
      <alignment horizontal="center" wrapText="1"/>
    </xf>
    <xf numFmtId="0" fontId="0" fillId="2" borderId="29" xfId="0" applyFill="1" applyBorder="1" applyAlignment="1">
      <alignment horizontal="center" wrapText="1"/>
    </xf>
    <xf numFmtId="0" fontId="0" fillId="2" borderId="31" xfId="0"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468705</xdr:colOff>
      <xdr:row>43</xdr:row>
      <xdr:rowOff>39249</xdr:rowOff>
    </xdr:to>
    <xdr:pic>
      <xdr:nvPicPr>
        <xdr:cNvPr id="2" name="Imagen 1">
          <a:extLst>
            <a:ext uri="{FF2B5EF4-FFF2-40B4-BE49-F238E27FC236}">
              <a16:creationId xmlns:a16="http://schemas.microsoft.com/office/drawing/2014/main" id="{F17D0781-49E0-A0D7-71B6-39CEDA329FBD}"/>
            </a:ext>
          </a:extLst>
        </xdr:cNvPr>
        <xdr:cNvPicPr>
          <a:picLocks noChangeAspect="1"/>
        </xdr:cNvPicPr>
      </xdr:nvPicPr>
      <xdr:blipFill>
        <a:blip xmlns:r="http://schemas.openxmlformats.org/officeDocument/2006/relationships" r:embed="rId1"/>
        <a:stretch>
          <a:fillRect/>
        </a:stretch>
      </xdr:blipFill>
      <xdr:spPr>
        <a:xfrm>
          <a:off x="0" y="0"/>
          <a:ext cx="14184705" cy="8230749"/>
        </a:xfrm>
        <a:prstGeom prst="rect">
          <a:avLst/>
        </a:prstGeom>
      </xdr:spPr>
    </xdr:pic>
    <xdr:clientData/>
  </xdr:twoCellAnchor>
  <xdr:twoCellAnchor editAs="oneCell">
    <xdr:from>
      <xdr:col>19</xdr:col>
      <xdr:colOff>402647</xdr:colOff>
      <xdr:row>8</xdr:row>
      <xdr:rowOff>59748</xdr:rowOff>
    </xdr:from>
    <xdr:to>
      <xdr:col>33</xdr:col>
      <xdr:colOff>213609</xdr:colOff>
      <xdr:row>34</xdr:row>
      <xdr:rowOff>108071</xdr:rowOff>
    </xdr:to>
    <xdr:pic>
      <xdr:nvPicPr>
        <xdr:cNvPr id="3" name="Imagen 2">
          <a:extLst>
            <a:ext uri="{FF2B5EF4-FFF2-40B4-BE49-F238E27FC236}">
              <a16:creationId xmlns:a16="http://schemas.microsoft.com/office/drawing/2014/main" id="{CADCA0B8-AE3B-C80C-64F3-541E53DB71AA}"/>
            </a:ext>
          </a:extLst>
        </xdr:cNvPr>
        <xdr:cNvPicPr>
          <a:picLocks noChangeAspect="1"/>
        </xdr:cNvPicPr>
      </xdr:nvPicPr>
      <xdr:blipFill>
        <a:blip xmlns:r="http://schemas.openxmlformats.org/officeDocument/2006/relationships" r:embed="rId2"/>
        <a:stretch>
          <a:fillRect/>
        </a:stretch>
      </xdr:blipFill>
      <xdr:spPr>
        <a:xfrm>
          <a:off x="14880647" y="1583748"/>
          <a:ext cx="10478962" cy="5001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1015834</xdr:colOff>
      <xdr:row>169</xdr:row>
      <xdr:rowOff>46844</xdr:rowOff>
    </xdr:from>
    <xdr:to>
      <xdr:col>7</xdr:col>
      <xdr:colOff>260331</xdr:colOff>
      <xdr:row>194</xdr:row>
      <xdr:rowOff>166970</xdr:rowOff>
    </xdr:to>
    <xdr:pic>
      <xdr:nvPicPr>
        <xdr:cNvPr id="2" name="Imagen 1">
          <a:extLst>
            <a:ext uri="{FF2B5EF4-FFF2-40B4-BE49-F238E27FC236}">
              <a16:creationId xmlns:a16="http://schemas.microsoft.com/office/drawing/2014/main" id="{47B249F3-B721-6B1A-30E1-3F05ED41D8D1}"/>
            </a:ext>
          </a:extLst>
        </xdr:cNvPr>
        <xdr:cNvPicPr>
          <a:picLocks noChangeAspect="1"/>
        </xdr:cNvPicPr>
      </xdr:nvPicPr>
      <xdr:blipFill>
        <a:blip xmlns:r="http://schemas.openxmlformats.org/officeDocument/2006/relationships" r:embed="rId1"/>
        <a:stretch>
          <a:fillRect/>
        </a:stretch>
      </xdr:blipFill>
      <xdr:spPr>
        <a:xfrm>
          <a:off x="1015834" y="32679494"/>
          <a:ext cx="9502922" cy="5063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38100</xdr:rowOff>
    </xdr:from>
    <xdr:to>
      <xdr:col>10</xdr:col>
      <xdr:colOff>152400</xdr:colOff>
      <xdr:row>31</xdr:row>
      <xdr:rowOff>120237</xdr:rowOff>
    </xdr:to>
    <xdr:pic>
      <xdr:nvPicPr>
        <xdr:cNvPr id="7" name="Imagen 6">
          <a:extLst>
            <a:ext uri="{FF2B5EF4-FFF2-40B4-BE49-F238E27FC236}">
              <a16:creationId xmlns:a16="http://schemas.microsoft.com/office/drawing/2014/main" id="{3C7E8FE0-5685-4D46-A6B3-03372A181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52600"/>
          <a:ext cx="7772400" cy="4273137"/>
        </a:xfrm>
        <a:prstGeom prst="rect">
          <a:avLst/>
        </a:prstGeom>
      </xdr:spPr>
    </xdr:pic>
    <xdr:clientData/>
  </xdr:twoCellAnchor>
  <xdr:twoCellAnchor editAs="oneCell">
    <xdr:from>
      <xdr:col>11</xdr:col>
      <xdr:colOff>45947</xdr:colOff>
      <xdr:row>8</xdr:row>
      <xdr:rowOff>187778</xdr:rowOff>
    </xdr:from>
    <xdr:to>
      <xdr:col>19</xdr:col>
      <xdr:colOff>635405</xdr:colOff>
      <xdr:row>35</xdr:row>
      <xdr:rowOff>36358</xdr:rowOff>
    </xdr:to>
    <xdr:pic>
      <xdr:nvPicPr>
        <xdr:cNvPr id="8" name="Imagen 7">
          <a:extLst>
            <a:ext uri="{FF2B5EF4-FFF2-40B4-BE49-F238E27FC236}">
              <a16:creationId xmlns:a16="http://schemas.microsoft.com/office/drawing/2014/main" id="{8DF7E5C0-86E0-4A22-B50D-6D8EAB56BE64}"/>
            </a:ext>
          </a:extLst>
        </xdr:cNvPr>
        <xdr:cNvPicPr>
          <a:picLocks noChangeAspect="1"/>
        </xdr:cNvPicPr>
      </xdr:nvPicPr>
      <xdr:blipFill>
        <a:blip xmlns:r="http://schemas.openxmlformats.org/officeDocument/2006/relationships" r:embed="rId2"/>
        <a:stretch>
          <a:fillRect/>
        </a:stretch>
      </xdr:blipFill>
      <xdr:spPr>
        <a:xfrm>
          <a:off x="8427947" y="1711778"/>
          <a:ext cx="6685458" cy="4992080"/>
        </a:xfrm>
        <a:prstGeom prst="rect">
          <a:avLst/>
        </a:prstGeom>
      </xdr:spPr>
    </xdr:pic>
    <xdr:clientData/>
  </xdr:twoCellAnchor>
  <xdr:twoCellAnchor editAs="oneCell">
    <xdr:from>
      <xdr:col>11</xdr:col>
      <xdr:colOff>323431</xdr:colOff>
      <xdr:row>36</xdr:row>
      <xdr:rowOff>51287</xdr:rowOff>
    </xdr:from>
    <xdr:to>
      <xdr:col>19</xdr:col>
      <xdr:colOff>307395</xdr:colOff>
      <xdr:row>53</xdr:row>
      <xdr:rowOff>86614</xdr:rowOff>
    </xdr:to>
    <xdr:pic>
      <xdr:nvPicPr>
        <xdr:cNvPr id="2" name="Imagen 1">
          <a:extLst>
            <a:ext uri="{FF2B5EF4-FFF2-40B4-BE49-F238E27FC236}">
              <a16:creationId xmlns:a16="http://schemas.microsoft.com/office/drawing/2014/main" id="{2041EE42-C173-4079-80E8-6B45E55784D0}"/>
            </a:ext>
          </a:extLst>
        </xdr:cNvPr>
        <xdr:cNvPicPr>
          <a:picLocks noChangeAspect="1"/>
        </xdr:cNvPicPr>
      </xdr:nvPicPr>
      <xdr:blipFill>
        <a:blip xmlns:r="http://schemas.openxmlformats.org/officeDocument/2006/relationships" r:embed="rId3"/>
        <a:stretch>
          <a:fillRect/>
        </a:stretch>
      </xdr:blipFill>
      <xdr:spPr>
        <a:xfrm>
          <a:off x="8705431" y="6909287"/>
          <a:ext cx="6079964" cy="3273827"/>
        </a:xfrm>
        <a:prstGeom prst="rect">
          <a:avLst/>
        </a:prstGeom>
      </xdr:spPr>
    </xdr:pic>
    <xdr:clientData/>
  </xdr:twoCellAnchor>
  <xdr:twoCellAnchor editAs="oneCell">
    <xdr:from>
      <xdr:col>0</xdr:col>
      <xdr:colOff>0</xdr:colOff>
      <xdr:row>35</xdr:row>
      <xdr:rowOff>112059</xdr:rowOff>
    </xdr:from>
    <xdr:to>
      <xdr:col>10</xdr:col>
      <xdr:colOff>23123</xdr:colOff>
      <xdr:row>67</xdr:row>
      <xdr:rowOff>124539</xdr:rowOff>
    </xdr:to>
    <xdr:pic>
      <xdr:nvPicPr>
        <xdr:cNvPr id="3" name="Imagen 2">
          <a:extLst>
            <a:ext uri="{FF2B5EF4-FFF2-40B4-BE49-F238E27FC236}">
              <a16:creationId xmlns:a16="http://schemas.microsoft.com/office/drawing/2014/main" id="{C479F9CC-7D35-4779-8553-8B8229451907}"/>
            </a:ext>
          </a:extLst>
        </xdr:cNvPr>
        <xdr:cNvPicPr>
          <a:picLocks noChangeAspect="1"/>
        </xdr:cNvPicPr>
      </xdr:nvPicPr>
      <xdr:blipFill>
        <a:blip xmlns:r="http://schemas.openxmlformats.org/officeDocument/2006/relationships" r:embed="rId4"/>
        <a:stretch>
          <a:fillRect/>
        </a:stretch>
      </xdr:blipFill>
      <xdr:spPr>
        <a:xfrm>
          <a:off x="0" y="6779559"/>
          <a:ext cx="7643123" cy="6108480"/>
        </a:xfrm>
        <a:prstGeom prst="rect">
          <a:avLst/>
        </a:prstGeom>
      </xdr:spPr>
    </xdr:pic>
    <xdr:clientData/>
  </xdr:twoCellAnchor>
  <xdr:twoCellAnchor editAs="oneCell">
    <xdr:from>
      <xdr:col>21</xdr:col>
      <xdr:colOff>0</xdr:colOff>
      <xdr:row>9</xdr:row>
      <xdr:rowOff>0</xdr:rowOff>
    </xdr:from>
    <xdr:to>
      <xdr:col>32</xdr:col>
      <xdr:colOff>432955</xdr:colOff>
      <xdr:row>36</xdr:row>
      <xdr:rowOff>166942</xdr:rowOff>
    </xdr:to>
    <xdr:pic>
      <xdr:nvPicPr>
        <xdr:cNvPr id="4" name="Imagen 3">
          <a:extLst>
            <a:ext uri="{FF2B5EF4-FFF2-40B4-BE49-F238E27FC236}">
              <a16:creationId xmlns:a16="http://schemas.microsoft.com/office/drawing/2014/main" id="{2331336D-4680-4E18-A8CC-4020FB26AD04}"/>
            </a:ext>
          </a:extLst>
        </xdr:cNvPr>
        <xdr:cNvPicPr>
          <a:picLocks noChangeAspect="1"/>
        </xdr:cNvPicPr>
      </xdr:nvPicPr>
      <xdr:blipFill>
        <a:blip xmlns:r="http://schemas.openxmlformats.org/officeDocument/2006/relationships" r:embed="rId5"/>
        <a:stretch>
          <a:fillRect/>
        </a:stretch>
      </xdr:blipFill>
      <xdr:spPr>
        <a:xfrm>
          <a:off x="16002000" y="1714500"/>
          <a:ext cx="8814955" cy="5310442"/>
        </a:xfrm>
        <a:prstGeom prst="rect">
          <a:avLst/>
        </a:prstGeom>
      </xdr:spPr>
    </xdr:pic>
    <xdr:clientData/>
  </xdr:twoCellAnchor>
  <xdr:twoCellAnchor editAs="oneCell">
    <xdr:from>
      <xdr:col>21</xdr:col>
      <xdr:colOff>1</xdr:colOff>
      <xdr:row>39</xdr:row>
      <xdr:rowOff>0</xdr:rowOff>
    </xdr:from>
    <xdr:to>
      <xdr:col>32</xdr:col>
      <xdr:colOff>346365</xdr:colOff>
      <xdr:row>67</xdr:row>
      <xdr:rowOff>47737</xdr:rowOff>
    </xdr:to>
    <xdr:pic>
      <xdr:nvPicPr>
        <xdr:cNvPr id="5" name="Imagen 4">
          <a:extLst>
            <a:ext uri="{FF2B5EF4-FFF2-40B4-BE49-F238E27FC236}">
              <a16:creationId xmlns:a16="http://schemas.microsoft.com/office/drawing/2014/main" id="{DB057C49-9A9B-4D85-BE8C-E160D70E92D4}"/>
            </a:ext>
          </a:extLst>
        </xdr:cNvPr>
        <xdr:cNvPicPr>
          <a:picLocks noChangeAspect="1"/>
        </xdr:cNvPicPr>
      </xdr:nvPicPr>
      <xdr:blipFill>
        <a:blip xmlns:r="http://schemas.openxmlformats.org/officeDocument/2006/relationships" r:embed="rId6"/>
        <a:stretch>
          <a:fillRect/>
        </a:stretch>
      </xdr:blipFill>
      <xdr:spPr>
        <a:xfrm>
          <a:off x="16002001" y="7429500"/>
          <a:ext cx="8728364" cy="5381737"/>
        </a:xfrm>
        <a:prstGeom prst="rect">
          <a:avLst/>
        </a:prstGeom>
      </xdr:spPr>
    </xdr:pic>
    <xdr:clientData/>
  </xdr:twoCellAnchor>
  <xdr:twoCellAnchor editAs="oneCell">
    <xdr:from>
      <xdr:col>21</xdr:col>
      <xdr:colOff>0</xdr:colOff>
      <xdr:row>69</xdr:row>
      <xdr:rowOff>0</xdr:rowOff>
    </xdr:from>
    <xdr:to>
      <xdr:col>32</xdr:col>
      <xdr:colOff>623455</xdr:colOff>
      <xdr:row>94</xdr:row>
      <xdr:rowOff>40025</xdr:rowOff>
    </xdr:to>
    <xdr:pic>
      <xdr:nvPicPr>
        <xdr:cNvPr id="6" name="Imagen 5">
          <a:extLst>
            <a:ext uri="{FF2B5EF4-FFF2-40B4-BE49-F238E27FC236}">
              <a16:creationId xmlns:a16="http://schemas.microsoft.com/office/drawing/2014/main" id="{15D5F879-4A79-432E-85AA-65D429E7B6B2}"/>
            </a:ext>
          </a:extLst>
        </xdr:cNvPr>
        <xdr:cNvPicPr>
          <a:picLocks noChangeAspect="1"/>
        </xdr:cNvPicPr>
      </xdr:nvPicPr>
      <xdr:blipFill>
        <a:blip xmlns:r="http://schemas.openxmlformats.org/officeDocument/2006/relationships" r:embed="rId7"/>
        <a:stretch>
          <a:fillRect/>
        </a:stretch>
      </xdr:blipFill>
      <xdr:spPr>
        <a:xfrm>
          <a:off x="16002000" y="13144500"/>
          <a:ext cx="9005455" cy="4802525"/>
        </a:xfrm>
        <a:prstGeom prst="rect">
          <a:avLst/>
        </a:prstGeom>
      </xdr:spPr>
    </xdr:pic>
    <xdr:clientData/>
  </xdr:twoCellAnchor>
  <xdr:twoCellAnchor editAs="oneCell">
    <xdr:from>
      <xdr:col>42</xdr:col>
      <xdr:colOff>54428</xdr:colOff>
      <xdr:row>10</xdr:row>
      <xdr:rowOff>122464</xdr:rowOff>
    </xdr:from>
    <xdr:to>
      <xdr:col>64</xdr:col>
      <xdr:colOff>652333</xdr:colOff>
      <xdr:row>57</xdr:row>
      <xdr:rowOff>102297</xdr:rowOff>
    </xdr:to>
    <xdr:pic>
      <xdr:nvPicPr>
        <xdr:cNvPr id="9" name="Imagen 8">
          <a:extLst>
            <a:ext uri="{FF2B5EF4-FFF2-40B4-BE49-F238E27FC236}">
              <a16:creationId xmlns:a16="http://schemas.microsoft.com/office/drawing/2014/main" id="{9FE5037D-03C2-4BEC-E9F9-244E0469819D}"/>
            </a:ext>
          </a:extLst>
        </xdr:cNvPr>
        <xdr:cNvPicPr>
          <a:picLocks noChangeAspect="1"/>
        </xdr:cNvPicPr>
      </xdr:nvPicPr>
      <xdr:blipFill>
        <a:blip xmlns:r="http://schemas.openxmlformats.org/officeDocument/2006/relationships" r:embed="rId8"/>
        <a:stretch>
          <a:fillRect/>
        </a:stretch>
      </xdr:blipFill>
      <xdr:spPr>
        <a:xfrm>
          <a:off x="32058428" y="2027464"/>
          <a:ext cx="17361905" cy="8933333"/>
        </a:xfrm>
        <a:prstGeom prst="rect">
          <a:avLst/>
        </a:prstGeom>
      </xdr:spPr>
    </xdr:pic>
    <xdr:clientData/>
  </xdr:twoCellAnchor>
  <xdr:twoCellAnchor editAs="oneCell">
    <xdr:from>
      <xdr:col>42</xdr:col>
      <xdr:colOff>119062</xdr:colOff>
      <xdr:row>63</xdr:row>
      <xdr:rowOff>0</xdr:rowOff>
    </xdr:from>
    <xdr:to>
      <xdr:col>64</xdr:col>
      <xdr:colOff>142874</xdr:colOff>
      <xdr:row>135</xdr:row>
      <xdr:rowOff>40680</xdr:rowOff>
    </xdr:to>
    <xdr:pic>
      <xdr:nvPicPr>
        <xdr:cNvPr id="10" name="Imagen 9">
          <a:extLst>
            <a:ext uri="{FF2B5EF4-FFF2-40B4-BE49-F238E27FC236}">
              <a16:creationId xmlns:a16="http://schemas.microsoft.com/office/drawing/2014/main" id="{EA71127B-BC09-794B-B326-35E04EDE81C9}"/>
            </a:ext>
          </a:extLst>
        </xdr:cNvPr>
        <xdr:cNvPicPr>
          <a:picLocks noChangeAspect="1"/>
        </xdr:cNvPicPr>
      </xdr:nvPicPr>
      <xdr:blipFill>
        <a:blip xmlns:r="http://schemas.openxmlformats.org/officeDocument/2006/relationships" r:embed="rId9"/>
        <a:stretch>
          <a:fillRect/>
        </a:stretch>
      </xdr:blipFill>
      <xdr:spPr>
        <a:xfrm>
          <a:off x="32123062" y="12001500"/>
          <a:ext cx="16787812" cy="13756680"/>
        </a:xfrm>
        <a:prstGeom prst="rect">
          <a:avLst/>
        </a:prstGeom>
      </xdr:spPr>
    </xdr:pic>
    <xdr:clientData/>
  </xdr:twoCellAnchor>
  <xdr:twoCellAnchor editAs="oneCell">
    <xdr:from>
      <xdr:col>67</xdr:col>
      <xdr:colOff>1</xdr:colOff>
      <xdr:row>9</xdr:row>
      <xdr:rowOff>0</xdr:rowOff>
    </xdr:from>
    <xdr:to>
      <xdr:col>85</xdr:col>
      <xdr:colOff>33623</xdr:colOff>
      <xdr:row>59</xdr:row>
      <xdr:rowOff>71437</xdr:rowOff>
    </xdr:to>
    <xdr:pic>
      <xdr:nvPicPr>
        <xdr:cNvPr id="11" name="Imagen 10">
          <a:extLst>
            <a:ext uri="{FF2B5EF4-FFF2-40B4-BE49-F238E27FC236}">
              <a16:creationId xmlns:a16="http://schemas.microsoft.com/office/drawing/2014/main" id="{0E0D4105-4AF7-D81F-9A1A-50E7BA2AE769}"/>
            </a:ext>
          </a:extLst>
        </xdr:cNvPr>
        <xdr:cNvPicPr>
          <a:picLocks noChangeAspect="1"/>
        </xdr:cNvPicPr>
      </xdr:nvPicPr>
      <xdr:blipFill>
        <a:blip xmlns:r="http://schemas.openxmlformats.org/officeDocument/2006/relationships" r:embed="rId10"/>
        <a:stretch>
          <a:fillRect/>
        </a:stretch>
      </xdr:blipFill>
      <xdr:spPr>
        <a:xfrm>
          <a:off x="51054001" y="1714500"/>
          <a:ext cx="13749622" cy="9596437"/>
        </a:xfrm>
        <a:prstGeom prst="rect">
          <a:avLst/>
        </a:prstGeom>
      </xdr:spPr>
    </xdr:pic>
    <xdr:clientData/>
  </xdr:twoCellAnchor>
  <xdr:twoCellAnchor editAs="oneCell">
    <xdr:from>
      <xdr:col>90</xdr:col>
      <xdr:colOff>1</xdr:colOff>
      <xdr:row>19</xdr:row>
      <xdr:rowOff>0</xdr:rowOff>
    </xdr:from>
    <xdr:to>
      <xdr:col>111</xdr:col>
      <xdr:colOff>419101</xdr:colOff>
      <xdr:row>65</xdr:row>
      <xdr:rowOff>108169</xdr:rowOff>
    </xdr:to>
    <xdr:pic>
      <xdr:nvPicPr>
        <xdr:cNvPr id="12" name="Imagen 11">
          <a:extLst>
            <a:ext uri="{FF2B5EF4-FFF2-40B4-BE49-F238E27FC236}">
              <a16:creationId xmlns:a16="http://schemas.microsoft.com/office/drawing/2014/main" id="{9F44597E-CB10-4F9B-A658-9B908F514606}"/>
            </a:ext>
          </a:extLst>
        </xdr:cNvPr>
        <xdr:cNvPicPr>
          <a:picLocks noChangeAspect="1"/>
        </xdr:cNvPicPr>
      </xdr:nvPicPr>
      <xdr:blipFill>
        <a:blip xmlns:r="http://schemas.openxmlformats.org/officeDocument/2006/relationships" r:embed="rId11"/>
        <a:stretch>
          <a:fillRect/>
        </a:stretch>
      </xdr:blipFill>
      <xdr:spPr>
        <a:xfrm>
          <a:off x="68580001" y="3619500"/>
          <a:ext cx="16421100" cy="88711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266700</xdr:colOff>
      <xdr:row>1</xdr:row>
      <xdr:rowOff>28575</xdr:rowOff>
    </xdr:from>
    <xdr:to>
      <xdr:col>6</xdr:col>
      <xdr:colOff>390007</xdr:colOff>
      <xdr:row>13</xdr:row>
      <xdr:rowOff>171146</xdr:rowOff>
    </xdr:to>
    <xdr:pic>
      <xdr:nvPicPr>
        <xdr:cNvPr id="2" name="Imagen 1">
          <a:extLst>
            <a:ext uri="{FF2B5EF4-FFF2-40B4-BE49-F238E27FC236}">
              <a16:creationId xmlns:a16="http://schemas.microsoft.com/office/drawing/2014/main" id="{2428BC68-9223-408D-B40F-8CC1FC14C552}"/>
            </a:ext>
          </a:extLst>
        </xdr:cNvPr>
        <xdr:cNvPicPr>
          <a:picLocks noChangeAspect="1"/>
        </xdr:cNvPicPr>
      </xdr:nvPicPr>
      <xdr:blipFill>
        <a:blip xmlns:r="http://schemas.openxmlformats.org/officeDocument/2006/relationships" r:embed="rId1"/>
        <a:stretch>
          <a:fillRect/>
        </a:stretch>
      </xdr:blipFill>
      <xdr:spPr>
        <a:xfrm>
          <a:off x="1790700" y="219075"/>
          <a:ext cx="4142857" cy="24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CE/OLCE/INDICADORES/INDICADOR%204.3.3/PPS-OLCE-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 de Pruebas"/>
      <sheetName val="Acerca de OLCE"/>
      <sheetName val="Módulo de Indicadores"/>
      <sheetName val="Indicadores nacionales"/>
      <sheetName val="Mód Indicadores internacionales"/>
      <sheetName val="Indicadores multilaterales"/>
      <sheetName val="MISLO"/>
      <sheetName val="API"/>
      <sheetName val="Directorio Logístico"/>
      <sheetName val="Comparativo de costos"/>
      <sheetName val="Nueva Normativa"/>
      <sheetName val="Documento de interés"/>
      <sheetName val="Fuentes de inf. adicionales"/>
      <sheetName val="Redes Sociales"/>
      <sheetName val="Noticias"/>
      <sheetName val="Canal de Aprendizaje"/>
      <sheetName val="Eventos"/>
      <sheetName val="Visores Geográficos"/>
      <sheetName val="Ayuda"/>
      <sheetName val="Contacto"/>
      <sheetName val="Errores del Portal"/>
    </sheetNames>
    <sheetDataSet>
      <sheetData sheetId="0">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28">
          <cell r="A28">
            <v>8</v>
          </cell>
        </row>
        <row r="29">
          <cell r="A29">
            <v>9</v>
          </cell>
        </row>
        <row r="30">
          <cell r="A30">
            <v>10</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app-beta.lambdatest.com/console/realtime/browser/desktop" TargetMode="External"/><Relationship Id="rId117" Type="http://schemas.openxmlformats.org/officeDocument/2006/relationships/hyperlink" Target="https://minceturgobpe.sharepoint.com/Shared%20Documents/Forms/AllItems.aspx?id=%2FShared%20Documents%2FVUCE2%2FCalidad%2FBuzon%20electronico%2FVersion%201%2F2%2E%20PPS%5FBUZON2%2E0&amp;viewid=fdaf29ee%2D1dbc%2D43a5%2D800e%2Dcc2923a5d4d4&amp;ga=1" TargetMode="External"/><Relationship Id="rId21"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TargetMode="External"/><Relationship Id="rId42" Type="http://schemas.openxmlformats.org/officeDocument/2006/relationships/hyperlink" Targe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TargetMode="External"/><Relationship Id="rId47" Type="http://schemas.openxmlformats.org/officeDocument/2006/relationships/hyperlink" Target="https://ww1.sunat.gob.pe/ol-ti-itrheopciones/RHESunat.htm" TargetMode="External"/><Relationship Id="rId63" Type="http://schemas.openxmlformats.org/officeDocument/2006/relationships/hyperlink" Target="https://minceturgobpe.sharepoint.com/Shared%20Documents/Forms/AllItems.aspx?id=%2FShared%20Documents%2FVUCE2%2FCalidad%2FMR%2DVUCE2%2E0%2F6%2E%20Mapeos&amp;p=true&amp;ga=1" TargetMode="External"/><Relationship Id="rId68" Type="http://schemas.openxmlformats.org/officeDocument/2006/relationships/hyperlink" Target="https://veratiaservices.sharepoint.com/sites/OLCEPer/Documentos%20compartidos/Forms/AllItems.aspx?id=%2Fsites%2FOLCEPer%2FDocumentos%20compartidos%2FGeneral%2FEntregables&amp;p=true&amp;ga=1" TargetMode="External"/><Relationship Id="rId84" Type="http://schemas.openxmlformats.org/officeDocument/2006/relationships/hyperlink" Target="https://minceturgobpe.sharepoint.com/:x:/r/_layouts/15/Doc.aspx?sourcedoc=%7B0F929943-7BE6-4313-AF1F-AC58EF9FC1E1%7D&amp;file=1.%20ReporteIncidencias_OLCE.xlsx&amp;action=default&amp;mobileredirect=true" TargetMode="External"/><Relationship Id="rId89" Type="http://schemas.openxmlformats.org/officeDocument/2006/relationships/hyperlink" Target="https://minceturgobpe.sharepoint.com/Shared%20Documents/Forms/AllItems.aspx?ga=1&amp;id=%2FShared%20Documents%2FVUCE2%2FCalidad%2FProyecto%20CP%202%2E0%2FINCIDENCIAS%2DEntregable%203%2FPPS%2DE3%20%2818%2Doct%29&amp;viewid=fdaf29ee%2D1dbc%2D43a5%2D800e%2Dcc2923a5d4d4" TargetMode="External"/><Relationship Id="rId112" Type="http://schemas.openxmlformats.org/officeDocument/2006/relationships/hyperlink" Target="https://outlook.office.com/mail/" TargetMode="External"/><Relationship Id="rId16" Type="http://schemas.openxmlformats.org/officeDocument/2006/relationships/hyperlink" Target="https://veratiaservices.sharepoint.com/:f:/s/ZEEPer9/Ep4rQGqHyVhAlwIcPh8tLQgBHqTeZt-0476hhQi6dhogaQ?e=gafis3%20%20%20%20---%20Nuevos%20requerimientos%20HU" TargetMode="External"/><Relationship Id="rId107" Type="http://schemas.openxmlformats.org/officeDocument/2006/relationships/hyperlink" Target="https://minceturgobpe.sharepoint.com/Shared%20Documents/Forms/AllItems.aspx?ga=1&amp;id=%2FShared%20Documents%2FVUCE2%2FCalidad%2FProyecto%20CP%202%2E0%2FIncidencias%2DEntregable%203&amp;viewid=fdaf29ee%2D1dbc%2D43a5%2D800e%2Dcc2923a5d4d4" TargetMode="External"/><Relationship Id="rId11" Type="http://schemas.openxmlformats.org/officeDocument/2006/relationships/hyperlink" Target="https://minceturgobpe.sharepoint.com/Shared%20Documents/Forms/AllItems.aspx?id=%2FShared%20Documents%2FVUCE2%2FCalidad%2FProyecto%20ZEE%2F17%2E%20Entregable%204%2E6%2E1&amp;p=true&amp;ga=1" TargetMode="External"/><Relationship Id="rId32" Type="http://schemas.openxmlformats.org/officeDocument/2006/relationships/hyperlink" Target="https://minceturaproyectovuce2-my.sharepoint.com/:v:/g/personal/ksantisteban_minceturaproyectovuce2_onmicrosoft_com/EVDVM3PCy0JAuEkRuKyuSVoBVPTAMv9gQOwjt0LunYV1Kw?referrer=Teams.TEAMS-ELECTRON&amp;referrerScenario=MeetingChicletGetLink.view.view" TargetMode="External"/><Relationship Id="rId37" Type="http://schemas.openxmlformats.org/officeDocument/2006/relationships/hyperlink" Target="https://veratiaservices.sharepoint.com/:x:/s/ZEEPer9/EZ12PN-u8cJItELMxIQWllEBOt4FRRLQIU_2U6YjczpDxw?e=AwS2dH" TargetMode="External"/><Relationship Id="rId53" Type="http://schemas.openxmlformats.org/officeDocument/2006/relationships/hyperlink" Target="https://veratiaservices.sharepoint.com/:f:/s/ZEEPer9/EoJEZjPDJrlJp4ALAKwBsO4BBGWC8hDghBqf9VfUwmOYUQ?e=MY7LKZ" TargetMode="External"/><Relationship Id="rId58" Type="http://schemas.openxmlformats.org/officeDocument/2006/relationships/hyperlink" Target="https://landing-capa.vuce.gob.pe/vuce-zee-mf/" TargetMode="External"/><Relationship Id="rId74" Type="http://schemas.openxmlformats.org/officeDocument/2006/relationships/hyperlink" Target="https://minceturgobpe.sharepoint.com/:x:/g/EbjDDnMb9v9HgKQPOLAUfCoBn0u977lZr7hdsT3pCChhSQ?e=UQBYg7" TargetMode="External"/><Relationship Id="rId79" Type="http://schemas.openxmlformats.org/officeDocument/2006/relationships/hyperlink" Target="https://minceturgobpe.sharepoint.com/:x:/g/EeIMOpwWapFNiBilIX6PpSsBy_DBWfQfj9Ek2QxwNvjecw?e=TR9kQq" TargetMode="External"/><Relationship Id="rId102" Type="http://schemas.openxmlformats.org/officeDocument/2006/relationships/hyperlink" Target="https://minceturgobpe.sharepoint.com/Shared%20Documents/Forms/AllItems.aspx?ga=1&amp;id=%2FShared%20Documents%2FVUCE2%2FCalidad%2FProyecto%20CP%202%2E0%2FIncidencias%2DAutomatizaci%C3%B3n&amp;viewid=fdaf29ee%2D1dbc%2D43a5%2D800e%2Dcc2923a5d4d4" TargetMode="External"/><Relationship Id="rId123" Type="http://schemas.openxmlformats.org/officeDocument/2006/relationships/hyperlink" Target="https://minceturgobpe.sharepoint.com/Shared%20Documents/Forms/AllItems.aspx?id=%2FShared%20Documents%2FVUCE2%2FCalidad%2FInstaladores&amp;p=true&amp;ga=1" TargetMode="External"/><Relationship Id="rId5" Type="http://schemas.openxmlformats.org/officeDocument/2006/relationships/hyperlink" Target="https://landing-test.vuce.gob.pe/vuce-zee-api-autorizacion/login/?urlReturn=https://landing-test.vuce.gob.pe/vuce-zee-mf/" TargetMode="External"/><Relationship Id="rId90" Type="http://schemas.openxmlformats.org/officeDocument/2006/relationships/hyperlink" Target="https://minceturgobpe.sharepoint.com/Shared%20Documents/Forms/AllItems.aspx?ga=1&amp;id=%2FShared%20Documents%2FVUCE2%2FCalidad%2FProyecto%20CP%202%2E0%2FINCIDENCIAS%2D%20E3%2DAutomatizaci%C3%B3n&amp;viewid=fdaf29ee%2D1dbc%2D43a5%2D800e%2Dcc2923a5d4d4" TargetMode="External"/><Relationship Id="rId95" Type="http://schemas.openxmlformats.org/officeDocument/2006/relationships/hyperlink" Target="https://minceturgobpe.sharepoint.com/:x:/r/_layouts/15/Doc.aspx?sourcedoc=%7B842FBDC0-875B-43DC-99DF-0C41574E2621%7D&amp;file=3.%20ReporteIncidencias_CP2.0%20-%20E3-IPS-Subsanacion2.xlsx&amp;action=default&amp;mobileredirect=true" TargetMode="External"/><Relationship Id="rId2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TargetMode="External"/><Relationship Id="rId27" Type="http://schemas.openxmlformats.org/officeDocument/2006/relationships/hyperlink" Target="https://www.browserling.com/" TargetMode="External"/><Relationship Id="rId43" Type="http://schemas.openxmlformats.org/officeDocument/2006/relationships/hyperlink" Target="https://minceturgobpe.sharepoint.com/Shared%20Documents/Forms/AllItems.aspx?ga=1&amp;id=%2FShared%20Documents%2FVUCE2%2FCalidad%2FMR%2DVUCE2%2E0%2FPPS%5FMR%2DVUCE2%2E0%5FX%5FValidar%20Fase%202%2DV2&amp;viewid=fdaf29ee%2D1dbc%2D43a5%2D800e%2Dcc2923a5d4d4" TargetMode="External"/><Relationship Id="rId48" Type="http://schemas.openxmlformats.org/officeDocument/2006/relationships/hyperlink" Target="https://veratiaservices.sharepoint.com/sites/OLCEPer/Documentos%20compartidos/Forms/AllItems.aspx?ga=1&amp;id=%2Fsites%2FOLCEPer%2FDocumentos%20compartidos%2FGeneral%2FEntregables&amp;viewid=1d9b6a5e%2Dd3a0%2D457f%2Da63d%2Dd1e719fe1c66" TargetMode="External"/><Relationship Id="rId64" Type="http://schemas.openxmlformats.org/officeDocument/2006/relationships/hyperlink" Target="https://minceturgobpe.sharepoint.com/Shared%20Documents/Forms/AllItems.aspx?id=%2FShared%20Documents%2FVUCE2%2FCalidad%2FMR%2DVUCE2%2E0%2F4%2E%20Incidencias&amp;p=true&amp;ga=1" TargetMode="External"/><Relationship Id="rId69" Type="http://schemas.openxmlformats.org/officeDocument/2006/relationships/hyperlink" Targe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TargetMode="External"/><Relationship Id="rId113" Type="http://schemas.openxmlformats.org/officeDocument/2006/relationships/hyperlink" Target="mailto:The.Last.Maverick@0" TargetMode="External"/><Relationship Id="rId118" Type="http://schemas.openxmlformats.org/officeDocument/2006/relationships/hyperlink" Target="https://landing-test.vuce.gob.pe/buzonelectronico2/buzon-user-ui/mailBox" TargetMode="External"/><Relationship Id="rId80" Type="http://schemas.openxmlformats.org/officeDocument/2006/relationships/hyperlink" Target="https://minceturgobpe.sharepoint.com/:f:/g/Ek71t_LB3DlPuu5o93MVbykBBbTnZcq5iNaQHMEjBA950g?e=0SgtTw" TargetMode="External"/><Relationship Id="rId85" Type="http://schemas.openxmlformats.org/officeDocument/2006/relationships/hyperlink" Target="https://landing-test.vuce.gob.pe/olce-wp/wp-login.php?wp_lang=es_ES&amp;as_fid=443502bffdeb257098e95b7fb3a02c6c5b222ddf" TargetMode="External"/><Relationship Id="rId12" Type="http://schemas.openxmlformats.org/officeDocument/2006/relationships/hyperlink" Targe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TargetMode="External"/><Relationship Id="rId17" Type="http://schemas.openxmlformats.org/officeDocument/2006/relationships/hyperlink" Target="https://veratiaservices.sharepoint.com/sites/ZEEPer9/Documentos%20compartidos/Forms/AllItems.aspx?id=%2Fsites%2FZEEPer9%2FDocumentos%20compartidos%2FGeneral%2FGesti%C3%B3nProyecto%2FEntregables&amp;p=true&amp;ga=1" TargetMode="External"/><Relationship Id="rId33" Type="http://schemas.openxmlformats.org/officeDocument/2006/relationships/hyperlink" Target="https://minceturaproyectovuce2-my.sharepoint.com/:v:/g/personal/ksantisteban_minceturaproyectovuce2_onmicrosoft_com/Ee4PWnupva1DupT4s1jpCHgB55p_IgDQ6xRpBzADACnoaw?referrer=Teams.TEAMS-ELECTRON&amp;referrerScenario=MeetingChicletGetLink.view.view" TargetMode="External"/><Relationship Id="rId38" Type="http://schemas.openxmlformats.org/officeDocument/2006/relationships/hyperlink" Target="https://veratiaservices.sharepoint.com/:x:/s/ZEEPer9/ETvbL8sObRJKsYQnyVGuxSEBaB0OP0oJzQXmPTfTZUXM-w?e=CPY0uE" TargetMode="External"/><Relationship Id="rId59" Type="http://schemas.openxmlformats.org/officeDocument/2006/relationships/hyperlink" Target="https://veratiaservices.sharepoint.com/:f:/s/ZEEPer9/EuKlAYhtS2FJh11559LsBKcBTmMEnwwUUysCN9heeRPGEA?e=hohuHG" TargetMode="External"/><Relationship Id="rId103" Type="http://schemas.openxmlformats.org/officeDocument/2006/relationships/hyperlink" Target="https://minceturgobpe.sharepoint.com/:x:/r/_layouts/15/Doc.aspx?sourcedoc=%7BA4871C05-ACA2-49E6-8682-46A97488CA77%7D&amp;file=Reporte%20de%20Incidencias%20-%20Autenticaci%C3%B3n%202.0(RNF).xlsx&amp;action=default&amp;mobileredirect=true" TargetMode="External"/><Relationship Id="rId108" Type="http://schemas.openxmlformats.org/officeDocument/2006/relationships/hyperlink" Target="https://minceturgobpe.sharepoint.com/:f:/g/Epx8wBd1MuhAkRq1PvzEc6kBivJ82e00iVEFRYGZ551b0A?e=wxIzJZ" TargetMode="External"/><Relationship Id="rId124" Type="http://schemas.openxmlformats.org/officeDocument/2006/relationships/hyperlink" Target="https://minceturgobpe.sharepoint.com/:f:/g/EhUQ78S_kwNHmfyJME39oloB_Bwyt-Jplxpuy-iFyUKi5Q?e=r2EYUj" TargetMode="External"/><Relationship Id="rId54" Type="http://schemas.openxmlformats.org/officeDocument/2006/relationships/hyperlink" Target="mailto:ing.jorgecisneroscab@gmail.com" TargetMode="External"/><Relationship Id="rId70" Type="http://schemas.openxmlformats.org/officeDocument/2006/relationships/hyperlink" Targe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TargetMode="External"/><Relationship Id="rId75" Type="http://schemas.openxmlformats.org/officeDocument/2006/relationships/hyperlink" Target="https://minceturgobpe.sharepoint.com/:f:/g/EucaIwsk89JNjwdCyaeJczcBdHaug6pIjGIC7jS38AwHSA?e=CfYdxV" TargetMode="External"/><Relationship Id="rId91" Type="http://schemas.openxmlformats.org/officeDocument/2006/relationships/hyperlink" Targe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TargetMode="External"/><Relationship Id="rId96"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TargetMode="External"/><Relationship Id="rId1" Type="http://schemas.openxmlformats.org/officeDocument/2006/relationships/hyperlink" Target="https://minceturgobpe.sharepoint.com/:f:/g/EujCIjECi3tKgHl9ZjlGGU0BMxLfDbMrFPYWbQS8zw0uYw?e=SrdGXv" TargetMode="External"/><Relationship Id="rId6" Type="http://schemas.openxmlformats.org/officeDocument/2006/relationships/hyperlink" Target="https://landing-test.vuce.gob.pe/vuce-zee-mf/" TargetMode="External"/><Relationship Id="rId23" Type="http://schemas.openxmlformats.org/officeDocument/2006/relationships/hyperlink" Target="https://minceturgobpe.sharepoint.com/Shared%20Documents/Forms/AllItems.aspx?ga=1&amp;id=%2FShared%20Documents%2FVUCE2%2FMR%2F%5BMR%202%2E0%5D%20Documentos%20de%20trabajo%2F17%2E%20MR%202%2E0%20%2D%202023%2FVideos&amp;viewid=fdaf29ee%2D1dbc%2D43a5%2D800e%2Dcc2923a5d4d4" TargetMode="External"/><Relationship Id="rId28" Type="http://schemas.openxmlformats.org/officeDocument/2006/relationships/hyperlink" Target="https://minceturgobpe.sharepoint.com/Shared%20Documents/Forms/AllItems.aspx?id=%2FShared%20Documents%2FVUCE2%2FCalidad%2FMR%2DVUCE2%2E0%2FPPS%5FMR%2DVUCE2%2E0%5FX%5FValidar%2FFASE1&amp;p=true&amp;ga=1" TargetMode="External"/><Relationship Id="rId49" Type="http://schemas.openxmlformats.org/officeDocument/2006/relationships/hyperlink" Target="https://landing-test.vuce.gob.pe/olce-wp/wp-admin/" TargetMode="External"/><Relationship Id="rId114" Type="http://schemas.openxmlformats.org/officeDocument/2006/relationships/hyperlink" Target="https://minceturgobpe.sharepoint.com/:x:/g/EensSZCR415NrpOdCm6cwWUB_ADkeEZ4gmBuPZYaVBHDTQ?e=5VGirn" TargetMode="External"/><Relationship Id="rId119" Type="http://schemas.openxmlformats.org/officeDocument/2006/relationships/hyperlink" Target="https://landing-test.vuce.gob.pe/buzonelectronico2/buzon-user-ui/start?codec=MR" TargetMode="External"/><Relationship Id="rId44" Type="http://schemas.openxmlformats.org/officeDocument/2006/relationships/hyperlink" Targe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TargetMode="External"/><Relationship Id="rId60" Type="http://schemas.openxmlformats.org/officeDocument/2006/relationships/hyperlink" Target="https://minceturgobpe.sharepoint.com/:f:/g/EseyXTFk80FOnbiPvcekGPQBgy_T1_ZMD_xhxji0Zoar0g?e=hx9u7w" TargetMode="External"/><Relationship Id="rId65" Type="http://schemas.openxmlformats.org/officeDocument/2006/relationships/hyperlink" Target="https://minceturgobpe.sharepoint.com/:f:/g/EsrZ49jrHKRCnqlHkTRXFG8BbCbFcokpknUrEtoLQZBhLw?e=pwG8ur" TargetMode="External"/><Relationship Id="rId81" Type="http://schemas.openxmlformats.org/officeDocument/2006/relationships/hyperlink" Target="https://minceturgobpe.sharepoint.com/:f:/g/EgFsj3bFnR5HlYblMMJUB-kBIH3MkCZLtPvwv_EmT_il5w?e=A3C19V" TargetMode="External"/><Relationship Id="rId86" Type="http://schemas.openxmlformats.org/officeDocument/2006/relationships/hyperlink" Target="mailto:jcisneros/Jcisner0@" TargetMode="External"/><Relationship Id="rId13" Type="http://schemas.openxmlformats.org/officeDocument/2006/relationships/hyperlink" Target="https://veratiaservices.sharepoint.com/:x:/s/ZEEPer9/ER17MDNSHPFKiBIlF3QSlKgBZkQYpmuuebUBzK--7DZiKQ?e=RDSUE0%20%20--Ruta%20del%20Excel%20Requerimientos%20funcionales" TargetMode="External"/><Relationship Id="rId18" Type="http://schemas.openxmlformats.org/officeDocument/2006/relationships/hyperlink" Targe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TargetMode="External"/><Relationship Id="rId39" Type="http://schemas.openxmlformats.org/officeDocument/2006/relationships/hyperlink" Target="https://minceturgobpe.sharepoint.com/:f:/g/Ejbcc_NqZYFNln0hOjelpPIB3aWUf0WcmMgpWi_XhRcaFw?e=SHXlF4" TargetMode="External"/><Relationship Id="rId109" Type="http://schemas.openxmlformats.org/officeDocument/2006/relationships/hyperlink" Target="https://minceturgobpe.sharepoint.com/Shared%20Documents/Forms/AllItems.aspx?ga=1&amp;id=%2FShared%20Documents%2FVUCE2%2FPROYECTOS%2FCP2%2E0%2F12%2E%20Consultor%C3%ADa%20CP%202%2E0%2FEntregables%2FEntregable%203%20%2D%20Recomendaciones%2F04%20Desarrollo%20E3&amp;viewid=fdaf29ee%2D1dbc%2D43a5%2D800e%2Dcc2923a5d4d4" TargetMode="External"/><Relationship Id="rId34" Type="http://schemas.openxmlformats.org/officeDocument/2006/relationships/hyperlink" Target="https://minceturaproyectovuce2-my.sharepoint.com/:v:/g/personal/ksantisteban_minceturaproyectovuce2_onmicrosoft_com/EQN8h0bv3FpPkG70HEU2Bb8BjVfyqY_aE-DcFwuwm_YPPg?referrer=Teams.TEAMS-ELECTRON&amp;referrerScenario=MeetingChicletGetLink.view.view" TargetMode="External"/><Relationship Id="rId50" Type="http://schemas.openxmlformats.org/officeDocument/2006/relationships/hyperlink" Targe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TargetMode="External"/><Relationship Id="rId55" Type="http://schemas.openxmlformats.org/officeDocument/2006/relationships/hyperlink" Target="mailto:Jcisner0s@" TargetMode="External"/><Relationship Id="rId76" Type="http://schemas.openxmlformats.org/officeDocument/2006/relationships/hyperlink" Target="https://landing-test.vuce.gob.pe/autenticacion2/landing-componentes/components" TargetMode="External"/><Relationship Id="rId97" Type="http://schemas.openxmlformats.org/officeDocument/2006/relationships/hyperlink" Target="https://minceturgobpe.sharepoint.com/Shared%20Documents/Forms/AllItems.aspx?ga=1&amp;id=%2FShared%20Documents%2FVUCE2%2FCalidad%2FProyecto%20CP%202%2E0%2FINCIDENCIAS%2DEntregable%203%5FV2&amp;viewid=fdaf29ee%2D1dbc%2D43a5%2D800e%2Dcc2923a5d4d4" TargetMode="External"/><Relationship Id="rId104" Type="http://schemas.openxmlformats.org/officeDocument/2006/relationships/hyperlink" Target="https://minceturgobpe.sharepoint.com/:f:/g/ElFJVg28v05AsjXOnOqkN1sBMtc_0Hhorpg3nwZENPH0bQ?e=zeQEiq" TargetMode="External"/><Relationship Id="rId120" Type="http://schemas.openxmlformats.org/officeDocument/2006/relationships/hyperlink" Target="http://172.23.3.27:8080/" TargetMode="External"/><Relationship Id="rId125" Type="http://schemas.openxmlformats.org/officeDocument/2006/relationships/printerSettings" Target="../printerSettings/printerSettings1.bin"/><Relationship Id="rId7" Type="http://schemas.openxmlformats.org/officeDocument/2006/relationships/hyperlink" Target="https://landing-test.vuce.gob.pe/vuce-zee-api-autorizacion/login/?urlReturn=https://landing-test.vuce.gob.pe/vuce-zee-mf/" TargetMode="External"/><Relationship Id="rId71" Type="http://schemas.openxmlformats.org/officeDocument/2006/relationships/hyperlink" Target="https://minceturgobpe.sharepoint.com/Shared%20Documents/Forms/AllItems.aspx?id=%2FShared%20Documents%2FVUCE2%2FCalidad%2FOLCE%2F28%20Revision%20Entregable%207%2E2%20OLCE%20%2D%20Revision%20062024&amp;p=true&amp;ga=1" TargetMode="External"/><Relationship Id="rId92"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2" Type="http://schemas.openxmlformats.org/officeDocument/2006/relationships/hyperlink" Target="https://minceturgobpe.sharepoint.com/Shared%20Documents/Forms/AllItems.aspx?ga=1&amp;id=%2FShared%20Documents%2FVUCE2%2FCalidad%2FCAPACITACION%2FZonas%20Economicas%20Especiales%20%28ZEE%29&amp;sortField=Created&amp;isAscending=false&amp;viewid=fdaf29ee%2D1dbc%2D43a5%2D800e%2Dcc2923a5d4d4" TargetMode="External"/><Relationship Id="rId29" Type="http://schemas.openxmlformats.org/officeDocument/2006/relationships/hyperlink" Targe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TargetMode="External"/><Relationship Id="rId24" Type="http://schemas.openxmlformats.org/officeDocument/2006/relationships/hyperlink" Target="https://minceturgobpe.sharepoint.com/:x:/r/_layouts/15/Doc.aspx?sourcedoc=%7BE91D1178-87DC-4FB9-9796-8DCFDD0F2FB0%7D&amp;file=3.-ReporteIncidencias_ZEE%20-%20E%204.6.1%20B.xlsx&amp;action=default&amp;mobileredirect=true" TargetMode="External"/><Relationship Id="rId40" Type="http://schemas.openxmlformats.org/officeDocument/2006/relationships/hyperlink" Target="https://minceturgobpe.sharepoint.com/Shared%20Documents/Forms/AllItems.aspx?id=%2FShared%20Documents%2FVUCE2%2FCalidad%2FProyecto%20ZEE%2F18%2E%20Entregable%204%2E6%2E1&amp;p=true&amp;ga=1" TargetMode="External"/><Relationship Id="rId45" Type="http://schemas.openxmlformats.org/officeDocument/2006/relationships/hyperlink" Target="https://minceturgobpe.sharepoint.com/:f:/g/El2MGjogXB5Mi8tKdZbaM4YBDdMzxnI6ktZufN8YML329w?e=h68K87" TargetMode="External"/><Relationship Id="rId66" Type="http://schemas.openxmlformats.org/officeDocument/2006/relationships/hyperlink" Target="https://minceturgobpe.sharepoint.com/Shared%20Documents/Forms/AllItems.aspx?ga=1&amp;id=%2FShared%20Documents%2FVUCE2%2FTransversales%2FAutenticacion%2FTEAMS%2F2%2E%20FUNCIONALES%2FEntregables%2FHDUs%2FFASE%20I%2FRelease%202&amp;viewid=fdaf29ee%2D1dbc%2D43a5%2D800e%2Dcc2923a5d4d4" TargetMode="External"/><Relationship Id="rId87" Type="http://schemas.openxmlformats.org/officeDocument/2006/relationships/hyperlink" Target="http://172.23.12.28/" TargetMode="External"/><Relationship Id="rId110" Type="http://schemas.openxmlformats.org/officeDocument/2006/relationships/hyperlink" Target="https://minceturgobpe.sharepoint.com/Shared%20Documents/Forms/AllItems.aspx?id=%2FShared%20Documents%2FVUCE2%2FCalidad%2FBuzon%20electronico%2FVersion%201&amp;p=true&amp;ga=1" TargetMode="External"/><Relationship Id="rId115" Type="http://schemas.openxmlformats.org/officeDocument/2006/relationships/hyperlink" Target="https://teams.microsoft.com/l/meetup-join/19%3ameeting_YzY5NTVlZTYtZjg2OC00NTcyLWEzYjktMDI4MjE5MjVjYTIy%40thread.v2/0?context=%7b%22Tid%22%3a%225fcc16fa-320e-49a2-8519-b3b58c55cc3c%22%2c%22Oid%22%3a%22f12545d7-08cc-460d-bec4-6e9cbb6ba2a4%22%7d" TargetMode="External"/><Relationship Id="rId61" Type="http://schemas.openxmlformats.org/officeDocument/2006/relationships/hyperlink" Target="https://minceturgobpe.sharepoint.com/Shared%20Documents/Forms/AllItems.aspx?id=%2FShared%20Documents%2FVUCE2%2FMR%2F%5BMR%202%2E0%5D%20Documentos%20de%20trabajo%2F17%2E%20MR%202%2E0%20%2D%202023%2FHUs%20analisis%20funcional%2FHUs%20Desarrollo%20y%20DVUCEPT&amp;p=true&amp;ga=1" TargetMode="External"/><Relationship Id="rId82" Type="http://schemas.openxmlformats.org/officeDocument/2006/relationships/hyperlink" Target="https://landing-test.vuce.gob.pe/olce-wp/" TargetMode="External"/><Relationship Id="rId19" Type="http://schemas.openxmlformats.org/officeDocument/2006/relationships/hyperlink" Target="https://veratiaservices.sharepoint.com/:f:/s/ZEEPer9/EjULqPTAiXVAvGZvMOeY2ksBcJeN3PYcoLk7PrRrDWmRjQ?e=X65ATl" TargetMode="External"/><Relationship Id="rId14" Type="http://schemas.openxmlformats.org/officeDocument/2006/relationships/hyperlink" Target="https://veratiaservices.sharepoint.com/:f:/s/ZEEPer9/EvtVPh1ZKF5Gp9LHOIEgKysBJZQxb4Atp_k1zplzCgARdg?e=hvpsgx%20%20%20-%20PPS%20e%20IPS%20E%204.6" TargetMode="External"/><Relationship Id="rId30" Type="http://schemas.openxmlformats.org/officeDocument/2006/relationships/hyperlink" Target="https://minceturgobpe.sharepoint.com/Shared%20Documents/Forms/AllItems.aspx?id=%2FShared%20Documents%2FVUCE2%2FCalidad%2FOLCE%2F17%20Revision%20de%20Incidencias%20E5%20Release%202%20%2812%2D2023%29&amp;p=true&amp;ga=1" TargetMode="External"/><Relationship Id="rId35" Type="http://schemas.openxmlformats.org/officeDocument/2006/relationships/hyperlink" Target="https://minceturaproyectovuce2-my.sharepoint.com/:v:/g/personal/ksantisteban_minceturaproyectovuce2_onmicrosoft_com/EQ-nukX8ZpxBuRkzEPZ_YT0BFUQxu7pVVUrko2nkctFPiA?referrer=Teams.TEAMS-ELECTRON&amp;referrerScenario=MeetingChicletGetLink.view.view" TargetMode="External"/><Relationship Id="rId56" Type="http://schemas.openxmlformats.org/officeDocument/2006/relationships/hyperlink" Target="https://minceturgobpe.sharepoint.com/:f:/g/EsbTRDoBMeVKtY4xFpEKjC8BGIdY7KTNCWP-AnobQ9ACFw?e=g6fEGe" TargetMode="External"/><Relationship Id="rId77" Type="http://schemas.openxmlformats.org/officeDocument/2006/relationships/hyperlink" Targe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TargetMode="External"/><Relationship Id="rId100" Type="http://schemas.openxmlformats.org/officeDocument/2006/relationships/hyperlink" Target="https://veratiaservices.sharepoint.com/:f:/s/ZEEPer9/EujlUo7OFJBOiTY2ImkaSJcB1-d2vmfPTSWcFsk-31lSfQ?e=c8WRZc" TargetMode="External"/><Relationship Id="rId105" Type="http://schemas.openxmlformats.org/officeDocument/2006/relationships/hyperlink" Target="http://172.23.12.28/cp2/scriptautomatizacion" TargetMode="External"/><Relationship Id="rId126" Type="http://schemas.openxmlformats.org/officeDocument/2006/relationships/drawing" Target="../drawings/drawing2.xml"/><Relationship Id="rId8" Type="http://schemas.openxmlformats.org/officeDocument/2006/relationships/hyperlink" Target="https://minceturgobpe.sharepoint.com/Shared%20Documents/Forms/AllItems.aspx?ga=1&amp;id=%2FShared%20Documents%2FVUCE2%2FCalidad%2FProyecto%20ZEE%2F17%2E%20Entregable%204%2E6%2E1%2FCasos%20de%20Uso&amp;viewid=fdaf29ee%2D1dbc%2D43a5%2D800e%2Dcc2923a5d4d4" TargetMode="External"/><Relationship Id="rId51" Type="http://schemas.openxmlformats.org/officeDocument/2006/relationships/hyperlink" Target="https://minceturgobpe.sharepoint.com/Shared%20Documents/Forms/AllItems.aspx?id=%2FShared%20Documents%2FVUCE2%2FCalidad%2FOLCE%2F24%2E%20Revision%20Entregable%207%2E1%20OLCE%2018032024&amp;p=true&amp;ga=1" TargetMode="External"/><Relationship Id="rId72" Type="http://schemas.openxmlformats.org/officeDocument/2006/relationships/hyperlink" Target="https://minceturgobpe.sharepoint.com/Shared%20Documents/Forms/AllItems.aspx?id=%2FShared%20Documents%2FVUCE2%2FCalidad%2FOLCE%2F28%20Revision%20Entregable%207%2E2%20OLCE%20%2D%20Revision%20062024%2FINCIDENCIAS&amp;p=true&amp;ga=1" TargetMode="External"/><Relationship Id="rId93"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98" Type="http://schemas.openxmlformats.org/officeDocument/2006/relationships/hyperlink" Target="http://172.23.12.23:9000/" TargetMode="External"/><Relationship Id="rId121" Type="http://schemas.openxmlformats.org/officeDocument/2006/relationships/hyperlink" Target="https://minceturgobpe.sharepoint.com/:f:/g/ErVbLRkXwoxHlXS-T-b2ljEBVF9tyw4WkQCu9-Km9qqHqw?e=4rRETI" TargetMode="External"/><Relationship Id="rId3" Type="http://schemas.openxmlformats.org/officeDocument/2006/relationships/hyperlink" Target="https://landing-test.vuce.gob.pe/vuce-zee-api-autorizacion/login/?urlReturn=https://landing-test.vuce.gob.pe/vuce-zee-mf/" TargetMode="External"/><Relationship Id="rId25" Type="http://schemas.openxmlformats.org/officeDocument/2006/relationships/hyperlink" Target="https://front.comparium.app/livetesting" TargetMode="External"/><Relationship Id="rId46" Type="http://schemas.openxmlformats.org/officeDocument/2006/relationships/hyperlink" Targe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TargetMode="External"/><Relationship Id="rId67" Type="http://schemas.openxmlformats.org/officeDocument/2006/relationships/hyperlink" Target="https://minceturgobpe.sharepoint.com/:x:/g/EczJ8b_Z4eVNneTTMRHgM_0BXBlHw6cB08-zlrIJukMXrA?e=nGHI8D" TargetMode="External"/><Relationship Id="rId116" Type="http://schemas.openxmlformats.org/officeDocument/2006/relationships/hyperlink" Target="https://minceturgobpe.sharepoint.com/Shared%20Documents/Forms/AllItems.aspx?id=%2FShared%20Documents%2FVUCE2%2FCalidad%2FBuzon%20electronico%2FVersion%201%2F3%2E%20IPS%5FBUZON2%2E0&amp;viewid=fdaf29ee%2D1dbc%2D43a5%2D800e%2Dcc2923a5d4d4&amp;ga=1" TargetMode="External"/><Relationship Id="rId20" Type="http://schemas.openxmlformats.org/officeDocument/2006/relationships/hyperlink" Target="https://veratiaservices.sharepoint.com/sites/ZEEPer9/Documentos%20compartidos/Forms/AllItems.aspx?id=%2Fsites%2FZEEPer9%2FDocumentos%20compartidos%2FGeneral%2FGesti%C3%B3nProyecto%2FEntregables&amp;p=true&amp;fromShare=true&amp;ga=1" TargetMode="External"/><Relationship Id="rId41" Type="http://schemas.openxmlformats.org/officeDocument/2006/relationships/hyperlink" Targe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TargetMode="External"/><Relationship Id="rId62" Type="http://schemas.openxmlformats.org/officeDocument/2006/relationships/hyperlink" Target="https://minceturgobpe.sharepoint.com/Shared%20Documents/Forms/AllItems.aspx?id=%2FShared%20Documents%2FVUCE2%2FCalidad%2FMR%2DVUCE2%2E0%2F2%2E%20PPS%5FMR%2DVUCE2%2E0%20FASE1&amp;p=true&amp;ga=1" TargetMode="External"/><Relationship Id="rId83" Type="http://schemas.openxmlformats.org/officeDocument/2006/relationships/hyperlink" Target="https://minceturgobpe.sharepoint.com/Shared%20Documents/Forms/AllItems.aspx?id=%2FShared%20Documents%2FVUCE2%2FCalidad%2FAutenticaci%C3%B3n%2FRELEASE%202&amp;p=true&amp;ga=1" TargetMode="External"/><Relationship Id="rId88" Type="http://schemas.openxmlformats.org/officeDocument/2006/relationships/hyperlink" Target="https://landing-test.vuce.gob.pe/cp2" TargetMode="External"/><Relationship Id="rId111" Type="http://schemas.openxmlformats.org/officeDocument/2006/relationships/hyperlink" Target="mailto:s@tip0s@tip0" TargetMode="External"/><Relationship Id="rId15" Type="http://schemas.openxmlformats.org/officeDocument/2006/relationships/hyperlink" Target="https://veratiaservices.sharepoint.com/:f:/s/ZEEPer9/EokRntAKhc5OnH6mi1ZQOJwBGhqeZMi-KUfCqueRjv7Ucg?e=aHkE7y%20%20%20-%20PPS%20e%20IPS%20E%204.6.1" TargetMode="External"/><Relationship Id="rId36" Type="http://schemas.openxmlformats.org/officeDocument/2006/relationships/hyperlink" Target="https://veratiaservices.sharepoint.com/sites/ZEEPer9/Documentos%20compartidos/Forms/AllItems.aspx?id=%2Fsites%2FZEEPer9%2FDocumentos%20compartidos%2FGeneral%2FGesti%C3%B3nProyecto%2FEntregables%2FEntregable%204%2E%20Fase%20de%20Construcci%C3%B3n%2FEntregable%204%2E6%2E1%2FAnexos&amp;p=true&amp;ga=1" TargetMode="External"/><Relationship Id="rId57" Type="http://schemas.openxmlformats.org/officeDocument/2006/relationships/hyperlink" Target="https://landing-test.vuce.gob.pe/mr2/mr2-ui/" TargetMode="External"/><Relationship Id="rId106" Type="http://schemas.openxmlformats.org/officeDocument/2006/relationships/hyperlink" Targe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TargetMode="External"/><Relationship Id="rId10" Type="http://schemas.openxmlformats.org/officeDocument/2006/relationships/hyperlink" Target="https://minceturgobpe.sharepoint.com/Shared%20Documents/Forms/AllItems.aspx?ga=1&amp;id=%2FShared%20Documents%2FVUCE2%2FCalidad%2FProyecto%20ZEE%2F17%2E%20Entregable%204%2E6%2E1%2FCasos%20de%20Uso%2FEntregable%202%2E3%2E%20An%C3%A1lisis%20de%20Nuevos%20Requerimientos&amp;viewid=fdaf29ee%2D1dbc%2D43a5%2D800e%2Dcc2923a5d4d4" TargetMode="External"/><Relationship Id="rId31" Type="http://schemas.openxmlformats.org/officeDocument/2006/relationships/hyperlink" Targe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TargetMode="External"/><Relationship Id="rId5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TargetMode="External"/><Relationship Id="rId73" Type="http://schemas.openxmlformats.org/officeDocument/2006/relationships/hyperlink" Target="https://minceturgobpe.sharepoint.com/:f:/g/ErcdD9m_c1BMumBhfSNFsiwBIDKRw2_HQazo_NFDeii_eA?e=Mz5Clz" TargetMode="External"/><Relationship Id="rId78" Type="http://schemas.openxmlformats.org/officeDocument/2006/relationships/hyperlink" Target="https://minceturgobpe.sharepoint.com/:f:/g/Epx8wBd1MuhAkRq1PvzEc6kBivJ82e00iVEFRYGZ551b0A?e=VL6ct0" TargetMode="External"/><Relationship Id="rId94"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TargetMode="External"/><Relationship Id="rId99" Type="http://schemas.openxmlformats.org/officeDocument/2006/relationships/hyperlink" Target="https://minceturgobpe.sharepoint.com/:f:/g/EidOyM1gKxBCgvi7g5uC1FwBO-FRCf5b0wYLpkEzON9LRA?e=B1NNcH" TargetMode="External"/><Relationship Id="rId101" Type="http://schemas.openxmlformats.org/officeDocument/2006/relationships/hyperlink" Target="https://minceturgobpe.sharepoint.com/:f:/g/ErdBiBGZ5yRNizR5yye-7j4BNz0xqcpa-E1hexb16cqd7g?e=cczxir" TargetMode="External"/><Relationship Id="rId122" Type="http://schemas.openxmlformats.org/officeDocument/2006/relationships/hyperlink" Target="https://minceturgobpe.sharepoint.com/Shared%20Documents/Forms/AllItems.aspx?id=%2FShared%20Documents%2FVUCE2%2FCalidad%2FMR%2DVUCE2%2E0%2F%5BMR%5D%20SCRIPT%20DE%20AUTOMATIZACI%C3%93N%20FLUJO%20CON%20PAGO&amp;viewid=fdaf29ee%2D1dbc%2D43a5%2D800e%2Dcc2923a5d4d4&amp;ga=1&amp;noAuthRedirect=1" TargetMode="External"/><Relationship Id="rId4" Type="http://schemas.openxmlformats.org/officeDocument/2006/relationships/hyperlink" Target="https://minceturgobpe.sharepoint.com/:f:/g/ErAAsMZKHLBNhso76j1Otm8BbD-JrqPkO8IvoRKeCNVn9w?e=mHIbD9" TargetMode="External"/><Relationship Id="rId9" Type="http://schemas.openxmlformats.org/officeDocument/2006/relationships/hyperlink" Target="https://minceturgobpe.sharepoint.com/Shared%20Documents/Forms/AllItems.aspx?id=%2FShared%20Documents%2FVUCE2%2FCalidad%2FProyecto%20ZEE%2F17%2E%20Entregable%204%2E6%2E1&amp;p=true&amp;ga=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uthorize-test.vuce.gob.pe/auth2/realms/autenticacion2/protocol/openid-connect/token%2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55" zoomScaleNormal="55" workbookViewId="0">
      <selection activeCell="AH39" sqref="AH39"/>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Y340"/>
  <sheetViews>
    <sheetView tabSelected="1" workbookViewId="0">
      <selection activeCell="E13" sqref="E13"/>
    </sheetView>
  </sheetViews>
  <sheetFormatPr baseColWidth="10" defaultColWidth="9.140625" defaultRowHeight="15" x14ac:dyDescent="0.25"/>
  <cols>
    <col min="1" max="1" width="15.5703125" bestFit="1" customWidth="1"/>
    <col min="2" max="2" width="31.28515625" bestFit="1" customWidth="1"/>
    <col min="3" max="3" width="20.5703125" customWidth="1"/>
    <col min="4" max="4" width="24.5703125" customWidth="1"/>
    <col min="5" max="5" width="19.28515625" bestFit="1" customWidth="1"/>
    <col min="6" max="6" width="28.140625" bestFit="1" customWidth="1"/>
    <col min="7" max="7" width="14.42578125" bestFit="1" customWidth="1"/>
    <col min="8" max="8" width="14.85546875" customWidth="1"/>
    <col min="12" max="12" width="14" customWidth="1"/>
    <col min="14" max="14" width="11.85546875" bestFit="1" customWidth="1"/>
  </cols>
  <sheetData>
    <row r="1" spans="2:5" ht="15.75" thickBot="1" x14ac:dyDescent="0.3"/>
    <row r="2" spans="2:5" ht="15.75" thickBot="1" x14ac:dyDescent="0.3">
      <c r="B2" s="16" t="s">
        <v>42</v>
      </c>
      <c r="C2" s="17" t="s">
        <v>48</v>
      </c>
      <c r="D2" s="18" t="s">
        <v>43</v>
      </c>
    </row>
    <row r="3" spans="2:5" x14ac:dyDescent="0.25">
      <c r="B3" s="14" t="s">
        <v>38</v>
      </c>
      <c r="C3" s="14"/>
      <c r="D3" s="15" t="s">
        <v>37</v>
      </c>
    </row>
    <row r="4" spans="2:5" x14ac:dyDescent="0.25">
      <c r="B4" s="14" t="s">
        <v>54</v>
      </c>
      <c r="C4" s="14"/>
      <c r="D4" s="15" t="s">
        <v>53</v>
      </c>
    </row>
    <row r="5" spans="2:5" x14ac:dyDescent="0.25">
      <c r="B5" s="14" t="s">
        <v>55</v>
      </c>
      <c r="C5" s="14"/>
      <c r="D5" s="15" t="s">
        <v>51</v>
      </c>
    </row>
    <row r="6" spans="2:5" x14ac:dyDescent="0.25">
      <c r="B6" s="1" t="s">
        <v>46</v>
      </c>
      <c r="C6" s="1" t="s">
        <v>47</v>
      </c>
      <c r="D6" s="13" t="s">
        <v>39</v>
      </c>
    </row>
    <row r="7" spans="2:5" x14ac:dyDescent="0.25">
      <c r="B7" s="1" t="s">
        <v>41</v>
      </c>
      <c r="C7" s="1"/>
      <c r="D7" s="13" t="s">
        <v>40</v>
      </c>
    </row>
    <row r="8" spans="2:5" x14ac:dyDescent="0.25">
      <c r="B8" s="1" t="s">
        <v>136</v>
      </c>
      <c r="C8" s="1" t="s">
        <v>318</v>
      </c>
      <c r="D8" s="13"/>
    </row>
    <row r="9" spans="2:5" x14ac:dyDescent="0.25">
      <c r="B9" s="1" t="s">
        <v>5</v>
      </c>
      <c r="C9" s="1" t="s">
        <v>45</v>
      </c>
      <c r="D9" s="13" t="s">
        <v>44</v>
      </c>
    </row>
    <row r="10" spans="2:5" x14ac:dyDescent="0.25">
      <c r="B10" s="54" t="s">
        <v>164</v>
      </c>
      <c r="D10" s="41" t="s">
        <v>163</v>
      </c>
      <c r="E10" s="21"/>
    </row>
    <row r="11" spans="2:5" x14ac:dyDescent="0.25">
      <c r="B11" s="42" t="s">
        <v>168</v>
      </c>
      <c r="C11" t="s">
        <v>169</v>
      </c>
      <c r="D11" s="41" t="s">
        <v>170</v>
      </c>
    </row>
    <row r="12" spans="2:5" x14ac:dyDescent="0.25">
      <c r="B12" s="42" t="s">
        <v>225</v>
      </c>
      <c r="C12" t="s">
        <v>256</v>
      </c>
      <c r="D12" s="41" t="s">
        <v>255</v>
      </c>
    </row>
    <row r="13" spans="2:5" ht="75" x14ac:dyDescent="0.25">
      <c r="B13" s="45" t="s">
        <v>199</v>
      </c>
      <c r="D13" s="41"/>
    </row>
    <row r="14" spans="2:5" x14ac:dyDescent="0.25">
      <c r="B14" s="45" t="s">
        <v>266</v>
      </c>
      <c r="C14" t="s">
        <v>258</v>
      </c>
      <c r="D14" s="41"/>
    </row>
    <row r="15" spans="2:5" x14ac:dyDescent="0.25">
      <c r="C15" t="s">
        <v>267</v>
      </c>
      <c r="D15" s="41"/>
    </row>
    <row r="16" spans="2:5" x14ac:dyDescent="0.25">
      <c r="B16" t="s">
        <v>476</v>
      </c>
      <c r="D16" s="41" t="s">
        <v>475</v>
      </c>
    </row>
    <row r="17" spans="2:13" x14ac:dyDescent="0.25">
      <c r="B17" t="s">
        <v>476</v>
      </c>
      <c r="D17" s="41" t="s">
        <v>477</v>
      </c>
    </row>
    <row r="18" spans="2:13" x14ac:dyDescent="0.25">
      <c r="B18" t="s">
        <v>132</v>
      </c>
      <c r="D18" s="41" t="s">
        <v>273</v>
      </c>
    </row>
    <row r="19" spans="2:13" x14ac:dyDescent="0.25">
      <c r="B19" t="s">
        <v>284</v>
      </c>
      <c r="C19" s="53" t="s">
        <v>285</v>
      </c>
      <c r="D19" s="41" t="s">
        <v>286</v>
      </c>
    </row>
    <row r="20" spans="2:13" x14ac:dyDescent="0.25">
      <c r="B20" t="s">
        <v>321</v>
      </c>
      <c r="C20" t="s">
        <v>320</v>
      </c>
      <c r="D20" s="41" t="s">
        <v>319</v>
      </c>
    </row>
    <row r="21" spans="2:13" x14ac:dyDescent="0.25">
      <c r="D21" s="41"/>
    </row>
    <row r="22" spans="2:13" ht="15.75" thickBot="1" x14ac:dyDescent="0.3"/>
    <row r="23" spans="2:13" ht="15.75" thickBot="1" x14ac:dyDescent="0.3">
      <c r="B23" s="11" t="s">
        <v>36</v>
      </c>
      <c r="C23" s="12" t="s">
        <v>35</v>
      </c>
      <c r="D23" s="12" t="s">
        <v>0</v>
      </c>
      <c r="E23" s="12" t="s">
        <v>32</v>
      </c>
      <c r="F23" s="12" t="s">
        <v>3</v>
      </c>
      <c r="G23" s="12" t="s">
        <v>33</v>
      </c>
      <c r="H23" s="12" t="s">
        <v>34</v>
      </c>
    </row>
    <row r="24" spans="2:13" x14ac:dyDescent="0.25">
      <c r="B24" s="2" t="s">
        <v>6</v>
      </c>
      <c r="C24" s="3">
        <v>20100010136</v>
      </c>
      <c r="D24" s="3" t="s">
        <v>7</v>
      </c>
      <c r="E24" s="3" t="s">
        <v>8</v>
      </c>
      <c r="F24" s="3"/>
      <c r="G24" s="3" t="s">
        <v>9</v>
      </c>
      <c r="H24" s="20" t="s">
        <v>10</v>
      </c>
      <c r="M24" s="19" t="s">
        <v>40</v>
      </c>
    </row>
    <row r="25" spans="2:13" x14ac:dyDescent="0.25">
      <c r="B25" s="4" t="s">
        <v>6</v>
      </c>
      <c r="C25" s="1">
        <v>20100066603</v>
      </c>
      <c r="D25" s="1" t="s">
        <v>7</v>
      </c>
      <c r="E25" s="1" t="s">
        <v>8</v>
      </c>
      <c r="F25" s="1"/>
      <c r="G25" s="1" t="s">
        <v>9</v>
      </c>
      <c r="H25" s="5" t="s">
        <v>10</v>
      </c>
    </row>
    <row r="26" spans="2:13" x14ac:dyDescent="0.25">
      <c r="B26" s="4" t="s">
        <v>6</v>
      </c>
      <c r="C26" s="1"/>
      <c r="D26" s="1" t="s">
        <v>4</v>
      </c>
      <c r="E26" s="1" t="s">
        <v>2</v>
      </c>
      <c r="F26" s="1" t="s">
        <v>11</v>
      </c>
      <c r="G26" s="1" t="s">
        <v>9</v>
      </c>
      <c r="H26" s="5" t="s">
        <v>10</v>
      </c>
    </row>
    <row r="27" spans="2:13" x14ac:dyDescent="0.25">
      <c r="B27" s="4" t="s">
        <v>6</v>
      </c>
      <c r="C27" s="1"/>
      <c r="D27" s="1" t="s">
        <v>12</v>
      </c>
      <c r="E27" s="1" t="s">
        <v>12</v>
      </c>
      <c r="F27" s="1" t="s">
        <v>13</v>
      </c>
      <c r="G27" s="1" t="s">
        <v>9</v>
      </c>
    </row>
    <row r="28" spans="2:13" x14ac:dyDescent="0.25">
      <c r="B28" s="4" t="s">
        <v>6</v>
      </c>
      <c r="C28" s="1"/>
      <c r="D28" s="1" t="s">
        <v>14</v>
      </c>
      <c r="E28" s="1" t="s">
        <v>14</v>
      </c>
      <c r="F28" s="1" t="s">
        <v>15</v>
      </c>
      <c r="G28" s="1" t="s">
        <v>9</v>
      </c>
      <c r="H28" s="5"/>
      <c r="M28" s="21" t="s">
        <v>40</v>
      </c>
    </row>
    <row r="29" spans="2:13" x14ac:dyDescent="0.25">
      <c r="B29" s="4" t="s">
        <v>6</v>
      </c>
      <c r="C29" s="1"/>
      <c r="D29" s="9" t="s">
        <v>1</v>
      </c>
      <c r="E29" s="9" t="s">
        <v>16</v>
      </c>
      <c r="F29" s="9" t="s">
        <v>17</v>
      </c>
      <c r="G29" s="1" t="s">
        <v>9</v>
      </c>
      <c r="H29" s="5"/>
    </row>
    <row r="30" spans="2:13" x14ac:dyDescent="0.25">
      <c r="B30" s="4" t="s">
        <v>6</v>
      </c>
      <c r="C30" s="1"/>
      <c r="D30" s="1" t="s">
        <v>18</v>
      </c>
      <c r="E30" s="1" t="s">
        <v>18</v>
      </c>
      <c r="F30" s="1" t="s">
        <v>19</v>
      </c>
      <c r="G30" s="1" t="s">
        <v>9</v>
      </c>
      <c r="H30" s="5"/>
    </row>
    <row r="31" spans="2:13" x14ac:dyDescent="0.25">
      <c r="B31" s="4" t="s">
        <v>6</v>
      </c>
      <c r="C31" s="1"/>
      <c r="D31" s="1" t="s">
        <v>20</v>
      </c>
      <c r="E31" s="1" t="s">
        <v>20</v>
      </c>
      <c r="F31" s="1" t="s">
        <v>21</v>
      </c>
      <c r="G31" s="1" t="s">
        <v>9</v>
      </c>
      <c r="H31" s="5"/>
    </row>
    <row r="32" spans="2:13" x14ac:dyDescent="0.25">
      <c r="B32" s="4" t="s">
        <v>6</v>
      </c>
      <c r="C32" s="1"/>
      <c r="D32" s="1" t="s">
        <v>22</v>
      </c>
      <c r="E32" s="1" t="s">
        <v>22</v>
      </c>
      <c r="F32" s="1" t="s">
        <v>23</v>
      </c>
      <c r="G32" s="1" t="s">
        <v>9</v>
      </c>
      <c r="H32" s="5"/>
    </row>
    <row r="33" spans="2:8" x14ac:dyDescent="0.25">
      <c r="B33" s="4" t="s">
        <v>6</v>
      </c>
      <c r="C33" s="1" t="s">
        <v>68</v>
      </c>
      <c r="D33" s="1" t="s">
        <v>24</v>
      </c>
      <c r="E33" s="1" t="s">
        <v>25</v>
      </c>
      <c r="F33" s="1" t="s">
        <v>26</v>
      </c>
      <c r="G33" s="1" t="s">
        <v>9</v>
      </c>
      <c r="H33" s="5"/>
    </row>
    <row r="34" spans="2:8" x14ac:dyDescent="0.25">
      <c r="B34" s="4" t="s">
        <v>6</v>
      </c>
      <c r="C34" s="1"/>
      <c r="D34" s="1" t="s">
        <v>27</v>
      </c>
      <c r="E34" s="1" t="s">
        <v>27</v>
      </c>
      <c r="F34" s="1" t="s">
        <v>28</v>
      </c>
      <c r="G34" s="1" t="s">
        <v>9</v>
      </c>
      <c r="H34" s="5"/>
    </row>
    <row r="35" spans="2:8" x14ac:dyDescent="0.25">
      <c r="B35" s="4" t="s">
        <v>6</v>
      </c>
      <c r="C35" s="1"/>
      <c r="D35" s="1"/>
      <c r="E35" s="1"/>
      <c r="F35" s="1" t="s">
        <v>29</v>
      </c>
      <c r="G35" s="1" t="s">
        <v>9</v>
      </c>
      <c r="H35" s="5"/>
    </row>
    <row r="36" spans="2:8" ht="15.75" thickBot="1" x14ac:dyDescent="0.3">
      <c r="B36" s="6" t="s">
        <v>6</v>
      </c>
      <c r="C36" s="7"/>
      <c r="D36" s="7" t="s">
        <v>30</v>
      </c>
      <c r="E36" s="7" t="s">
        <v>30</v>
      </c>
      <c r="F36" s="7" t="s">
        <v>31</v>
      </c>
      <c r="G36" s="7" t="s">
        <v>9</v>
      </c>
      <c r="H36" s="8"/>
    </row>
    <row r="37" spans="2:8" ht="15.75" thickBot="1" x14ac:dyDescent="0.3">
      <c r="B37" s="43"/>
      <c r="C37" s="43"/>
      <c r="D37" s="43"/>
      <c r="E37" s="43"/>
      <c r="F37" s="43"/>
      <c r="G37" s="43"/>
      <c r="H37" s="43"/>
    </row>
    <row r="38" spans="2:8" x14ac:dyDescent="0.25">
      <c r="B38" s="2" t="s">
        <v>6</v>
      </c>
      <c r="C38" s="3"/>
      <c r="D38" s="3" t="s">
        <v>4</v>
      </c>
      <c r="E38" s="3" t="s">
        <v>2</v>
      </c>
      <c r="F38" s="3" t="s">
        <v>172</v>
      </c>
      <c r="G38" s="3" t="s">
        <v>184</v>
      </c>
      <c r="H38" s="44"/>
    </row>
    <row r="39" spans="2:8" x14ac:dyDescent="0.25">
      <c r="B39" s="4" t="s">
        <v>6</v>
      </c>
      <c r="C39" s="1"/>
      <c r="D39" s="1" t="s">
        <v>174</v>
      </c>
      <c r="E39" s="1" t="s">
        <v>174</v>
      </c>
      <c r="F39" s="1" t="s">
        <v>173</v>
      </c>
      <c r="G39" s="1" t="s">
        <v>184</v>
      </c>
      <c r="H39" s="5"/>
    </row>
    <row r="40" spans="2:8" x14ac:dyDescent="0.25">
      <c r="B40" s="4" t="s">
        <v>6</v>
      </c>
      <c r="C40" s="1"/>
      <c r="D40" s="1" t="s">
        <v>176</v>
      </c>
      <c r="E40" s="1" t="s">
        <v>176</v>
      </c>
      <c r="F40" s="1" t="s">
        <v>175</v>
      </c>
      <c r="G40" s="1" t="s">
        <v>184</v>
      </c>
      <c r="H40" s="5"/>
    </row>
    <row r="41" spans="2:8" x14ac:dyDescent="0.25">
      <c r="B41" s="4" t="s">
        <v>6</v>
      </c>
      <c r="C41" s="1"/>
      <c r="D41" s="1" t="s">
        <v>178</v>
      </c>
      <c r="E41" s="1" t="s">
        <v>178</v>
      </c>
      <c r="F41" s="1" t="s">
        <v>177</v>
      </c>
      <c r="G41" s="1" t="s">
        <v>184</v>
      </c>
      <c r="H41" s="5"/>
    </row>
    <row r="42" spans="2:8" x14ac:dyDescent="0.25">
      <c r="B42" s="4" t="s">
        <v>6</v>
      </c>
      <c r="C42" s="1"/>
      <c r="D42" s="1" t="s">
        <v>180</v>
      </c>
      <c r="E42" s="1" t="s">
        <v>180</v>
      </c>
      <c r="F42" s="1" t="s">
        <v>179</v>
      </c>
      <c r="G42" s="1" t="s">
        <v>184</v>
      </c>
      <c r="H42" s="5"/>
    </row>
    <row r="43" spans="2:8" x14ac:dyDescent="0.25">
      <c r="B43" s="1" t="s">
        <v>6</v>
      </c>
      <c r="C43" s="1"/>
      <c r="D43" s="1" t="s">
        <v>182</v>
      </c>
      <c r="E43" s="1" t="s">
        <v>183</v>
      </c>
      <c r="F43" s="1" t="s">
        <v>181</v>
      </c>
      <c r="G43" s="1" t="s">
        <v>184</v>
      </c>
      <c r="H43" s="1"/>
    </row>
    <row r="44" spans="2:8" x14ac:dyDescent="0.25">
      <c r="B44" s="1" t="s">
        <v>6</v>
      </c>
      <c r="C44" s="1">
        <v>20300043535</v>
      </c>
      <c r="D44" s="1" t="s">
        <v>186</v>
      </c>
      <c r="E44" s="1" t="s">
        <v>185</v>
      </c>
      <c r="F44" s="1" t="s">
        <v>181</v>
      </c>
      <c r="G44" s="1" t="s">
        <v>184</v>
      </c>
      <c r="H44" s="1"/>
    </row>
    <row r="45" spans="2:8" x14ac:dyDescent="0.25">
      <c r="B45" s="1"/>
      <c r="C45" s="1">
        <v>20300043535</v>
      </c>
      <c r="D45" s="1" t="s">
        <v>186</v>
      </c>
      <c r="E45" s="1" t="s">
        <v>185</v>
      </c>
      <c r="F45" s="1"/>
      <c r="G45" s="1"/>
      <c r="H45" s="1"/>
    </row>
    <row r="46" spans="2:8" x14ac:dyDescent="0.25">
      <c r="B46" s="1" t="s">
        <v>90</v>
      </c>
      <c r="C46" s="1" t="s">
        <v>202</v>
      </c>
      <c r="D46" s="1" t="s">
        <v>201</v>
      </c>
      <c r="E46" s="1" t="s">
        <v>200</v>
      </c>
      <c r="F46" s="1" t="s">
        <v>203</v>
      </c>
      <c r="G46" s="1">
        <v>5444</v>
      </c>
      <c r="H46" s="1"/>
    </row>
    <row r="49" spans="2:4" x14ac:dyDescent="0.25">
      <c r="D49" s="21"/>
    </row>
    <row r="50" spans="2:4" x14ac:dyDescent="0.25">
      <c r="C50" t="s">
        <v>50</v>
      </c>
      <c r="D50" s="21" t="s">
        <v>49</v>
      </c>
    </row>
    <row r="51" spans="2:4" x14ac:dyDescent="0.25">
      <c r="C51" t="s">
        <v>52</v>
      </c>
      <c r="D51" s="21" t="s">
        <v>51</v>
      </c>
    </row>
    <row r="52" spans="2:4" x14ac:dyDescent="0.25">
      <c r="D52" s="21"/>
    </row>
    <row r="53" spans="2:4" x14ac:dyDescent="0.25">
      <c r="D53" s="21"/>
    </row>
    <row r="54" spans="2:4" x14ac:dyDescent="0.25">
      <c r="B54" t="s">
        <v>414</v>
      </c>
      <c r="C54" s="21" t="s">
        <v>413</v>
      </c>
    </row>
    <row r="56" spans="2:4" x14ac:dyDescent="0.25">
      <c r="C56" t="s">
        <v>56</v>
      </c>
    </row>
    <row r="57" spans="2:4" x14ac:dyDescent="0.25">
      <c r="C57" s="21" t="s">
        <v>57</v>
      </c>
    </row>
    <row r="60" spans="2:4" x14ac:dyDescent="0.25">
      <c r="C60" t="s">
        <v>58</v>
      </c>
    </row>
    <row r="61" spans="2:4" x14ac:dyDescent="0.25">
      <c r="C61" s="21" t="s">
        <v>59</v>
      </c>
    </row>
    <row r="63" spans="2:4" x14ac:dyDescent="0.25">
      <c r="C63" s="21" t="s">
        <v>60</v>
      </c>
    </row>
    <row r="65" spans="1:25" x14ac:dyDescent="0.25">
      <c r="C65" s="21" t="s">
        <v>61</v>
      </c>
    </row>
    <row r="67" spans="1:25" x14ac:dyDescent="0.25">
      <c r="C67" s="21" t="s">
        <v>62</v>
      </c>
    </row>
    <row r="69" spans="1:25" x14ac:dyDescent="0.25">
      <c r="C69" s="21" t="s">
        <v>63</v>
      </c>
    </row>
    <row r="70" spans="1:25" x14ac:dyDescent="0.25">
      <c r="X70" t="s">
        <v>65</v>
      </c>
      <c r="Y70" t="s">
        <v>66</v>
      </c>
    </row>
    <row r="71" spans="1:25" x14ac:dyDescent="0.25">
      <c r="B71" t="s">
        <v>103</v>
      </c>
      <c r="C71" s="21" t="s">
        <v>102</v>
      </c>
    </row>
    <row r="73" spans="1:25" x14ac:dyDescent="0.25">
      <c r="B73" t="s">
        <v>135</v>
      </c>
      <c r="C73" s="21" t="s">
        <v>134</v>
      </c>
    </row>
    <row r="74" spans="1:25" x14ac:dyDescent="0.25">
      <c r="A74" s="74" t="s">
        <v>84</v>
      </c>
      <c r="B74" s="74" t="s">
        <v>83</v>
      </c>
      <c r="C74" s="21" t="s">
        <v>69</v>
      </c>
    </row>
    <row r="75" spans="1:25" x14ac:dyDescent="0.25">
      <c r="A75" s="74"/>
      <c r="B75" s="74"/>
      <c r="C75" s="21" t="s">
        <v>82</v>
      </c>
    </row>
    <row r="76" spans="1:25" x14ac:dyDescent="0.25">
      <c r="A76" s="74"/>
      <c r="B76" s="74"/>
      <c r="C76" s="21" t="s">
        <v>64</v>
      </c>
    </row>
    <row r="77" spans="1:25" x14ac:dyDescent="0.25">
      <c r="A77" s="74"/>
      <c r="B77" t="s">
        <v>86</v>
      </c>
      <c r="C77" s="21" t="s">
        <v>85</v>
      </c>
    </row>
    <row r="78" spans="1:25" x14ac:dyDescent="0.25">
      <c r="A78" s="74"/>
      <c r="B78" t="s">
        <v>88</v>
      </c>
      <c r="C78" s="21" t="s">
        <v>87</v>
      </c>
    </row>
    <row r="79" spans="1:25" x14ac:dyDescent="0.25">
      <c r="B79" t="s">
        <v>107</v>
      </c>
      <c r="C79" s="21" t="s">
        <v>106</v>
      </c>
    </row>
    <row r="80" spans="1:25" x14ac:dyDescent="0.25">
      <c r="B80" t="s">
        <v>150</v>
      </c>
      <c r="C80" s="21" t="s">
        <v>149</v>
      </c>
    </row>
    <row r="81" spans="1:6" x14ac:dyDescent="0.25">
      <c r="B81" t="s">
        <v>152</v>
      </c>
      <c r="C81" s="21" t="s">
        <v>151</v>
      </c>
    </row>
    <row r="82" spans="1:6" x14ac:dyDescent="0.25">
      <c r="B82" s="10" t="s">
        <v>171</v>
      </c>
      <c r="C82" s="21" t="s">
        <v>167</v>
      </c>
    </row>
    <row r="83" spans="1:6" x14ac:dyDescent="0.25">
      <c r="B83" t="s">
        <v>188</v>
      </c>
      <c r="C83" s="21" t="s">
        <v>187</v>
      </c>
    </row>
    <row r="84" spans="1:6" x14ac:dyDescent="0.25">
      <c r="B84" t="s">
        <v>323</v>
      </c>
      <c r="C84" s="21" t="s">
        <v>322</v>
      </c>
    </row>
    <row r="85" spans="1:6" x14ac:dyDescent="0.25">
      <c r="B85" t="s">
        <v>325</v>
      </c>
      <c r="C85" s="21" t="s">
        <v>324</v>
      </c>
    </row>
    <row r="86" spans="1:6" x14ac:dyDescent="0.25">
      <c r="B86" t="s">
        <v>327</v>
      </c>
      <c r="C86" s="21" t="s">
        <v>326</v>
      </c>
    </row>
    <row r="87" spans="1:6" x14ac:dyDescent="0.25">
      <c r="C87" s="21"/>
    </row>
    <row r="88" spans="1:6" x14ac:dyDescent="0.25">
      <c r="C88" s="21"/>
    </row>
    <row r="89" spans="1:6" x14ac:dyDescent="0.25">
      <c r="C89" s="21"/>
    </row>
    <row r="90" spans="1:6" x14ac:dyDescent="0.25">
      <c r="C90" s="21"/>
      <c r="F90" t="s">
        <v>363</v>
      </c>
    </row>
    <row r="91" spans="1:6" x14ac:dyDescent="0.25">
      <c r="C91" s="21"/>
    </row>
    <row r="92" spans="1:6" x14ac:dyDescent="0.25">
      <c r="C92" s="21" t="s">
        <v>429</v>
      </c>
    </row>
    <row r="93" spans="1:6" x14ac:dyDescent="0.25">
      <c r="A93" t="s">
        <v>369</v>
      </c>
      <c r="B93" t="s">
        <v>428</v>
      </c>
      <c r="C93" s="21" t="s">
        <v>427</v>
      </c>
    </row>
    <row r="94" spans="1:6" x14ac:dyDescent="0.25">
      <c r="A94" t="s">
        <v>369</v>
      </c>
      <c r="B94" t="s">
        <v>370</v>
      </c>
      <c r="C94" s="21" t="s">
        <v>368</v>
      </c>
    </row>
    <row r="95" spans="1:6" x14ac:dyDescent="0.25">
      <c r="A95" t="s">
        <v>369</v>
      </c>
      <c r="B95" t="s">
        <v>412</v>
      </c>
      <c r="C95" s="21" t="s">
        <v>411</v>
      </c>
    </row>
    <row r="96" spans="1:6" x14ac:dyDescent="0.25">
      <c r="A96" t="s">
        <v>369</v>
      </c>
      <c r="B96" t="s">
        <v>433</v>
      </c>
      <c r="C96" s="21" t="s">
        <v>432</v>
      </c>
    </row>
    <row r="97" spans="1:3" x14ac:dyDescent="0.25">
      <c r="A97" t="s">
        <v>369</v>
      </c>
      <c r="B97" t="s">
        <v>424</v>
      </c>
      <c r="C97" s="21" t="s">
        <v>423</v>
      </c>
    </row>
    <row r="98" spans="1:3" x14ac:dyDescent="0.25">
      <c r="C98" s="21"/>
    </row>
    <row r="99" spans="1:3" x14ac:dyDescent="0.25">
      <c r="A99" t="s">
        <v>369</v>
      </c>
      <c r="B99" t="s">
        <v>426</v>
      </c>
      <c r="C99" s="21" t="s">
        <v>425</v>
      </c>
    </row>
    <row r="100" spans="1:3" x14ac:dyDescent="0.25">
      <c r="A100" t="s">
        <v>369</v>
      </c>
      <c r="B100" t="s">
        <v>431</v>
      </c>
      <c r="C100" s="21" t="s">
        <v>430</v>
      </c>
    </row>
    <row r="101" spans="1:3" x14ac:dyDescent="0.25">
      <c r="C101" s="21"/>
    </row>
    <row r="102" spans="1:3" x14ac:dyDescent="0.25">
      <c r="C102" s="21"/>
    </row>
    <row r="103" spans="1:3" x14ac:dyDescent="0.25">
      <c r="A103" t="s">
        <v>90</v>
      </c>
      <c r="B103" t="s">
        <v>91</v>
      </c>
      <c r="C103" s="21" t="s">
        <v>89</v>
      </c>
    </row>
    <row r="104" spans="1:3" x14ac:dyDescent="0.25">
      <c r="A104" t="s">
        <v>90</v>
      </c>
      <c r="B104" t="s">
        <v>58</v>
      </c>
      <c r="C104" s="21" t="s">
        <v>92</v>
      </c>
    </row>
    <row r="105" spans="1:3" x14ac:dyDescent="0.25">
      <c r="A105" t="s">
        <v>90</v>
      </c>
      <c r="B105" t="s">
        <v>105</v>
      </c>
      <c r="C105" s="21" t="s">
        <v>104</v>
      </c>
    </row>
    <row r="106" spans="1:3" x14ac:dyDescent="0.25">
      <c r="A106" t="s">
        <v>90</v>
      </c>
      <c r="B106" t="s">
        <v>98</v>
      </c>
      <c r="C106" s="21" t="s">
        <v>97</v>
      </c>
    </row>
    <row r="107" spans="1:3" x14ac:dyDescent="0.25">
      <c r="A107" t="s">
        <v>90</v>
      </c>
      <c r="B107" t="s">
        <v>123</v>
      </c>
      <c r="C107" s="21" t="s">
        <v>122</v>
      </c>
    </row>
    <row r="108" spans="1:3" x14ac:dyDescent="0.25">
      <c r="A108" t="s">
        <v>90</v>
      </c>
      <c r="B108" t="s">
        <v>126</v>
      </c>
      <c r="C108" s="21" t="s">
        <v>125</v>
      </c>
    </row>
    <row r="109" spans="1:3" x14ac:dyDescent="0.25">
      <c r="A109" t="s">
        <v>90</v>
      </c>
      <c r="B109" t="s">
        <v>128</v>
      </c>
      <c r="C109" s="21" t="s">
        <v>127</v>
      </c>
    </row>
    <row r="110" spans="1:3" x14ac:dyDescent="0.25">
      <c r="A110" t="s">
        <v>90</v>
      </c>
      <c r="B110" t="s">
        <v>130</v>
      </c>
      <c r="C110" s="21" t="s">
        <v>129</v>
      </c>
    </row>
    <row r="111" spans="1:3" x14ac:dyDescent="0.25">
      <c r="A111" t="s">
        <v>90</v>
      </c>
      <c r="B111" s="10" t="s">
        <v>190</v>
      </c>
      <c r="C111" s="21" t="s">
        <v>189</v>
      </c>
    </row>
    <row r="112" spans="1:3" x14ac:dyDescent="0.25">
      <c r="A112" t="s">
        <v>90</v>
      </c>
      <c r="B112" s="10" t="s">
        <v>192</v>
      </c>
      <c r="C112" s="21" t="s">
        <v>191</v>
      </c>
    </row>
    <row r="113" spans="1:3" x14ac:dyDescent="0.25">
      <c r="A113" t="s">
        <v>90</v>
      </c>
      <c r="B113" s="10" t="s">
        <v>194</v>
      </c>
      <c r="C113" s="21" t="s">
        <v>193</v>
      </c>
    </row>
    <row r="114" spans="1:3" x14ac:dyDescent="0.25">
      <c r="A114" t="s">
        <v>90</v>
      </c>
      <c r="B114" s="10" t="s">
        <v>196</v>
      </c>
      <c r="C114" s="21" t="s">
        <v>195</v>
      </c>
    </row>
    <row r="115" spans="1:3" x14ac:dyDescent="0.25">
      <c r="A115" t="s">
        <v>90</v>
      </c>
      <c r="B115" s="10" t="s">
        <v>198</v>
      </c>
      <c r="C115" s="21" t="s">
        <v>197</v>
      </c>
    </row>
    <row r="116" spans="1:3" x14ac:dyDescent="0.25">
      <c r="A116" t="s">
        <v>90</v>
      </c>
      <c r="B116" s="10" t="s">
        <v>245</v>
      </c>
      <c r="C116" s="21" t="s">
        <v>244</v>
      </c>
    </row>
    <row r="117" spans="1:3" x14ac:dyDescent="0.25">
      <c r="A117" t="s">
        <v>90</v>
      </c>
      <c r="B117" s="10" t="s">
        <v>250</v>
      </c>
      <c r="C117" s="21" t="s">
        <v>249</v>
      </c>
    </row>
    <row r="118" spans="1:3" x14ac:dyDescent="0.25">
      <c r="A118" t="s">
        <v>90</v>
      </c>
      <c r="B118" s="51" t="s">
        <v>263</v>
      </c>
      <c r="C118" s="21" t="s">
        <v>262</v>
      </c>
    </row>
    <row r="119" spans="1:3" x14ac:dyDescent="0.25">
      <c r="A119" t="s">
        <v>90</v>
      </c>
      <c r="B119" s="10" t="s">
        <v>360</v>
      </c>
      <c r="C119" s="21" t="s">
        <v>359</v>
      </c>
    </row>
    <row r="120" spans="1:3" x14ac:dyDescent="0.25">
      <c r="A120" t="s">
        <v>90</v>
      </c>
      <c r="B120" s="10" t="s">
        <v>396</v>
      </c>
      <c r="C120" t="s">
        <v>395</v>
      </c>
    </row>
    <row r="121" spans="1:3" x14ac:dyDescent="0.25">
      <c r="B121" s="10"/>
    </row>
    <row r="122" spans="1:3" x14ac:dyDescent="0.25">
      <c r="A122" t="s">
        <v>132</v>
      </c>
      <c r="B122" t="s">
        <v>133</v>
      </c>
      <c r="C122" s="21" t="s">
        <v>131</v>
      </c>
    </row>
    <row r="123" spans="1:3" x14ac:dyDescent="0.25">
      <c r="B123" t="s">
        <v>133</v>
      </c>
      <c r="C123" s="21" t="s">
        <v>145</v>
      </c>
    </row>
    <row r="124" spans="1:3" x14ac:dyDescent="0.25">
      <c r="B124" t="s">
        <v>282</v>
      </c>
      <c r="C124" s="21" t="s">
        <v>281</v>
      </c>
    </row>
    <row r="125" spans="1:3" x14ac:dyDescent="0.25">
      <c r="B125" t="s">
        <v>228</v>
      </c>
      <c r="C125" s="21" t="s">
        <v>227</v>
      </c>
    </row>
    <row r="126" spans="1:3" x14ac:dyDescent="0.25">
      <c r="B126" t="s">
        <v>230</v>
      </c>
      <c r="C126" s="21" t="s">
        <v>229</v>
      </c>
    </row>
    <row r="127" spans="1:3" x14ac:dyDescent="0.25">
      <c r="B127" t="s">
        <v>232</v>
      </c>
      <c r="C127" s="21" t="s">
        <v>231</v>
      </c>
    </row>
    <row r="128" spans="1:3" x14ac:dyDescent="0.25">
      <c r="B128" t="s">
        <v>272</v>
      </c>
      <c r="C128" s="21" t="s">
        <v>271</v>
      </c>
    </row>
    <row r="130" spans="1:6" x14ac:dyDescent="0.25">
      <c r="A130" t="s">
        <v>225</v>
      </c>
      <c r="B130" t="s">
        <v>133</v>
      </c>
      <c r="C130" s="21" t="s">
        <v>224</v>
      </c>
    </row>
    <row r="131" spans="1:6" x14ac:dyDescent="0.25">
      <c r="A131" t="s">
        <v>225</v>
      </c>
      <c r="B131" t="s">
        <v>254</v>
      </c>
      <c r="C131" s="21" t="s">
        <v>253</v>
      </c>
    </row>
    <row r="132" spans="1:6" x14ac:dyDescent="0.25">
      <c r="A132" t="s">
        <v>225</v>
      </c>
      <c r="B132" s="51" t="s">
        <v>263</v>
      </c>
      <c r="C132" s="21" t="s">
        <v>226</v>
      </c>
    </row>
    <row r="133" spans="1:6" x14ac:dyDescent="0.25">
      <c r="A133" t="s">
        <v>225</v>
      </c>
      <c r="B133" s="10" t="s">
        <v>252</v>
      </c>
      <c r="C133" s="21" t="s">
        <v>251</v>
      </c>
    </row>
    <row r="134" spans="1:6" x14ac:dyDescent="0.25">
      <c r="A134" t="s">
        <v>225</v>
      </c>
      <c r="B134" s="51" t="s">
        <v>265</v>
      </c>
      <c r="C134" s="21" t="s">
        <v>264</v>
      </c>
    </row>
    <row r="135" spans="1:6" x14ac:dyDescent="0.25">
      <c r="A135" t="s">
        <v>225</v>
      </c>
      <c r="B135" t="s">
        <v>270</v>
      </c>
      <c r="C135" s="21" t="s">
        <v>261</v>
      </c>
    </row>
    <row r="136" spans="1:6" x14ac:dyDescent="0.25">
      <c r="A136" t="s">
        <v>225</v>
      </c>
      <c r="B136" t="s">
        <v>269</v>
      </c>
      <c r="C136" s="21" t="s">
        <v>268</v>
      </c>
    </row>
    <row r="137" spans="1:6" x14ac:dyDescent="0.25">
      <c r="A137" t="s">
        <v>225</v>
      </c>
      <c r="B137" t="s">
        <v>280</v>
      </c>
      <c r="C137" s="21" t="s">
        <v>279</v>
      </c>
    </row>
    <row r="138" spans="1:6" x14ac:dyDescent="0.25">
      <c r="A138" t="s">
        <v>225</v>
      </c>
      <c r="B138" t="s">
        <v>348</v>
      </c>
      <c r="C138" s="21" t="s">
        <v>347</v>
      </c>
    </row>
    <row r="139" spans="1:6" x14ac:dyDescent="0.25">
      <c r="A139" t="s">
        <v>225</v>
      </c>
      <c r="B139" t="s">
        <v>350</v>
      </c>
      <c r="C139" s="21" t="s">
        <v>349</v>
      </c>
    </row>
    <row r="140" spans="1:6" x14ac:dyDescent="0.25">
      <c r="C140" s="21"/>
    </row>
    <row r="141" spans="1:6" x14ac:dyDescent="0.25">
      <c r="C141" s="21"/>
    </row>
    <row r="142" spans="1:6" x14ac:dyDescent="0.25">
      <c r="A142" t="s">
        <v>287</v>
      </c>
      <c r="B142" t="s">
        <v>288</v>
      </c>
      <c r="C142" s="21" t="s">
        <v>289</v>
      </c>
      <c r="E142" t="s">
        <v>372</v>
      </c>
      <c r="F142" t="s">
        <v>371</v>
      </c>
    </row>
    <row r="143" spans="1:6" x14ac:dyDescent="0.25">
      <c r="A143" t="s">
        <v>287</v>
      </c>
      <c r="B143" t="s">
        <v>304</v>
      </c>
      <c r="C143" s="21" t="s">
        <v>303</v>
      </c>
    </row>
    <row r="144" spans="1:6" x14ac:dyDescent="0.25">
      <c r="A144" t="s">
        <v>287</v>
      </c>
      <c r="B144" t="s">
        <v>291</v>
      </c>
      <c r="C144" s="21" t="s">
        <v>290</v>
      </c>
    </row>
    <row r="145" spans="1:3" x14ac:dyDescent="0.25">
      <c r="A145" t="s">
        <v>287</v>
      </c>
      <c r="B145" t="s">
        <v>297</v>
      </c>
      <c r="C145" s="21" t="s">
        <v>296</v>
      </c>
    </row>
    <row r="146" spans="1:3" x14ac:dyDescent="0.25">
      <c r="A146" t="s">
        <v>287</v>
      </c>
      <c r="B146" t="s">
        <v>346</v>
      </c>
      <c r="C146" s="21" t="s">
        <v>345</v>
      </c>
    </row>
    <row r="147" spans="1:3" x14ac:dyDescent="0.25">
      <c r="A147" t="s">
        <v>287</v>
      </c>
      <c r="B147" t="s">
        <v>295</v>
      </c>
      <c r="C147" s="21" t="s">
        <v>292</v>
      </c>
    </row>
    <row r="148" spans="1:3" x14ac:dyDescent="0.25">
      <c r="A148" t="s">
        <v>287</v>
      </c>
      <c r="B148" t="s">
        <v>294</v>
      </c>
      <c r="C148" t="s">
        <v>293</v>
      </c>
    </row>
    <row r="149" spans="1:3" x14ac:dyDescent="0.25">
      <c r="A149" t="s">
        <v>287</v>
      </c>
      <c r="B149" t="s">
        <v>298</v>
      </c>
      <c r="C149" t="s">
        <v>293</v>
      </c>
    </row>
    <row r="150" spans="1:3" x14ac:dyDescent="0.25">
      <c r="A150" t="s">
        <v>287</v>
      </c>
      <c r="B150" t="s">
        <v>300</v>
      </c>
      <c r="C150" s="21" t="s">
        <v>299</v>
      </c>
    </row>
    <row r="151" spans="1:3" x14ac:dyDescent="0.25">
      <c r="A151" t="s">
        <v>287</v>
      </c>
      <c r="B151" t="s">
        <v>302</v>
      </c>
      <c r="C151" t="s">
        <v>301</v>
      </c>
    </row>
    <row r="152" spans="1:3" x14ac:dyDescent="0.25">
      <c r="A152" t="s">
        <v>287</v>
      </c>
      <c r="B152" t="s">
        <v>306</v>
      </c>
      <c r="C152" s="21" t="s">
        <v>307</v>
      </c>
    </row>
    <row r="153" spans="1:3" x14ac:dyDescent="0.25">
      <c r="A153" t="s">
        <v>287</v>
      </c>
      <c r="B153" t="s">
        <v>306</v>
      </c>
      <c r="C153" t="s">
        <v>305</v>
      </c>
    </row>
    <row r="154" spans="1:3" x14ac:dyDescent="0.25">
      <c r="A154" t="s">
        <v>287</v>
      </c>
      <c r="B154" t="s">
        <v>309</v>
      </c>
      <c r="C154" s="21" t="s">
        <v>308</v>
      </c>
    </row>
    <row r="155" spans="1:3" x14ac:dyDescent="0.25">
      <c r="A155" t="s">
        <v>287</v>
      </c>
      <c r="B155" t="s">
        <v>309</v>
      </c>
      <c r="C155" s="21" t="s">
        <v>308</v>
      </c>
    </row>
    <row r="156" spans="1:3" x14ac:dyDescent="0.25">
      <c r="A156" t="s">
        <v>287</v>
      </c>
      <c r="B156" t="s">
        <v>311</v>
      </c>
      <c r="C156" s="21" t="s">
        <v>310</v>
      </c>
    </row>
    <row r="157" spans="1:3" x14ac:dyDescent="0.25">
      <c r="A157" t="s">
        <v>287</v>
      </c>
      <c r="B157" t="s">
        <v>313</v>
      </c>
      <c r="C157" t="s">
        <v>312</v>
      </c>
    </row>
    <row r="158" spans="1:3" x14ac:dyDescent="0.25">
      <c r="A158" t="s">
        <v>287</v>
      </c>
      <c r="B158" t="s">
        <v>315</v>
      </c>
      <c r="C158" s="21" t="s">
        <v>314</v>
      </c>
    </row>
    <row r="159" spans="1:3" x14ac:dyDescent="0.25">
      <c r="A159" t="s">
        <v>287</v>
      </c>
      <c r="B159" t="s">
        <v>317</v>
      </c>
      <c r="C159" s="21" t="s">
        <v>316</v>
      </c>
    </row>
    <row r="160" spans="1:3" x14ac:dyDescent="0.25">
      <c r="A160" t="s">
        <v>287</v>
      </c>
      <c r="B160" t="s">
        <v>352</v>
      </c>
      <c r="C160" s="21" t="s">
        <v>351</v>
      </c>
    </row>
    <row r="161" spans="1:3" x14ac:dyDescent="0.25">
      <c r="A161" t="s">
        <v>287</v>
      </c>
      <c r="B161" t="s">
        <v>354</v>
      </c>
      <c r="C161" s="21" t="s">
        <v>353</v>
      </c>
    </row>
    <row r="162" spans="1:3" x14ac:dyDescent="0.25">
      <c r="A162" t="s">
        <v>287</v>
      </c>
      <c r="B162" t="s">
        <v>362</v>
      </c>
      <c r="C162" s="21" t="s">
        <v>361</v>
      </c>
    </row>
    <row r="165" spans="1:3" x14ac:dyDescent="0.25">
      <c r="A165" t="s">
        <v>435</v>
      </c>
      <c r="B165" t="s">
        <v>434</v>
      </c>
    </row>
    <row r="166" spans="1:3" x14ac:dyDescent="0.25">
      <c r="A166" t="s">
        <v>435</v>
      </c>
      <c r="B166" s="21" t="s">
        <v>436</v>
      </c>
    </row>
    <row r="187" spans="3:3" x14ac:dyDescent="0.25">
      <c r="C187" t="s">
        <v>67</v>
      </c>
    </row>
    <row r="192" spans="3:3" ht="15.75" thickBot="1" x14ac:dyDescent="0.3"/>
    <row r="193" spans="2:14" ht="21.75" thickBot="1" x14ac:dyDescent="0.3">
      <c r="D193" s="22"/>
      <c r="E193" s="25" t="s">
        <v>70</v>
      </c>
      <c r="F193" s="24" t="s">
        <v>73</v>
      </c>
      <c r="G193" s="31" t="s">
        <v>74</v>
      </c>
      <c r="H193" s="24" t="s">
        <v>75</v>
      </c>
      <c r="I193" s="22"/>
    </row>
    <row r="194" spans="2:14" ht="21.75" thickBot="1" x14ac:dyDescent="0.3">
      <c r="D194" s="24" t="s">
        <v>71</v>
      </c>
      <c r="E194" s="27">
        <v>0</v>
      </c>
      <c r="F194" s="29">
        <v>21</v>
      </c>
      <c r="G194" s="32">
        <v>0</v>
      </c>
      <c r="H194" s="29">
        <v>0</v>
      </c>
      <c r="I194" s="22">
        <f>SUM(E194:H194)</f>
        <v>21</v>
      </c>
    </row>
    <row r="195" spans="2:14" ht="21.75" thickBot="1" x14ac:dyDescent="0.3">
      <c r="D195" s="26" t="s">
        <v>72</v>
      </c>
      <c r="E195" s="28">
        <v>0</v>
      </c>
      <c r="F195" s="30">
        <v>9</v>
      </c>
      <c r="G195" s="33">
        <v>0</v>
      </c>
      <c r="H195" s="30">
        <v>0</v>
      </c>
      <c r="I195" s="22">
        <f>SUM(E195:H195)</f>
        <v>9</v>
      </c>
    </row>
    <row r="196" spans="2:14" ht="26.25" x14ac:dyDescent="0.25">
      <c r="D196" s="22"/>
      <c r="E196" s="22">
        <f>SUM(E194:E195)</f>
        <v>0</v>
      </c>
      <c r="F196" s="22">
        <f>SUM(F194:F195)</f>
        <v>30</v>
      </c>
      <c r="G196" s="22">
        <f>SUM(G194:G195)</f>
        <v>0</v>
      </c>
      <c r="H196" s="22">
        <f>SUM(H194:H195)</f>
        <v>0</v>
      </c>
      <c r="I196" s="23">
        <f>SUM(I194:I195)</f>
        <v>30</v>
      </c>
    </row>
    <row r="200" spans="2:14" x14ac:dyDescent="0.25">
      <c r="L200" s="36">
        <v>44928</v>
      </c>
      <c r="M200">
        <v>360</v>
      </c>
      <c r="N200" s="35">
        <f>M200+L200</f>
        <v>45288</v>
      </c>
    </row>
    <row r="202" spans="2:14" x14ac:dyDescent="0.25">
      <c r="B202" s="10" t="s">
        <v>77</v>
      </c>
      <c r="C202" s="10"/>
      <c r="D202" s="10"/>
      <c r="E202" s="10"/>
      <c r="F202" s="10"/>
      <c r="G202" s="10"/>
      <c r="H202" s="10"/>
    </row>
    <row r="203" spans="2:14" x14ac:dyDescent="0.25">
      <c r="B203" s="10"/>
      <c r="C203" s="10"/>
      <c r="D203" s="10"/>
      <c r="E203" s="10"/>
      <c r="F203" s="10"/>
      <c r="G203" s="10"/>
      <c r="H203" s="10"/>
    </row>
    <row r="204" spans="2:14" x14ac:dyDescent="0.25">
      <c r="B204" s="10"/>
      <c r="C204" s="10"/>
      <c r="D204" s="10"/>
      <c r="E204" s="10"/>
      <c r="F204" s="10"/>
      <c r="G204" s="10"/>
      <c r="H204" s="10"/>
    </row>
    <row r="205" spans="2:14" x14ac:dyDescent="0.25">
      <c r="B205" s="10"/>
      <c r="C205" s="34" t="s">
        <v>76</v>
      </c>
      <c r="D205" s="10"/>
      <c r="E205" s="10"/>
      <c r="F205" s="10"/>
      <c r="G205" s="10"/>
      <c r="H205" s="10"/>
    </row>
    <row r="206" spans="2:14" x14ac:dyDescent="0.25">
      <c r="B206" s="10"/>
      <c r="C206" s="10" t="s">
        <v>78</v>
      </c>
      <c r="D206" s="10"/>
      <c r="E206" s="34" t="s">
        <v>153</v>
      </c>
      <c r="F206" s="10"/>
      <c r="G206" s="10"/>
      <c r="H206" s="10"/>
    </row>
    <row r="207" spans="2:14" x14ac:dyDescent="0.25">
      <c r="B207" s="10"/>
      <c r="C207" s="10" t="s">
        <v>79</v>
      </c>
      <c r="D207" s="10"/>
      <c r="E207" s="34" t="s">
        <v>154</v>
      </c>
      <c r="F207" s="10"/>
      <c r="G207" s="10"/>
      <c r="H207" s="10"/>
    </row>
    <row r="208" spans="2:14" x14ac:dyDescent="0.25">
      <c r="B208" s="10"/>
      <c r="C208" s="10"/>
      <c r="D208" s="10"/>
      <c r="E208" s="10"/>
      <c r="F208" s="10"/>
      <c r="G208" s="10"/>
      <c r="H208" s="10"/>
    </row>
    <row r="209" spans="2:3" x14ac:dyDescent="0.25">
      <c r="C209" t="s">
        <v>147</v>
      </c>
    </row>
    <row r="210" spans="2:3" x14ac:dyDescent="0.25">
      <c r="C210" t="s">
        <v>148</v>
      </c>
    </row>
    <row r="216" spans="2:3" x14ac:dyDescent="0.25">
      <c r="B216" t="s">
        <v>80</v>
      </c>
      <c r="C216" s="21" t="s">
        <v>81</v>
      </c>
    </row>
    <row r="222" spans="2:3" x14ac:dyDescent="0.25">
      <c r="B222" t="s">
        <v>100</v>
      </c>
      <c r="C222" s="21" t="s">
        <v>101</v>
      </c>
    </row>
    <row r="223" spans="2:3" x14ac:dyDescent="0.25">
      <c r="B223" t="s">
        <v>100</v>
      </c>
      <c r="C223" s="21" t="s">
        <v>146</v>
      </c>
    </row>
    <row r="224" spans="2:3" x14ac:dyDescent="0.25">
      <c r="B224" t="s">
        <v>247</v>
      </c>
      <c r="C224" s="21" t="s">
        <v>246</v>
      </c>
    </row>
    <row r="229" spans="2:3" x14ac:dyDescent="0.25">
      <c r="B229" t="s">
        <v>93</v>
      </c>
      <c r="C229" s="21" t="s">
        <v>94</v>
      </c>
    </row>
    <row r="230" spans="2:3" x14ac:dyDescent="0.25">
      <c r="C230" s="21" t="s">
        <v>95</v>
      </c>
    </row>
    <row r="231" spans="2:3" x14ac:dyDescent="0.25">
      <c r="C231" s="21" t="s">
        <v>96</v>
      </c>
    </row>
    <row r="235" spans="2:3" x14ac:dyDescent="0.25">
      <c r="C235" s="21"/>
    </row>
    <row r="239" spans="2:3" x14ac:dyDescent="0.25">
      <c r="B239" t="s">
        <v>99</v>
      </c>
      <c r="C239" s="21" t="s">
        <v>124</v>
      </c>
    </row>
    <row r="240" spans="2:3" x14ac:dyDescent="0.25">
      <c r="C240" s="21"/>
    </row>
    <row r="244" spans="2:3" x14ac:dyDescent="0.25">
      <c r="B244" t="s">
        <v>111</v>
      </c>
      <c r="C244" s="21" t="s">
        <v>108</v>
      </c>
    </row>
    <row r="245" spans="2:3" x14ac:dyDescent="0.25">
      <c r="B245" t="s">
        <v>110</v>
      </c>
      <c r="C245" s="21" t="s">
        <v>109</v>
      </c>
    </row>
    <row r="246" spans="2:3" x14ac:dyDescent="0.25">
      <c r="B246" t="s">
        <v>113</v>
      </c>
      <c r="C246" s="21" t="s">
        <v>112</v>
      </c>
    </row>
    <row r="247" spans="2:3" x14ac:dyDescent="0.25">
      <c r="B247" t="s">
        <v>114</v>
      </c>
      <c r="C247" s="21" t="s">
        <v>115</v>
      </c>
    </row>
    <row r="248" spans="2:3" x14ac:dyDescent="0.25">
      <c r="C248" s="21"/>
    </row>
    <row r="255" spans="2:3" x14ac:dyDescent="0.25">
      <c r="B255" t="s">
        <v>117</v>
      </c>
      <c r="C255" s="21" t="s">
        <v>116</v>
      </c>
    </row>
    <row r="257" spans="2:3" x14ac:dyDescent="0.25">
      <c r="B257" t="s">
        <v>119</v>
      </c>
      <c r="C257" s="21" t="s">
        <v>118</v>
      </c>
    </row>
    <row r="258" spans="2:3" x14ac:dyDescent="0.25">
      <c r="B258" t="s">
        <v>121</v>
      </c>
      <c r="C258" s="21" t="s">
        <v>120</v>
      </c>
    </row>
    <row r="263" spans="2:3" x14ac:dyDescent="0.25">
      <c r="B263" t="s">
        <v>139</v>
      </c>
    </row>
    <row r="264" spans="2:3" x14ac:dyDescent="0.25">
      <c r="B264" t="s">
        <v>138</v>
      </c>
      <c r="C264" s="21" t="s">
        <v>137</v>
      </c>
    </row>
    <row r="269" spans="2:3" x14ac:dyDescent="0.25">
      <c r="B269" s="21" t="s">
        <v>140</v>
      </c>
    </row>
    <row r="270" spans="2:3" x14ac:dyDescent="0.25">
      <c r="B270" t="s">
        <v>141</v>
      </c>
    </row>
    <row r="271" spans="2:3" x14ac:dyDescent="0.25">
      <c r="B271" t="s">
        <v>142</v>
      </c>
    </row>
    <row r="275" spans="2:3" x14ac:dyDescent="0.25">
      <c r="B275" t="s">
        <v>144</v>
      </c>
      <c r="C275" s="21" t="s">
        <v>143</v>
      </c>
    </row>
    <row r="282" spans="2:3" x14ac:dyDescent="0.25">
      <c r="B282" t="s">
        <v>233</v>
      </c>
    </row>
    <row r="283" spans="2:3" x14ac:dyDescent="0.25">
      <c r="B283" t="s">
        <v>234</v>
      </c>
    </row>
    <row r="284" spans="2:3" x14ac:dyDescent="0.25">
      <c r="B284" t="s">
        <v>235</v>
      </c>
    </row>
    <row r="285" spans="2:3" x14ac:dyDescent="0.25">
      <c r="B285" t="s">
        <v>236</v>
      </c>
    </row>
    <row r="290" spans="2:7" x14ac:dyDescent="0.25">
      <c r="B290" t="s">
        <v>225</v>
      </c>
      <c r="C290" t="s">
        <v>257</v>
      </c>
      <c r="D290" t="s">
        <v>258</v>
      </c>
    </row>
    <row r="291" spans="2:7" x14ac:dyDescent="0.25">
      <c r="D291" t="s">
        <v>259</v>
      </c>
    </row>
    <row r="299" spans="2:7" x14ac:dyDescent="0.25">
      <c r="B299" t="s">
        <v>328</v>
      </c>
    </row>
    <row r="300" spans="2:7" x14ac:dyDescent="0.25">
      <c r="B300" t="s">
        <v>329</v>
      </c>
    </row>
    <row r="301" spans="2:7" x14ac:dyDescent="0.25">
      <c r="B301" t="s">
        <v>342</v>
      </c>
      <c r="G301" t="s">
        <v>260</v>
      </c>
    </row>
    <row r="302" spans="2:7" x14ac:dyDescent="0.25">
      <c r="B302" t="s">
        <v>330</v>
      </c>
    </row>
    <row r="303" spans="2:7" x14ac:dyDescent="0.25">
      <c r="B303" t="s">
        <v>331</v>
      </c>
    </row>
    <row r="304" spans="2:7" x14ac:dyDescent="0.25">
      <c r="B304" t="s">
        <v>332</v>
      </c>
    </row>
    <row r="306" spans="2:2" x14ac:dyDescent="0.25">
      <c r="B306" t="s">
        <v>343</v>
      </c>
    </row>
    <row r="307" spans="2:2" x14ac:dyDescent="0.25">
      <c r="B307" t="s">
        <v>333</v>
      </c>
    </row>
    <row r="308" spans="2:2" x14ac:dyDescent="0.25">
      <c r="B308" t="s">
        <v>334</v>
      </c>
    </row>
    <row r="309" spans="2:2" x14ac:dyDescent="0.25">
      <c r="B309" t="s">
        <v>335</v>
      </c>
    </row>
    <row r="311" spans="2:2" x14ac:dyDescent="0.25">
      <c r="B311" t="s">
        <v>344</v>
      </c>
    </row>
    <row r="312" spans="2:2" x14ac:dyDescent="0.25">
      <c r="B312" t="s">
        <v>336</v>
      </c>
    </row>
    <row r="313" spans="2:2" x14ac:dyDescent="0.25">
      <c r="B313" t="s">
        <v>337</v>
      </c>
    </row>
    <row r="314" spans="2:2" x14ac:dyDescent="0.25">
      <c r="B314" t="s">
        <v>338</v>
      </c>
    </row>
    <row r="316" spans="2:2" x14ac:dyDescent="0.25">
      <c r="B316" t="s">
        <v>175</v>
      </c>
    </row>
    <row r="317" spans="2:2" x14ac:dyDescent="0.25">
      <c r="B317" t="s">
        <v>339</v>
      </c>
    </row>
    <row r="318" spans="2:2" x14ac:dyDescent="0.25">
      <c r="B318" t="s">
        <v>340</v>
      </c>
    </row>
    <row r="319" spans="2:2" x14ac:dyDescent="0.25">
      <c r="B319" t="s">
        <v>341</v>
      </c>
    </row>
    <row r="326" spans="2:6" x14ac:dyDescent="0.25">
      <c r="B326" t="s">
        <v>387</v>
      </c>
    </row>
    <row r="327" spans="2:6" x14ac:dyDescent="0.25">
      <c r="B327" t="s">
        <v>388</v>
      </c>
    </row>
    <row r="328" spans="2:6" x14ac:dyDescent="0.25">
      <c r="B328" t="s">
        <v>389</v>
      </c>
    </row>
    <row r="330" spans="2:6" x14ac:dyDescent="0.25">
      <c r="B330" t="s">
        <v>390</v>
      </c>
    </row>
    <row r="331" spans="2:6" x14ac:dyDescent="0.25">
      <c r="B331" s="21" t="s">
        <v>398</v>
      </c>
    </row>
    <row r="332" spans="2:6" x14ac:dyDescent="0.25">
      <c r="B332" t="s">
        <v>391</v>
      </c>
      <c r="F332" s="21" t="s">
        <v>397</v>
      </c>
    </row>
    <row r="333" spans="2:6" x14ac:dyDescent="0.25">
      <c r="B333" t="s">
        <v>391</v>
      </c>
    </row>
    <row r="335" spans="2:6" x14ac:dyDescent="0.25">
      <c r="B335" t="s">
        <v>392</v>
      </c>
    </row>
    <row r="336" spans="2:6" x14ac:dyDescent="0.25">
      <c r="B336" s="21" t="s">
        <v>393</v>
      </c>
    </row>
    <row r="337" spans="2:10" x14ac:dyDescent="0.25">
      <c r="B337" t="s">
        <v>388</v>
      </c>
    </row>
    <row r="338" spans="2:10" x14ac:dyDescent="0.25">
      <c r="B338" t="s">
        <v>394</v>
      </c>
    </row>
    <row r="339" spans="2:10" x14ac:dyDescent="0.25">
      <c r="G339">
        <v>7000</v>
      </c>
      <c r="H339" s="58">
        <v>0.08</v>
      </c>
      <c r="I339">
        <f>G339*H339</f>
        <v>560</v>
      </c>
      <c r="J339">
        <f>G339-I339</f>
        <v>6440</v>
      </c>
    </row>
    <row r="340" spans="2:10" x14ac:dyDescent="0.25">
      <c r="G340">
        <v>9000</v>
      </c>
      <c r="H340" s="58">
        <v>0.08</v>
      </c>
      <c r="I340">
        <f>G340*H340</f>
        <v>720</v>
      </c>
      <c r="J340">
        <f>G340-I340</f>
        <v>8280</v>
      </c>
    </row>
  </sheetData>
  <mergeCells count="2">
    <mergeCell ref="B74:B76"/>
    <mergeCell ref="A74:A78"/>
  </mergeCells>
  <hyperlinks>
    <hyperlink ref="D3" r:id="rId1" xr:uid="{00000000-0004-0000-0100-000000000000}"/>
    <hyperlink ref="D6" r:id="rId2" display="https://minceturgobpe.sharepoint.com/Shared%20Documents/Forms/AllItems.aspx?ga=1&amp;id=%2FShared%20Documents%2FVUCE2%2FCalidad%2FCAPACITACION%2FZonas%20Economicas%20Especiales%20%28ZEE%29&amp;sortField=Created&amp;isAscending=false&amp;viewid=fdaf29ee%2D1dbc%2D43a5%2D800e%2Dcc2923a5d4d4" xr:uid="{00000000-0004-0000-0100-000001000000}"/>
    <hyperlink ref="D7" r:id="rId3" xr:uid="{00000000-0004-0000-0100-000002000000}"/>
    <hyperlink ref="D9" r:id="rId4" xr:uid="{00000000-0004-0000-0100-000003000000}"/>
    <hyperlink ref="M24" r:id="rId5" xr:uid="{00000000-0004-0000-0100-000004000000}"/>
    <hyperlink ref="H24" r:id="rId6" xr:uid="{00000000-0004-0000-0100-000005000000}"/>
    <hyperlink ref="M28" r:id="rId7" xr:uid="{00000000-0004-0000-0100-000006000000}"/>
    <hyperlink ref="D50" r:id="rId8" xr:uid="{00000000-0004-0000-0100-000007000000}"/>
    <hyperlink ref="D51" r:id="rId9" xr:uid="{00000000-0004-0000-0100-000008000000}"/>
    <hyperlink ref="D4" r:id="rId10" display="https://minceturgobpe.sharepoint.com/Shared%20Documents/Forms/AllItems.aspx?ga=1&amp;id=%2FShared%20Documents%2FVUCE2%2FCalidad%2FProyecto%20ZEE%2F17%2E%20Entregable%204%2E6%2E1%2FCasos%20de%20Uso%2FEntregable%202%2E3%2E%20An%C3%A1lisis%20de%20Nuevos%20Requerimientos&amp;viewid=fdaf29ee%2D1dbc%2D43a5%2D800e%2Dcc2923a5d4d4" xr:uid="{00000000-0004-0000-0100-000009000000}"/>
    <hyperlink ref="D5" r:id="rId11" xr:uid="{00000000-0004-0000-0100-00000A000000}"/>
    <hyperlink ref="C57" r:id="rId12" display="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xr:uid="{00000000-0004-0000-0100-00000B000000}"/>
    <hyperlink ref="C69" r:id="rId13" xr:uid="{00000000-0004-0000-0100-00000C000000}"/>
    <hyperlink ref="C63" r:id="rId14" xr:uid="{00000000-0004-0000-0100-00000D000000}"/>
    <hyperlink ref="C65" r:id="rId15" xr:uid="{00000000-0004-0000-0100-00000E000000}"/>
    <hyperlink ref="C67" r:id="rId16" xr:uid="{00000000-0004-0000-0100-00000F000000}"/>
    <hyperlink ref="C76" r:id="rId17" xr:uid="{00000000-0004-0000-0100-000010000000}"/>
    <hyperlink ref="C61" r:id="rId18" display="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xr:uid="{00000000-0004-0000-0100-000011000000}"/>
    <hyperlink ref="C74" r:id="rId19" xr:uid="{00000000-0004-0000-0100-000012000000}"/>
    <hyperlink ref="C75" r:id="rId20" xr:uid="{00000000-0004-0000-0100-000013000000}"/>
    <hyperlink ref="C77" r:id="rId21" display="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xr:uid="{00000000-0004-0000-0100-000014000000}"/>
    <hyperlink ref="C78" r:id="rId22" display="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xr:uid="{00000000-0004-0000-0100-000015000000}"/>
    <hyperlink ref="C103" r:id="rId23" display="https://minceturgobpe.sharepoint.com/Shared%20Documents/Forms/AllItems.aspx?ga=1&amp;id=%2FShared%20Documents%2FVUCE2%2FMR%2F%5BMR%202%2E0%5D%20Documentos%20de%20trabajo%2F17%2E%20MR%202%2E0%20%2D%202023%2FVideos&amp;viewid=fdaf29ee%2D1dbc%2D43a5%2D800e%2Dcc2923a5d4d4" xr:uid="{00000000-0004-0000-0100-000016000000}"/>
    <hyperlink ref="C104" r:id="rId24" xr:uid="{00000000-0004-0000-0100-000017000000}"/>
    <hyperlink ref="C229" r:id="rId25" xr:uid="{00000000-0004-0000-0100-000018000000}"/>
    <hyperlink ref="C230" r:id="rId26" xr:uid="{00000000-0004-0000-0100-000019000000}"/>
    <hyperlink ref="C231" r:id="rId27" xr:uid="{00000000-0004-0000-0100-00001A000000}"/>
    <hyperlink ref="C106" r:id="rId28" xr:uid="{00000000-0004-0000-0100-00001B000000}"/>
    <hyperlink ref="C216" r:id="rId29" display="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xr:uid="{00000000-0004-0000-0100-00001C000000}"/>
    <hyperlink ref="C222" r:id="rId30" xr:uid="{00000000-0004-0000-0100-00001D000000}"/>
    <hyperlink ref="C79" r:id="rId31" display="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xr:uid="{00000000-0004-0000-0100-00001E000000}"/>
    <hyperlink ref="C244" r:id="rId32" xr:uid="{00000000-0004-0000-0100-00001F000000}"/>
    <hyperlink ref="C245" r:id="rId33" xr:uid="{00000000-0004-0000-0100-000020000000}"/>
    <hyperlink ref="C246" r:id="rId34" xr:uid="{00000000-0004-0000-0100-000021000000}"/>
    <hyperlink ref="C247" r:id="rId35" xr:uid="{00000000-0004-0000-0100-000022000000}"/>
    <hyperlink ref="C255" r:id="rId36" display="https://veratiaservices.sharepoint.com/sites/ZEEPer9/Documentos%20compartidos/Forms/AllItems.aspx?id=%2Fsites%2FZEEPer9%2FDocumentos%20compartidos%2FGeneral%2FGesti%C3%B3nProyecto%2FEntregables%2FEntregable%204%2E%20Fase%20de%20Construcci%C3%B3n%2FEntregable%204%2E6%2E1%2FAnexos&amp;p=true&amp;ga=1" xr:uid="{00000000-0004-0000-0100-000023000000}"/>
    <hyperlink ref="C257" r:id="rId37" xr:uid="{00000000-0004-0000-0100-000024000000}"/>
    <hyperlink ref="C258" r:id="rId38" xr:uid="{00000000-0004-0000-0100-000025000000}"/>
    <hyperlink ref="C107" r:id="rId39" xr:uid="{00000000-0004-0000-0100-000026000000}"/>
    <hyperlink ref="C239" r:id="rId40" xr:uid="{00000000-0004-0000-0100-000027000000}"/>
    <hyperlink ref="C105" r:id="rId41" display="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xr:uid="{00000000-0004-0000-0100-000028000000}"/>
    <hyperlink ref="C109" r:id="rId42" display="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xr:uid="{00000000-0004-0000-0100-000029000000}"/>
    <hyperlink ref="C110" r:id="rId43" xr:uid="{00000000-0004-0000-0100-00002A000000}"/>
    <hyperlink ref="C122" r:id="rId44" display="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xr:uid="{00000000-0004-0000-0100-00002B000000}"/>
    <hyperlink ref="C73" r:id="rId45" xr:uid="{00000000-0004-0000-0100-00002C000000}"/>
    <hyperlink ref="C108" r:id="rId46" display="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xr:uid="{00000000-0004-0000-0100-00002D000000}"/>
    <hyperlink ref="C71" r:id="rId47" xr:uid="{00000000-0004-0000-0100-00002E000000}"/>
    <hyperlink ref="C123" r:id="rId48" xr:uid="{00000000-0004-0000-0100-00002F000000}"/>
    <hyperlink ref="B269" r:id="rId49" xr:uid="{00000000-0004-0000-0100-000030000000}"/>
    <hyperlink ref="C264" r:id="rId50" display="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xr:uid="{00000000-0004-0000-0100-000031000000}"/>
    <hyperlink ref="C223" r:id="rId51" xr:uid="{00000000-0004-0000-0100-000032000000}"/>
    <hyperlink ref="C80" r:id="rId52" display="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xr:uid="{00000000-0004-0000-0100-000033000000}"/>
    <hyperlink ref="C81" r:id="rId53" xr:uid="{00000000-0004-0000-0100-000034000000}"/>
    <hyperlink ref="E206" r:id="rId54" xr:uid="{00000000-0004-0000-0100-000035000000}"/>
    <hyperlink ref="E207" r:id="rId55" xr:uid="{00000000-0004-0000-0100-000036000000}"/>
    <hyperlink ref="C275" r:id="rId56" xr:uid="{00000000-0004-0000-0100-000037000000}"/>
    <hyperlink ref="D10" r:id="rId57" xr:uid="{00000000-0004-0000-0100-000038000000}"/>
    <hyperlink ref="D11" r:id="rId58" xr:uid="{00000000-0004-0000-0100-000039000000}"/>
    <hyperlink ref="C82" r:id="rId59" xr:uid="{00000000-0004-0000-0100-00003A000000}"/>
    <hyperlink ref="C83" r:id="rId60" xr:uid="{00000000-0004-0000-0100-00003B000000}"/>
    <hyperlink ref="C111" r:id="rId61" display="https://minceturgobpe.sharepoint.com/Shared%20Documents/Forms/AllItems.aspx?id=%2FShared%20Documents%2FVUCE2%2FMR%2F%5BMR%202%2E0%5D%20Documentos%20de%20trabajo%2F17%2E%20MR%202%2E0%20%2D%202023%2FHUs%20analisis%20funcional%2FHUs%20Desarrollo%20y%20DVUCEPT&amp;p=true&amp;ga=1" xr:uid="{00000000-0004-0000-0100-00003C000000}"/>
    <hyperlink ref="C112" r:id="rId62" xr:uid="{00000000-0004-0000-0100-00003D000000}"/>
    <hyperlink ref="C113" r:id="rId63" xr:uid="{00000000-0004-0000-0100-00003E000000}"/>
    <hyperlink ref="C114" r:id="rId64" xr:uid="{00000000-0004-0000-0100-00003F000000}"/>
    <hyperlink ref="C115" r:id="rId65" xr:uid="{00000000-0004-0000-0100-000040000000}"/>
    <hyperlink ref="C130" r:id="rId66" display="https://minceturgobpe.sharepoint.com/Shared%20Documents/Forms/AllItems.aspx?ga=1&amp;id=%2FShared%20Documents%2FVUCE2%2FTransversales%2FAutenticacion%2FTEAMS%2F2%2E%20FUNCIONALES%2FEntregables%2FHDUs%2FFASE%20I%2FRelease%202&amp;viewid=fdaf29ee%2D1dbc%2D43a5%2D800e%2Dcc2923a5d4d4" xr:uid="{00000000-0004-0000-0100-000041000000}"/>
    <hyperlink ref="C132" r:id="rId67" xr:uid="{00000000-0004-0000-0100-000042000000}"/>
    <hyperlink ref="C125" r:id="rId68" xr:uid="{00000000-0004-0000-0100-000043000000}"/>
    <hyperlink ref="C126" r:id="rId69" display="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xr:uid="{00000000-0004-0000-0100-000044000000}"/>
    <hyperlink ref="C127" r:id="rId70" display="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xr:uid="{00000000-0004-0000-0100-000045000000}"/>
    <hyperlink ref="C116" r:id="rId71" xr:uid="{00000000-0004-0000-0100-000046000000}"/>
    <hyperlink ref="C224" r:id="rId72" xr:uid="{00000000-0004-0000-0100-000047000000}"/>
    <hyperlink ref="C117" r:id="rId73" xr:uid="{00000000-0004-0000-0100-000048000000}"/>
    <hyperlink ref="C133" r:id="rId74" xr:uid="{00000000-0004-0000-0100-000049000000}"/>
    <hyperlink ref="C131" r:id="rId75" xr:uid="{00000000-0004-0000-0100-00004A000000}"/>
    <hyperlink ref="D12" r:id="rId76" xr:uid="{00000000-0004-0000-0100-00004B000000}"/>
    <hyperlink ref="C135" r:id="rId77" display="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xr:uid="{00000000-0004-0000-0100-00004C000000}"/>
    <hyperlink ref="C118" r:id="rId78" xr:uid="{00000000-0004-0000-0100-00004D000000}"/>
    <hyperlink ref="C134" r:id="rId79" xr:uid="{00000000-0004-0000-0100-00004E000000}"/>
    <hyperlink ref="C136" r:id="rId80" xr:uid="{00000000-0004-0000-0100-00004F000000}"/>
    <hyperlink ref="C128" r:id="rId81" xr:uid="{00000000-0004-0000-0100-000050000000}"/>
    <hyperlink ref="D18" r:id="rId82" xr:uid="{00000000-0004-0000-0100-000051000000}"/>
    <hyperlink ref="C137" r:id="rId83" xr:uid="{00000000-0004-0000-0100-000052000000}"/>
    <hyperlink ref="C124" r:id="rId84" xr:uid="{00000000-0004-0000-0100-000053000000}"/>
    <hyperlink ref="C205" r:id="rId85" xr:uid="{00000000-0004-0000-0100-000054000000}"/>
    <hyperlink ref="C19" r:id="rId86" xr:uid="{00000000-0004-0000-0100-000055000000}"/>
    <hyperlink ref="D19" r:id="rId87" xr:uid="{00000000-0004-0000-0100-000056000000}"/>
    <hyperlink ref="C144" r:id="rId88" xr:uid="{00000000-0004-0000-0100-000057000000}"/>
    <hyperlink ref="C147" r:id="rId89" display="https://minceturgobpe.sharepoint.com/Shared%20Documents/Forms/AllItems.aspx?ga=1&amp;id=%2FShared%20Documents%2FVUCE2%2FCalidad%2FProyecto%20CP%202%2E0%2FINCIDENCIAS%2DEntregable%203%2FPPS%2DE3%20%2818%2Doct%29&amp;viewid=fdaf29ee%2D1dbc%2D43a5%2D800e%2Dcc2923a5d4d4" xr:uid="{00000000-0004-0000-0100-000058000000}"/>
    <hyperlink ref="C145" r:id="rId90" xr:uid="{00000000-0004-0000-0100-000059000000}"/>
    <hyperlink ref="C150" r:id="rId91" display="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xr:uid="{00000000-0004-0000-0100-00005A000000}"/>
    <hyperlink ref="C154" r:id="rId92" xr:uid="{00000000-0004-0000-0100-00005B000000}"/>
    <hyperlink ref="C155" r:id="rId93" xr:uid="{00000000-0004-0000-0100-00005C000000}"/>
    <hyperlink ref="C156" r:id="rId94" display="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xr:uid="{00000000-0004-0000-0100-00005D000000}"/>
    <hyperlink ref="C158" r:id="rId95" xr:uid="{00000000-0004-0000-0100-00005E000000}"/>
    <hyperlink ref="C152" r:id="rId96" display="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xr:uid="{00000000-0004-0000-0100-00005F000000}"/>
    <hyperlink ref="C159" r:id="rId97" xr:uid="{00000000-0004-0000-0100-000060000000}"/>
    <hyperlink ref="D20" r:id="rId98" xr:uid="{00000000-0004-0000-0100-000061000000}"/>
    <hyperlink ref="C84" r:id="rId99" xr:uid="{00000000-0004-0000-0100-000062000000}"/>
    <hyperlink ref="C85" r:id="rId100" xr:uid="{00000000-0004-0000-0100-000063000000}"/>
    <hyperlink ref="C86" r:id="rId101" xr:uid="{00000000-0004-0000-0100-000064000000}"/>
    <hyperlink ref="C146" r:id="rId102" xr:uid="{00000000-0004-0000-0100-000065000000}"/>
    <hyperlink ref="C138" r:id="rId103" xr:uid="{00000000-0004-0000-0100-000066000000}"/>
    <hyperlink ref="C139" r:id="rId104" xr:uid="{00000000-0004-0000-0100-000067000000}"/>
    <hyperlink ref="C142" r:id="rId105" xr:uid="{00000000-0004-0000-0100-000068000000}"/>
    <hyperlink ref="C160" r:id="rId106" display="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xr:uid="{00000000-0004-0000-0100-000069000000}"/>
    <hyperlink ref="C161" r:id="rId107" xr:uid="{00000000-0004-0000-0100-00006A000000}"/>
    <hyperlink ref="C119" r:id="rId108" xr:uid="{00000000-0004-0000-0100-00006B000000}"/>
    <hyperlink ref="C162" r:id="rId109" display="https://minceturgobpe.sharepoint.com/Shared%20Documents/Forms/AllItems.aspx?ga=1&amp;id=%2FShared%20Documents%2FVUCE2%2FPROYECTOS%2FCP2%2E0%2F12%2E%20Consultor%C3%ADa%20CP%202%2E0%2FEntregables%2FEntregable%203%20%2D%20Recomendaciones%2F04%20Desarrollo%20E3&amp;viewid=fdaf29ee%2D1dbc%2D43a5%2D800e%2Dcc2923a5d4d4" xr:uid="{00000000-0004-0000-0100-00006C000000}"/>
    <hyperlink ref="C94" r:id="rId110" xr:uid="{00000000-0004-0000-0100-00006D000000}"/>
    <hyperlink ref="F332" r:id="rId111" xr:uid="{00000000-0004-0000-0100-00006E000000}"/>
    <hyperlink ref="B336" r:id="rId112" xr:uid="{00000000-0004-0000-0100-00006F000000}"/>
    <hyperlink ref="B331" r:id="rId113" xr:uid="{00000000-0004-0000-0100-000070000000}"/>
    <hyperlink ref="C95" r:id="rId114" xr:uid="{00000000-0004-0000-0100-000071000000}"/>
    <hyperlink ref="C54" r:id="rId115" xr:uid="{00000000-0004-0000-0100-000072000000}"/>
    <hyperlink ref="C97" r:id="rId116" xr:uid="{00000000-0004-0000-0100-000073000000}"/>
    <hyperlink ref="C99" r:id="rId117" xr:uid="{00000000-0004-0000-0100-000074000000}"/>
    <hyperlink ref="C93" r:id="rId118" xr:uid="{00000000-0004-0000-0100-000075000000}"/>
    <hyperlink ref="C92" r:id="rId119" xr:uid="{00000000-0004-0000-0100-000076000000}"/>
    <hyperlink ref="C100" r:id="rId120" xr:uid="{00000000-0004-0000-0100-000077000000}"/>
    <hyperlink ref="C96" r:id="rId121" xr:uid="{1856086A-6A59-4010-B891-88B334B0FC08}"/>
    <hyperlink ref="B166" r:id="rId122" display="https://minceturgobpe.sharepoint.com/Shared%20Documents/Forms/AllItems.aspx?id=%2FShared%20Documents%2FVUCE2%2FCalidad%2FMR%2DVUCE2%2E0%2F%5BMR%5D%20SCRIPT%20DE%20AUTOMATIZACI%C3%93N%20FLUJO%20CON%20PAGO&amp;viewid=fdaf29ee%2D1dbc%2D43a5%2D800e%2Dcc2923a5d4d4&amp;ga=1&amp;noAuthRedirect=1" xr:uid="{E11E8477-C097-4875-BE7C-66710A9B63C5}"/>
    <hyperlink ref="D16" r:id="rId123" xr:uid="{EF707E07-C906-4629-8822-3EEC975DEB6A}"/>
    <hyperlink ref="D17" r:id="rId124" xr:uid="{775B20BB-4F9A-4B80-9BBE-862F5D2FF2E5}"/>
  </hyperlinks>
  <pageMargins left="0.7" right="0.7" top="0.75" bottom="0.75" header="0.3" footer="0.3"/>
  <pageSetup orientation="portrait" horizontalDpi="200" verticalDpi="200" r:id="rId125"/>
  <drawing r:id="rId1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F145"/>
  <sheetViews>
    <sheetView zoomScaleNormal="100" workbookViewId="0">
      <selection activeCell="K18" sqref="K18"/>
    </sheetView>
  </sheetViews>
  <sheetFormatPr baseColWidth="10" defaultRowHeight="15" x14ac:dyDescent="0.25"/>
  <cols>
    <col min="1" max="1" width="90.5703125" customWidth="1"/>
  </cols>
  <sheetData>
    <row r="2" spans="1:5" ht="15.75" thickBot="1" x14ac:dyDescent="0.3"/>
    <row r="3" spans="1:5" x14ac:dyDescent="0.25">
      <c r="A3" s="97" t="s">
        <v>238</v>
      </c>
      <c r="B3" s="88" t="s">
        <v>366</v>
      </c>
      <c r="C3" s="77"/>
      <c r="D3" s="77"/>
      <c r="E3" s="89"/>
    </row>
    <row r="4" spans="1:5" ht="15" customHeight="1" thickBot="1" x14ac:dyDescent="0.3">
      <c r="A4" s="98"/>
      <c r="B4" s="76"/>
      <c r="C4" s="78"/>
      <c r="D4" s="78"/>
      <c r="E4" s="90"/>
    </row>
    <row r="5" spans="1:5" ht="15" customHeight="1" x14ac:dyDescent="0.25">
      <c r="A5" s="99" t="s">
        <v>237</v>
      </c>
      <c r="B5" s="76"/>
      <c r="C5" s="78"/>
      <c r="D5" s="78"/>
      <c r="E5" s="90"/>
    </row>
    <row r="6" spans="1:5" ht="15" customHeight="1" x14ac:dyDescent="0.25">
      <c r="A6" s="99"/>
      <c r="B6" s="76"/>
      <c r="C6" s="78"/>
      <c r="D6" s="78"/>
      <c r="E6" s="90"/>
    </row>
    <row r="7" spans="1:5" ht="15" customHeight="1" x14ac:dyDescent="0.25">
      <c r="A7" s="99"/>
      <c r="B7" s="76"/>
      <c r="C7" s="78"/>
      <c r="D7" s="78"/>
      <c r="E7" s="90"/>
    </row>
    <row r="8" spans="1:5" ht="15" customHeight="1" x14ac:dyDescent="0.25">
      <c r="A8" s="50"/>
      <c r="B8" s="76"/>
      <c r="C8" s="78"/>
      <c r="D8" s="78"/>
      <c r="E8" s="90"/>
    </row>
    <row r="9" spans="1:5" x14ac:dyDescent="0.25">
      <c r="A9" s="99" t="s">
        <v>155</v>
      </c>
      <c r="B9" s="76"/>
      <c r="C9" s="78"/>
      <c r="D9" s="78"/>
      <c r="E9" s="90"/>
    </row>
    <row r="10" spans="1:5" x14ac:dyDescent="0.25">
      <c r="A10" s="99"/>
      <c r="B10" s="76"/>
      <c r="C10" s="78"/>
      <c r="D10" s="78"/>
      <c r="E10" s="90"/>
    </row>
    <row r="11" spans="1:5" x14ac:dyDescent="0.25">
      <c r="A11" s="99"/>
      <c r="B11" s="76"/>
      <c r="C11" s="78"/>
      <c r="D11" s="78"/>
      <c r="E11" s="90"/>
    </row>
    <row r="12" spans="1:5" x14ac:dyDescent="0.25">
      <c r="B12" s="76"/>
      <c r="C12" s="78"/>
      <c r="D12" s="78"/>
      <c r="E12" s="90"/>
    </row>
    <row r="13" spans="1:5" x14ac:dyDescent="0.25">
      <c r="A13" s="99" t="s">
        <v>156</v>
      </c>
      <c r="B13" s="76"/>
      <c r="C13" s="78"/>
      <c r="D13" s="78"/>
      <c r="E13" s="90"/>
    </row>
    <row r="14" spans="1:5" x14ac:dyDescent="0.25">
      <c r="A14" s="99"/>
      <c r="B14" s="76"/>
      <c r="C14" s="78"/>
      <c r="D14" s="78"/>
      <c r="E14" s="90"/>
    </row>
    <row r="15" spans="1:5" ht="15.75" thickBot="1" x14ac:dyDescent="0.3">
      <c r="A15" s="100"/>
      <c r="B15" s="91"/>
      <c r="C15" s="92"/>
      <c r="D15" s="92"/>
      <c r="E15" s="93"/>
    </row>
    <row r="17" spans="1:5" ht="15.75" thickBot="1" x14ac:dyDescent="0.3"/>
    <row r="18" spans="1:5" x14ac:dyDescent="0.25">
      <c r="A18" s="79" t="s">
        <v>165</v>
      </c>
      <c r="B18" s="88" t="s">
        <v>162</v>
      </c>
      <c r="C18" s="77"/>
      <c r="D18" s="77"/>
      <c r="E18" s="89"/>
    </row>
    <row r="19" spans="1:5" ht="15.75" thickBot="1" x14ac:dyDescent="0.3">
      <c r="A19" s="80"/>
      <c r="B19" s="76"/>
      <c r="C19" s="78"/>
      <c r="D19" s="78"/>
      <c r="E19" s="90"/>
    </row>
    <row r="20" spans="1:5" x14ac:dyDescent="0.25">
      <c r="A20" s="95" t="s">
        <v>161</v>
      </c>
      <c r="B20" s="76"/>
      <c r="C20" s="78"/>
      <c r="D20" s="78"/>
      <c r="E20" s="90"/>
    </row>
    <row r="21" spans="1:5" x14ac:dyDescent="0.25">
      <c r="A21" s="95"/>
      <c r="B21" s="76"/>
      <c r="C21" s="78"/>
      <c r="D21" s="78"/>
      <c r="E21" s="90"/>
    </row>
    <row r="22" spans="1:5" x14ac:dyDescent="0.25">
      <c r="A22" s="95"/>
      <c r="B22" s="76"/>
      <c r="C22" s="78"/>
      <c r="D22" s="78"/>
      <c r="E22" s="90"/>
    </row>
    <row r="23" spans="1:5" ht="15.75" thickBot="1" x14ac:dyDescent="0.3">
      <c r="A23" s="37"/>
      <c r="B23" s="76"/>
      <c r="C23" s="78"/>
      <c r="D23" s="78"/>
      <c r="E23" s="90"/>
    </row>
    <row r="24" spans="1:5" x14ac:dyDescent="0.25">
      <c r="A24" s="94" t="s">
        <v>159</v>
      </c>
      <c r="B24" s="76"/>
      <c r="C24" s="78"/>
      <c r="D24" s="78"/>
      <c r="E24" s="90"/>
    </row>
    <row r="25" spans="1:5" x14ac:dyDescent="0.25">
      <c r="A25" s="95"/>
      <c r="B25" s="76"/>
      <c r="C25" s="78"/>
      <c r="D25" s="78"/>
      <c r="E25" s="90"/>
    </row>
    <row r="26" spans="1:5" ht="15.75" thickBot="1" x14ac:dyDescent="0.3">
      <c r="A26" s="95"/>
      <c r="B26" s="76"/>
      <c r="C26" s="78"/>
      <c r="D26" s="78"/>
      <c r="E26" s="90"/>
    </row>
    <row r="27" spans="1:5" ht="15" customHeight="1" x14ac:dyDescent="0.25">
      <c r="A27" s="101" t="s">
        <v>160</v>
      </c>
      <c r="B27" s="88" t="s">
        <v>157</v>
      </c>
      <c r="C27" s="77"/>
      <c r="D27" s="77"/>
      <c r="E27" s="89"/>
    </row>
    <row r="28" spans="1:5" x14ac:dyDescent="0.25">
      <c r="A28" s="102"/>
      <c r="B28" s="76"/>
      <c r="C28" s="78"/>
      <c r="D28" s="78"/>
      <c r="E28" s="90"/>
    </row>
    <row r="29" spans="1:5" x14ac:dyDescent="0.25">
      <c r="A29" s="102"/>
      <c r="B29" s="76"/>
      <c r="C29" s="78"/>
      <c r="D29" s="78"/>
      <c r="E29" s="90"/>
    </row>
    <row r="30" spans="1:5" x14ac:dyDescent="0.25">
      <c r="A30" s="38"/>
      <c r="B30" s="76"/>
      <c r="C30" s="78"/>
      <c r="D30" s="78"/>
      <c r="E30" s="90"/>
    </row>
    <row r="31" spans="1:5" ht="15" customHeight="1" x14ac:dyDescent="0.25">
      <c r="A31" s="96" t="s">
        <v>158</v>
      </c>
      <c r="B31" s="76"/>
      <c r="C31" s="78"/>
      <c r="D31" s="78"/>
      <c r="E31" s="90"/>
    </row>
    <row r="32" spans="1:5" x14ac:dyDescent="0.25">
      <c r="A32" s="96"/>
      <c r="B32" s="76"/>
      <c r="C32" s="78"/>
      <c r="D32" s="78"/>
      <c r="E32" s="90"/>
    </row>
    <row r="33" spans="1:5" x14ac:dyDescent="0.25">
      <c r="A33" s="96"/>
      <c r="B33" s="76"/>
      <c r="C33" s="78"/>
      <c r="D33" s="78"/>
      <c r="E33" s="90"/>
    </row>
    <row r="34" spans="1:5" x14ac:dyDescent="0.25">
      <c r="A34" s="39"/>
      <c r="B34" s="76"/>
      <c r="C34" s="78"/>
      <c r="D34" s="78"/>
      <c r="E34" s="90"/>
    </row>
    <row r="35" spans="1:5" ht="15.75" thickBot="1" x14ac:dyDescent="0.3">
      <c r="A35" s="40"/>
      <c r="B35" s="91"/>
      <c r="C35" s="92"/>
      <c r="D35" s="92"/>
      <c r="E35" s="93"/>
    </row>
    <row r="39" spans="1:5" ht="15.75" thickBot="1" x14ac:dyDescent="0.3"/>
    <row r="40" spans="1:5" ht="15" customHeight="1" x14ac:dyDescent="0.25">
      <c r="A40" s="81" t="s">
        <v>210</v>
      </c>
      <c r="B40" s="86" t="s">
        <v>364</v>
      </c>
      <c r="C40" s="86"/>
      <c r="D40" s="86"/>
      <c r="E40" s="86"/>
    </row>
    <row r="41" spans="1:5" ht="15.75" thickBot="1" x14ac:dyDescent="0.3">
      <c r="A41" s="82"/>
      <c r="B41" s="87"/>
      <c r="C41" s="87"/>
      <c r="D41" s="87"/>
      <c r="E41" s="87"/>
    </row>
    <row r="42" spans="1:5" x14ac:dyDescent="0.25">
      <c r="B42" s="87"/>
      <c r="C42" s="87"/>
      <c r="D42" s="87"/>
      <c r="E42" s="87"/>
    </row>
    <row r="43" spans="1:5" x14ac:dyDescent="0.25">
      <c r="A43" s="83" t="s">
        <v>166</v>
      </c>
      <c r="B43" s="87"/>
      <c r="C43" s="87"/>
      <c r="D43" s="87"/>
      <c r="E43" s="87"/>
    </row>
    <row r="44" spans="1:5" x14ac:dyDescent="0.25">
      <c r="A44" s="84"/>
      <c r="B44" s="87"/>
      <c r="C44" s="87"/>
      <c r="D44" s="87"/>
      <c r="E44" s="87"/>
    </row>
    <row r="45" spans="1:5" x14ac:dyDescent="0.25">
      <c r="A45" s="85"/>
      <c r="B45" s="87"/>
      <c r="C45" s="87"/>
      <c r="D45" s="87"/>
      <c r="E45" s="87"/>
    </row>
    <row r="46" spans="1:5" x14ac:dyDescent="0.25">
      <c r="A46" s="46"/>
      <c r="B46" s="87"/>
      <c r="C46" s="87"/>
      <c r="D46" s="87"/>
      <c r="E46" s="87"/>
    </row>
    <row r="47" spans="1:5" x14ac:dyDescent="0.25">
      <c r="A47" s="83" t="s">
        <v>204</v>
      </c>
      <c r="B47" s="87"/>
      <c r="C47" s="87"/>
      <c r="D47" s="87"/>
      <c r="E47" s="87"/>
    </row>
    <row r="48" spans="1:5" x14ac:dyDescent="0.25">
      <c r="A48" s="84"/>
      <c r="B48" s="87"/>
      <c r="C48" s="87"/>
      <c r="D48" s="87"/>
      <c r="E48" s="87"/>
    </row>
    <row r="49" spans="1:6" x14ac:dyDescent="0.25">
      <c r="A49" s="85"/>
      <c r="B49" s="87"/>
      <c r="C49" s="87"/>
      <c r="D49" s="87"/>
      <c r="E49" s="87"/>
    </row>
    <row r="50" spans="1:6" x14ac:dyDescent="0.25">
      <c r="B50" s="87"/>
      <c r="C50" s="87"/>
      <c r="D50" s="87"/>
      <c r="E50" s="87"/>
      <c r="F50" s="52"/>
    </row>
    <row r="51" spans="1:6" x14ac:dyDescent="0.25">
      <c r="A51" s="83" t="s">
        <v>209</v>
      </c>
      <c r="B51" s="87"/>
      <c r="C51" s="87"/>
      <c r="D51" s="87"/>
      <c r="E51" s="87"/>
    </row>
    <row r="52" spans="1:6" x14ac:dyDescent="0.25">
      <c r="A52" s="84"/>
      <c r="B52" s="87"/>
      <c r="C52" s="87"/>
      <c r="D52" s="87"/>
      <c r="E52" s="87"/>
    </row>
    <row r="53" spans="1:6" x14ac:dyDescent="0.25">
      <c r="A53" s="85"/>
      <c r="B53" s="87"/>
      <c r="C53" s="87"/>
      <c r="D53" s="87"/>
      <c r="E53" s="87"/>
    </row>
    <row r="54" spans="1:6" x14ac:dyDescent="0.25">
      <c r="B54" s="87"/>
      <c r="C54" s="87"/>
      <c r="D54" s="87"/>
      <c r="E54" s="87"/>
    </row>
    <row r="55" spans="1:6" x14ac:dyDescent="0.25">
      <c r="A55" s="83" t="s">
        <v>218</v>
      </c>
      <c r="B55" s="87"/>
      <c r="C55" s="87"/>
      <c r="D55" s="87"/>
      <c r="E55" s="87"/>
    </row>
    <row r="56" spans="1:6" x14ac:dyDescent="0.25">
      <c r="A56" s="84"/>
      <c r="B56" s="87"/>
      <c r="C56" s="87"/>
      <c r="D56" s="87"/>
      <c r="E56" s="87"/>
    </row>
    <row r="57" spans="1:6" x14ac:dyDescent="0.25">
      <c r="A57" s="85"/>
      <c r="B57" s="87"/>
      <c r="C57" s="87"/>
      <c r="D57" s="87"/>
      <c r="E57" s="87"/>
    </row>
    <row r="58" spans="1:6" x14ac:dyDescent="0.25">
      <c r="B58" s="87"/>
      <c r="C58" s="87"/>
      <c r="D58" s="87"/>
      <c r="E58" s="87"/>
    </row>
    <row r="59" spans="1:6" x14ac:dyDescent="0.25">
      <c r="A59" s="83" t="s">
        <v>283</v>
      </c>
      <c r="B59" s="87"/>
      <c r="C59" s="87"/>
      <c r="D59" s="87"/>
      <c r="E59" s="87"/>
    </row>
    <row r="60" spans="1:6" x14ac:dyDescent="0.25">
      <c r="A60" s="84"/>
      <c r="B60" s="87"/>
      <c r="C60" s="87"/>
      <c r="D60" s="87"/>
      <c r="E60" s="87"/>
    </row>
    <row r="61" spans="1:6" x14ac:dyDescent="0.25">
      <c r="B61" s="87"/>
      <c r="C61" s="87"/>
      <c r="D61" s="87"/>
      <c r="E61" s="87"/>
    </row>
    <row r="63" spans="1:6" ht="15.75" thickBot="1" x14ac:dyDescent="0.3"/>
    <row r="64" spans="1:6" x14ac:dyDescent="0.25">
      <c r="A64" s="79" t="s">
        <v>365</v>
      </c>
      <c r="B64" s="88" t="s">
        <v>367</v>
      </c>
      <c r="C64" s="77"/>
      <c r="D64" s="77"/>
      <c r="E64" s="89"/>
    </row>
    <row r="65" spans="1:5" ht="15.75" thickBot="1" x14ac:dyDescent="0.3">
      <c r="A65" s="80"/>
      <c r="B65" s="76"/>
      <c r="C65" s="78"/>
      <c r="D65" s="78"/>
      <c r="E65" s="90"/>
    </row>
    <row r="66" spans="1:5" x14ac:dyDescent="0.25">
      <c r="A66" s="99" t="s">
        <v>206</v>
      </c>
      <c r="B66" s="76"/>
      <c r="C66" s="78"/>
      <c r="D66" s="78"/>
      <c r="E66" s="90"/>
    </row>
    <row r="67" spans="1:5" x14ac:dyDescent="0.25">
      <c r="A67" s="99"/>
      <c r="B67" s="76"/>
      <c r="C67" s="78"/>
      <c r="D67" s="78"/>
      <c r="E67" s="90"/>
    </row>
    <row r="68" spans="1:5" x14ac:dyDescent="0.25">
      <c r="A68" s="99"/>
      <c r="B68" s="76"/>
      <c r="C68" s="78"/>
      <c r="D68" s="78"/>
      <c r="E68" s="90"/>
    </row>
    <row r="69" spans="1:5" x14ac:dyDescent="0.25">
      <c r="A69" s="47"/>
      <c r="B69" s="76"/>
      <c r="C69" s="78"/>
      <c r="D69" s="78"/>
      <c r="E69" s="90"/>
    </row>
    <row r="70" spans="1:5" x14ac:dyDescent="0.25">
      <c r="A70" s="99" t="s">
        <v>205</v>
      </c>
      <c r="B70" s="76"/>
      <c r="C70" s="78"/>
      <c r="D70" s="78"/>
      <c r="E70" s="90"/>
    </row>
    <row r="71" spans="1:5" x14ac:dyDescent="0.25">
      <c r="A71" s="99"/>
      <c r="B71" s="76"/>
      <c r="C71" s="78"/>
      <c r="D71" s="78"/>
      <c r="E71" s="90"/>
    </row>
    <row r="72" spans="1:5" x14ac:dyDescent="0.25">
      <c r="A72" s="99"/>
      <c r="B72" s="76"/>
      <c r="C72" s="78"/>
      <c r="D72" s="78"/>
      <c r="E72" s="90"/>
    </row>
    <row r="73" spans="1:5" x14ac:dyDescent="0.25">
      <c r="B73" s="76"/>
      <c r="C73" s="78"/>
      <c r="D73" s="78"/>
      <c r="E73" s="90"/>
    </row>
    <row r="74" spans="1:5" x14ac:dyDescent="0.25">
      <c r="A74" s="99" t="s">
        <v>248</v>
      </c>
      <c r="B74" s="76"/>
      <c r="C74" s="78"/>
      <c r="D74" s="78"/>
      <c r="E74" s="90"/>
    </row>
    <row r="75" spans="1:5" x14ac:dyDescent="0.25">
      <c r="A75" s="99"/>
      <c r="B75" s="76"/>
      <c r="C75" s="78"/>
      <c r="D75" s="78"/>
      <c r="E75" s="90"/>
    </row>
    <row r="76" spans="1:5" x14ac:dyDescent="0.25">
      <c r="B76" s="76"/>
      <c r="C76" s="78"/>
      <c r="D76" s="78"/>
      <c r="E76" s="90"/>
    </row>
    <row r="77" spans="1:5" x14ac:dyDescent="0.25">
      <c r="A77" s="99" t="s">
        <v>211</v>
      </c>
      <c r="B77" s="76"/>
      <c r="C77" s="78"/>
      <c r="D77" s="78"/>
      <c r="E77" s="90"/>
    </row>
    <row r="78" spans="1:5" x14ac:dyDescent="0.25">
      <c r="A78" s="99"/>
      <c r="B78" s="76"/>
      <c r="C78" s="78"/>
      <c r="D78" s="78"/>
      <c r="E78" s="90"/>
    </row>
    <row r="79" spans="1:5" x14ac:dyDescent="0.25">
      <c r="B79" s="76"/>
      <c r="C79" s="78"/>
      <c r="D79" s="78"/>
      <c r="E79" s="90"/>
    </row>
    <row r="80" spans="1:5" x14ac:dyDescent="0.25">
      <c r="A80" s="103" t="s">
        <v>243</v>
      </c>
      <c r="B80" s="76"/>
      <c r="C80" s="78"/>
      <c r="D80" s="78"/>
      <c r="E80" s="90"/>
    </row>
    <row r="81" spans="1:5" x14ac:dyDescent="0.25">
      <c r="A81" s="103"/>
      <c r="B81" s="76"/>
      <c r="C81" s="78"/>
      <c r="D81" s="78"/>
      <c r="E81" s="90"/>
    </row>
    <row r="82" spans="1:5" ht="15.75" thickBot="1" x14ac:dyDescent="0.3">
      <c r="A82" s="104"/>
      <c r="B82" s="91"/>
      <c r="C82" s="92"/>
      <c r="D82" s="92"/>
      <c r="E82" s="93"/>
    </row>
    <row r="84" spans="1:5" ht="15.75" thickBot="1" x14ac:dyDescent="0.3"/>
    <row r="85" spans="1:5" x14ac:dyDescent="0.25">
      <c r="A85" s="79" t="s">
        <v>239</v>
      </c>
      <c r="B85" s="88" t="s">
        <v>208</v>
      </c>
      <c r="C85" s="77"/>
      <c r="D85" s="77"/>
      <c r="E85" s="89"/>
    </row>
    <row r="86" spans="1:5" ht="15.75" thickBot="1" x14ac:dyDescent="0.3">
      <c r="A86" s="80"/>
      <c r="B86" s="76"/>
      <c r="C86" s="78"/>
      <c r="D86" s="78"/>
      <c r="E86" s="90"/>
    </row>
    <row r="87" spans="1:5" x14ac:dyDescent="0.25">
      <c r="A87" s="99" t="s">
        <v>207</v>
      </c>
      <c r="B87" s="76"/>
      <c r="C87" s="78"/>
      <c r="D87" s="78"/>
      <c r="E87" s="90"/>
    </row>
    <row r="88" spans="1:5" x14ac:dyDescent="0.25">
      <c r="A88" s="99"/>
      <c r="B88" s="76"/>
      <c r="C88" s="78"/>
      <c r="D88" s="78"/>
      <c r="E88" s="90"/>
    </row>
    <row r="89" spans="1:5" x14ac:dyDescent="0.25">
      <c r="A89" s="99"/>
      <c r="B89" s="76"/>
      <c r="C89" s="78"/>
      <c r="D89" s="78"/>
      <c r="E89" s="90"/>
    </row>
    <row r="90" spans="1:5" x14ac:dyDescent="0.25">
      <c r="B90" s="76"/>
      <c r="C90" s="78"/>
      <c r="D90" s="78"/>
      <c r="E90" s="90"/>
    </row>
    <row r="91" spans="1:5" x14ac:dyDescent="0.25">
      <c r="A91" s="99"/>
      <c r="B91" s="76"/>
      <c r="C91" s="78"/>
      <c r="D91" s="78"/>
      <c r="E91" s="90"/>
    </row>
    <row r="92" spans="1:5" x14ac:dyDescent="0.25">
      <c r="A92" s="99"/>
      <c r="B92" s="76"/>
      <c r="C92" s="78"/>
      <c r="D92" s="78"/>
      <c r="E92" s="90"/>
    </row>
    <row r="93" spans="1:5" ht="15.75" thickBot="1" x14ac:dyDescent="0.3">
      <c r="A93" s="100"/>
      <c r="B93" s="91"/>
      <c r="C93" s="92"/>
      <c r="D93" s="92"/>
      <c r="E93" s="93"/>
    </row>
    <row r="98" spans="1:5" ht="15.75" thickBot="1" x14ac:dyDescent="0.3"/>
    <row r="99" spans="1:5" ht="15" customHeight="1" x14ac:dyDescent="0.25">
      <c r="A99" s="79" t="s">
        <v>212</v>
      </c>
      <c r="B99" s="77" t="s">
        <v>215</v>
      </c>
      <c r="C99" s="77"/>
      <c r="D99" s="77"/>
      <c r="E99" s="77"/>
    </row>
    <row r="100" spans="1:5" ht="15.75" thickBot="1" x14ac:dyDescent="0.3">
      <c r="A100" s="80"/>
      <c r="B100" s="78"/>
      <c r="C100" s="78"/>
      <c r="D100" s="78"/>
      <c r="E100" s="78"/>
    </row>
    <row r="101" spans="1:5" x14ac:dyDescent="0.25">
      <c r="A101" s="76" t="s">
        <v>213</v>
      </c>
      <c r="B101" s="78"/>
      <c r="C101" s="78"/>
      <c r="D101" s="78"/>
      <c r="E101" s="78"/>
    </row>
    <row r="102" spans="1:5" ht="15" customHeight="1" x14ac:dyDescent="0.25">
      <c r="A102" s="76"/>
      <c r="B102" s="78"/>
      <c r="C102" s="78"/>
      <c r="D102" s="78"/>
      <c r="E102" s="78"/>
    </row>
    <row r="103" spans="1:5" ht="15.75" thickBot="1" x14ac:dyDescent="0.3">
      <c r="A103" s="76"/>
      <c r="B103" s="78"/>
      <c r="C103" s="78"/>
      <c r="D103" s="78"/>
      <c r="E103" s="78"/>
    </row>
    <row r="104" spans="1:5" x14ac:dyDescent="0.25">
      <c r="A104" s="79" t="s">
        <v>216</v>
      </c>
      <c r="B104" s="78"/>
      <c r="C104" s="78"/>
      <c r="D104" s="78"/>
      <c r="E104" s="78"/>
    </row>
    <row r="105" spans="1:5" ht="15.75" thickBot="1" x14ac:dyDescent="0.3">
      <c r="A105" s="80"/>
      <c r="B105" s="78"/>
      <c r="C105" s="78"/>
      <c r="D105" s="78"/>
      <c r="E105" s="78"/>
    </row>
    <row r="106" spans="1:5" x14ac:dyDescent="0.25">
      <c r="A106" s="76" t="s">
        <v>217</v>
      </c>
      <c r="B106" s="78"/>
      <c r="C106" s="78"/>
      <c r="D106" s="78"/>
      <c r="E106" s="78"/>
    </row>
    <row r="107" spans="1:5" x14ac:dyDescent="0.25">
      <c r="A107" s="76"/>
      <c r="B107" s="78"/>
      <c r="C107" s="78"/>
      <c r="D107" s="78"/>
      <c r="E107" s="78"/>
    </row>
    <row r="108" spans="1:5" x14ac:dyDescent="0.25">
      <c r="A108" s="76"/>
      <c r="B108" s="78"/>
      <c r="C108" s="78"/>
      <c r="D108" s="78"/>
      <c r="E108" s="78"/>
    </row>
    <row r="110" spans="1:5" x14ac:dyDescent="0.25">
      <c r="A110" t="s">
        <v>214</v>
      </c>
    </row>
    <row r="114" spans="1:5" ht="15.75" thickBot="1" x14ac:dyDescent="0.3"/>
    <row r="115" spans="1:5" x14ac:dyDescent="0.25">
      <c r="A115" s="79" t="s">
        <v>219</v>
      </c>
      <c r="B115" s="77" t="s">
        <v>223</v>
      </c>
      <c r="C115" s="77"/>
      <c r="D115" s="77"/>
      <c r="E115" s="77"/>
    </row>
    <row r="116" spans="1:5" ht="15.75" thickBot="1" x14ac:dyDescent="0.3">
      <c r="A116" s="80"/>
      <c r="B116" s="78"/>
      <c r="C116" s="78"/>
      <c r="D116" s="78"/>
      <c r="E116" s="78"/>
    </row>
    <row r="117" spans="1:5" x14ac:dyDescent="0.25">
      <c r="A117" s="76" t="s">
        <v>220</v>
      </c>
      <c r="B117" s="78"/>
      <c r="C117" s="78"/>
      <c r="D117" s="78"/>
      <c r="E117" s="78"/>
    </row>
    <row r="118" spans="1:5" x14ac:dyDescent="0.25">
      <c r="A118" s="76"/>
      <c r="B118" s="78"/>
      <c r="C118" s="78"/>
      <c r="D118" s="78"/>
      <c r="E118" s="78"/>
    </row>
    <row r="119" spans="1:5" x14ac:dyDescent="0.25">
      <c r="A119" s="76"/>
      <c r="B119" s="78"/>
      <c r="C119" s="78"/>
      <c r="D119" s="78"/>
      <c r="E119" s="78"/>
    </row>
    <row r="120" spans="1:5" ht="15.75" thickBot="1" x14ac:dyDescent="0.3">
      <c r="A120" s="48"/>
      <c r="B120" s="78"/>
      <c r="C120" s="78"/>
      <c r="D120" s="78"/>
      <c r="E120" s="78"/>
    </row>
    <row r="121" spans="1:5" x14ac:dyDescent="0.25">
      <c r="A121" s="79" t="s">
        <v>221</v>
      </c>
      <c r="B121" s="78"/>
      <c r="C121" s="78"/>
      <c r="D121" s="78"/>
      <c r="E121" s="78"/>
    </row>
    <row r="122" spans="1:5" ht="15.75" thickBot="1" x14ac:dyDescent="0.3">
      <c r="A122" s="80"/>
      <c r="B122" s="78"/>
      <c r="C122" s="78"/>
      <c r="D122" s="78"/>
      <c r="E122" s="78"/>
    </row>
    <row r="123" spans="1:5" x14ac:dyDescent="0.25">
      <c r="A123" s="76" t="s">
        <v>222</v>
      </c>
      <c r="B123" s="78"/>
      <c r="C123" s="78"/>
      <c r="D123" s="78"/>
      <c r="E123" s="78"/>
    </row>
    <row r="124" spans="1:5" x14ac:dyDescent="0.25">
      <c r="A124" s="76"/>
      <c r="B124" s="78"/>
      <c r="C124" s="78"/>
      <c r="D124" s="78"/>
      <c r="E124" s="78"/>
    </row>
    <row r="125" spans="1:5" x14ac:dyDescent="0.25">
      <c r="A125" s="76"/>
      <c r="B125" s="78"/>
      <c r="C125" s="78"/>
      <c r="D125" s="78"/>
      <c r="E125" s="78"/>
    </row>
    <row r="134" spans="1:5" ht="15.75" thickBot="1" x14ac:dyDescent="0.3"/>
    <row r="135" spans="1:5" x14ac:dyDescent="0.25">
      <c r="A135" s="75" t="s">
        <v>240</v>
      </c>
      <c r="B135" s="77" t="s">
        <v>242</v>
      </c>
      <c r="C135" s="77"/>
      <c r="D135" s="77"/>
      <c r="E135" s="77"/>
    </row>
    <row r="136" spans="1:5" x14ac:dyDescent="0.25">
      <c r="A136" s="75"/>
      <c r="B136" s="78"/>
      <c r="C136" s="78"/>
      <c r="D136" s="78"/>
      <c r="E136" s="78"/>
    </row>
    <row r="137" spans="1:5" x14ac:dyDescent="0.25">
      <c r="A137" s="75"/>
      <c r="B137" s="78"/>
      <c r="C137" s="78"/>
      <c r="D137" s="78"/>
      <c r="E137" s="78"/>
    </row>
    <row r="138" spans="1:5" x14ac:dyDescent="0.25">
      <c r="B138" s="78"/>
      <c r="C138" s="78"/>
      <c r="D138" s="78"/>
      <c r="E138" s="78"/>
    </row>
    <row r="139" spans="1:5" x14ac:dyDescent="0.25">
      <c r="B139" s="78"/>
      <c r="C139" s="78"/>
      <c r="D139" s="78"/>
      <c r="E139" s="78"/>
    </row>
    <row r="140" spans="1:5" x14ac:dyDescent="0.25">
      <c r="A140" s="76" t="s">
        <v>241</v>
      </c>
      <c r="B140" s="78"/>
      <c r="C140" s="78"/>
      <c r="D140" s="78"/>
      <c r="E140" s="78"/>
    </row>
    <row r="141" spans="1:5" x14ac:dyDescent="0.25">
      <c r="A141" s="76"/>
      <c r="B141" s="78"/>
      <c r="C141" s="78"/>
      <c r="D141" s="78"/>
      <c r="E141" s="78"/>
    </row>
    <row r="142" spans="1:5" x14ac:dyDescent="0.25">
      <c r="A142" s="76"/>
      <c r="B142" s="78"/>
      <c r="C142" s="78"/>
      <c r="D142" s="78"/>
      <c r="E142" s="78"/>
    </row>
    <row r="143" spans="1:5" x14ac:dyDescent="0.25">
      <c r="B143" s="78"/>
      <c r="C143" s="78"/>
      <c r="D143" s="78"/>
      <c r="E143" s="78"/>
    </row>
    <row r="144" spans="1:5" x14ac:dyDescent="0.25">
      <c r="B144" s="78"/>
      <c r="C144" s="78"/>
      <c r="D144" s="78"/>
      <c r="E144" s="78"/>
    </row>
    <row r="145" spans="2:5" x14ac:dyDescent="0.25">
      <c r="B145" s="78"/>
      <c r="C145" s="78"/>
      <c r="D145" s="78"/>
      <c r="E145" s="78"/>
    </row>
  </sheetData>
  <mergeCells count="43">
    <mergeCell ref="A99:A100"/>
    <mergeCell ref="A101:A103"/>
    <mergeCell ref="A104:A105"/>
    <mergeCell ref="A106:A108"/>
    <mergeCell ref="B99:E108"/>
    <mergeCell ref="A85:A86"/>
    <mergeCell ref="B85:E93"/>
    <mergeCell ref="A87:A89"/>
    <mergeCell ref="A91:A93"/>
    <mergeCell ref="A51:A53"/>
    <mergeCell ref="A77:A78"/>
    <mergeCell ref="A64:A65"/>
    <mergeCell ref="B64:E82"/>
    <mergeCell ref="A66:A68"/>
    <mergeCell ref="A80:A82"/>
    <mergeCell ref="A70:A72"/>
    <mergeCell ref="A74:A75"/>
    <mergeCell ref="A59:A60"/>
    <mergeCell ref="B27:E35"/>
    <mergeCell ref="A24:A26"/>
    <mergeCell ref="A31:A33"/>
    <mergeCell ref="A3:A4"/>
    <mergeCell ref="A9:A11"/>
    <mergeCell ref="A13:A15"/>
    <mergeCell ref="B3:E15"/>
    <mergeCell ref="A18:A19"/>
    <mergeCell ref="B18:E26"/>
    <mergeCell ref="A20:A22"/>
    <mergeCell ref="A27:A29"/>
    <mergeCell ref="A5:A7"/>
    <mergeCell ref="A40:A41"/>
    <mergeCell ref="A43:A45"/>
    <mergeCell ref="A47:A49"/>
    <mergeCell ref="A55:A57"/>
    <mergeCell ref="B40:E61"/>
    <mergeCell ref="A135:A137"/>
    <mergeCell ref="A140:A142"/>
    <mergeCell ref="B135:E145"/>
    <mergeCell ref="A115:A116"/>
    <mergeCell ref="B115:E125"/>
    <mergeCell ref="A117:A119"/>
    <mergeCell ref="A121:A122"/>
    <mergeCell ref="A123:A125"/>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B2:DM140"/>
  <sheetViews>
    <sheetView topLeftCell="CM1" zoomScale="85" zoomScaleNormal="85" workbookViewId="0">
      <selection activeCell="L52" sqref="L52"/>
    </sheetView>
  </sheetViews>
  <sheetFormatPr baseColWidth="10" defaultRowHeight="15" x14ac:dyDescent="0.25"/>
  <cols>
    <col min="41" max="41" width="11.42578125" style="10"/>
    <col min="89" max="89" width="11.42578125" style="10"/>
    <col min="113" max="113" width="11.42578125" style="10"/>
  </cols>
  <sheetData>
    <row r="2" spans="2:117" x14ac:dyDescent="0.25">
      <c r="B2" t="s">
        <v>274</v>
      </c>
      <c r="M2" t="s">
        <v>355</v>
      </c>
      <c r="AQ2" t="s">
        <v>373</v>
      </c>
    </row>
    <row r="3" spans="2:117" x14ac:dyDescent="0.25">
      <c r="V3" t="s">
        <v>356</v>
      </c>
      <c r="CM3" t="s">
        <v>410</v>
      </c>
    </row>
    <row r="4" spans="2:117" x14ac:dyDescent="0.25">
      <c r="AQ4" t="s">
        <v>374</v>
      </c>
      <c r="BP4" t="s">
        <v>409</v>
      </c>
    </row>
    <row r="5" spans="2:117" x14ac:dyDescent="0.25">
      <c r="AS5" t="s">
        <v>377</v>
      </c>
      <c r="AT5" t="s">
        <v>378</v>
      </c>
    </row>
    <row r="6" spans="2:117" x14ac:dyDescent="0.25">
      <c r="B6" t="s">
        <v>275</v>
      </c>
      <c r="M6" t="s">
        <v>277</v>
      </c>
      <c r="V6" t="s">
        <v>357</v>
      </c>
      <c r="AS6" t="s">
        <v>381</v>
      </c>
      <c r="AT6">
        <v>1521</v>
      </c>
      <c r="BP6" t="s">
        <v>386</v>
      </c>
      <c r="CM6" s="57" t="s">
        <v>399</v>
      </c>
    </row>
    <row r="7" spans="2:117" x14ac:dyDescent="0.25">
      <c r="B7" t="s">
        <v>276</v>
      </c>
      <c r="M7" t="s">
        <v>278</v>
      </c>
      <c r="V7" t="s">
        <v>358</v>
      </c>
      <c r="AS7" t="s">
        <v>379</v>
      </c>
      <c r="AT7" t="s">
        <v>380</v>
      </c>
      <c r="CM7" s="56"/>
    </row>
    <row r="8" spans="2:117" x14ac:dyDescent="0.25">
      <c r="AS8" t="s">
        <v>382</v>
      </c>
      <c r="AT8" t="s">
        <v>383</v>
      </c>
      <c r="CM8" s="57" t="s">
        <v>400</v>
      </c>
    </row>
    <row r="9" spans="2:117" x14ac:dyDescent="0.25">
      <c r="AS9" t="s">
        <v>376</v>
      </c>
      <c r="AT9" t="s">
        <v>375</v>
      </c>
      <c r="CM9" s="56"/>
    </row>
    <row r="10" spans="2:117" x14ac:dyDescent="0.25">
      <c r="CM10" s="57" t="s">
        <v>401</v>
      </c>
      <c r="DK10" t="s">
        <v>450</v>
      </c>
      <c r="DM10" s="49" t="s">
        <v>449</v>
      </c>
    </row>
    <row r="11" spans="2:117" x14ac:dyDescent="0.25">
      <c r="CM11" s="57" t="s">
        <v>402</v>
      </c>
    </row>
    <row r="12" spans="2:117" x14ac:dyDescent="0.25">
      <c r="CM12" s="57" t="s">
        <v>403</v>
      </c>
      <c r="DK12" t="s">
        <v>451</v>
      </c>
    </row>
    <row r="13" spans="2:117" x14ac:dyDescent="0.25">
      <c r="CM13" s="57" t="s">
        <v>404</v>
      </c>
    </row>
    <row r="14" spans="2:117" x14ac:dyDescent="0.25">
      <c r="CM14" s="57" t="s">
        <v>405</v>
      </c>
      <c r="DK14" t="s">
        <v>445</v>
      </c>
    </row>
    <row r="15" spans="2:117" x14ac:dyDescent="0.25">
      <c r="CM15" s="56"/>
      <c r="DK15" t="s">
        <v>438</v>
      </c>
    </row>
    <row r="16" spans="2:117" x14ac:dyDescent="0.25">
      <c r="CM16" s="57" t="s">
        <v>406</v>
      </c>
      <c r="DK16" t="s">
        <v>439</v>
      </c>
    </row>
    <row r="17" spans="91:115" x14ac:dyDescent="0.25">
      <c r="CM17" s="57" t="s">
        <v>407</v>
      </c>
      <c r="DK17" t="s">
        <v>446</v>
      </c>
    </row>
    <row r="18" spans="91:115" x14ac:dyDescent="0.25">
      <c r="CM18" s="57" t="s">
        <v>408</v>
      </c>
      <c r="DK18" t="s">
        <v>441</v>
      </c>
    </row>
    <row r="19" spans="91:115" x14ac:dyDescent="0.25">
      <c r="DK19" t="s">
        <v>442</v>
      </c>
    </row>
    <row r="20" spans="91:115" x14ac:dyDescent="0.25">
      <c r="DK20" t="s">
        <v>447</v>
      </c>
    </row>
    <row r="21" spans="91:115" x14ac:dyDescent="0.25">
      <c r="DK21" t="s">
        <v>441</v>
      </c>
    </row>
    <row r="22" spans="91:115" x14ac:dyDescent="0.25">
      <c r="DK22" t="s">
        <v>448</v>
      </c>
    </row>
    <row r="23" spans="91:115" x14ac:dyDescent="0.25">
      <c r="DK23" t="s">
        <v>388</v>
      </c>
    </row>
    <row r="24" spans="91:115" x14ac:dyDescent="0.25">
      <c r="DK24" t="s">
        <v>452</v>
      </c>
    </row>
    <row r="25" spans="91:115" x14ac:dyDescent="0.25">
      <c r="DK25" t="s">
        <v>388</v>
      </c>
    </row>
    <row r="26" spans="91:115" x14ac:dyDescent="0.25">
      <c r="DK26" t="s">
        <v>437</v>
      </c>
    </row>
    <row r="27" spans="91:115" x14ac:dyDescent="0.25">
      <c r="DK27" t="s">
        <v>438</v>
      </c>
    </row>
    <row r="28" spans="91:115" x14ac:dyDescent="0.25">
      <c r="DK28" t="s">
        <v>439</v>
      </c>
    </row>
    <row r="29" spans="91:115" x14ac:dyDescent="0.25">
      <c r="DK29" t="s">
        <v>440</v>
      </c>
    </row>
    <row r="30" spans="91:115" x14ac:dyDescent="0.25">
      <c r="DK30" t="s">
        <v>441</v>
      </c>
    </row>
    <row r="31" spans="91:115" x14ac:dyDescent="0.25">
      <c r="DK31" t="s">
        <v>442</v>
      </c>
    </row>
    <row r="32" spans="91:115" x14ac:dyDescent="0.25">
      <c r="DK32" t="s">
        <v>443</v>
      </c>
    </row>
    <row r="33" spans="115:115" x14ac:dyDescent="0.25">
      <c r="DK33" t="s">
        <v>441</v>
      </c>
    </row>
    <row r="34" spans="115:115" x14ac:dyDescent="0.25">
      <c r="DK34" t="s">
        <v>444</v>
      </c>
    </row>
    <row r="61" spans="43:43" x14ac:dyDescent="0.25">
      <c r="AQ61" t="s">
        <v>384</v>
      </c>
    </row>
    <row r="140" spans="44:44" x14ac:dyDescent="0.25">
      <c r="AR140" t="s">
        <v>385</v>
      </c>
    </row>
  </sheetData>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4:C11"/>
  <sheetViews>
    <sheetView workbookViewId="0">
      <selection activeCell="F11" sqref="F11"/>
    </sheetView>
  </sheetViews>
  <sheetFormatPr baseColWidth="10" defaultRowHeight="15" x14ac:dyDescent="0.25"/>
  <cols>
    <col min="2" max="2" width="19.42578125" bestFit="1" customWidth="1"/>
    <col min="3" max="3" width="15" customWidth="1"/>
  </cols>
  <sheetData>
    <row r="4" spans="3:3" x14ac:dyDescent="0.25">
      <c r="C4" s="21" t="s">
        <v>415</v>
      </c>
    </row>
    <row r="5" spans="3:3" x14ac:dyDescent="0.25">
      <c r="C5" t="s">
        <v>416</v>
      </c>
    </row>
    <row r="6" spans="3:3" x14ac:dyDescent="0.25">
      <c r="C6" t="s">
        <v>417</v>
      </c>
    </row>
    <row r="7" spans="3:3" x14ac:dyDescent="0.25">
      <c r="C7" t="s">
        <v>418</v>
      </c>
    </row>
    <row r="8" spans="3:3" x14ac:dyDescent="0.25">
      <c r="C8" t="s">
        <v>419</v>
      </c>
    </row>
    <row r="9" spans="3:3" x14ac:dyDescent="0.25">
      <c r="C9" t="s">
        <v>420</v>
      </c>
    </row>
    <row r="10" spans="3:3" x14ac:dyDescent="0.25">
      <c r="C10" t="s">
        <v>421</v>
      </c>
    </row>
    <row r="11" spans="3:3" x14ac:dyDescent="0.25">
      <c r="C11" t="s">
        <v>422</v>
      </c>
    </row>
  </sheetData>
  <hyperlinks>
    <hyperlink ref="C4" r:id="rId1" tooltip="https://authorize-test.vuce.gob.pe/auth2/realms/autenticacion2/protocol/openid-connect/token%27" display="https://authorize-test.vuce.gob.pe/auth2/realms/autenticacion2/protocol/openid-connect/token%27" xr:uid="{00000000-0004-0000-0B00-000000000000}"/>
  </hyperlinks>
  <pageMargins left="0.7" right="0.7" top="0.75" bottom="0.75" header="0.3" footer="0.3"/>
  <pageSetup orientation="portrait" horizontalDpi="0" verticalDpi="0" copies="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F95F-8F76-495C-B508-ABC0DD9D0D69}">
  <dimension ref="C19:Q30"/>
  <sheetViews>
    <sheetView topLeftCell="B10" workbookViewId="0">
      <selection activeCell="N13" sqref="N13"/>
    </sheetView>
  </sheetViews>
  <sheetFormatPr baseColWidth="10" defaultRowHeight="15" x14ac:dyDescent="0.25"/>
  <cols>
    <col min="5" max="5" width="26" customWidth="1"/>
    <col min="7" max="7" width="14.28515625" bestFit="1" customWidth="1"/>
    <col min="8" max="8" width="20.7109375" bestFit="1" customWidth="1"/>
    <col min="9" max="9" width="16.5703125" bestFit="1" customWidth="1"/>
    <col min="10" max="10" width="15.85546875" bestFit="1" customWidth="1"/>
    <col min="11" max="11" width="13.7109375" bestFit="1" customWidth="1"/>
    <col min="12" max="12" width="13.140625" bestFit="1" customWidth="1"/>
    <col min="13" max="13" width="13.42578125" bestFit="1" customWidth="1"/>
    <col min="14" max="14" width="13.42578125" customWidth="1"/>
    <col min="15" max="15" width="16.5703125" bestFit="1" customWidth="1"/>
    <col min="16" max="16" width="10.28515625" bestFit="1" customWidth="1"/>
    <col min="17" max="17" width="23.7109375" bestFit="1" customWidth="1"/>
  </cols>
  <sheetData>
    <row r="19" spans="3:17" ht="15.75" thickBot="1" x14ac:dyDescent="0.3"/>
    <row r="20" spans="3:17" ht="63.75" customHeight="1" thickBot="1" x14ac:dyDescent="0.3">
      <c r="C20" s="64" t="s">
        <v>453</v>
      </c>
      <c r="D20" s="66" t="s">
        <v>459</v>
      </c>
      <c r="E20" s="67" t="s">
        <v>461</v>
      </c>
      <c r="F20" s="65" t="s">
        <v>462</v>
      </c>
    </row>
    <row r="21" spans="3:17" x14ac:dyDescent="0.25">
      <c r="C21" s="62" t="s">
        <v>454</v>
      </c>
      <c r="D21" s="62">
        <v>40</v>
      </c>
      <c r="E21" s="62" t="s">
        <v>460</v>
      </c>
      <c r="F21" s="63">
        <f>D21*4</f>
        <v>160</v>
      </c>
    </row>
    <row r="22" spans="3:17" x14ac:dyDescent="0.25">
      <c r="C22" s="55" t="s">
        <v>455</v>
      </c>
      <c r="D22" s="55">
        <v>15</v>
      </c>
      <c r="E22" s="55" t="s">
        <v>460</v>
      </c>
      <c r="F22" s="61">
        <f t="shared" ref="F22:F25" si="0">D22*4</f>
        <v>60</v>
      </c>
      <c r="G22" s="68"/>
      <c r="H22" s="68"/>
    </row>
    <row r="23" spans="3:17" x14ac:dyDescent="0.25">
      <c r="C23" s="55" t="s">
        <v>456</v>
      </c>
      <c r="D23" s="55">
        <v>50</v>
      </c>
      <c r="E23" s="55" t="s">
        <v>460</v>
      </c>
      <c r="F23" s="61">
        <f t="shared" si="0"/>
        <v>200</v>
      </c>
      <c r="G23" s="68"/>
      <c r="H23" s="68"/>
    </row>
    <row r="24" spans="3:17" x14ac:dyDescent="0.25">
      <c r="C24" s="55" t="s">
        <v>457</v>
      </c>
      <c r="D24" s="55">
        <v>30</v>
      </c>
      <c r="E24" s="55" t="s">
        <v>460</v>
      </c>
      <c r="F24" s="61">
        <f t="shared" si="0"/>
        <v>120</v>
      </c>
      <c r="G24" s="68"/>
      <c r="H24" s="68"/>
    </row>
    <row r="25" spans="3:17" x14ac:dyDescent="0.25">
      <c r="C25" s="55" t="s">
        <v>458</v>
      </c>
      <c r="D25" s="55">
        <v>27</v>
      </c>
      <c r="E25" s="55" t="s">
        <v>460</v>
      </c>
      <c r="F25" s="61">
        <f t="shared" si="0"/>
        <v>108</v>
      </c>
      <c r="G25" s="68"/>
      <c r="H25" s="68"/>
    </row>
    <row r="26" spans="3:17" ht="23.25" x14ac:dyDescent="0.25">
      <c r="F26" s="59">
        <f>SUM(F21:F25)</f>
        <v>648</v>
      </c>
      <c r="G26" s="59"/>
      <c r="H26" s="59"/>
    </row>
    <row r="29" spans="3:17" ht="30" x14ac:dyDescent="0.25">
      <c r="F29" s="73" t="s">
        <v>474</v>
      </c>
      <c r="G29" s="60" t="s">
        <v>464</v>
      </c>
      <c r="H29" s="60" t="s">
        <v>463</v>
      </c>
      <c r="I29" s="60" t="s">
        <v>465</v>
      </c>
      <c r="J29" s="60" t="s">
        <v>466</v>
      </c>
      <c r="K29" s="60" t="s">
        <v>467</v>
      </c>
      <c r="L29" s="70" t="s">
        <v>468</v>
      </c>
      <c r="M29" s="70" t="s">
        <v>470</v>
      </c>
      <c r="N29" s="70" t="s">
        <v>471</v>
      </c>
      <c r="O29" s="70" t="s">
        <v>472</v>
      </c>
      <c r="P29" s="71" t="s">
        <v>473</v>
      </c>
      <c r="Q29" s="72" t="s">
        <v>469</v>
      </c>
    </row>
    <row r="30" spans="3:17" x14ac:dyDescent="0.25">
      <c r="F30" s="69">
        <v>1</v>
      </c>
      <c r="G30">
        <f>7*F30</f>
        <v>7</v>
      </c>
      <c r="H30">
        <f>12*F30</f>
        <v>12</v>
      </c>
      <c r="I30">
        <f>10*F30</f>
        <v>10</v>
      </c>
      <c r="J30">
        <f>20*F30</f>
        <v>20</v>
      </c>
      <c r="K30">
        <f>15*F30</f>
        <v>15</v>
      </c>
      <c r="L30">
        <f>G30+H30+I30+J30+K30</f>
        <v>64</v>
      </c>
      <c r="M30">
        <f>L30/60</f>
        <v>1.0666666666666667</v>
      </c>
      <c r="N30">
        <f>M30/8</f>
        <v>0.13333333333333333</v>
      </c>
      <c r="O30">
        <f>N30/5</f>
        <v>2.6666666666666665E-2</v>
      </c>
      <c r="P30">
        <v>3</v>
      </c>
      <c r="Q30">
        <f>O30/P30</f>
        <v>8.8888888888888889E-3</v>
      </c>
    </row>
  </sheetData>
  <pageMargins left="0.7" right="0.7" top="0.75" bottom="0.75" header="0.3" footer="0.3"/>
  <pageSetup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SUNAT</vt:lpstr>
      <vt:lpstr>DATOS GENERALES</vt:lpstr>
      <vt:lpstr>Guia Informe</vt:lpstr>
      <vt:lpstr>Credenciales</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MAVERICK</dc:creator>
  <cp:lastModifiedBy>Jorge Daniel  Cisneros Cabello</cp:lastModifiedBy>
  <dcterms:created xsi:type="dcterms:W3CDTF">2015-06-05T18:19:34Z</dcterms:created>
  <dcterms:modified xsi:type="dcterms:W3CDTF">2025-06-06T15:49:17Z</dcterms:modified>
</cp:coreProperties>
</file>