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Documentacion VUCE\DocumentoVuce\"/>
    </mc:Choice>
  </mc:AlternateContent>
  <xr:revisionPtr revIDLastSave="0" documentId="13_ncr:1_{9726D62F-C42D-42B9-A473-E1C71B7401B9}" xr6:coauthVersionLast="47" xr6:coauthVersionMax="47" xr10:uidLastSave="{00000000-0000-0000-0000-000000000000}"/>
  <bookViews>
    <workbookView xWindow="-120" yWindow="-120" windowWidth="29040" windowHeight="15840" tabRatio="567" activeTab="1" xr2:uid="{00000000-000D-0000-FFFF-FFFF00000000}"/>
  </bookViews>
  <sheets>
    <sheet name="SUNAT" sheetId="9" r:id="rId1"/>
    <sheet name="DATOS GENERALES" sheetId="1" r:id="rId2"/>
    <sheet name="Guia Informe" sheetId="22" r:id="rId3"/>
    <sheet name="Credenciales" sheetId="42" r:id="rId4"/>
    <sheet name="Hoja3" sheetId="45" r:id="rId5"/>
    <sheet name="Hoja1" sheetId="46" r:id="rId6"/>
  </sheets>
  <externalReferences>
    <externalReference r:id="rId7"/>
  </externalReferences>
  <definedNames>
    <definedName name="Caracteristica_Evaluar">[1]Hoja1!$A$12:$A$18</definedName>
    <definedName name="Componentes">[1]Hoja1!$A$49:$A$55</definedName>
    <definedName name="Estado_CP">[1]Hoja1!$A$41:$A$45</definedName>
    <definedName name="Metodos_Pruebas">[1]Hoja1!$A$21:$A$30</definedName>
    <definedName name="Requerimientos">[1]Hoja1!$A$33:$A$38</definedName>
    <definedName name="Tecnicas_Pruebas">[1]Hoja1!$A$21:$A$27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0" i="46" l="1"/>
  <c r="K30" i="46"/>
  <c r="J30" i="46"/>
  <c r="I30" i="46"/>
  <c r="G30" i="46"/>
  <c r="F22" i="46"/>
  <c r="F23" i="46"/>
  <c r="F24" i="46"/>
  <c r="F25" i="46"/>
  <c r="F21" i="46"/>
  <c r="L30" i="46" l="1"/>
  <c r="M30" i="46" s="1"/>
  <c r="N30" i="46" s="1"/>
  <c r="O30" i="46" s="1"/>
  <c r="Q30" i="46" s="1"/>
  <c r="F26" i="46"/>
  <c r="I346" i="1"/>
  <c r="J346" i="1" s="1"/>
  <c r="I345" i="1"/>
  <c r="J345" i="1" s="1"/>
  <c r="N206" i="1" l="1"/>
  <c r="H202" i="1"/>
  <c r="G202" i="1"/>
  <c r="F202" i="1"/>
  <c r="E202" i="1"/>
  <c r="I201" i="1"/>
  <c r="I200" i="1"/>
  <c r="I202" i="1" l="1"/>
</calcChain>
</file>

<file path=xl/sharedStrings.xml><?xml version="1.0" encoding="utf-8"?>
<sst xmlns="http://schemas.openxmlformats.org/spreadsheetml/2006/main" count="632" uniqueCount="486">
  <si>
    <t>USER</t>
  </si>
  <si>
    <t>PAOLA</t>
  </si>
  <si>
    <t>admin</t>
  </si>
  <si>
    <t>PERFIL</t>
  </si>
  <si>
    <t>abelchingo</t>
  </si>
  <si>
    <t>Videos de capacitacion de ZEE</t>
  </si>
  <si>
    <t>ZEE</t>
  </si>
  <si>
    <t>MODDATOS</t>
  </si>
  <si>
    <t>moddatos</t>
  </si>
  <si>
    <t>CERTIFICACIÓN</t>
  </si>
  <si>
    <t xml:space="preserve">https://landing-test.vuce.gob.pe/vuce-zee-mf/ </t>
  </si>
  <si>
    <t>Administrador:</t>
  </si>
  <si>
    <t>nlinares</t>
  </si>
  <si>
    <t>Trabajador ZEE:</t>
  </si>
  <si>
    <t>LUCIANA</t>
  </si>
  <si>
    <t>Aforador 1:</t>
  </si>
  <si>
    <t>PAOLA </t>
  </si>
  <si>
    <t>Aforador 2:</t>
  </si>
  <si>
    <t>SOLANGE</t>
  </si>
  <si>
    <t>Contrato-Usuario:</t>
  </si>
  <si>
    <t>LUIS</t>
  </si>
  <si>
    <t>Contrato-Cesionario: </t>
  </si>
  <si>
    <t>VICTOR</t>
  </si>
  <si>
    <t>Personal de Operaciones: </t>
  </si>
  <si>
    <t>info</t>
  </si>
  <si>
    <t>netconsultores</t>
  </si>
  <si>
    <t>Usuario DEMO ZEE</t>
  </si>
  <si>
    <t>lozano</t>
  </si>
  <si>
    <t>ADUANA</t>
  </si>
  <si>
    <t>MINCETUR</t>
  </si>
  <si>
    <t>ALONDRA</t>
  </si>
  <si>
    <t>Personal de tesorería</t>
  </si>
  <si>
    <t>PASSWORD</t>
  </si>
  <si>
    <t>AREA</t>
  </si>
  <si>
    <t>RUTA</t>
  </si>
  <si>
    <t>RUC</t>
  </si>
  <si>
    <t>TIPO</t>
  </si>
  <si>
    <t>https://minceturgobpe.sharepoint.com/:f:/g/EujCIjECi3tKgHl9ZjlGGU0BMxLfDbMrFPYWbQS8zw0uYw?e=SrdGXv</t>
  </si>
  <si>
    <t>CASOS DE USO</t>
  </si>
  <si>
    <t>https://minceturgobpe.sharepoint.com/Shared%20Documents/Forms/AllItems.aspx?ga=1&amp;id=%2FShared%20Documents%2FVUCE2%2FCalidad%2FCAPACITACION%2FZonas%20Economicas%20Especiales%20%28ZEE%29&amp;sortField=Created&amp;isAscending=false&amp;viewid=fdaf29ee%2D1dbc%2D43a5%2D800e%2Dcc2923a5d4d4</t>
  </si>
  <si>
    <t>https://landing-test.vuce.gob.pe/vuce-zee-api-autorizacion/login/?urlReturn=https://landing-test.vuce.gob.pe/vuce-zee-mf/</t>
  </si>
  <si>
    <t>RUTA LANDING</t>
  </si>
  <si>
    <t>DESCRIPCIÓN</t>
  </si>
  <si>
    <t>ENLACE</t>
  </si>
  <si>
    <t>https://minceturgobpe.sharepoint.com/:f:/g/ErAAsMZKHLBNhso76j1Otm8BbD-JrqPkO8IvoRKeCNVn9w?e=mHIbD9</t>
  </si>
  <si>
    <t>Videos en Shrepoint</t>
  </si>
  <si>
    <t>Documentacion</t>
  </si>
  <si>
    <t>Pdf  en Sharepoint</t>
  </si>
  <si>
    <t>DETALLE</t>
  </si>
  <si>
    <t>https://minceturgobpe.sharepoint.com/Shared%20Documents/Forms/AllItems.aspx?ga=1&amp;id=%2FShared%20Documents%2FVUCE2%2FCalidad%2FProyecto%20ZEE%2F17%2E%20Entregable%204%2E6%2E1%2FCasos%20de%20Uso&amp;viewid=fdaf29ee%2D1dbc%2D43a5%2D800e%2Dcc2923a5d4d4</t>
  </si>
  <si>
    <t>CASO DE USO</t>
  </si>
  <si>
    <t>https://minceturgobpe.sharepoint.com/Shared%20Documents/Forms/AllItems.aspx?id=%2FShared%20Documents%2FVUCE2%2FCalidad%2FProyecto%20ZEE%2F17%2E%20Entregable%204%2E6%2E1&amp;p=true&amp;ga=1</t>
  </si>
  <si>
    <t>REPORTE DE INCIDENCIAS</t>
  </si>
  <si>
    <t>https://minceturgobpe.sharepoint.com/Shared%20Documents/Forms/AllItems.aspx?ga=1&amp;id=%2FShared%20Documents%2FVUCE2%2FCalidad%2FProyecto%20ZEE%2F17%2E%20Entregable%204%2E6%2E1%2FCasos%20de%20Uso%2FEntregable%202%2E3%2E%20An%C3%A1lisis%20de%20Nuevos%20Requerimientos&amp;viewid=fdaf29ee%2D1dbc%2D43a5%2D800e%2Dcc2923a5d4d4</t>
  </si>
  <si>
    <t>NUEVOS REQUERIMIENTOS</t>
  </si>
  <si>
    <t>REPORTE DE DEFECTOS</t>
  </si>
  <si>
    <t>datos veratia</t>
  </si>
  <si>
    <t>https://veratiaservices.sharepoint.com/sites/ZEEPer9/Documentos%20compartidos/Forms/AllItems.aspx?ga=1&amp;id=%2Fsites%2FZEEPer9%2FDocumentos%20compartidos%2FGeneral%2FGesti%C3%B3nProyecto%2FEntregables%2FEntregable%204%2E%20Fase%20de%20Construcci%C3%B3n%2FEntregable%204%2E6%2FControl%20de%20Calidad%20y%20Pruebas%20del%20Sistema%2F2%2E%20Avance%20Enero%202023&amp;viewid=60986d7b%2D48b8%2D4936%2D872e%2D01c49c292f56</t>
  </si>
  <si>
    <t>asignacion</t>
  </si>
  <si>
    <t>https://veratiaservices.sharepoint.com/:x:/s/ZEEPer9/ER17MDNSHPFKiBIlF3QSlKgBZkQYpmuuebUBzK--7DZiKQ?e=RDSUE0&amp;ovuser=5fcc16fa-320e-49a2-8519-b3b58c55cc3c%2CInvitado%20de%20la%20reuni%C3%B3n&amp;clickparams=eyJBcHBOYW1lIjoiVGVhbXMtRGVza3RvcCIsIkFwcFZlcnNpb24iOiIxNDE1LzIzMDkyOTExMjA4IiwiSGFzRmVkZXJhdGVkVXNlciI6dHJ1ZX0%3D</t>
  </si>
  <si>
    <t>https://veratiaservices.sharepoint.com/:f:/s/ZEEPer9/EvtVPh1ZKF5Gp9LHOIEgKysBJZQxb4Atp_k1zplzCgARdg?e=hvpsgx   - PPS e IPS E 4.6</t>
  </si>
  <si>
    <t>https://veratiaservices.sharepoint.com/:f:/s/ZEEPer9/EokRntAKhc5OnH6mi1ZQOJwBGhqeZMi-KUfCqueRjv7Ucg?e=aHkE7y   - PPS e IPS E 4.6.1</t>
  </si>
  <si>
    <t>https://veratiaservices.sharepoint.com/:f:/s/ZEEPer9/Ep4rQGqHyVhAlwIcPh8tLQgBHqTeZt-0476hhQi6dhogaQ?e=gafis3    --- Nuevos requerimientos HU</t>
  </si>
  <si>
    <t>https://veratiaservices.sharepoint.com/:x:/s/ZEEPer9/ER17MDNSHPFKiBIlF3QSlKgBZkQYpmuuebUBzK--7DZiKQ?e=RDSUE0  --Ruta del Excel Requerimientos funcionales</t>
  </si>
  <si>
    <t>https://veratiaservices.sharepoint.com/sites/ZEEPer9/Documentos%20compartidos/Forms/AllItems.aspx?id=%2Fsites%2FZEEPer9%2FDocumentos%20compartidos%2FGeneral%2FGesti%C3%B3nProyecto%2FEntregables&amp;p=true&amp;ga=1</t>
  </si>
  <si>
    <t>NUEVO</t>
  </si>
  <si>
    <t>DAD</t>
  </si>
  <si>
    <t>bug en incidencias de zonas</t>
  </si>
  <si>
    <t>NET CONSULTORES S.A.C.</t>
  </si>
  <si>
    <t>https://veratiaservices.sharepoint.com/:f:/s/ZEEPer9/EjULqPTAiXVAvGZvMOeY2ksBcJeN3PYcoLk7PrRrDWmRjQ?e=X65ATl</t>
  </si>
  <si>
    <t>Bloqueante</t>
  </si>
  <si>
    <t>Software</t>
  </si>
  <si>
    <t>Documentario</t>
  </si>
  <si>
    <t>Mayor</t>
  </si>
  <si>
    <t>Menor</t>
  </si>
  <si>
    <t>Mejora</t>
  </si>
  <si>
    <t>https://landing-test.vuce.gob.pe/olce-wp/wp-login.php?wp_lang=es_ES&amp;as_fid=443502bffdeb257098e95b7fb3a02c6c5b222ddf</t>
  </si>
  <si>
    <t>VUCE ADMINISTRADOR</t>
  </si>
  <si>
    <t>usuario:  test@olceperu.com</t>
  </si>
  <si>
    <t>password:  tUtnfLcxrXC)rmbJZ3WE%nIi</t>
  </si>
  <si>
    <t>RUTA DE RESPUESTA OLCE</t>
  </si>
  <si>
    <t>https://minceturaproyectovuce2-my.sharepoint.com/personal/sectorista_minceturaproyectovuce2_onmicrosoft_com/_layouts/15/onedrive.aspx?id=%2Fpersonal%2Fsectorista%5Fminceturaproyectovuce2%5Fonmicrosoft%5Fcom%2FDocuments%2FKatherine%20Chumpitaz%2FDesarrollo%20Sistema%20OLCE%20%2D%20Carpeta%20de%20trabajo%20interna%2FRevisi%C3%B3n%20incidencias%20R2&amp;ga=1</t>
  </si>
  <si>
    <t>https://veratiaservices.sharepoint.com/sites/ZEEPer9/Documentos%20compartidos/Forms/AllItems.aspx?id=%2Fsites%2FZEEPer9%2FDocumentos%20compartidos%2FGeneral%2FGesti%C3%B3nProyecto%2FEntregables&amp;p=true&amp;fromShare=true&amp;ga=1</t>
  </si>
  <si>
    <t>DOCUMENTACIÓN</t>
  </si>
  <si>
    <t>ZONAS</t>
  </si>
  <si>
    <t>https://veratiaservices.sharepoint.com/sites/ZEEPer9/Documentos%20compartidos/Forms/AllItems.aspx?fromShare=true&amp;ga=1&amp;id=%2Fsites%2FZEEPer9%2FDocumentos%20compartidos%2FGeneral%2FGesti%C3%B3nProyecto%2FEntregables%2FEntregable%202%2E2%2E%20An%C3%A1lisis%20y%20Dise%C3%B1o%20%2D%20Subsanaci%C3%B3n%20Actualizada%2FDADv1%2E1%2D2%20Casos%20de%20Uso&amp;viewid=60986d7b%2D48b8%2D4936%2D872e%2D01c49c292f56</t>
  </si>
  <si>
    <t>DOCUMENTACIÓN - DAD</t>
  </si>
  <si>
    <t>https://veratiaservices.sharepoint.com/sites/ZEEPer9/Documentos%20compartidos/Forms/AllItems.aspx?fromShare=true&amp;ga=1&amp;id=%2Fsites%2FZEEPer9%2FDocumentos%20compartidos%2FGeneral%2FGesti%C3%B3nProyecto%2FEntregables%2FEntregable%204%2E%20Fase%20de%20Construcci%C3%B3n%2FEntregable%204%2E6%2E1%2FControl%20de%20Calidad%20y%20Pruebas%20del%20Sistema&amp;viewid=60986d7b%2D48b8%2D4936%2D872e%2D01c49c292f56</t>
  </si>
  <si>
    <t>DOCUMENTACIÓN - IPS/PPS</t>
  </si>
  <si>
    <t>https://minceturgobpe.sharepoint.com/Shared%20Documents/Forms/AllItems.aspx?ga=1&amp;id=%2FShared%20Documents%2FVUCE2%2FMR%2F%5BMR%202%2E0%5D%20Documentos%20de%20trabajo%2F17%2E%20MR%202%2E0%20%2D%202023%2FVideos&amp;viewid=fdaf29ee%2D1dbc%2D43a5%2D800e%2Dcc2923a5d4d4</t>
  </si>
  <si>
    <t>MR</t>
  </si>
  <si>
    <t>VIDEOS</t>
  </si>
  <si>
    <t>https://minceturgobpe.sharepoint.com/:x:/r/_layouts/15/Doc.aspx?sourcedoc=%7BE91D1178-87DC-4FB9-9796-8DCFDD0F2FB0%7D&amp;file=3.-ReporteIncidencias_ZEE%20-%20E%204.6.1%20B.xlsx&amp;action=default&amp;mobileredirect=true</t>
  </si>
  <si>
    <t>EMULADORES BROWSER</t>
  </si>
  <si>
    <t>https://front.comparium.app/livetesting</t>
  </si>
  <si>
    <t>https://app-beta.lambdatest.com/console/realtime/browser/desktop</t>
  </si>
  <si>
    <t>https://www.browserling.com/</t>
  </si>
  <si>
    <t>https://minceturgobpe.sharepoint.com/Shared%20Documents/Forms/AllItems.aspx?id=%2FShared%20Documents%2FVUCE2%2FCalidad%2FMR%2DVUCE2%2E0%2FPPS%5FMR%2DVUCE2%2E0%5FX%5FValidar%2FFASE1&amp;p=true&amp;ga=1</t>
  </si>
  <si>
    <t>RUTAS PPS MR</t>
  </si>
  <si>
    <t>REPORTE DE INCIDENCIAS ZEE</t>
  </si>
  <si>
    <t>OLCE REPORTE DEFECTOS</t>
  </si>
  <si>
    <t>https://minceturgobpe.sharepoint.com/Shared%20Documents/Forms/AllItems.aspx?id=%2FShared%20Documents%2FVUCE2%2FCalidad%2FOLCE%2F17%20Revision%20de%20Incidencias%20E5%20Release%202%20%2812%2D2023%29&amp;p=true&amp;ga=1</t>
  </si>
  <si>
    <t>https://ww1.sunat.gob.pe/ol-ti-itrheopciones/RHESunat.htm</t>
  </si>
  <si>
    <t>SUNAT EMITIR</t>
  </si>
  <si>
    <t>https://minceturaproyectovuce2.sharepoint.com/sites/MRMercancasRestringidas2.0/Shared%20Documents/Forms/AllItems.aspx?fromShare=true&amp;ga=1&amp;id=%2Fsites%2FMRMercancasRestringidas2%2E0%2FShared%20Documents%2FGesti%C3%B3n%20%2D%20Entorno%20de%20Trabajo%2F1%2E%20FUNCIONALES%2FIPEN%2FFase%201%2FHDUs&amp;viewid=4c532c45%2D056a%2D406c%2Db622%2Daff1f764469b</t>
  </si>
  <si>
    <t>hu</t>
  </si>
  <si>
    <t>https://veratiaservices.sharepoint.com/sites/ZEEPer9/Documentos%20compartidos/Forms/AllItems.aspx?id=%2Fsites%2FZEEPer9%2FDocumentos%20compartidos%2FGeneral%2FGesti%C3%B3nProyecto%2FEntregables%2FEntregable%202%2E2%2E%20An%C3%A1lisis%20y%20Dise%C3%B1o%20%2D%20Subsanaci%C3%B3n%20Actualizada%2FDADv1%2E1%2D2%20Casos%20de%20Uso&amp;p=true&amp;ga=1</t>
  </si>
  <si>
    <t>DOCUMENTACIÓN - DAD SUBSANADOS</t>
  </si>
  <si>
    <t>https://minceturaproyectovuce2-my.sharepoint.com/:v:/g/personal/ksantisteban_minceturaproyectovuce2_onmicrosoft_com/EVDVM3PCy0JAuEkRuKyuSVoBVPTAMv9gQOwjt0LunYV1Kw?referrer=Teams.TEAMS-ELECTRON&amp;referrerScenario=MeetingChicletGetLink.view.view</t>
  </si>
  <si>
    <t>https://minceturaproyectovuce2-my.sharepoint.com/:v:/g/personal/ksantisteban_minceturaproyectovuce2_onmicrosoft_com/Ee4PWnupva1DupT4s1jpCHgB55p_IgDQ6xRpBzADACnoaw?referrer=Teams.TEAMS-ELECTRON&amp;referrerScenario=MeetingChicletGetLink.view.view</t>
  </si>
  <si>
    <t>VIDEO PRESENTACIÓN TESORERIA 29/01 - TARDE</t>
  </si>
  <si>
    <t>VIDEO PRESENTACIÓN TESORERIA 29/01 - MAÑANA</t>
  </si>
  <si>
    <t>https://minceturaproyectovuce2-my.sharepoint.com/:v:/g/personal/ksantisteban_minceturaproyectovuce2_onmicrosoft_com/EQN8h0bv3FpPkG70HEU2Bb8BjVfyqY_aE-DcFwuwm_YPPg?referrer=Teams.TEAMS-ELECTRON&amp;referrerScenario=MeetingChicletGetLink.view.view</t>
  </si>
  <si>
    <t>VIDEO PRESENTACIÓN TESORERIA 30/01 - MAÑANA</t>
  </si>
  <si>
    <t>VIDEO PRESENTACIÓN TESORERIA 30/01 - TARDE</t>
  </si>
  <si>
    <t>https://minceturaproyectovuce2-my.sharepoint.com/:v:/g/personal/ksantisteban_minceturaproyectovuce2_onmicrosoft_com/EQ-nukX8ZpxBuRkzEPZ_YT0BFUQxu7pVVUrko2nkctFPiA?referrer=Teams.TEAMS-ELECTRON&amp;referrerScenario=MeetingChicletGetLink.view.view</t>
  </si>
  <si>
    <t>https://veratiaservices.sharepoint.com/sites/ZEEPer9/Documentos%20compartidos/Forms/AllItems.aspx?id=%2Fsites%2FZEEPer9%2FDocumentos%20compartidos%2FGeneral%2FGesti%C3%B3nProyecto%2FEntregables%2FEntregable%204%2E%20Fase%20de%20Construcci%C3%B3n%2FEntregable%204%2E6%2E1%2FAnexos&amp;p=true&amp;ga=1</t>
  </si>
  <si>
    <t>Video ilustrativo para los flujos de Tesorería referentes a Cuentas por cobrar (penalidades, intereses y cesión en uso).  (DIVIDIDO EN 2 PARTES)</t>
  </si>
  <si>
    <t>https://veratiaservices.sharepoint.com/:x:/s/ZEEPer9/EZ12PN-u8cJItELMxIQWllEBOt4FRRLQIU_2U6YjczpDxw?e=AwS2dH</t>
  </si>
  <si>
    <t>tramites tupa</t>
  </si>
  <si>
    <t>https://veratiaservices.sharepoint.com/:x:/s/ZEEPer9/ETvbL8sObRJKsYQnyVGuxSEBaB0OP0oJzQXmPTfTZUXM-w?e=CPY0uE</t>
  </si>
  <si>
    <t>Archivo para la carga de documentos, desde la configuración previa</t>
  </si>
  <si>
    <t>https://minceturgobpe.sharepoint.com/:f:/g/Ejbcc_NqZYFNln0hOjelpPIB3aWUf0WcmMgpWi_XhRcaFw?e=SHXlF4</t>
  </si>
  <si>
    <t>HU actualizados</t>
  </si>
  <si>
    <t>https://minceturgobpe.sharepoint.com/Shared%20Documents/Forms/AllItems.aspx?id=%2FShared%20Documents%2FVUCE2%2FCalidad%2FProyecto%20ZEE%2F18%2E%20Entregable%204%2E6%2E1&amp;p=true&amp;ga=1</t>
  </si>
  <si>
    <t>https://minceturaproyectovuce2.sharepoint.com/sites/MRMercancasRestringidas2.0/Shared%20Documents/Forms/AllItems.aspx?ga=1&amp;id=%2Fsites%2FMRMercancasRestringidas2%2E0%2FShared%20Documents%2FGesti%C3%B3n%20%2D%20Entorno%20de%20Trabajo%2F1%2E%20FUNCIONALES%2FIPEN%2FFase%201%2FHDUs&amp;viewid=4c532c45%2D056a%2D406c%2Db622%2Daff1f764469b</t>
  </si>
  <si>
    <t>HU VERSION 1</t>
  </si>
  <si>
    <t>https://minceturgobpe.sharepoint.com/Shared%20Documents/Forms/AllItems.aspx?ga=1&amp;id=%2FShared%20Documents%2FVUCE2%2FMR%2F%5BMR%202%2E0%5D%20Documentos%20de%20trabajo%2F17%2E%20MR%202%2E0%20%2D%202023%2FHUs%20analisis%20funcional%2FHUs%20Desarrollo%20y%20DVUCEPT%2FFase%202&amp;viewid=fdaf29ee%2D1dbc%2D43a5%2D800e%2Dcc2923a5d4d4</t>
  </si>
  <si>
    <t>HU ASIGNADOS 2</t>
  </si>
  <si>
    <t>https://minceturgobpe.sharepoint.com/Shared%20Documents/Forms/AllItems.aspx?ga=1&amp;id=%2FShared%20Documents%2FVUCE2%2FCalidad%2FMR%2DVUCE2%2E0%2FPPS%5FMR%2DVUCE2%2E0%5FX%5FValidar%20Fase%202%2DV2&amp;viewid=fdaf29ee%2D1dbc%2D43a5%2D800e%2Dcc2923a5d4d4</t>
  </si>
  <si>
    <t>CARGA DE PPS DE HU ASIGNADOS 2</t>
  </si>
  <si>
    <t>https://veratiaservices.sharepoint.com/sites/OLCEPer/Documentos%20compartidos/Forms/AllItems.aspx?csf=1&amp;web=1&amp;e=NW5E6j&amp;cid=7a32e7a0%2D6eb9%2D4931%2Da290%2D3dfdf09f457e&amp;FolderCTID=0x01200018157CD2E1333F4698721DA6AEE992C2&amp;id=%2Fsites%2FOLCEPer%2FDocumentos%20compartidos%2FGeneral%2FEntregables%2FEntregable%202%2E2%20%2D%20An%C3%A1lisis%20y%20Dise%C3%B1o&amp;viewid=1d9b6a5e%2Dd3a0%2D457f%2Da63d%2Dd1e719fe1c66</t>
  </si>
  <si>
    <t>OLCE</t>
  </si>
  <si>
    <t>HU ACTUALIZADAS</t>
  </si>
  <si>
    <t>https://minceturgobpe.sharepoint.com/:f:/g/El2MGjogXB5Mi8tKdZbaM4YBDdMzxnI6ktZufN8YML329w?e=h68K87</t>
  </si>
  <si>
    <t>respuesta consorcio</t>
  </si>
  <si>
    <t>VPN</t>
  </si>
  <si>
    <t>https://minceturaproyectovuce2-my.sharepoint.com/:v:/g/personal/jsoria_minceturaproyectovuce2_onmicrosoft_com/EXojZpn_dKNGnMSklX_F4_IBRHJrRrNIg5-K4NLJArOp8g?nav=eyJyZWZlcnJhbEluZm8iOnsicmVmZXJyYWxBcHAiOiJTdHJlYW1XZWJBcHAiLCJyZWZlcnJhbFZpZXciOiJTaGFyZURpYWxvZy1MaW5rIiwicmVmZXJyYWxBcHBQbGF0Zm9ybSI6IldlYiIsInJlZmVycmFsTW9kZSI6InZpZXcifX0%3D&amp;e=JrhzqG</t>
  </si>
  <si>
    <t>ZEE Video con Patricia</t>
  </si>
  <si>
    <t>REUNIONES</t>
  </si>
  <si>
    <t xml:space="preserve">https://landing-test.vuce.gob.pe/olce-wp/wp-admin/ </t>
  </si>
  <si>
    <t>Usuario: test@olceperu.com</t>
  </si>
  <si>
    <t>Contraseña: tUtnfLcxrXC)rmbJZ3WE%nIi</t>
  </si>
  <si>
    <t>https://minceturgobpe.sharepoint.com/:f:/g/EsbTRDoBMeVKtY4xFpEKjC8BGIdY7KTNCWP-AnobQ9ACFw?e=g6fEGe</t>
  </si>
  <si>
    <t>OLCE RUTA SUBSANACION</t>
  </si>
  <si>
    <t>https://veratiaservices.sharepoint.com/sites/OLCEPer/Documentos%20compartidos/Forms/AllItems.aspx?ga=1&amp;id=%2Fsites%2FOLCEPer%2FDocumentos%20compartidos%2FGeneral%2FEntregables&amp;viewid=1d9b6a5e%2Dd3a0%2D457f%2Da63d%2Dd1e719fe1c66</t>
  </si>
  <si>
    <t>https://minceturgobpe.sharepoint.com/Shared%20Documents/Forms/AllItems.aspx?id=%2FShared%20Documents%2FVUCE2%2FCalidad%2FOLCE%2F24%2E%20Revision%20Entregable%207%2E1%20OLCE%2018032024&amp;p=true&amp;ga=1</t>
  </si>
  <si>
    <t>Usuario: Gino</t>
  </si>
  <si>
    <t>Clave: prueba123456</t>
  </si>
  <si>
    <t>https://veratiaservices.sharepoint.com/sites/ZEEPer9/Documentos%20compartidos/Forms/AllItems.aspx?fromShare=true&amp;ga=1&amp;id=%2Fsites%2FZEEPer9%2FDocumentos%20compartidos%2FGeneral%2FGesti%C3%B3nProyecto%2FEntregables%2FEntregable%204%2E%20Fase%20de%20Construcci%C3%B3n%2FEntregable%204%2E6%2E1%2FConstrucci%C3%B3n%2FPruebas%20Funcionales%20Automatizadas%20%2D%20Selenium%2FSCRIPTS%5F%2Eside&amp;viewid=60986d7b%2D48b8%2D4936%2D872e%2D01c49c292f56</t>
  </si>
  <si>
    <t>AUTOMATIZACIONES</t>
  </si>
  <si>
    <t>https://veratiaservices.sharepoint.com/:f:/s/ZEEPer9/EoJEZjPDJrlJp4ALAKwBsO4BBGWC8hDghBqf9VfUwmOYUQ?e=MY7LKZ</t>
  </si>
  <si>
    <t>NUEVAS INCIDENXCIAS</t>
  </si>
  <si>
    <t>ing.jorgecisneroscab@gmail.com</t>
  </si>
  <si>
    <t>Jcisner0s@</t>
  </si>
  <si>
    <t>Inicio de Atención de Revalidación de Incidencias Subsanadas para los Excel de “Reporte Incidencias” - Para el Proyecto OLCE registrados en el enlace: https://minceturgobpe.sharepoint.com/:f:/g/EsbTRDoBMeVKtY4xFpEKjC8BGIdY7KTNCWP-AnobQ9ACFw?e=g6fEGe</t>
  </si>
  <si>
    <t>Finalización de Atención de Revalidación de Incidencias Subsanadas para los Excel de “Reporte Incidencias” - Para el Proyecto OLCE registrados en el enlace: https://minceturgobpe.sharepoint.com/:f:/g/EsbTRDoBMeVKtY4xFpEKjC8BGIdY7KTNCWP-AnobQ9ACFw?e=g6fEGe</t>
  </si>
  <si>
    <t>Se finalizó la atención de ejecución / evidenciar los objetos de prueba:
OLCE - API.side
OLCE - Contacto.side
OLCE - Documentos.side
OLCE - Feedback.side
OLCE - Noticias.side
Finalizando con reporte con un % de 75% de ejecución exitosa.</t>
  </si>
  <si>
    <t>Finalización de atención Elaboración de Reporte y Envío de Informe de Pruebas Automatizadas para los Objetos de casos de prueba y sus Suite de pruebas integrados para el proyecto OLCE E7.1</t>
  </si>
  <si>
    <t>Ejecución y Validación de los objeto de Prueba y sus Suite de pruebas integrados para el proyecto OLCE E7.1</t>
  </si>
  <si>
    <t>Elaboración de Videos iterativos de las pruebas de automatizadas, y carga de las evidencias a un google drive para la revisión del equipo responsable para el proyecto ZEE 4.6.1 en la siguiente ruta: https://drive.google.com/drive/folders/1iI_sIi414wCBDbMJDdlufbDnbJEl0hx_</t>
  </si>
  <si>
    <t>Inicio de atención de objetos actualizados y nuevos objetos de Automatización de pruebas brindados por el equipo Veratia para el proyecto OLCE desde la ruta: obQ9ACFw?e=g6fEGe</t>
  </si>
  <si>
    <t>Inicio de atención de objetos actualizados y nuevos objetos de Automatización de pruebas para enviado por el equipo de Veratia se validó los objetos que estén mencionados en al manual de automatización y la cantidad de los objetos entregados, se procedió con la ejecución usando la herramienta SELENIUM-IDE, utilizando el Browser Google Chrome para las pruebas del proyecto ZEE 4.6.1 : 
Aforo_Control_Inventario.side
Balanza-Pesaje-Vehiculo.side
Contrato_inversion.side
Ingresos_bandeja_control_inicial.side
LOGIN_ZEE.side
MENSAJERIACREAR_NOTIFICACION.side
SALIDASRegistro-Vehiculos-Salida.side
TesoreriaRegistro_tipo_cambio.side</t>
  </si>
  <si>
    <t>https://landing-test.vuce.gob.pe/mr2/mr2-ui/</t>
  </si>
  <si>
    <t>ruta mr</t>
  </si>
  <si>
    <t>[Prueba Automatizada] Atención de Análisis, Ejecución, Generación Video, Validación y preparacion del Reporte para todos los objetos de prueba enviado por el equipo Veratia para el Proyecto MR 2.0</t>
  </si>
  <si>
    <t>Se dio Análisis y Revisión de la Historia de usuario: HU_GP.GP.001 “Obtener Monto de Pago” para Proyecto [MR 2.0]</t>
  </si>
  <si>
    <t>https://veratiaservices.sharepoint.com/:f:/s/ZEEPer9/EuKlAYhtS2FJh11559LsBKcBTmMEnwwUUysCN9heeRPGEA?e=hohuHG</t>
  </si>
  <si>
    <t>RUTA ZEE AMB CAP</t>
  </si>
  <si>
    <t>capacitación</t>
  </si>
  <si>
    <t>https://landing-capa.vuce.gob.pe/vuce-zee-mf/</t>
  </si>
  <si>
    <t>REPOSITORIO COMPARTIDO</t>
  </si>
  <si>
    <t>ADMINISTRADOR</t>
  </si>
  <si>
    <t>TRABAJADOR</t>
  </si>
  <si>
    <t>trabajador232</t>
  </si>
  <si>
    <t>AFORADOR</t>
  </si>
  <si>
    <t>renata</t>
  </si>
  <si>
    <t>PERSONAL DE TESORERÍA</t>
  </si>
  <si>
    <t>lucas</t>
  </si>
  <si>
    <t>MINCETUR (LECTURA)</t>
  </si>
  <si>
    <t>llozano</t>
  </si>
  <si>
    <t>USUARIO ZEE</t>
  </si>
  <si>
    <t>INDUSTRIAL</t>
  </si>
  <si>
    <t xml:space="preserve">INDUSTRIAL  </t>
  </si>
  <si>
    <t>CAPACITACION</t>
  </si>
  <si>
    <t>DCC43535</t>
  </si>
  <si>
    <t>DCC23351</t>
  </si>
  <si>
    <t>https://minceturgobpe.sharepoint.com/:f:/g/EseyXTFk80FOnbiPvcekGPQBgy_T1_ZMD_xhxji0Zoar0g?e=hx9u7w</t>
  </si>
  <si>
    <t>reporte incidencias zee capa</t>
  </si>
  <si>
    <t>https://minceturgobpe.sharepoint.com/Shared%20Documents/Forms/AllItems.aspx?id=%2FShared%20Documents%2FVUCE2%2FMR%2F%5BMR%202%2E0%5D%20Documentos%20de%20trabajo%2F17%2E%20MR%202%2E0%20%2D%202023%2FHUs%20analisis%20funcional%2FHUs%20Desarrollo%20y%20DVUCEPT&amp;p=true&amp;ga=1</t>
  </si>
  <si>
    <t>ruta de HU (desarrollo y analisis)</t>
  </si>
  <si>
    <t>https://minceturgobpe.sharepoint.com/Shared%20Documents/Forms/AllItems.aspx?id=%2FShared%20Documents%2FVUCE2%2FCalidad%2FMR%2DVUCE2%2E0%2F2%2E%20PPS%5FMR%2DVUCE2%2E0%20FASE1&amp;p=true&amp;ga=1</t>
  </si>
  <si>
    <t>PPS del equipo</t>
  </si>
  <si>
    <t>https://minceturgobpe.sharepoint.com/Shared%20Documents/Forms/AllItems.aspx?id=%2FShared%20Documents%2FVUCE2%2FCalidad%2FMR%2DVUCE2%2E0%2F6%2E%20Mapeos&amp;p=true&amp;ga=1</t>
  </si>
  <si>
    <t>mapeos tecnicos</t>
  </si>
  <si>
    <t>https://minceturgobpe.sharepoint.com/Shared%20Documents/Forms/AllItems.aspx?id=%2FShared%20Documents%2FVUCE2%2FCalidad%2FMR%2DVUCE2%2E0%2F4%2E%20Incidencias&amp;p=true&amp;ga=1</t>
  </si>
  <si>
    <t>ruta incidencias</t>
  </si>
  <si>
    <t>https://minceturgobpe.sharepoint.com/:f:/g/EsrZ49jrHKRCnqlHkTRXFG8BbCbFcokpknUrEtoLQZBhLw?e=pwG8ur</t>
  </si>
  <si>
    <t>mapeos tecnicos 2</t>
  </si>
  <si>
    <t>IP: 192.168.140.23
Puerto: 5444
BD: VUCE_MR
Usuario: usuqamr
Contraseña: u5uqamr666$</t>
  </si>
  <si>
    <t>u5uqamr666$</t>
  </si>
  <si>
    <t>usuqamr</t>
  </si>
  <si>
    <t>VUCE_MR</t>
  </si>
  <si>
    <t>192.168.140.23</t>
  </si>
  <si>
    <t>Se dio Inicio a la Preparación y Finalización Casos de Prueba (Potenciales) en base al HU_GP.GP.001 “Obtener Monto de Pago” [MR 2.0]</t>
  </si>
  <si>
    <t>Actividad de Ejecución de pruebas tomando de apoyo los documentos base PPS y HU: HU_GP.GP.001 “Obtener Monto de Pago” para Proyecto [MR 2.0]</t>
  </si>
  <si>
    <t>Inicio en Atención de la asignación para el analisis y preparación de pruebas (Sistema y Documentación) para el proceso: HU_GP.GP.001 “Obtener Monto de Pago” para Proyecto [MR 2.0]</t>
  </si>
  <si>
    <t>Inicio de Atención de ejecución de pruebas exploratorias en base a la asignación via mail - Para el Proyecto ZEE en la versión 6.2 y en el nuevo ambiente de Capacitación</t>
  </si>
  <si>
    <t>De acuerdo a lo informado via correo electrónico, se da inicio a la ejecución de pruebas para validar los siguientes puntos del sistema:
- Exploración de funcionamiento
- Validación de defectos
- Pruebas de Regresión
Donde la nueva ejecución se dará bajo el nuevo ambiente de capacitación</t>
  </si>
  <si>
    <t>Registro de Incidencias y reparación del comunicado al funcional responsable, para su respectivo feedback, durante la etapa de elaboración del PPS, en base al análisis del artefacto HU_AU.AC.004 "Cabecera Pie de Página" para el proyecto [Autenticación]</t>
  </si>
  <si>
    <t>[Gestión de PPS] Análisis, Revisión, Preparación de Casos de Prueba, Reporte de Defecto y Generación de Reporte en base al para la HU: HU_GP.GP.001 "Obtener Monto de Pago" del Proyecto [MR 2.0]</t>
  </si>
  <si>
    <t>Registro de incidencias encontradas durante la etapa de ejecución y en la elaboración de IPS de HU_GS.RS.003 Formato general para el registro de la solicitud para el Proyecto [MR 2.0]</t>
  </si>
  <si>
    <t>[Ejecución de Prueba y Preparación de Data] Preparación data base para ser utilizado en pruebas generales del equipo de Calidad, para el SISTEMA ZEE 6.2 en el ambiente de CAPACITACION</t>
  </si>
  <si>
    <t>Inicio de Atención de ejecución de pruebas y elaboración de data, en especial generación de alertas/notificaciónes - Para el Proyecto ZEE en la versión 6.2 y en el nuevo ambiente de Capacitación</t>
  </si>
  <si>
    <t>Donde la nueva ejecución se dará bajo el nuevo ambiente de capacitación</t>
  </si>
  <si>
    <t>a)	De acuerdo a lo informado via correo electrónico, prepara la información necesaria para las ejecuciones de regresión, se elaboró notificaciones y alertas que serán requeridas para las distintas pruebas que el equipo de calidad consumirá para las pruebas transversales en su proceso:
-Para el caso: Cuando Aforador observa Draft de ingreso
-Para el caso: Cuando Aforador aprueba Draft de ingreso
-Para el caso: Cuando ZEE (tipo RUC) ejecuta un pago PASARELA
-Para el caso: Cuando Tesorero solo Factura orden de pago
-Para el caso: Cuando Tesorero Factura y PAGA orden de pago
-Para el caso: Cuando ZEE guarda el Registro, conformidad de ingreso
Donde la nueva ejecución se dará bajo el nuevo ambiente de capacitación</t>
  </si>
  <si>
    <t>[Registro de Incidencias] Documentación de Resultados en base a la ejecución, para el SISTEMA ZEE 6.2 en el ambiente de CAPACITACION</t>
  </si>
  <si>
    <t>Reporte de Incidencias encontradas durante la ejecución de la funcionalidad de Notificaciones y Alertas para el Sistema ZEE 6.2 apuntando al ambiente de Capacitación.</t>
  </si>
  <si>
    <t>Generación de Informe y Reporte de finalización de desarrollo del Artefacto de PPS en base a la HU_AU.GA.003 "Registrar Funcionario que ya tiene Cuenta Vuce" para el proyecto [Autenticación]</t>
  </si>
  <si>
    <t>[Análisis y Ejecución de Pruebas] Revisión de las Bases de Pruebas, para su Posterior ejecución de los casos referidos: Nueva Normativas (HU_6.1, HU_6.2, HU_6.3) del proyecto OLCE</t>
  </si>
  <si>
    <t>Se dio Inicio de Atención de ejecución de pruebas en paralelo se aplicó una capa de análisis y revisión de los documentos relacionados a la prueba para las historias: HU_6.1 “Visualizar Nueva Normativa”, HU_6.2 “Visualizar opciones de búsqueda”, HU_6.3 “Visualizar más descargados” del Sistema OLCE</t>
  </si>
  <si>
    <t>[Registro de Incidencias y Reporte de Avance] Documentación de Hallazgos durante la validación del sistema y posterior Reporte a Lider QA del estado de la Prueba para los CP: Nueva Normativas (HU_6.1, HU_6.2, HU_6.3) del proyecto OLCE</t>
  </si>
  <si>
    <t>Se hallaron incidencias durante la prueba y se generó el correpondiente reporte de defectos para las historias: HU_6.1 “Visualizar Nueva Normativa”, HU_6.2 “Visualizar opciones de búsqueda”, HU_6.3 “Visualizar más descargados” - Sistema OLCE – Más Apartados: Nueva Normativa: Normativas. Y cerrando con el correo Informativo a lider QA en este reporte poniendo aviso del estado actual de la prueba. Dichas incidencias están reportadas en el documento 6. ReporteIncidencias_ E5 Release 2 OLCE.xlsx</t>
  </si>
  <si>
    <t>a)	Historias Revisadas/Analizadas y Ejecutadas son: 
HU_6.1 “Visualizar Nueva Normativa”
HU_6.2 “Visualizar opciones de búsqueda”
HU_6.3 “Visualizar más descargados” 
Para la ruta: Sistema OLCE – Más Apartados: Nueva Normativa: Normativas. Análisis documentario, y ejecución de pruebas, para validar el flujo indicado según la documentación para un control en el proceso
a)	Registro de incidencias para las historias:
HU_6.1 “Visualizar Nueva Normativa”
HU_6.2 “Visualizar opciones de búsqueda”
HU_6.3 “Visualizar más descargados” 
Tanto el reporte de incidencias (ruta mencionada en el anexo) y reporte de estado actual de las pruebas, debidamente evidenciadas para el control y gestión de líder de calidad, el reporte puede ser de carácter incremental debido a tratarse de una actividad constante de pruebas</t>
  </si>
  <si>
    <t>https://minceturgobpe.sharepoint.com/Shared%20Documents/Forms/AllItems.aspx?ga=1&amp;id=%2FShared%20Documents%2FVUCE2%2FTransversales%2FAutenticacion%2FTEAMS%2F2%2E%20FUNCIONALES%2FEntregables%2FHDUs%2FFASE%20I%2FRelease%202&amp;viewid=fdaf29ee%2D1dbc%2D43a5%2D800e%2Dcc2923a5d4d4</t>
  </si>
  <si>
    <t>AUTENTICACION</t>
  </si>
  <si>
    <t>https://minceturgobpe.sharepoint.com/:x:/g/EczJ8b_Z4eVNneTTMRHgM_0BXBlHw6cB08-zlrIJukMXrA?e=nGHI8D</t>
  </si>
  <si>
    <t>https://veratiaservices.sharepoint.com/sites/OLCEPer/Documentos%20compartidos/Forms/AllItems.aspx?id=%2Fsites%2FOLCEPer%2FDocumentos%20compartidos%2FGeneral%2FEntregables&amp;p=true&amp;ga=1</t>
  </si>
  <si>
    <t>olce HU</t>
  </si>
  <si>
    <t>https://minceturaproyectovuce2-my.sharepoint.com/:v:/g/personal/rhuapaya_minceturaproyectovuce2_onmicrosoft_com/EX3_baEz3BtOlf6fd9zf6GIB0Tqakd0tBtE_VaN22ZLzTw?e=J1EjKP&amp;nav=eyJyZWZlcnJhbEluZm8iOnsicmVmZXJyYWxBcHAiOiJTdHJlYW1XZWJBcHAiLCJyZWZlcnJhbFZpZXciOiJTaGFyZURpYWxvZy1MaW5rIiwicmVmZXJyYWxBcHBQbGF0Zm9ybSI6IldlYiIsInJlZmVycmFsTW9kZSI6InZpZXcifX0%3D</t>
  </si>
  <si>
    <t>reunion etl 18/06</t>
  </si>
  <si>
    <t>https://minceturaproyectovuce2-my.sharepoint.com/:v:/g/personal/rhuapaya_minceturaproyectovuce2_onmicrosoft_com/EY_QlhkA2rlMqA1Og5feeEYBeG6vzRQX4WXR_f8QrqCoAQ?e=ybdoeX&amp;nav=eyJyZWZlcnJhbEluZm8iOnsicmVmZXJyYWxBcHAiOiJTdHJlYW1XZWJBcHAiLCJyZWZlcnJhbFZpZXciOiJTaGFyZURpYWxvZy1MaW5rIiwicmVmZXJyYWxBcHBQbGF0Zm9ybSI6IldlYiIsInJlZmVycmFsTW9kZSI6InZpZXcifX0%3D</t>
  </si>
  <si>
    <t>reunion etl 19/06</t>
  </si>
  <si>
    <t>Estos son los datos del acceso al teams</t>
  </si>
  <si>
    <t>Nombre para mostrar: Jorge Daniel Cisneros Cabello</t>
  </si>
  <si>
    <t>Nombre de usuario: jcisneros@minceturaproyectovuce2.onmicrosoft.com</t>
  </si>
  <si>
    <t>Contraseña: Proyecto2024</t>
  </si>
  <si>
    <t>Inicio de Atención de Ejecución de Casos que recayeron en incidencia y el equipo de Veratia levantó para su respectiva confirmación de la corrección, tomando evidencia del proceso.</t>
  </si>
  <si>
    <t>[Atención de Revalidación] Ejecución, Validación y Registro de Incidencias Subsanadas por el equipo de Veratia para los proyectos OLCE &amp; ZEE 4.6.4</t>
  </si>
  <si>
    <t>[Prueba Exploratoria] Ejecución de pruebas exploratorias para el nuevo despliegue de SISTEMA ZEE 6.2 en el ambiente de CAPACITACION</t>
  </si>
  <si>
    <t>[Prueba de Rendimiento] Informar al líder de Calidad con el Reporte de pruebas en base al objeto de prueba: Summary Report.jmx con la herramienta Jmeter para medir el performance de Stress y Carga para del Proyecto [OLCE]</t>
  </si>
  <si>
    <t>Envío de Informe de Pruebas de Performance para el objeto de prueba: “Summary Report.jmx” y sus casos de prueba (mapeados en el informe de pruebas de rendimiento) para el proyecto OLCE E7.1</t>
  </si>
  <si>
    <t>a)	Al finalizar la elaboración del Reporte, se envió correo al lider calidad (Ruth Huapaya), de los resultados finales por cada caso de prueba mapeado indicado en el informe de prueba enviado por equipo de veratia “Informe Pruebas Rendimiento Carga y Stress-OLCE.docx”, donde también se agrega en el cuerpo de correo comentarios de los acontecimientos encontrados durante la prueba y el alcance de la prueba.
b)	Se informó también que las pruebas ejecutadas dieron un 100% de éxito para cada caso.</t>
  </si>
  <si>
    <t>Envío de Informe de ejecución de pruebas y desarrollo de IPS en base a los objetos de prueba PPS y HU: HU_GP.GP.001 “Obtener Monto de Pago”  y sus casos de prueba para el proyecto OLCE E7.1</t>
  </si>
  <si>
    <t>https://minceturgobpe.sharepoint.com/Shared%20Documents/Forms/AllItems.aspx?id=%2FShared%20Documents%2FVUCE2%2FCalidad%2FOLCE%2F28%20Revision%20Entregable%207%2E2%20OLCE%20%2D%20Revision%20062024&amp;p=true&amp;ga=1</t>
  </si>
  <si>
    <t>indicadores</t>
  </si>
  <si>
    <t>https://minceturgobpe.sharepoint.com/Shared%20Documents/Forms/AllItems.aspx?id=%2FShared%20Documents%2FVUCE2%2FCalidad%2FOLCE%2F28%20Revision%20Entregable%207%2E2%20OLCE%20%2D%20Revision%20062024%2FINCIDENCIAS&amp;p=true&amp;ga=1</t>
  </si>
  <si>
    <t xml:space="preserve">olce defectos </t>
  </si>
  <si>
    <t>Elaboración del documento IPS registrando el paso a paso, instrucción de la acción y resultado esperado y resultado real del sistema en base a la HU: HU_GP.GP.003 Ver Bandeja de Pagos Administrado para el Proyecto [MR 2.0]</t>
  </si>
  <si>
    <t>https://minceturgobpe.sharepoint.com/:f:/g/ErcdD9m_c1BMumBhfSNFsiwBIDKRw2_HQazo_NFDeii_eA?e=Mz5Clz</t>
  </si>
  <si>
    <t>nueva ruta HU</t>
  </si>
  <si>
    <t>https://minceturgobpe.sharepoint.com/:x:/g/EbjDDnMb9v9HgKQPOLAUfCoBn0u977lZr7hdsT3pCChhSQ?e=UQBYg7</t>
  </si>
  <si>
    <t>Documento RNF</t>
  </si>
  <si>
    <t>https://minceturgobpe.sharepoint.com/:f:/g/EucaIwsk89JNjwdCyaeJczcBdHaug6pIjGIC7jS38AwHSA?e=CfYdxV</t>
  </si>
  <si>
    <t>HU ACTUALIZADAS2</t>
  </si>
  <si>
    <t>https://landing-test.vuce.gob.pe/autenticacion2/landing-componentes/components</t>
  </si>
  <si>
    <t>PROYECTO</t>
  </si>
  <si>
    <t>EXTRANET</t>
  </si>
  <si>
    <t>EXTA0126 / EXTA0126</t>
  </si>
  <si>
    <t>EXTA0100 / EXTA0100</t>
  </si>
  <si>
    <t xml:space="preserve"> </t>
  </si>
  <si>
    <t>https://minceturgobpe.sharepoint.com/Shared%20Documents/Forms/AllItems.aspx?e=5%3A141abfcf5a334e41857f518803a41f00&amp;sharingv2=true&amp;fromShare=true&amp;at=9&amp;CID=46653213%2Ddbb7%2D42fa%2D98b7%2D404877b141f1&amp;FolderCTID=0x012000BD3AF6BD3643E2489923943EFF36A593&amp;id=%2FShared%20Documents%2FVUCE2%2FCalidad%2FAutenticaci%C3%B3n</t>
  </si>
  <si>
    <t>https://minceturgobpe.sharepoint.com/:f:/g/Epx8wBd1MuhAkRq1PvzEc6kBivJ82e00iVEFRYGZ551b0A?e=VL6ct0</t>
  </si>
  <si>
    <t>cuadro de ejecuciones</t>
  </si>
  <si>
    <t>https://minceturgobpe.sharepoint.com/:x:/g/EeIMOpwWapFNiBilIX6PpSsBy_DBWfQfj9Ek2QxwNvjecw?e=TR9kQq</t>
  </si>
  <si>
    <t>Avanzace Autenticación</t>
  </si>
  <si>
    <t>Mercancias Restringidas cuenta</t>
  </si>
  <si>
    <t xml:space="preserve">EXTA0126 / EXTA0126 </t>
  </si>
  <si>
    <t>https://minceturgobpe.sharepoint.com/:f:/g/Ek71t_LB3DlPuu5o93MVbykBBbTnZcq5iNaQHMEjBA950g?e=0SgtTw</t>
  </si>
  <si>
    <t>RUTA PPS (incidencia) 2</t>
  </si>
  <si>
    <t>RUTA PPS (incidencia) 1</t>
  </si>
  <si>
    <t>https://minceturgobpe.sharepoint.com/:f:/g/EgFsj3bFnR5HlYblMMJUB-kBIH3MkCZLtPvwv_EmT_il5w?e=A3C19V</t>
  </si>
  <si>
    <t>Ruta documentación ETL</t>
  </si>
  <si>
    <t>https://landing-test.vuce.gob.pe/olce-wp/</t>
  </si>
  <si>
    <t>ORACLE</t>
  </si>
  <si>
    <t>Usuario: usuarioqa</t>
  </si>
  <si>
    <t>Clave: usuarioqa</t>
  </si>
  <si>
    <t>Usuario: authapp</t>
  </si>
  <si>
    <t>Clave:  $authapp2023</t>
  </si>
  <si>
    <t>https://minceturgobpe.sharepoint.com/Shared%20Documents/Forms/AllItems.aspx?id=%2FShared%20Documents%2FVUCE2%2FCalidad%2FAutenticaci%C3%B3n%2FRELEASE%202&amp;p=true&amp;ga=1</t>
  </si>
  <si>
    <t>ruta incidencia 3</t>
  </si>
  <si>
    <t>https://minceturgobpe.sharepoint.com/:x:/r/_layouts/15/Doc.aspx?sourcedoc=%7B0F929943-7BE6-4313-AF1F-AC58EF9FC1E1%7D&amp;file=1.%20ReporteIncidencias_OLCE.xlsx&amp;action=default&amp;mobileredirect=true</t>
  </si>
  <si>
    <t>Observaciones ETL</t>
  </si>
  <si>
    <t>Generación de Informe y Reporte de finalización de adaptación del Artefacto de PPS al nuevo formato en base al PPS-HU_AU.CV.009_BuscarUsuarios para el proyecto [Autenticación]</t>
  </si>
  <si>
    <t>CP - GITLAB</t>
  </si>
  <si>
    <t>jcisneros/Jcisner0@</t>
  </si>
  <si>
    <t>http://172.23.12.28/</t>
  </si>
  <si>
    <t>CP</t>
  </si>
  <si>
    <t>SCRIPT DE AUTOMATIZACIÓN</t>
  </si>
  <si>
    <t>http://172.23.12.28/cp2/scriptautomatizacion</t>
  </si>
  <si>
    <t>https://landing-test.vuce.gob.pe/cp2</t>
  </si>
  <si>
    <t>Ruta del sistema</t>
  </si>
  <si>
    <t>https://minceturgobpe.sharepoint.com/Shared%20Documents/Forms/AllItems.aspx?ga=1&amp;id=%2FShared%20Documents%2FVUCE2%2FCalidad%2FProyecto%20CP%202%2E0%2FINCIDENCIAS%2DEntregable%203%2FPPS%2DE3%20%2818%2Doct%29&amp;viewid=fdaf29ee%2D1dbc%2D43a5%2D800e%2Dcc2923a5d4d4</t>
  </si>
  <si>
    <t>https://minceturgobpe.sharepoint.com/Shared%20Documents/Forms/AllItems.aspx?ga=1&amp;id=%2FShared%20Documents%2FVUCE2%2FPROYECTOS%2FCP2%2E0%2F12%2E%20Consultor%C3%ADa%20CP%202%2E0%2F7%2E%20Entregables%20%28versi%C3%B3n%20para%20revisi%C3%B3n%29%2F3%2E2%20Entregable%203%20%2D%20Subsanaci%C3%B3n%20%2820%2E09%2E2024%29%2F05%20Certificaci%C3%B3n%20E3%2F5%2E5%2Eiii%20IPS&amp;viewid=fdaf29ee%2D1dbc%2D43a5%2D800e%2Dcc2923a5d4d4</t>
  </si>
  <si>
    <t>IPS Actualizada</t>
  </si>
  <si>
    <t>PPS Actualizada</t>
  </si>
  <si>
    <t>https://minceturgobpe.sharepoint.com/Shared%20Documents/Forms/AllItems.aspx?ga=1&amp;id=%2FShared%20Documents%2FVUCE2%2FCalidad%2FProyecto%20CP%202%2E0%2FINCIDENCIAS%2D%20E3%2DAutomatizaci%C3%B3n&amp;viewid=fdaf29ee%2D1dbc%2D43a5%2D800e%2Dcc2923a5d4d4</t>
  </si>
  <si>
    <t>Ruta incidencias</t>
  </si>
  <si>
    <t>IPS Actualizada 2</t>
  </si>
  <si>
    <t>https://minceturgobpe.sharepoint.com/Shared%20Documents/Forms/AllItems.aspx?e=5%3A43b0838bcdc44f63b8851b4c77f92544&amp;sharingv2=true&amp;fromShare=true&amp;at=9&amp;CID=10951e88%2Dde07%2D4dae%2Daa05%2D56d220ffeb3c&amp;FolderCTID=0x012000BD3AF6BD3643E2489923943EFF36A593&amp;id=%2FShared%20Documents%2FVUCE2%2FCalidad%2FProyecto%20CP%202%2E0%2FIncidencias%2DEntregable%203%2DSubsanacion%202</t>
  </si>
  <si>
    <t>los documentos de QA relacionados al Entregable 3 Subsanacion 2</t>
  </si>
  <si>
    <t>https://minceturgobpe.sharepoint.com/Shared%20Documents/Forms/AllItems.aspx?ga=1&amp;id=%2FShared%20Documents%2FVUCE2%2FPROYECTOS%2FCP2%2E0%2F12%2E%20Consultor%C3%ADa%20CP%202%2E0%2F7%2E%20Entregables%20%28versi%C3%B3n%20para%20revisi%C3%B3n%29%2F3%2E2%20Entregable%203%20%2D%20Subsanaci%C3%B3n%20%2820%2E09%2E2024%29%2F04%20Desarrollo%20E3%2F5%2E4%2Ev%20Mapeos%20T%C3%A9cnicos&amp;viewid=fdaf29ee%2D1dbc%2D43a5%2D800e%2Dcc2923a5d4d4</t>
  </si>
  <si>
    <t>Mapeo tecnico</t>
  </si>
  <si>
    <t>git clone http://gitlab.vuce.gob.pe/cp2/scriptautomatizacion.git</t>
  </si>
  <si>
    <t>ruta para clonar</t>
  </si>
  <si>
    <t>https://minceturgobpe.sharepoint.com/Shared%20Documents/Forms/AllItems.aspx?ga=1&amp;id=%2FShared%20Documents%2FVUCE2%2FPROYECTOS%2FCP2%2E0%2F12%2E%20Consultor%C3%ADa%20CP%202%2E0%2F7%2E%20Entregables%20%28versi%C3%B3n%20para%20revisi%C3%B3n%29%2F2%2E2%20Entregable%202%20%2D%20subsanaci%C3%B3n%20%2811%2E07%2E2024%29%2F05%20Certificaci%C3%B3n%20E2%2F03%20IPS%2FEpica%20Ficha%20Tecnica&amp;viewid=fdaf29ee%2D1dbc%2D43a5%2D800e%2Dcc2923a5d4d4</t>
  </si>
  <si>
    <t>ips para E2</t>
  </si>
  <si>
    <t>https://minceturgobpe.sharepoint.com/Shared%20Documents/Forms/AllItems.aspx?ga=1&amp;id=%2FShared%20Documents%2FVUCE2%2FPROYECTOS%2FCP2%2E0%2F12%2E%20Consultor%C3%ADa%20CP%202%2E0%2F7%2E%20Entregables%20%28versi%C3%B3n%20para%20revisi%C3%B3n%29%2F2%2E4%20Entregable%202%20%2D%20Recomendaciones%20%2831%2E08%2E24%29%2FRecomendaciones%20QA%2FIPS%5FE2&amp;viewid=fdaf29ee%2D1dbc%2D43a5%2D800e%2Dcc2923a5d4d4</t>
  </si>
  <si>
    <t>https://minceturgobpe.sharepoint.com/Shared%20Documents/Forms/AllItems.aspx?ga=1&amp;id=%2FShared%20Documents%2FVUCE2%2FCalidad%2FProyecto%20CP%202%2E0%2FIncidencias%2DEntregable%203%2DSubsanacion%202&amp;viewid=fdaf29ee%2D1dbc%2D43a5%2D800e%2Dcc2923a5d4d4</t>
  </si>
  <si>
    <t>ips subsanados</t>
  </si>
  <si>
    <t>https://minceturgobpe.sharepoint.com/Shared%20Documents/Forms/AllItems.aspx?ga=1&amp;id=%2FShared%20Documents%2FVUCE2%2FPROYECTOS%2FCP2%2E0%2F12%2E%20Consultor%C3%ADa%20CP%202%2E0%2F7%2E%20Entregables%20%28versi%C3%B3n%20para%20revisi%C3%B3n%29%2F3%2E4%20Entregable%203%20%2D%20subsanaci%C3%B3n%202%20%2810%2E11%2E2024%29&amp;viewid=fdaf29ee%2D1dbc%2D43a5%2D800e%2Dcc2923a5d4d4</t>
  </si>
  <si>
    <t>E3 SUBSANACION</t>
  </si>
  <si>
    <t>https://minceturgobpe.sharepoint.com/Shared%20Documents/Forms/AllItems.aspx?ga=1&amp;id=%2FShared%20Documents%2FVUCE2%2FPROYECTOS%2FCP2%2E0%2F12%2E%20Consultor%C3%ADa%20CP%202%2E0%2F7%2E%20Entregables%20%28versi%C3%B3n%20para%20revisi%C3%B3n%29%2F3%2E4%20Entregable%203%20%2D%20subsanaci%C3%B3n%202%20%2810%2E11%2E2024%29%2F05%20Certificaci%C3%B3n%20E3%2F03%20IPS%2FGrupo%2002&amp;viewid=fdaf29ee%2D1dbc%2D43a5%2D800e%2Dcc2923a5d4d4</t>
  </si>
  <si>
    <t>IPS ASIGHNADOS</t>
  </si>
  <si>
    <t>https://minceturgobpe.sharepoint.com/:x:/r/_layouts/15/Doc.aspx?sourcedoc=%7B842FBDC0-875B-43DC-99DF-0C41574E2621%7D&amp;file=3.%20ReporteIncidencias_CP2.0%20-%20E3-IPS-Subsanacion2.xlsx&amp;action=default&amp;mobileredirect=true</t>
  </si>
  <si>
    <t>RUTA DE INCIDENCIAS PARA VALIDACION</t>
  </si>
  <si>
    <t>https://minceturgobpe.sharepoint.com/Shared%20Documents/Forms/AllItems.aspx?ga=1&amp;id=%2FShared%20Documents%2FVUCE2%2FCalidad%2FProyecto%20CP%202%2E0%2FINCIDENCIAS%2DEntregable%203%5FV2&amp;viewid=fdaf29ee%2D1dbc%2D43a5%2D800e%2Dcc2923a5d4d4</t>
  </si>
  <si>
    <t>ruta de incidencia 1</t>
  </si>
  <si>
    <t>200.41.100.157 - User: jcisnerosc / Password: jc1sn3#</t>
  </si>
  <si>
    <t>http://172.23.12.23:9000/</t>
  </si>
  <si>
    <t>ruta kafka</t>
  </si>
  <si>
    <t>para proyecto pasarella</t>
  </si>
  <si>
    <t>https://minceturgobpe.sharepoint.com/:f:/g/EidOyM1gKxBCgvi7g5uC1FwBO-FRCf5b0wYLpkEzON9LRA?e=B1NNcH</t>
  </si>
  <si>
    <t>incidencias subsanadas solo correccion</t>
  </si>
  <si>
    <t>https://veratiaservices.sharepoint.com/:f:/s/ZEEPer9/EujlUo7OFJBOiTY2ImkaSJcB1-d2vmfPTSWcFsk-31lSfQ?e=c8WRZc</t>
  </si>
  <si>
    <t>nuevas incidencias subsanadas</t>
  </si>
  <si>
    <t>https://minceturgobpe.sharepoint.com/:f:/g/ErdBiBGZ5yRNizR5yye-7j4BNz0xqcpa-E1hexb16cqd7g?e=cczxir</t>
  </si>
  <si>
    <t>para editar nuevas incidencias</t>
  </si>
  <si>
    <t>ZEE PAITA</t>
  </si>
  <si>
    <t>====================</t>
  </si>
  <si>
    <t>HERNAN ACOSTA ANGOMA</t>
  </si>
  <si>
    <t>Usuario: hacosta</t>
  </si>
  <si>
    <t>Contraseña: hacosta</t>
  </si>
  <si>
    <t>WILIAN ARCE CRISTOBAL</t>
  </si>
  <si>
    <t>Usuario: warce</t>
  </si>
  <si>
    <t>Contraseña: warce</t>
  </si>
  <si>
    <t>GUADALUPE ARENAS CHAVEZ</t>
  </si>
  <si>
    <t>Usuario: garenas</t>
  </si>
  <si>
    <t>Contraseña: garenas</t>
  </si>
  <si>
    <t>JESSICA ANGELICA AGUILAR MENDOZA</t>
  </si>
  <si>
    <t>Usuario: jaguilar</t>
  </si>
  <si>
    <t>Contraseña: jaguilar</t>
  </si>
  <si>
    <t>ADMIN</t>
  </si>
  <si>
    <t>TRABAJADOR-CONTROL INICIAL</t>
  </si>
  <si>
    <t>PERSONAL DE TESORERIA</t>
  </si>
  <si>
    <t>https://minceturgobpe.sharepoint.com/Shared%20Documents/Forms/AllItems.aspx?ga=1&amp;id=%2FShared%20Documents%2FVUCE2%2FCalidad%2FProyecto%20CP%202%2E0%2FIncidencias%2DAutomatizaci%C3%B3n&amp;viewid=fdaf29ee%2D1dbc%2D43a5%2D800e%2Dcc2923a5d4d4</t>
  </si>
  <si>
    <t>Ruta incidencias opcional</t>
  </si>
  <si>
    <t>https://minceturgobpe.sharepoint.com/:x:/r/_layouts/15/Doc.aspx?sourcedoc=%7BA4871C05-ACA2-49E6-8682-46A97488CA77%7D&amp;file=Reporte%20de%20Incidencias%20-%20Autenticaci%C3%B3n%202.0(RNF).xlsx&amp;action=default&amp;mobileredirect=true</t>
  </si>
  <si>
    <t>rnf incidencias</t>
  </si>
  <si>
    <t>https://minceturgobpe.sharepoint.com/:f:/g/ElFJVg28v05AsjXOnOqkN1sBMtc_0Hhorpg3nwZENPH0bQ?e=zeQEiq</t>
  </si>
  <si>
    <t>formato RNF</t>
  </si>
  <si>
    <t>https://minceturgobpe.sharepoint.com/Shared%20Documents/Forms/AllItems.aspx?ga=1&amp;isAscending=true&amp;id=%2FShared%20Documents%2FVUCE2%2FPROYECTOS%2FCP2%2E0%2F12%2E%20Consultor%C3%ADa%20CP%202%2E0%2FEntregables%2FEntregable%203%20%2D%20subsanaci%C3%B3n%203%20%28DIC%202024%29%2F05%20Certificaci%C3%B3n%20E3%2F03%20IPS&amp;sortField=LinkFilename&amp;viewid=fdaf29ee%2D1dbc%2D43a5%2D800e%2Dcc2923a5d4d4</t>
  </si>
  <si>
    <t>ips entregables grupos</t>
  </si>
  <si>
    <t>https://minceturgobpe.sharepoint.com/Shared%20Documents/Forms/AllItems.aspx?ga=1&amp;id=%2FShared%20Documents%2FVUCE2%2FCalidad%2FProyecto%20CP%202%2E0%2FIncidencias%2DEntregable%203&amp;viewid=fdaf29ee%2D1dbc%2D43a5%2D800e%2Dcc2923a5d4d4</t>
  </si>
  <si>
    <t>Reporte de Incidencias</t>
  </si>
  <si>
    <t>POSTGRE</t>
  </si>
  <si>
    <t>MONGODB</t>
  </si>
  <si>
    <t>Cadena de conexión:</t>
  </si>
  <si>
    <t>mongodb://usuarioqa:usuari0qa25$@atcertbd-mongodb01.vuce.gob.pe:27017,atcertbd-mongodb02.vuce.gob.pe:27017,mtcertbd-drpmongodb01.vuce.gob.pe:27017/VUCE_MR?authSource=VUCE_MR&amp;replicaSet=vuceRSCert</t>
  </si>
  <si>
    <t>https://minceturgobpe.sharepoint.com/:f:/g/Epx8wBd1MuhAkRq1PvzEc6kBivJ82e00iVEFRYGZ551b0A?e=wxIzJZ</t>
  </si>
  <si>
    <t>ruta ips pps</t>
  </si>
  <si>
    <t>https://minceturgobpe.sharepoint.com/Shared%20Documents/Forms/AllItems.aspx?ga=1&amp;id=%2FShared%20Documents%2FVUCE2%2FPROYECTOS%2FCP2%2E0%2F12%2E%20Consultor%C3%ADa%20CP%202%2E0%2FEntregables%2FEntregable%203%20%2D%20Recomendaciones%2F04%20Desarrollo%20E3&amp;viewid=fdaf29ee%2D1dbc%2D43a5%2D800e%2Dcc2923a5d4d4</t>
  </si>
  <si>
    <t>Ultimas HU</t>
  </si>
  <si>
    <t xml:space="preserve">                                                                                                                                                                            </t>
  </si>
  <si>
    <t>En base al correo de asignación de Ruth, se inició con la actividad para el proyecto mercancías restringidas, el cual se dio inicio al análisis de la HU_TR.TR.002 “Barra de Progreso” v3. Seguidamente se Preparó los prospectos de casos de prueba para la prueba, en base al HU, en el nuevo documento PPS, dando un total de 124 casos descritos.
Se desarrolló el documento PPS con sus respectivos pasos y resultados esperados en base a los Casos de Prueba identificados en la etapa de Análisis para el proyecto MR, dando un total de 124 casos de prueba, en función de la HU_TR.TR.002 de nombre: Barra de Progreso. Se finalizó los prospectos de casos de prueba para la prueba. 
Se envió por correo la lista de defectos/consultas al analista funcional (propietario del HU), brindando las inconsistencias presentadas durante la etapa de elaboración del PPS, con sus respectivos comentarios y evidencias, sobre el artefacto:  HU_AU.AC.004 "Cabecera Pie de Página" para el proyecto [Autenticación]
Seguidamente se envió correo del cierre de desarrollo de PPS al líder de calidad (Ruth), para informar el resultado del análisis/elaboración con su respectivo documento adjunto de PPS, también informando de un correo adicional que se envía al funcional propietario del HU_AU.GA.003 "Registrar funcionario que ya tiene Cuenta Vuce”.
Se generó la homologación de PPS al nuevo formato presentado por el equipo de Calidad, se agregó la re-estructuración en el documento y también se añadió nuevos conceptos de fondo, para el PPS: PPS-HU_AU.CV.009_Buscar Usuarios. Para su posterior envio al líder para su información y tratamiento correspondiente.
Se envió correo del cierre de homologación de PPS al nuevo formato presentado por el equipo de Calidad, dirigido al líder de calidad (Ruth Huapaya), para informar el tratamiento del nuevo documento, cargado al repositorio respectivo, el nuevo documento PPS entendido es:
-PPS-HU_AU.CV.009_Buscar Usuarios para el proyecto de autenticación</t>
  </si>
  <si>
    <t>[Gestión de IPS] Ejecución de Pruebas, Desarrollo del documento registro de Evidencias y descripción del paso a paso, Registro de defectos y Generación de Reporte para la IPS (PPS y HU): GS.RS.003 "Formato General para el registro de la Solicitud" del Proyecto [MR 2.0]</t>
  </si>
  <si>
    <t>Para “Ver Comprobante de Pago Bancario”,se informó al equipo de Calidad, el levantamiento de incidencias reportadas, para la correspondiente validación (re-ejecución) de casos que se identificaron anomalías en el proceso de los procesos más recurrentes encontrados fueron en:
-	MIS PAGOS
Se dio por finalizado a la atención de subsanación y registro de defectos para los Excel subsanados por el equipo desarrollo para el/los siguiente(es) proyecto(s):
-	Proyecto MR 2.0
Donde se asignaron los estados Cerrado / Devuelto / Pendiente, asignando comentarios y nuevas evidencias de su revalidación.</t>
  </si>
  <si>
    <t>Considerando el correo enviado para la atención de pruebas enviado por Ruth, se inició con la actividad para el proyecto MR 2, el cual se dio validación la disponibilidad del sistema y revisión de la documentación PPS y HU: HU_GP.GP.001 de nombre: Obtener Monto de Pago. 
Se ejecutaron los casos de prueba mapeados en el PPS: HU_GP.GP.001, y capturando las evidencias el paso a paso. En la sección de anexo se adjunta la una muestra de un flujo exitoso del TEST.  
Se elaboró el nuevo documento IPS de nombre: IPS-MR_HU_TR.TR.005 Guardado automático.xlsx, tomando de base la PPS elaborada por el equipo de calidad y la HU elaborada por el equipo de analisis. En donde se ejecuta los pasos indicados con sus respectivas evidencias y comentarios de los resultados reales del sistema.
Al finalizar la elaboración del IPS de HU-TR.TR.002 “Barra de Progreso” se envió correo del cierre de desarrollo del documento al líder de calidad (Ruth) y en a la persona que coordina las actividades (Julio Soria), para informar el resultado de:
-	Análisis/elaboración con su respectivo documento adjunto de IPS
-	Estados de los casos de Prueba (Satisfactorias y Fallidas)
-	Información de las incidencias atendidas.
-	Homologación con el reporte de avance (Excel Sharepoint)
-	Y por último entrega de todos los artefactos elaborados.</t>
  </si>
  <si>
    <t>https://minceturgobpe.sharepoint.com/Shared%20Documents/Forms/AllItems.aspx?id=%2FShared%20Documents%2FVUCE2%2FCalidad%2FBuzon%20electronico%2FVersion%201&amp;p=true&amp;ga=1</t>
  </si>
  <si>
    <t>buzón</t>
  </si>
  <si>
    <t>Actas / pps / ips / incidencias</t>
  </si>
  <si>
    <t>jcisneros / Jcisner0@</t>
  </si>
  <si>
    <t>git lab</t>
  </si>
  <si>
    <t>BUZÓN</t>
  </si>
  <si>
    <t>ORACLE DATABASE NATIVE</t>
  </si>
  <si>
    <t>vucepr.vuce.gob.pe</t>
  </si>
  <si>
    <t>database</t>
  </si>
  <si>
    <t>host</t>
  </si>
  <si>
    <t>192.168.8.171</t>
  </si>
  <si>
    <t>Usuario</t>
  </si>
  <si>
    <t>Sys</t>
  </si>
  <si>
    <t>port</t>
  </si>
  <si>
    <t>pass</t>
  </si>
  <si>
    <t>temporal2028</t>
  </si>
  <si>
    <t>otra vista</t>
  </si>
  <si>
    <t>VCOBJ = BUZON 1</t>
  </si>
  <si>
    <t>mongodb://buzonusrapp:buzonusrapp20240909@atprodbd-mongodb01.vuce.gob.pe:27017,atprodbd-mongodb02.vuce.gob.pe:27017,mtprodbd-drpmongodb01.vuce.gob.pe:27017/vuce-buzonelectronico?retryWrites=true&amp;loadBalanced=false&amp;readPreference=primary&amp;connectTimeoutMS=10000&amp;authSource=vuce-buzonelectronico&amp;authMechanism=SCRAM-SHA-1&amp;3t.uriVersion=3&amp;3t.connection.name=MigracionPROD&amp;3t.databases=vuce-buzonelectronico&amp;3t.alwaysShowAuthDB=true&amp;3t.alwaysShowDBFromUserRole=true</t>
  </si>
  <si>
    <t xml:space="preserve">Buenas tardes, se ha creado el correo institucional </t>
  </si>
  <si>
    <t xml:space="preserve">  </t>
  </si>
  <si>
    <t>Correo: jcisneros@mincetur.gob.pe</t>
  </si>
  <si>
    <t xml:space="preserve">Clave: s@tip0s@tip0 </t>
  </si>
  <si>
    <t>Cambiar la clave</t>
  </si>
  <si>
    <t xml:space="preserve">Link: </t>
  </si>
  <si>
    <t xml:space="preserve">https://outlook.office.com/mail/ </t>
  </si>
  <si>
    <t xml:space="preserve">Saludos cordiales </t>
  </si>
  <si>
    <t>Los de VUCE 2 empiezan en 2502 (dos dígitos del año), los de VUCE 1 empiezan con 2025 (4 dígitos del año</t>
  </si>
  <si>
    <t>DATOS</t>
  </si>
  <si>
    <t>s@tip0s@tip0</t>
  </si>
  <si>
    <t>The.Last.Maverick@0</t>
  </si>
  <si>
    <t>********************************Config HOST****************************************************</t>
  </si>
  <si>
    <t>mongodb://vuce-buzonelectronico:simplEd17y@atcertbd-mongodb01.vuce.gob.pe:27017,atcertbd-mongodb02.vuce.gob.pe:27017,mtcertbd-drpmongodb01.vuce.gob.pe:27017/vuce-buzonelectronico?authSource=vuce-buzonelectronico&amp;replicaSet=vuceRSCert&amp;readPreference=primary&amp;ssl=false</t>
  </si>
  <si>
    <t>148.102.72.15 www.vuce.gob.pe   # certiQA - MR GEE</t>
  </si>
  <si>
    <t>#192.168.10.20  landing.vuce.gob.pe authorize.vuce.gob.pe apimobile.vuce.gob.pe</t>
  </si>
  <si>
    <t>10.19.34.204 mongo1.vuce.gob.pe mongo1</t>
  </si>
  <si>
    <t>10.19.34.205 mongo2.vuce.gob.pe mongo2</t>
  </si>
  <si>
    <t>10.19.34.227 mongo3.vuce.gob.pe mongo</t>
  </si>
  <si>
    <t>#192.168.140.40    atcertbd-mongodb01.vuce.gob.pe</t>
  </si>
  <si>
    <t>#192.168.140.41    atcertbd-mongodb02.vuce.gob.pe</t>
  </si>
  <si>
    <t>#192.168.8.23     mtcertbd-drpmongodb01.vuce.gob.pe</t>
  </si>
  <si>
    <t>MONGO DB (BUZÓN PROD)</t>
  </si>
  <si>
    <t>MONGO DB (BUZÓN CERTI)</t>
  </si>
  <si>
    <t>https://minceturgobpe.sharepoint.com/:x:/g/EensSZCR415NrpOdCm6cwWUB_ADkeEZ4gmBuPZYaVBHDTQ?e=5VGirn</t>
  </si>
  <si>
    <t>RNF - FORMATO</t>
  </si>
  <si>
    <t>https://teams.microsoft.com/l/meetup-join/19%3ameeting_YzY5NTVlZTYtZjg2OC00NTcyLWEzYjktMDI4MjE5MjVjYTIy%40thread.v2/0?context=%7b%22Tid%22%3a%225fcc16fa-320e-49a2-8519-b3b58c55cc3c%22%2c%22Oid%22%3a%22f12545d7-08cc-460d-bec4-6e9cbb6ba2a4%22%7d</t>
  </si>
  <si>
    <t>daily - general</t>
  </si>
  <si>
    <t>curl --location 'https://authorize-test.vuce.gob.pe/auth2/realms/autenticacion2/protocol/openid-connect/token' \</t>
  </si>
  <si>
    <t>--header 'Content-Type: application/x-www-form-urlencoded' \</t>
  </si>
  <si>
    <t>--header 'Authorization: Basic bGFuZGluZy1hdXRoMjpIRHF2OFY1TWUxYWI4blZ3T2VEZUR4TnI3OTN0NnFPVg==' \</t>
  </si>
  <si>
    <t>--header 'Cookie: cliente_seleccionado=mercancias-restringidas; 5f61ebcbda9569a860fda8e2c5701a18=7e630426ddd9adc4ca68ad720ef550d6' \</t>
  </si>
  <si>
    <t>--data-urlencode 'client_id=landing-auth2' \</t>
  </si>
  <si>
    <t>--data-urlencode 'grant_type=password' \</t>
  </si>
  <si>
    <t>--data-urlencode 'username=backus@gmail.com' \</t>
  </si>
  <si>
    <t>--data-urlencode 'password=Vuce0424.'</t>
  </si>
  <si>
    <t>https://minceturgobpe.sharepoint.com/Shared%20Documents/Forms/AllItems.aspx?id=%2FShared%20Documents%2FVUCE2%2FCalidad%2FBuzon%20electronico%2FVersion%201%2F3%2E%20IPS%5FBUZON2%2E0&amp;viewid=fdaf29ee%2D1dbc%2D43a5%2D800e%2Dcc2923a5d4d4&amp;ga=1</t>
  </si>
  <si>
    <t>Carga de IPS</t>
  </si>
  <si>
    <t>https://minceturgobpe.sharepoint.com/Shared%20Documents/Forms/AllItems.aspx?id=%2FShared%20Documents%2FVUCE2%2FCalidad%2FBuzon%20electronico%2FVersion%201%2F2%2E%20PPS%5FBUZON2%2E0&amp;viewid=fdaf29ee%2D1dbc%2D43a5%2D800e%2Dcc2923a5d4d4&amp;ga=1</t>
  </si>
  <si>
    <t>PPS buzon</t>
  </si>
  <si>
    <t>https://landing-test.vuce.gob.pe/buzonelectronico2/buzon-user-ui/mailBox</t>
  </si>
  <si>
    <t>sistema</t>
  </si>
  <si>
    <t>https://landing-test.vuce.gob.pe/buzonelectronico2/buzon-user-ui/start?codec=MR</t>
  </si>
  <si>
    <t>http://172.23.3.27:8080/</t>
  </si>
  <si>
    <t>airflow</t>
  </si>
  <si>
    <t>https://minceturgobpe.sharepoint.com/:f:/g/ErVbLRkXwoxHlXS-T-b2ljEBVF9tyw4WkQCu9-Km9qqHqw?e=4rRETI</t>
  </si>
  <si>
    <t>Raiz</t>
  </si>
  <si>
    <t>https://minceturgobpe.sharepoint.com/SitePages/Home.aspx?e=1%3A41c0e924beb7430b989c5d2274a0da63</t>
  </si>
  <si>
    <t>general site vuce</t>
  </si>
  <si>
    <t>https://minceturgobpe.sharepoint.com/Shared%20Documents/Forms/AllItems.aspx?id=%2FShared%20Documents%2FVUCE2%2FCalidad%2FMR%2DVUCE2%2E0%2F%5BMR%5D%20SCRIPT%20DE%20AUTOMATIZACI%C3%93N%20FLUJO%20CON%20PAGO&amp;viewid=fdaf29ee%2D1dbc%2D43a5%2D800e%2Dcc2923a5d4d4&amp;ga=1&amp;noAuthRedirect=1</t>
  </si>
  <si>
    <t>VUCECERT=</t>
  </si>
  <si>
    <t xml:space="preserve">  (DESCRIPTION =</t>
  </si>
  <si>
    <t xml:space="preserve">    (ADDRESS_LIST =</t>
  </si>
  <si>
    <t xml:space="preserve">      (ADDRESS = (PROTOCOL = TCP)(HOST = 10.19.34.200)(PORT = 1522))</t>
  </si>
  <si>
    <t xml:space="preserve">    )</t>
  </si>
  <si>
    <t xml:space="preserve">    (CONNECT_DATA =</t>
  </si>
  <si>
    <t xml:space="preserve">      (SID = vuceca01)</t>
  </si>
  <si>
    <t xml:space="preserve">  )</t>
  </si>
  <si>
    <t>VUCEDES=</t>
  </si>
  <si>
    <t xml:space="preserve">      (ADDRESS = (PROTOCOL = TCP)(HOST = 10.19.34.41)(PORT = 1521))</t>
  </si>
  <si>
    <t xml:space="preserve">       (SID = vucede01) </t>
  </si>
  <si>
    <t xml:space="preserve">  )  </t>
  </si>
  <si>
    <t>Inspirait/ inspirait</t>
  </si>
  <si>
    <t>CREDENCIALES</t>
  </si>
  <si>
    <t>inspira - DESARROLLO</t>
  </si>
  <si>
    <t>inspira - CERTI</t>
  </si>
  <si>
    <t>FASE</t>
  </si>
  <si>
    <t>F1</t>
  </si>
  <si>
    <t>F2</t>
  </si>
  <si>
    <t>F3</t>
  </si>
  <si>
    <t>F4</t>
  </si>
  <si>
    <t>F5</t>
  </si>
  <si>
    <t>ENDPOINTS</t>
  </si>
  <si>
    <t>x4</t>
  </si>
  <si>
    <t>RNF: Tasa de Error/
Tiempo Respuesta/
Cantidades/
Porcentaje</t>
  </si>
  <si>
    <t>Casuistica</t>
  </si>
  <si>
    <t>Construccion en 
Jmeter</t>
  </si>
  <si>
    <t>Registro en 
PPS</t>
  </si>
  <si>
    <t>Tiempo
Ejecución</t>
  </si>
  <si>
    <t>Preparacion
Data</t>
  </si>
  <si>
    <t>Registro en 
IPS</t>
  </si>
  <si>
    <t>TOTAL 
en Min</t>
  </si>
  <si>
    <t>Tiempo Final 
en Semanas</t>
  </si>
  <si>
    <t>TOTAL
en Horas</t>
  </si>
  <si>
    <t>TOTAL
en Dias</t>
  </si>
  <si>
    <t>TOTAL
en Semanas</t>
  </si>
  <si>
    <t>RECURSOS</t>
  </si>
  <si>
    <t>Caaso</t>
  </si>
  <si>
    <t>https://minceturgobpe.sharepoint.com/Shared%20Documents/Forms/AllItems.aspx?id=%2FShared%20Documents%2FVUCE2%2FCalidad%2FInstaladores&amp;p=true&amp;ga=1</t>
  </si>
  <si>
    <t>INSTALADORES MINCETUR</t>
  </si>
  <si>
    <t>https://minceturgobpe.sharepoint.com/:f:/g/EhUQ78S_kwNHmfyJME39oloB_Bwyt-Jplxpuy-iFyUKi5Q?e=r2EYUj</t>
  </si>
  <si>
    <t xml:space="preserve">CAPA </t>
  </si>
  <si>
    <t>http://172.23.2.21:8080/home</t>
  </si>
  <si>
    <t>admin / admin</t>
  </si>
  <si>
    <t>mongodb://vuce-buzonelectronico:simplEd17y@atcapabd-mongodb01.vuce.gob.pe:27017,atcapabd-mongodb01.vuce.gob.pe:27018,atcapabd-mongodb01.vuce.gob.pe:27019/vuce-buzonelectronico?replicaSet=vuceRSCapacita&amp;authSource=vuce-buzonelectronico</t>
  </si>
  <si>
    <t>MONGO DB (CAPA BUZON)</t>
  </si>
  <si>
    <t>AGREGAR EN HOST 192.168.140.165 atcapabd-mongodb01.vuce.gob.pe</t>
  </si>
  <si>
    <t>oracle capacitacion buzon</t>
  </si>
  <si>
    <t>inspirait / inspirait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</si>
</sst>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rgb="FFFF0000"/>
      <name val="Calibri"/>
      <family val="2"/>
      <scheme val="minor"/>
    </font>
    <font>
      <sz val="20"/>
      <color theme="1"/>
      <name val="Calibri"/>
      <family val="2"/>
      <scheme val="minor"/>
    </font>
    <font>
      <sz val="16"/>
      <color theme="1"/>
      <name val="Calibri"/>
      <family val="2"/>
      <scheme val="minor"/>
    </font>
    <font>
      <b/>
      <sz val="16"/>
      <color theme="0"/>
      <name val="Calibri"/>
      <family val="2"/>
      <scheme val="minor"/>
    </font>
    <font>
      <b/>
      <sz val="11"/>
      <color rgb="FF5C6166"/>
      <name val="Arial"/>
      <family val="2"/>
    </font>
    <font>
      <b/>
      <sz val="11"/>
      <color theme="1"/>
      <name val="Calibri"/>
      <family val="2"/>
      <scheme val="minor"/>
    </font>
    <font>
      <sz val="8"/>
      <color theme="1"/>
      <name val="Calibri"/>
      <family val="2"/>
      <scheme val="minor"/>
    </font>
    <font>
      <sz val="11"/>
      <color theme="1"/>
      <name val="Arial"/>
      <family val="2"/>
    </font>
    <font>
      <b/>
      <sz val="11"/>
      <color theme="0"/>
      <name val="Calibri"/>
      <family val="2"/>
      <scheme val="minor"/>
    </font>
    <font>
      <sz val="11"/>
      <color rgb="FF000000"/>
      <name val="Courier New"/>
      <family val="3"/>
    </font>
    <font>
      <b/>
      <sz val="18"/>
      <color theme="1"/>
      <name val="Calibri"/>
      <family val="2"/>
      <scheme val="minor"/>
    </font>
    <font>
      <b/>
      <sz val="12"/>
      <color theme="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4" tint="-0.249977111117893"/>
        <bgColor indexed="64"/>
      </patternFill>
    </fill>
    <fill>
      <patternFill patternType="solid">
        <fgColor rgb="FF92D05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05">
    <xf numFmtId="0" fontId="0" fillId="0" borderId="0" xfId="0"/>
    <xf numFmtId="0" fontId="0" fillId="0" borderId="1" xfId="0" applyBorder="1"/>
    <xf numFmtId="0" fontId="0" fillId="0" borderId="3"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2" borderId="1" xfId="0" applyFill="1" applyBorder="1"/>
    <xf numFmtId="0" fontId="0" fillId="2" borderId="0" xfId="0" applyFill="1"/>
    <xf numFmtId="0" fontId="2" fillId="2" borderId="11" xfId="0" applyFont="1" applyFill="1" applyBorder="1" applyAlignment="1">
      <alignment horizontal="center" vertical="center"/>
    </xf>
    <xf numFmtId="0" fontId="2" fillId="2" borderId="2" xfId="0" applyFont="1" applyFill="1" applyBorder="1" applyAlignment="1">
      <alignment horizontal="center" vertical="center"/>
    </xf>
    <xf numFmtId="0" fontId="1" fillId="0" borderId="1" xfId="1" applyBorder="1"/>
    <xf numFmtId="0" fontId="0" fillId="0" borderId="12" xfId="0" applyBorder="1"/>
    <xf numFmtId="0" fontId="1" fillId="0" borderId="12" xfId="1" applyBorder="1"/>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1" fillId="0" borderId="7" xfId="1" applyBorder="1"/>
    <xf numFmtId="0" fontId="1" fillId="0" borderId="5" xfId="1" applyBorder="1"/>
    <xf numFmtId="0" fontId="1" fillId="0" borderId="0" xfId="1"/>
    <xf numFmtId="0" fontId="4" fillId="0" borderId="0" xfId="0" applyFont="1" applyAlignment="1">
      <alignment horizontal="center" vertical="center"/>
    </xf>
    <xf numFmtId="0" fontId="3" fillId="0" borderId="0" xfId="0" applyFont="1" applyAlignment="1">
      <alignment horizontal="center" vertical="center"/>
    </xf>
    <xf numFmtId="0" fontId="5" fillId="3" borderId="2"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17" xfId="0" applyFont="1" applyFill="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5" fillId="3" borderId="22" xfId="0" applyFont="1" applyFill="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1" fillId="2" borderId="0" xfId="1" applyFill="1"/>
    <xf numFmtId="14" fontId="0" fillId="0" borderId="0" xfId="0" applyNumberFormat="1"/>
    <xf numFmtId="14" fontId="6" fillId="0" borderId="0" xfId="0" applyNumberFormat="1" applyFont="1"/>
    <xf numFmtId="0" fontId="0" fillId="0" borderId="29" xfId="0" applyBorder="1"/>
    <xf numFmtId="0" fontId="0" fillId="0" borderId="33" xfId="0" applyBorder="1"/>
    <xf numFmtId="0" fontId="0" fillId="0" borderId="33" xfId="0" applyBorder="1" applyAlignment="1">
      <alignment horizontal="center" vertical="top" wrapText="1"/>
    </xf>
    <xf numFmtId="0" fontId="0" fillId="0" borderId="19" xfId="0" applyBorder="1"/>
    <xf numFmtId="0" fontId="1" fillId="0" borderId="0" xfId="1" applyBorder="1"/>
    <xf numFmtId="0" fontId="0" fillId="0" borderId="34" xfId="0" applyBorder="1"/>
    <xf numFmtId="0" fontId="0" fillId="4" borderId="16" xfId="0" applyFill="1" applyBorder="1"/>
    <xf numFmtId="0" fontId="0" fillId="0" borderId="5" xfId="0" applyBorder="1"/>
    <xf numFmtId="0" fontId="0" fillId="0" borderId="0" xfId="0" applyAlignment="1">
      <alignment wrapText="1"/>
    </xf>
    <xf numFmtId="0" fontId="0" fillId="0" borderId="36" xfId="0" applyBorder="1" applyAlignment="1">
      <alignment horizontal="center" vertical="top" wrapText="1"/>
    </xf>
    <xf numFmtId="0" fontId="0" fillId="0" borderId="0" xfId="0" applyAlignment="1">
      <alignment horizontal="center" wrapText="1"/>
    </xf>
    <xf numFmtId="0" fontId="0" fillId="0" borderId="29" xfId="0" applyBorder="1" applyAlignment="1">
      <alignment horizontal="center" vertical="center" wrapText="1"/>
    </xf>
    <xf numFmtId="0" fontId="7" fillId="0" borderId="0" xfId="0" applyFont="1"/>
    <xf numFmtId="0" fontId="0" fillId="0" borderId="29" xfId="0" applyBorder="1" applyAlignment="1">
      <alignment horizontal="center" wrapText="1"/>
    </xf>
    <xf numFmtId="0" fontId="7" fillId="2" borderId="0" xfId="0" applyFont="1" applyFill="1"/>
    <xf numFmtId="0" fontId="9" fillId="0" borderId="0" xfId="0" applyFont="1"/>
    <xf numFmtId="0" fontId="1" fillId="0" borderId="0" xfId="1" applyFill="1" applyBorder="1"/>
    <xf numFmtId="0" fontId="0" fillId="2" borderId="34" xfId="0" applyFill="1" applyBorder="1"/>
    <xf numFmtId="0" fontId="0" fillId="0" borderId="1" xfId="0" applyBorder="1" applyAlignment="1">
      <alignment horizontal="center" vertical="center"/>
    </xf>
    <xf numFmtId="0" fontId="0" fillId="0" borderId="0" xfId="0" applyAlignment="1">
      <alignment horizontal="left" vertical="center"/>
    </xf>
    <xf numFmtId="0" fontId="11" fillId="0" borderId="0" xfId="0" applyFont="1" applyAlignment="1">
      <alignment horizontal="left" vertical="center"/>
    </xf>
    <xf numFmtId="9" fontId="0" fillId="0" borderId="0" xfId="0" applyNumberFormat="1"/>
    <xf numFmtId="0" fontId="12" fillId="0" borderId="0" xfId="0" applyFont="1" applyAlignment="1">
      <alignment horizontal="center" vertical="center"/>
    </xf>
    <xf numFmtId="0" fontId="10" fillId="3" borderId="0" xfId="0" applyFont="1" applyFill="1" applyAlignment="1">
      <alignment horizontal="center" vertical="center" wrapText="1"/>
    </xf>
    <xf numFmtId="0" fontId="7" fillId="0" borderId="1" xfId="0" applyFont="1" applyBorder="1" applyAlignment="1">
      <alignment horizontal="center" vertical="center"/>
    </xf>
    <xf numFmtId="0" fontId="0" fillId="0" borderId="12" xfId="0" applyBorder="1" applyAlignment="1">
      <alignment horizontal="center" vertical="center"/>
    </xf>
    <xf numFmtId="0" fontId="7" fillId="0" borderId="12" xfId="0" applyFont="1" applyBorder="1" applyAlignment="1">
      <alignment horizontal="center" vertical="center"/>
    </xf>
    <xf numFmtId="0" fontId="10" fillId="3" borderId="11" xfId="0" applyFont="1" applyFill="1" applyBorder="1" applyAlignment="1">
      <alignment horizontal="center" vertical="center"/>
    </xf>
    <xf numFmtId="0" fontId="10" fillId="3" borderId="39"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2" xfId="0" applyFont="1" applyFill="1" applyBorder="1" applyAlignment="1">
      <alignment horizontal="center" vertical="center" wrapText="1"/>
    </xf>
    <xf numFmtId="0" fontId="7" fillId="0" borderId="0" xfId="0" applyFont="1" applyAlignment="1">
      <alignment horizontal="center" vertical="center"/>
    </xf>
    <xf numFmtId="0" fontId="7" fillId="6" borderId="0" xfId="0" applyFont="1" applyFill="1" applyAlignment="1">
      <alignment horizontal="center" vertical="center"/>
    </xf>
    <xf numFmtId="0" fontId="7" fillId="2" borderId="0" xfId="0" applyFont="1" applyFill="1" applyAlignment="1">
      <alignment horizontal="center" vertical="center" wrapText="1"/>
    </xf>
    <xf numFmtId="0" fontId="10" fillId="5" borderId="0" xfId="0" applyFont="1" applyFill="1" applyAlignment="1">
      <alignment horizontal="center" vertical="center"/>
    </xf>
    <xf numFmtId="0" fontId="10" fillId="5" borderId="0" xfId="0" applyFont="1" applyFill="1" applyAlignment="1">
      <alignment horizontal="center" vertical="center" wrapText="1"/>
    </xf>
    <xf numFmtId="0" fontId="13" fillId="6" borderId="0" xfId="0" applyFont="1" applyFill="1" applyAlignment="1">
      <alignment horizontal="center" vertical="center"/>
    </xf>
    <xf numFmtId="0" fontId="0" fillId="0" borderId="0" xfId="0" applyAlignment="1">
      <alignment horizontal="center" vertical="center"/>
    </xf>
    <xf numFmtId="0" fontId="7" fillId="0" borderId="29" xfId="0" applyFont="1" applyBorder="1" applyAlignment="1">
      <alignment horizontal="center" vertical="center" wrapText="1"/>
    </xf>
    <xf numFmtId="0" fontId="0" fillId="0" borderId="29" xfId="0" applyBorder="1" applyAlignment="1">
      <alignment horizontal="center" vertical="center" wrapText="1"/>
    </xf>
    <xf numFmtId="0" fontId="0" fillId="0" borderId="27" xfId="0" applyBorder="1" applyAlignment="1">
      <alignment horizontal="center" vertical="center" wrapText="1"/>
    </xf>
    <xf numFmtId="0" fontId="0" fillId="0" borderId="0" xfId="0" applyAlignment="1">
      <alignment horizontal="center" vertical="center" wrapText="1"/>
    </xf>
    <xf numFmtId="0" fontId="7" fillId="0" borderId="26" xfId="0" applyFont="1" applyBorder="1" applyAlignment="1">
      <alignment horizontal="center" wrapText="1"/>
    </xf>
    <xf numFmtId="0" fontId="7" fillId="0" borderId="31" xfId="0" applyFont="1" applyBorder="1" applyAlignment="1">
      <alignment horizontal="center" wrapText="1"/>
    </xf>
    <xf numFmtId="0" fontId="7" fillId="0" borderId="38" xfId="0" applyFont="1" applyBorder="1" applyAlignment="1">
      <alignment horizontal="center" wrapText="1"/>
    </xf>
    <xf numFmtId="0" fontId="7" fillId="0" borderId="17" xfId="0" applyFont="1" applyBorder="1" applyAlignment="1">
      <alignment horizontal="center" wrapText="1"/>
    </xf>
    <xf numFmtId="0" fontId="0" fillId="0" borderId="35" xfId="0" applyBorder="1" applyAlignment="1">
      <alignment horizontal="center" vertical="top" wrapText="1"/>
    </xf>
    <xf numFmtId="0" fontId="0" fillId="0" borderId="36" xfId="0" applyBorder="1" applyAlignment="1">
      <alignment horizontal="center" vertical="top" wrapText="1"/>
    </xf>
    <xf numFmtId="0" fontId="0" fillId="0" borderId="37" xfId="0" applyBorder="1" applyAlignment="1">
      <alignment horizontal="center" vertical="top" wrapText="1"/>
    </xf>
    <xf numFmtId="0" fontId="8" fillId="0" borderId="27" xfId="0" applyFont="1" applyBorder="1" applyAlignment="1">
      <alignment horizontal="center" vertical="center" wrapText="1"/>
    </xf>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top" wrapText="1"/>
    </xf>
    <xf numFmtId="0" fontId="0" fillId="0" borderId="29" xfId="0" applyBorder="1" applyAlignment="1">
      <alignment horizontal="center" vertical="top" wrapText="1"/>
    </xf>
    <xf numFmtId="0" fontId="0" fillId="0" borderId="33" xfId="0" applyBorder="1" applyAlignment="1">
      <alignment horizontal="center" vertical="top" wrapText="1"/>
    </xf>
    <xf numFmtId="0" fontId="7" fillId="2" borderId="26" xfId="0" applyFont="1" applyFill="1" applyBorder="1" applyAlignment="1">
      <alignment horizontal="center" wrapText="1"/>
    </xf>
    <xf numFmtId="0" fontId="7" fillId="2" borderId="31" xfId="0" applyFont="1" applyFill="1" applyBorder="1" applyAlignment="1">
      <alignment horizontal="center" wrapText="1"/>
    </xf>
    <xf numFmtId="0" fontId="0" fillId="0" borderId="29" xfId="0" applyBorder="1" applyAlignment="1">
      <alignment horizontal="center" wrapText="1"/>
    </xf>
    <xf numFmtId="0" fontId="0" fillId="0" borderId="31" xfId="0" applyBorder="1" applyAlignment="1">
      <alignment horizontal="center" wrapText="1"/>
    </xf>
    <xf numFmtId="0" fontId="0" fillId="0" borderId="18" xfId="0" applyBorder="1" applyAlignment="1">
      <alignment horizontal="center" wrapText="1"/>
    </xf>
    <xf numFmtId="0" fontId="0" fillId="0" borderId="33" xfId="0" applyBorder="1" applyAlignment="1">
      <alignment horizontal="center" wrapText="1"/>
    </xf>
    <xf numFmtId="0" fontId="0" fillId="2" borderId="29" xfId="0" applyFill="1" applyBorder="1" applyAlignment="1">
      <alignment horizontal="center" wrapText="1"/>
    </xf>
    <xf numFmtId="0" fontId="0" fillId="2" borderId="31" xfId="0" applyFill="1" applyBorder="1" applyAlignment="1">
      <alignment horizont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png"/><Relationship Id="rId2" Type="http://schemas.openxmlformats.org/officeDocument/2006/relationships/image" Target="../media/image5.png"/><Relationship Id="rId1" Type="http://schemas.openxmlformats.org/officeDocument/2006/relationships/image" Target="../media/image4.jpe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468705</xdr:colOff>
      <xdr:row>43</xdr:row>
      <xdr:rowOff>39249</xdr:rowOff>
    </xdr:to>
    <xdr:pic>
      <xdr:nvPicPr>
        <xdr:cNvPr id="2" name="Imagen 1">
          <a:extLst>
            <a:ext uri="{FF2B5EF4-FFF2-40B4-BE49-F238E27FC236}">
              <a16:creationId xmlns:a16="http://schemas.microsoft.com/office/drawing/2014/main" id="{F17D0781-49E0-A0D7-71B6-39CEDA329FBD}"/>
            </a:ext>
          </a:extLst>
        </xdr:cNvPr>
        <xdr:cNvPicPr>
          <a:picLocks noChangeAspect="1"/>
        </xdr:cNvPicPr>
      </xdr:nvPicPr>
      <xdr:blipFill>
        <a:blip xmlns:r="http://schemas.openxmlformats.org/officeDocument/2006/relationships" r:embed="rId1"/>
        <a:stretch>
          <a:fillRect/>
        </a:stretch>
      </xdr:blipFill>
      <xdr:spPr>
        <a:xfrm>
          <a:off x="0" y="0"/>
          <a:ext cx="14184705" cy="8230749"/>
        </a:xfrm>
        <a:prstGeom prst="rect">
          <a:avLst/>
        </a:prstGeom>
      </xdr:spPr>
    </xdr:pic>
    <xdr:clientData/>
  </xdr:twoCellAnchor>
  <xdr:twoCellAnchor editAs="oneCell">
    <xdr:from>
      <xdr:col>19</xdr:col>
      <xdr:colOff>402647</xdr:colOff>
      <xdr:row>8</xdr:row>
      <xdr:rowOff>59748</xdr:rowOff>
    </xdr:from>
    <xdr:to>
      <xdr:col>33</xdr:col>
      <xdr:colOff>213609</xdr:colOff>
      <xdr:row>34</xdr:row>
      <xdr:rowOff>108071</xdr:rowOff>
    </xdr:to>
    <xdr:pic>
      <xdr:nvPicPr>
        <xdr:cNvPr id="3" name="Imagen 2">
          <a:extLst>
            <a:ext uri="{FF2B5EF4-FFF2-40B4-BE49-F238E27FC236}">
              <a16:creationId xmlns:a16="http://schemas.microsoft.com/office/drawing/2014/main" id="{CADCA0B8-AE3B-C80C-64F3-541E53DB71AA}"/>
            </a:ext>
          </a:extLst>
        </xdr:cNvPr>
        <xdr:cNvPicPr>
          <a:picLocks noChangeAspect="1"/>
        </xdr:cNvPicPr>
      </xdr:nvPicPr>
      <xdr:blipFill>
        <a:blip xmlns:r="http://schemas.openxmlformats.org/officeDocument/2006/relationships" r:embed="rId2"/>
        <a:stretch>
          <a:fillRect/>
        </a:stretch>
      </xdr:blipFill>
      <xdr:spPr>
        <a:xfrm>
          <a:off x="14880647" y="1583748"/>
          <a:ext cx="10478962" cy="50013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1015834</xdr:colOff>
      <xdr:row>175</xdr:row>
      <xdr:rowOff>46844</xdr:rowOff>
    </xdr:from>
    <xdr:to>
      <xdr:col>7</xdr:col>
      <xdr:colOff>260331</xdr:colOff>
      <xdr:row>200</xdr:row>
      <xdr:rowOff>166970</xdr:rowOff>
    </xdr:to>
    <xdr:pic>
      <xdr:nvPicPr>
        <xdr:cNvPr id="2" name="Imagen 1">
          <a:extLst>
            <a:ext uri="{FF2B5EF4-FFF2-40B4-BE49-F238E27FC236}">
              <a16:creationId xmlns:a16="http://schemas.microsoft.com/office/drawing/2014/main" id="{47B249F3-B721-6B1A-30E1-3F05ED41D8D1}"/>
            </a:ext>
          </a:extLst>
        </xdr:cNvPr>
        <xdr:cNvPicPr>
          <a:picLocks noChangeAspect="1"/>
        </xdr:cNvPicPr>
      </xdr:nvPicPr>
      <xdr:blipFill>
        <a:blip xmlns:r="http://schemas.openxmlformats.org/officeDocument/2006/relationships" r:embed="rId1"/>
        <a:stretch>
          <a:fillRect/>
        </a:stretch>
      </xdr:blipFill>
      <xdr:spPr>
        <a:xfrm>
          <a:off x="1015834" y="32679494"/>
          <a:ext cx="9502922" cy="50636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9</xdr:row>
      <xdr:rowOff>38100</xdr:rowOff>
    </xdr:from>
    <xdr:to>
      <xdr:col>10</xdr:col>
      <xdr:colOff>152400</xdr:colOff>
      <xdr:row>31</xdr:row>
      <xdr:rowOff>120237</xdr:rowOff>
    </xdr:to>
    <xdr:pic>
      <xdr:nvPicPr>
        <xdr:cNvPr id="7" name="Imagen 6">
          <a:extLst>
            <a:ext uri="{FF2B5EF4-FFF2-40B4-BE49-F238E27FC236}">
              <a16:creationId xmlns:a16="http://schemas.microsoft.com/office/drawing/2014/main" id="{3C7E8FE0-5685-4D46-A6B3-03372A1813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52600"/>
          <a:ext cx="7772400" cy="4273137"/>
        </a:xfrm>
        <a:prstGeom prst="rect">
          <a:avLst/>
        </a:prstGeom>
      </xdr:spPr>
    </xdr:pic>
    <xdr:clientData/>
  </xdr:twoCellAnchor>
  <xdr:twoCellAnchor editAs="oneCell">
    <xdr:from>
      <xdr:col>11</xdr:col>
      <xdr:colOff>45947</xdr:colOff>
      <xdr:row>8</xdr:row>
      <xdr:rowOff>187778</xdr:rowOff>
    </xdr:from>
    <xdr:to>
      <xdr:col>19</xdr:col>
      <xdr:colOff>635405</xdr:colOff>
      <xdr:row>35</xdr:row>
      <xdr:rowOff>36358</xdr:rowOff>
    </xdr:to>
    <xdr:pic>
      <xdr:nvPicPr>
        <xdr:cNvPr id="8" name="Imagen 7">
          <a:extLst>
            <a:ext uri="{FF2B5EF4-FFF2-40B4-BE49-F238E27FC236}">
              <a16:creationId xmlns:a16="http://schemas.microsoft.com/office/drawing/2014/main" id="{8DF7E5C0-86E0-4A22-B50D-6D8EAB56BE64}"/>
            </a:ext>
          </a:extLst>
        </xdr:cNvPr>
        <xdr:cNvPicPr>
          <a:picLocks noChangeAspect="1"/>
        </xdr:cNvPicPr>
      </xdr:nvPicPr>
      <xdr:blipFill>
        <a:blip xmlns:r="http://schemas.openxmlformats.org/officeDocument/2006/relationships" r:embed="rId2"/>
        <a:stretch>
          <a:fillRect/>
        </a:stretch>
      </xdr:blipFill>
      <xdr:spPr>
        <a:xfrm>
          <a:off x="8427947" y="1711778"/>
          <a:ext cx="6685458" cy="4992080"/>
        </a:xfrm>
        <a:prstGeom prst="rect">
          <a:avLst/>
        </a:prstGeom>
      </xdr:spPr>
    </xdr:pic>
    <xdr:clientData/>
  </xdr:twoCellAnchor>
  <xdr:twoCellAnchor editAs="oneCell">
    <xdr:from>
      <xdr:col>11</xdr:col>
      <xdr:colOff>323431</xdr:colOff>
      <xdr:row>36</xdr:row>
      <xdr:rowOff>51287</xdr:rowOff>
    </xdr:from>
    <xdr:to>
      <xdr:col>19</xdr:col>
      <xdr:colOff>307395</xdr:colOff>
      <xdr:row>53</xdr:row>
      <xdr:rowOff>86614</xdr:rowOff>
    </xdr:to>
    <xdr:pic>
      <xdr:nvPicPr>
        <xdr:cNvPr id="2" name="Imagen 1">
          <a:extLst>
            <a:ext uri="{FF2B5EF4-FFF2-40B4-BE49-F238E27FC236}">
              <a16:creationId xmlns:a16="http://schemas.microsoft.com/office/drawing/2014/main" id="{2041EE42-C173-4079-80E8-6B45E55784D0}"/>
            </a:ext>
          </a:extLst>
        </xdr:cNvPr>
        <xdr:cNvPicPr>
          <a:picLocks noChangeAspect="1"/>
        </xdr:cNvPicPr>
      </xdr:nvPicPr>
      <xdr:blipFill>
        <a:blip xmlns:r="http://schemas.openxmlformats.org/officeDocument/2006/relationships" r:embed="rId3"/>
        <a:stretch>
          <a:fillRect/>
        </a:stretch>
      </xdr:blipFill>
      <xdr:spPr>
        <a:xfrm>
          <a:off x="8705431" y="6909287"/>
          <a:ext cx="6079964" cy="3273827"/>
        </a:xfrm>
        <a:prstGeom prst="rect">
          <a:avLst/>
        </a:prstGeom>
      </xdr:spPr>
    </xdr:pic>
    <xdr:clientData/>
  </xdr:twoCellAnchor>
  <xdr:twoCellAnchor editAs="oneCell">
    <xdr:from>
      <xdr:col>0</xdr:col>
      <xdr:colOff>0</xdr:colOff>
      <xdr:row>35</xdr:row>
      <xdr:rowOff>112059</xdr:rowOff>
    </xdr:from>
    <xdr:to>
      <xdr:col>10</xdr:col>
      <xdr:colOff>23123</xdr:colOff>
      <xdr:row>67</xdr:row>
      <xdr:rowOff>124539</xdr:rowOff>
    </xdr:to>
    <xdr:pic>
      <xdr:nvPicPr>
        <xdr:cNvPr id="3" name="Imagen 2">
          <a:extLst>
            <a:ext uri="{FF2B5EF4-FFF2-40B4-BE49-F238E27FC236}">
              <a16:creationId xmlns:a16="http://schemas.microsoft.com/office/drawing/2014/main" id="{C479F9CC-7D35-4779-8553-8B8229451907}"/>
            </a:ext>
          </a:extLst>
        </xdr:cNvPr>
        <xdr:cNvPicPr>
          <a:picLocks noChangeAspect="1"/>
        </xdr:cNvPicPr>
      </xdr:nvPicPr>
      <xdr:blipFill>
        <a:blip xmlns:r="http://schemas.openxmlformats.org/officeDocument/2006/relationships" r:embed="rId4"/>
        <a:stretch>
          <a:fillRect/>
        </a:stretch>
      </xdr:blipFill>
      <xdr:spPr>
        <a:xfrm>
          <a:off x="0" y="6779559"/>
          <a:ext cx="7643123" cy="6108480"/>
        </a:xfrm>
        <a:prstGeom prst="rect">
          <a:avLst/>
        </a:prstGeom>
      </xdr:spPr>
    </xdr:pic>
    <xdr:clientData/>
  </xdr:twoCellAnchor>
  <xdr:twoCellAnchor editAs="oneCell">
    <xdr:from>
      <xdr:col>21</xdr:col>
      <xdr:colOff>0</xdr:colOff>
      <xdr:row>9</xdr:row>
      <xdr:rowOff>0</xdr:rowOff>
    </xdr:from>
    <xdr:to>
      <xdr:col>32</xdr:col>
      <xdr:colOff>432955</xdr:colOff>
      <xdr:row>36</xdr:row>
      <xdr:rowOff>166942</xdr:rowOff>
    </xdr:to>
    <xdr:pic>
      <xdr:nvPicPr>
        <xdr:cNvPr id="4" name="Imagen 3">
          <a:extLst>
            <a:ext uri="{FF2B5EF4-FFF2-40B4-BE49-F238E27FC236}">
              <a16:creationId xmlns:a16="http://schemas.microsoft.com/office/drawing/2014/main" id="{2331336D-4680-4E18-A8CC-4020FB26AD04}"/>
            </a:ext>
          </a:extLst>
        </xdr:cNvPr>
        <xdr:cNvPicPr>
          <a:picLocks noChangeAspect="1"/>
        </xdr:cNvPicPr>
      </xdr:nvPicPr>
      <xdr:blipFill>
        <a:blip xmlns:r="http://schemas.openxmlformats.org/officeDocument/2006/relationships" r:embed="rId5"/>
        <a:stretch>
          <a:fillRect/>
        </a:stretch>
      </xdr:blipFill>
      <xdr:spPr>
        <a:xfrm>
          <a:off x="16002000" y="1714500"/>
          <a:ext cx="8814955" cy="5310442"/>
        </a:xfrm>
        <a:prstGeom prst="rect">
          <a:avLst/>
        </a:prstGeom>
      </xdr:spPr>
    </xdr:pic>
    <xdr:clientData/>
  </xdr:twoCellAnchor>
  <xdr:twoCellAnchor editAs="oneCell">
    <xdr:from>
      <xdr:col>21</xdr:col>
      <xdr:colOff>1</xdr:colOff>
      <xdr:row>39</xdr:row>
      <xdr:rowOff>0</xdr:rowOff>
    </xdr:from>
    <xdr:to>
      <xdr:col>32</xdr:col>
      <xdr:colOff>346365</xdr:colOff>
      <xdr:row>67</xdr:row>
      <xdr:rowOff>47737</xdr:rowOff>
    </xdr:to>
    <xdr:pic>
      <xdr:nvPicPr>
        <xdr:cNvPr id="5" name="Imagen 4">
          <a:extLst>
            <a:ext uri="{FF2B5EF4-FFF2-40B4-BE49-F238E27FC236}">
              <a16:creationId xmlns:a16="http://schemas.microsoft.com/office/drawing/2014/main" id="{DB057C49-9A9B-4D85-BE8C-E160D70E92D4}"/>
            </a:ext>
          </a:extLst>
        </xdr:cNvPr>
        <xdr:cNvPicPr>
          <a:picLocks noChangeAspect="1"/>
        </xdr:cNvPicPr>
      </xdr:nvPicPr>
      <xdr:blipFill>
        <a:blip xmlns:r="http://schemas.openxmlformats.org/officeDocument/2006/relationships" r:embed="rId6"/>
        <a:stretch>
          <a:fillRect/>
        </a:stretch>
      </xdr:blipFill>
      <xdr:spPr>
        <a:xfrm>
          <a:off x="16002001" y="7429500"/>
          <a:ext cx="8728364" cy="5381737"/>
        </a:xfrm>
        <a:prstGeom prst="rect">
          <a:avLst/>
        </a:prstGeom>
      </xdr:spPr>
    </xdr:pic>
    <xdr:clientData/>
  </xdr:twoCellAnchor>
  <xdr:twoCellAnchor editAs="oneCell">
    <xdr:from>
      <xdr:col>21</xdr:col>
      <xdr:colOff>0</xdr:colOff>
      <xdr:row>69</xdr:row>
      <xdr:rowOff>0</xdr:rowOff>
    </xdr:from>
    <xdr:to>
      <xdr:col>32</xdr:col>
      <xdr:colOff>623455</xdr:colOff>
      <xdr:row>94</xdr:row>
      <xdr:rowOff>40025</xdr:rowOff>
    </xdr:to>
    <xdr:pic>
      <xdr:nvPicPr>
        <xdr:cNvPr id="6" name="Imagen 5">
          <a:extLst>
            <a:ext uri="{FF2B5EF4-FFF2-40B4-BE49-F238E27FC236}">
              <a16:creationId xmlns:a16="http://schemas.microsoft.com/office/drawing/2014/main" id="{15D5F879-4A79-432E-85AA-65D429E7B6B2}"/>
            </a:ext>
          </a:extLst>
        </xdr:cNvPr>
        <xdr:cNvPicPr>
          <a:picLocks noChangeAspect="1"/>
        </xdr:cNvPicPr>
      </xdr:nvPicPr>
      <xdr:blipFill>
        <a:blip xmlns:r="http://schemas.openxmlformats.org/officeDocument/2006/relationships" r:embed="rId7"/>
        <a:stretch>
          <a:fillRect/>
        </a:stretch>
      </xdr:blipFill>
      <xdr:spPr>
        <a:xfrm>
          <a:off x="16002000" y="13144500"/>
          <a:ext cx="9005455" cy="4802525"/>
        </a:xfrm>
        <a:prstGeom prst="rect">
          <a:avLst/>
        </a:prstGeom>
      </xdr:spPr>
    </xdr:pic>
    <xdr:clientData/>
  </xdr:twoCellAnchor>
  <xdr:twoCellAnchor editAs="oneCell">
    <xdr:from>
      <xdr:col>42</xdr:col>
      <xdr:colOff>54428</xdr:colOff>
      <xdr:row>10</xdr:row>
      <xdr:rowOff>122464</xdr:rowOff>
    </xdr:from>
    <xdr:to>
      <xdr:col>64</xdr:col>
      <xdr:colOff>652333</xdr:colOff>
      <xdr:row>57</xdr:row>
      <xdr:rowOff>102297</xdr:rowOff>
    </xdr:to>
    <xdr:pic>
      <xdr:nvPicPr>
        <xdr:cNvPr id="9" name="Imagen 8">
          <a:extLst>
            <a:ext uri="{FF2B5EF4-FFF2-40B4-BE49-F238E27FC236}">
              <a16:creationId xmlns:a16="http://schemas.microsoft.com/office/drawing/2014/main" id="{9FE5037D-03C2-4BEC-E9F9-244E0469819D}"/>
            </a:ext>
          </a:extLst>
        </xdr:cNvPr>
        <xdr:cNvPicPr>
          <a:picLocks noChangeAspect="1"/>
        </xdr:cNvPicPr>
      </xdr:nvPicPr>
      <xdr:blipFill>
        <a:blip xmlns:r="http://schemas.openxmlformats.org/officeDocument/2006/relationships" r:embed="rId8"/>
        <a:stretch>
          <a:fillRect/>
        </a:stretch>
      </xdr:blipFill>
      <xdr:spPr>
        <a:xfrm>
          <a:off x="32058428" y="2027464"/>
          <a:ext cx="17361905" cy="8933333"/>
        </a:xfrm>
        <a:prstGeom prst="rect">
          <a:avLst/>
        </a:prstGeom>
      </xdr:spPr>
    </xdr:pic>
    <xdr:clientData/>
  </xdr:twoCellAnchor>
  <xdr:twoCellAnchor editAs="oneCell">
    <xdr:from>
      <xdr:col>42</xdr:col>
      <xdr:colOff>119062</xdr:colOff>
      <xdr:row>63</xdr:row>
      <xdr:rowOff>0</xdr:rowOff>
    </xdr:from>
    <xdr:to>
      <xdr:col>64</xdr:col>
      <xdr:colOff>142874</xdr:colOff>
      <xdr:row>135</xdr:row>
      <xdr:rowOff>40680</xdr:rowOff>
    </xdr:to>
    <xdr:pic>
      <xdr:nvPicPr>
        <xdr:cNvPr id="10" name="Imagen 9">
          <a:extLst>
            <a:ext uri="{FF2B5EF4-FFF2-40B4-BE49-F238E27FC236}">
              <a16:creationId xmlns:a16="http://schemas.microsoft.com/office/drawing/2014/main" id="{EA71127B-BC09-794B-B326-35E04EDE81C9}"/>
            </a:ext>
          </a:extLst>
        </xdr:cNvPr>
        <xdr:cNvPicPr>
          <a:picLocks noChangeAspect="1"/>
        </xdr:cNvPicPr>
      </xdr:nvPicPr>
      <xdr:blipFill>
        <a:blip xmlns:r="http://schemas.openxmlformats.org/officeDocument/2006/relationships" r:embed="rId9"/>
        <a:stretch>
          <a:fillRect/>
        </a:stretch>
      </xdr:blipFill>
      <xdr:spPr>
        <a:xfrm>
          <a:off x="32123062" y="12001500"/>
          <a:ext cx="16787812" cy="13756680"/>
        </a:xfrm>
        <a:prstGeom prst="rect">
          <a:avLst/>
        </a:prstGeom>
      </xdr:spPr>
    </xdr:pic>
    <xdr:clientData/>
  </xdr:twoCellAnchor>
  <xdr:twoCellAnchor editAs="oneCell">
    <xdr:from>
      <xdr:col>67</xdr:col>
      <xdr:colOff>1</xdr:colOff>
      <xdr:row>9</xdr:row>
      <xdr:rowOff>0</xdr:rowOff>
    </xdr:from>
    <xdr:to>
      <xdr:col>85</xdr:col>
      <xdr:colOff>33623</xdr:colOff>
      <xdr:row>59</xdr:row>
      <xdr:rowOff>71437</xdr:rowOff>
    </xdr:to>
    <xdr:pic>
      <xdr:nvPicPr>
        <xdr:cNvPr id="11" name="Imagen 10">
          <a:extLst>
            <a:ext uri="{FF2B5EF4-FFF2-40B4-BE49-F238E27FC236}">
              <a16:creationId xmlns:a16="http://schemas.microsoft.com/office/drawing/2014/main" id="{0E0D4105-4AF7-D81F-9A1A-50E7BA2AE769}"/>
            </a:ext>
          </a:extLst>
        </xdr:cNvPr>
        <xdr:cNvPicPr>
          <a:picLocks noChangeAspect="1"/>
        </xdr:cNvPicPr>
      </xdr:nvPicPr>
      <xdr:blipFill>
        <a:blip xmlns:r="http://schemas.openxmlformats.org/officeDocument/2006/relationships" r:embed="rId10"/>
        <a:stretch>
          <a:fillRect/>
        </a:stretch>
      </xdr:blipFill>
      <xdr:spPr>
        <a:xfrm>
          <a:off x="51054001" y="1714500"/>
          <a:ext cx="13749622" cy="9596437"/>
        </a:xfrm>
        <a:prstGeom prst="rect">
          <a:avLst/>
        </a:prstGeom>
      </xdr:spPr>
    </xdr:pic>
    <xdr:clientData/>
  </xdr:twoCellAnchor>
  <xdr:twoCellAnchor editAs="oneCell">
    <xdr:from>
      <xdr:col>90</xdr:col>
      <xdr:colOff>1</xdr:colOff>
      <xdr:row>19</xdr:row>
      <xdr:rowOff>0</xdr:rowOff>
    </xdr:from>
    <xdr:to>
      <xdr:col>111</xdr:col>
      <xdr:colOff>419101</xdr:colOff>
      <xdr:row>65</xdr:row>
      <xdr:rowOff>108169</xdr:rowOff>
    </xdr:to>
    <xdr:pic>
      <xdr:nvPicPr>
        <xdr:cNvPr id="12" name="Imagen 11">
          <a:extLst>
            <a:ext uri="{FF2B5EF4-FFF2-40B4-BE49-F238E27FC236}">
              <a16:creationId xmlns:a16="http://schemas.microsoft.com/office/drawing/2014/main" id="{9F44597E-CB10-4F9B-A658-9B908F514606}"/>
            </a:ext>
          </a:extLst>
        </xdr:cNvPr>
        <xdr:cNvPicPr>
          <a:picLocks noChangeAspect="1"/>
        </xdr:cNvPicPr>
      </xdr:nvPicPr>
      <xdr:blipFill>
        <a:blip xmlns:r="http://schemas.openxmlformats.org/officeDocument/2006/relationships" r:embed="rId11"/>
        <a:stretch>
          <a:fillRect/>
        </a:stretch>
      </xdr:blipFill>
      <xdr:spPr>
        <a:xfrm>
          <a:off x="68580001" y="3619500"/>
          <a:ext cx="16421100" cy="8871169"/>
        </a:xfrm>
        <a:prstGeom prst="rect">
          <a:avLst/>
        </a:prstGeom>
      </xdr:spPr>
    </xdr:pic>
    <xdr:clientData/>
  </xdr:twoCellAnchor>
  <xdr:twoCellAnchor editAs="oneCell">
    <xdr:from>
      <xdr:col>124</xdr:col>
      <xdr:colOff>0</xdr:colOff>
      <xdr:row>9</xdr:row>
      <xdr:rowOff>0</xdr:rowOff>
    </xdr:from>
    <xdr:to>
      <xdr:col>147</xdr:col>
      <xdr:colOff>464476</xdr:colOff>
      <xdr:row>60</xdr:row>
      <xdr:rowOff>160690</xdr:rowOff>
    </xdr:to>
    <xdr:pic>
      <xdr:nvPicPr>
        <xdr:cNvPr id="13" name="Imagen 12">
          <a:extLst>
            <a:ext uri="{FF2B5EF4-FFF2-40B4-BE49-F238E27FC236}">
              <a16:creationId xmlns:a16="http://schemas.microsoft.com/office/drawing/2014/main" id="{56C4C70B-5E49-51B9-4A85-2D61566ED35D}"/>
            </a:ext>
          </a:extLst>
        </xdr:cNvPr>
        <xdr:cNvPicPr>
          <a:picLocks noChangeAspect="1"/>
        </xdr:cNvPicPr>
      </xdr:nvPicPr>
      <xdr:blipFill>
        <a:blip xmlns:r="http://schemas.openxmlformats.org/officeDocument/2006/relationships" r:embed="rId12"/>
        <a:stretch>
          <a:fillRect/>
        </a:stretch>
      </xdr:blipFill>
      <xdr:spPr>
        <a:xfrm>
          <a:off x="94488000" y="1714500"/>
          <a:ext cx="17990476" cy="9876190"/>
        </a:xfrm>
        <a:prstGeom prst="rect">
          <a:avLst/>
        </a:prstGeom>
      </xdr:spPr>
    </xdr:pic>
    <xdr:clientData/>
  </xdr:twoCellAnchor>
  <xdr:twoCellAnchor editAs="oneCell">
    <xdr:from>
      <xdr:col>151</xdr:col>
      <xdr:colOff>0</xdr:colOff>
      <xdr:row>7</xdr:row>
      <xdr:rowOff>1</xdr:rowOff>
    </xdr:from>
    <xdr:to>
      <xdr:col>171</xdr:col>
      <xdr:colOff>467343</xdr:colOff>
      <xdr:row>53</xdr:row>
      <xdr:rowOff>38100</xdr:rowOff>
    </xdr:to>
    <xdr:pic>
      <xdr:nvPicPr>
        <xdr:cNvPr id="14" name="Imagen 13">
          <a:extLst>
            <a:ext uri="{FF2B5EF4-FFF2-40B4-BE49-F238E27FC236}">
              <a16:creationId xmlns:a16="http://schemas.microsoft.com/office/drawing/2014/main" id="{95C7EAC4-ECB2-E260-FD41-78CFEB16485F}"/>
            </a:ext>
          </a:extLst>
        </xdr:cNvPr>
        <xdr:cNvPicPr>
          <a:picLocks noChangeAspect="1"/>
        </xdr:cNvPicPr>
      </xdr:nvPicPr>
      <xdr:blipFill>
        <a:blip xmlns:r="http://schemas.openxmlformats.org/officeDocument/2006/relationships" r:embed="rId13"/>
        <a:stretch>
          <a:fillRect/>
        </a:stretch>
      </xdr:blipFill>
      <xdr:spPr>
        <a:xfrm>
          <a:off x="115062000" y="1333501"/>
          <a:ext cx="15707343" cy="8801099"/>
        </a:xfrm>
        <a:prstGeom prst="rect">
          <a:avLst/>
        </a:prstGeom>
      </xdr:spPr>
    </xdr:pic>
    <xdr:clientData/>
  </xdr:twoCellAnchor>
  <xdr:twoCellAnchor editAs="oneCell">
    <xdr:from>
      <xdr:col>151</xdr:col>
      <xdr:colOff>38100</xdr:colOff>
      <xdr:row>58</xdr:row>
      <xdr:rowOff>-1</xdr:rowOff>
    </xdr:from>
    <xdr:to>
      <xdr:col>169</xdr:col>
      <xdr:colOff>571500</xdr:colOff>
      <xdr:row>113</xdr:row>
      <xdr:rowOff>43354</xdr:rowOff>
    </xdr:to>
    <xdr:pic>
      <xdr:nvPicPr>
        <xdr:cNvPr id="15" name="Imagen 14">
          <a:extLst>
            <a:ext uri="{FF2B5EF4-FFF2-40B4-BE49-F238E27FC236}">
              <a16:creationId xmlns:a16="http://schemas.microsoft.com/office/drawing/2014/main" id="{5335E9C4-9413-38BB-0D4A-BF82BB4E0FB9}"/>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15100100" y="11048999"/>
          <a:ext cx="14249400" cy="105208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266700</xdr:colOff>
      <xdr:row>1</xdr:row>
      <xdr:rowOff>28575</xdr:rowOff>
    </xdr:from>
    <xdr:to>
      <xdr:col>6</xdr:col>
      <xdr:colOff>390007</xdr:colOff>
      <xdr:row>13</xdr:row>
      <xdr:rowOff>171146</xdr:rowOff>
    </xdr:to>
    <xdr:pic>
      <xdr:nvPicPr>
        <xdr:cNvPr id="2" name="Imagen 1">
          <a:extLst>
            <a:ext uri="{FF2B5EF4-FFF2-40B4-BE49-F238E27FC236}">
              <a16:creationId xmlns:a16="http://schemas.microsoft.com/office/drawing/2014/main" id="{2428BC68-9223-408D-B40F-8CC1FC14C552}"/>
            </a:ext>
          </a:extLst>
        </xdr:cNvPr>
        <xdr:cNvPicPr>
          <a:picLocks noChangeAspect="1"/>
        </xdr:cNvPicPr>
      </xdr:nvPicPr>
      <xdr:blipFill>
        <a:blip xmlns:r="http://schemas.openxmlformats.org/officeDocument/2006/relationships" r:embed="rId1"/>
        <a:stretch>
          <a:fillRect/>
        </a:stretch>
      </xdr:blipFill>
      <xdr:spPr>
        <a:xfrm>
          <a:off x="1790700" y="219075"/>
          <a:ext cx="4142857" cy="24285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UCE/OLCE/INDICADORES/INDICADOR%204.3.3/PPS-OLCE-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Plan de Pruebas"/>
      <sheetName val="Acerca de OLCE"/>
      <sheetName val="Módulo de Indicadores"/>
      <sheetName val="Indicadores nacionales"/>
      <sheetName val="Mód Indicadores internacionales"/>
      <sheetName val="Indicadores multilaterales"/>
      <sheetName val="MISLO"/>
      <sheetName val="API"/>
      <sheetName val="Directorio Logístico"/>
      <sheetName val="Comparativo de costos"/>
      <sheetName val="Nueva Normativa"/>
      <sheetName val="Documento de interés"/>
      <sheetName val="Fuentes de inf. adicionales"/>
      <sheetName val="Redes Sociales"/>
      <sheetName val="Noticias"/>
      <sheetName val="Canal de Aprendizaje"/>
      <sheetName val="Eventos"/>
      <sheetName val="Visores Geográficos"/>
      <sheetName val="Ayuda"/>
      <sheetName val="Contacto"/>
      <sheetName val="Errores del Portal"/>
    </sheetNames>
    <sheetDataSet>
      <sheetData sheetId="0">
        <row r="12">
          <cell r="A12">
            <v>1</v>
          </cell>
        </row>
        <row r="13">
          <cell r="A13">
            <v>2</v>
          </cell>
        </row>
        <row r="14">
          <cell r="A14">
            <v>3</v>
          </cell>
        </row>
        <row r="15">
          <cell r="A15">
            <v>4</v>
          </cell>
        </row>
        <row r="16">
          <cell r="A16">
            <v>5</v>
          </cell>
        </row>
        <row r="17">
          <cell r="A17">
            <v>6</v>
          </cell>
        </row>
        <row r="18">
          <cell r="A18">
            <v>7</v>
          </cell>
        </row>
        <row r="21">
          <cell r="A21">
            <v>1</v>
          </cell>
        </row>
        <row r="22">
          <cell r="A22">
            <v>2</v>
          </cell>
        </row>
        <row r="23">
          <cell r="A23">
            <v>3</v>
          </cell>
        </row>
        <row r="24">
          <cell r="A24">
            <v>4</v>
          </cell>
        </row>
        <row r="25">
          <cell r="A25">
            <v>5</v>
          </cell>
        </row>
        <row r="26">
          <cell r="A26">
            <v>6</v>
          </cell>
        </row>
        <row r="27">
          <cell r="A27">
            <v>7</v>
          </cell>
        </row>
        <row r="28">
          <cell r="A28">
            <v>8</v>
          </cell>
        </row>
        <row r="29">
          <cell r="A29">
            <v>9</v>
          </cell>
        </row>
        <row r="30">
          <cell r="A30">
            <v>10</v>
          </cell>
        </row>
        <row r="33">
          <cell r="A33" t="str">
            <v>Acta</v>
          </cell>
        </row>
        <row r="34">
          <cell r="A34" t="str">
            <v>Requerimiento</v>
          </cell>
        </row>
        <row r="35">
          <cell r="A35" t="str">
            <v>Ticket</v>
          </cell>
        </row>
        <row r="36">
          <cell r="A36" t="str">
            <v>Otros</v>
          </cell>
        </row>
        <row r="37">
          <cell r="A37" t="str">
            <v>Mejora</v>
          </cell>
        </row>
        <row r="38">
          <cell r="A38" t="str">
            <v>Sin Asignar</v>
          </cell>
        </row>
        <row r="41">
          <cell r="A41" t="str">
            <v>Ok</v>
          </cell>
        </row>
        <row r="42">
          <cell r="A42" t="str">
            <v>No Ok</v>
          </cell>
        </row>
        <row r="43">
          <cell r="A43" t="str">
            <v>No Aplica</v>
          </cell>
        </row>
        <row r="44">
          <cell r="A44" t="str">
            <v>Pendiente</v>
          </cell>
        </row>
        <row r="45">
          <cell r="A45" t="str">
            <v>Otros</v>
          </cell>
        </row>
        <row r="49">
          <cell r="A49" t="str">
            <v>MR</v>
          </cell>
        </row>
        <row r="50">
          <cell r="A50" t="str">
            <v>CO</v>
          </cell>
        </row>
        <row r="51">
          <cell r="A51" t="str">
            <v>CP</v>
          </cell>
        </row>
        <row r="52">
          <cell r="A52" t="str">
            <v>GEE</v>
          </cell>
        </row>
        <row r="53">
          <cell r="A53" t="str">
            <v>Otros</v>
          </cell>
        </row>
        <row r="54">
          <cell r="A54" t="str">
            <v>Sin Asignar</v>
          </cell>
        </row>
        <row r="55">
          <cell r="A55" t="str">
            <v>Sin Asignar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hyperlink" Target="https://app-beta.lambdatest.com/console/realtime/browser/desktop" TargetMode="External"/><Relationship Id="rId117" Type="http://schemas.openxmlformats.org/officeDocument/2006/relationships/hyperlink" Target="https://minceturgobpe.sharepoint.com/Shared%20Documents/Forms/AllItems.aspx?id=%2FShared%20Documents%2FVUCE2%2FCalidad%2FBuzon%20electronico%2FVersion%201%2F2%2E%20PPS%5FBUZON2%2E0&amp;viewid=fdaf29ee%2D1dbc%2D43a5%2D800e%2Dcc2923a5d4d4&amp;ga=1" TargetMode="External"/><Relationship Id="rId21" Type="http://schemas.openxmlformats.org/officeDocument/2006/relationships/hyperlink" Target="https://veratiaservices.sharepoint.com/sites/ZEEPer9/Documentos%20compartidos/Forms/AllItems.aspx?fromShare=true&amp;ga=1&amp;id=%2Fsites%2FZEEPer9%2FDocumentos%20compartidos%2FGeneral%2FGesti%C3%B3nProyecto%2FEntregables%2FEntregable%202%2E2%2E%20An%C3%A1lisis%20y%20Dise%C3%B1o%20%2D%20Subsanaci%C3%B3n%20Actualizada%2FDADv1%2E1%2D2%20Casos%20de%20Uso&amp;viewid=60986d7b%2D48b8%2D4936%2D872e%2D01c49c292f56" TargetMode="External"/><Relationship Id="rId42" Type="http://schemas.openxmlformats.org/officeDocument/2006/relationships/hyperlink" Target="https://minceturgobpe.sharepoint.com/Shared%20Documents/Forms/AllItems.aspx?ga=1&amp;id=%2FShared%20Documents%2FVUCE2%2FMR%2F%5BMR%202%2E0%5D%20Documentos%20de%20trabajo%2F17%2E%20MR%202%2E0%20%2D%202023%2FHUs%20analisis%20funcional%2FHUs%20Desarrollo%20y%20DVUCEPT%2FFase%202&amp;viewid=fdaf29ee%2D1dbc%2D43a5%2D800e%2Dcc2923a5d4d4" TargetMode="External"/><Relationship Id="rId47" Type="http://schemas.openxmlformats.org/officeDocument/2006/relationships/hyperlink" Target="https://ww1.sunat.gob.pe/ol-ti-itrheopciones/RHESunat.htm" TargetMode="External"/><Relationship Id="rId63" Type="http://schemas.openxmlformats.org/officeDocument/2006/relationships/hyperlink" Target="https://minceturgobpe.sharepoint.com/Shared%20Documents/Forms/AllItems.aspx?id=%2FShared%20Documents%2FVUCE2%2FCalidad%2FMR%2DVUCE2%2E0%2F6%2E%20Mapeos&amp;p=true&amp;ga=1" TargetMode="External"/><Relationship Id="rId68" Type="http://schemas.openxmlformats.org/officeDocument/2006/relationships/hyperlink" Target="https://veratiaservices.sharepoint.com/sites/OLCEPer/Documentos%20compartidos/Forms/AllItems.aspx?id=%2Fsites%2FOLCEPer%2FDocumentos%20compartidos%2FGeneral%2FEntregables&amp;p=true&amp;ga=1" TargetMode="External"/><Relationship Id="rId84" Type="http://schemas.openxmlformats.org/officeDocument/2006/relationships/hyperlink" Target="https://minceturgobpe.sharepoint.com/:x:/r/_layouts/15/Doc.aspx?sourcedoc=%7B0F929943-7BE6-4313-AF1F-AC58EF9FC1E1%7D&amp;file=1.%20ReporteIncidencias_OLCE.xlsx&amp;action=default&amp;mobileredirect=true" TargetMode="External"/><Relationship Id="rId89" Type="http://schemas.openxmlformats.org/officeDocument/2006/relationships/hyperlink" Target="https://minceturgobpe.sharepoint.com/Shared%20Documents/Forms/AllItems.aspx?ga=1&amp;id=%2FShared%20Documents%2FVUCE2%2FCalidad%2FProyecto%20CP%202%2E0%2FINCIDENCIAS%2DEntregable%203%2FPPS%2DE3%20%2818%2Doct%29&amp;viewid=fdaf29ee%2D1dbc%2D43a5%2D800e%2Dcc2923a5d4d4" TargetMode="External"/><Relationship Id="rId112" Type="http://schemas.openxmlformats.org/officeDocument/2006/relationships/hyperlink" Target="https://outlook.office.com/mail/" TargetMode="External"/><Relationship Id="rId16" Type="http://schemas.openxmlformats.org/officeDocument/2006/relationships/hyperlink" Target="https://veratiaservices.sharepoint.com/:f:/s/ZEEPer9/Ep4rQGqHyVhAlwIcPh8tLQgBHqTeZt-0476hhQi6dhogaQ?e=gafis3%20%20%20%20---%20Nuevos%20requerimientos%20HU" TargetMode="External"/><Relationship Id="rId107" Type="http://schemas.openxmlformats.org/officeDocument/2006/relationships/hyperlink" Target="https://minceturgobpe.sharepoint.com/Shared%20Documents/Forms/AllItems.aspx?ga=1&amp;id=%2FShared%20Documents%2FVUCE2%2FCalidad%2FProyecto%20CP%202%2E0%2FIncidencias%2DEntregable%203&amp;viewid=fdaf29ee%2D1dbc%2D43a5%2D800e%2Dcc2923a5d4d4" TargetMode="External"/><Relationship Id="rId11" Type="http://schemas.openxmlformats.org/officeDocument/2006/relationships/hyperlink" Target="https://minceturgobpe.sharepoint.com/Shared%20Documents/Forms/AllItems.aspx?id=%2FShared%20Documents%2FVUCE2%2FCalidad%2FProyecto%20ZEE%2F17%2E%20Entregable%204%2E6%2E1&amp;p=true&amp;ga=1" TargetMode="External"/><Relationship Id="rId32" Type="http://schemas.openxmlformats.org/officeDocument/2006/relationships/hyperlink" Target="https://minceturaproyectovuce2-my.sharepoint.com/:v:/g/personal/ksantisteban_minceturaproyectovuce2_onmicrosoft_com/EVDVM3PCy0JAuEkRuKyuSVoBVPTAMv9gQOwjt0LunYV1Kw?referrer=Teams.TEAMS-ELECTRON&amp;referrerScenario=MeetingChicletGetLink.view.view" TargetMode="External"/><Relationship Id="rId37" Type="http://schemas.openxmlformats.org/officeDocument/2006/relationships/hyperlink" Target="https://veratiaservices.sharepoint.com/:x:/s/ZEEPer9/EZ12PN-u8cJItELMxIQWllEBOt4FRRLQIU_2U6YjczpDxw?e=AwS2dH" TargetMode="External"/><Relationship Id="rId53" Type="http://schemas.openxmlformats.org/officeDocument/2006/relationships/hyperlink" Target="https://veratiaservices.sharepoint.com/:f:/s/ZEEPer9/EoJEZjPDJrlJp4ALAKwBsO4BBGWC8hDghBqf9VfUwmOYUQ?e=MY7LKZ" TargetMode="External"/><Relationship Id="rId58" Type="http://schemas.openxmlformats.org/officeDocument/2006/relationships/hyperlink" Target="https://landing-capa.vuce.gob.pe/vuce-zee-mf/" TargetMode="External"/><Relationship Id="rId74" Type="http://schemas.openxmlformats.org/officeDocument/2006/relationships/hyperlink" Target="https://minceturgobpe.sharepoint.com/:x:/g/EbjDDnMb9v9HgKQPOLAUfCoBn0u977lZr7hdsT3pCChhSQ?e=UQBYg7" TargetMode="External"/><Relationship Id="rId79" Type="http://schemas.openxmlformats.org/officeDocument/2006/relationships/hyperlink" Target="https://minceturgobpe.sharepoint.com/:x:/g/EeIMOpwWapFNiBilIX6PpSsBy_DBWfQfj9Ek2QxwNvjecw?e=TR9kQq" TargetMode="External"/><Relationship Id="rId102" Type="http://schemas.openxmlformats.org/officeDocument/2006/relationships/hyperlink" Target="https://minceturgobpe.sharepoint.com/Shared%20Documents/Forms/AllItems.aspx?ga=1&amp;id=%2FShared%20Documents%2FVUCE2%2FCalidad%2FProyecto%20CP%202%2E0%2FIncidencias%2DAutomatizaci%C3%B3n&amp;viewid=fdaf29ee%2D1dbc%2D43a5%2D800e%2Dcc2923a5d4d4" TargetMode="External"/><Relationship Id="rId123" Type="http://schemas.openxmlformats.org/officeDocument/2006/relationships/hyperlink" Target="https://minceturgobpe.sharepoint.com/Shared%20Documents/Forms/AllItems.aspx?id=%2FShared%20Documents%2FVUCE2%2FCalidad%2FInstaladores&amp;p=true&amp;ga=1" TargetMode="External"/><Relationship Id="rId5" Type="http://schemas.openxmlformats.org/officeDocument/2006/relationships/hyperlink" Target="https://landing-test.vuce.gob.pe/vuce-zee-api-autorizacion/login/?urlReturn=https://landing-test.vuce.gob.pe/vuce-zee-mf/" TargetMode="External"/><Relationship Id="rId90" Type="http://schemas.openxmlformats.org/officeDocument/2006/relationships/hyperlink" Target="https://minceturgobpe.sharepoint.com/Shared%20Documents/Forms/AllItems.aspx?ga=1&amp;id=%2FShared%20Documents%2FVUCE2%2FCalidad%2FProyecto%20CP%202%2E0%2FINCIDENCIAS%2D%20E3%2DAutomatizaci%C3%B3n&amp;viewid=fdaf29ee%2D1dbc%2D43a5%2D800e%2Dcc2923a5d4d4" TargetMode="External"/><Relationship Id="rId95" Type="http://schemas.openxmlformats.org/officeDocument/2006/relationships/hyperlink" Target="https://minceturgobpe.sharepoint.com/:x:/r/_layouts/15/Doc.aspx?sourcedoc=%7B842FBDC0-875B-43DC-99DF-0C41574E2621%7D&amp;file=3.%20ReporteIncidencias_CP2.0%20-%20E3-IPS-Subsanacion2.xlsx&amp;action=default&amp;mobileredirect=true" TargetMode="External"/><Relationship Id="rId22" Type="http://schemas.openxmlformats.org/officeDocument/2006/relationships/hyperlink" Target="https://veratiaservices.sharepoint.com/sites/ZEEPer9/Documentos%20compartidos/Forms/AllItems.aspx?fromShare=true&amp;ga=1&amp;id=%2Fsites%2FZEEPer9%2FDocumentos%20compartidos%2FGeneral%2FGesti%C3%B3nProyecto%2FEntregables%2FEntregable%204%2E%20Fase%20de%20Construcci%C3%B3n%2FEntregable%204%2E6%2E1%2FControl%20de%20Calidad%20y%20Pruebas%20del%20Sistema&amp;viewid=60986d7b%2D48b8%2D4936%2D872e%2D01c49c292f56" TargetMode="External"/><Relationship Id="rId27" Type="http://schemas.openxmlformats.org/officeDocument/2006/relationships/hyperlink" Target="https://www.browserling.com/" TargetMode="External"/><Relationship Id="rId43" Type="http://schemas.openxmlformats.org/officeDocument/2006/relationships/hyperlink" Target="https://minceturgobpe.sharepoint.com/Shared%20Documents/Forms/AllItems.aspx?ga=1&amp;id=%2FShared%20Documents%2FVUCE2%2FCalidad%2FMR%2DVUCE2%2E0%2FPPS%5FMR%2DVUCE2%2E0%5FX%5FValidar%20Fase%202%2DV2&amp;viewid=fdaf29ee%2D1dbc%2D43a5%2D800e%2Dcc2923a5d4d4" TargetMode="External"/><Relationship Id="rId48" Type="http://schemas.openxmlformats.org/officeDocument/2006/relationships/hyperlink" Target="https://veratiaservices.sharepoint.com/sites/OLCEPer/Documentos%20compartidos/Forms/AllItems.aspx?ga=1&amp;id=%2Fsites%2FOLCEPer%2FDocumentos%20compartidos%2FGeneral%2FEntregables&amp;viewid=1d9b6a5e%2Dd3a0%2D457f%2Da63d%2Dd1e719fe1c66" TargetMode="External"/><Relationship Id="rId64" Type="http://schemas.openxmlformats.org/officeDocument/2006/relationships/hyperlink" Target="https://minceturgobpe.sharepoint.com/Shared%20Documents/Forms/AllItems.aspx?id=%2FShared%20Documents%2FVUCE2%2FCalidad%2FMR%2DVUCE2%2E0%2F4%2E%20Incidencias&amp;p=true&amp;ga=1" TargetMode="External"/><Relationship Id="rId69" Type="http://schemas.openxmlformats.org/officeDocument/2006/relationships/hyperlink" Target="https://minceturaproyectovuce2-my.sharepoint.com/:v:/g/personal/rhuapaya_minceturaproyectovuce2_onmicrosoft_com/EX3_baEz3BtOlf6fd9zf6GIB0Tqakd0tBtE_VaN22ZLzTw?e=J1EjKP&amp;nav=eyJyZWZlcnJhbEluZm8iOnsicmVmZXJyYWxBcHAiOiJTdHJlYW1XZWJBcHAiLCJyZWZlcnJhbFZpZXciOiJTaGFyZURpYWxvZy1MaW5rIiwicmVmZXJyYWxBcHBQbGF0Zm9ybSI6IldlYiIsInJlZmVycmFsTW9kZSI6InZpZXcifX0%3D" TargetMode="External"/><Relationship Id="rId113" Type="http://schemas.openxmlformats.org/officeDocument/2006/relationships/hyperlink" Target="mailto:The.Last.Maverick@0" TargetMode="External"/><Relationship Id="rId118" Type="http://schemas.openxmlformats.org/officeDocument/2006/relationships/hyperlink" Target="https://landing-test.vuce.gob.pe/buzonelectronico2/buzon-user-ui/mailBox" TargetMode="External"/><Relationship Id="rId80" Type="http://schemas.openxmlformats.org/officeDocument/2006/relationships/hyperlink" Target="https://minceturgobpe.sharepoint.com/:f:/g/Ek71t_LB3DlPuu5o93MVbykBBbTnZcq5iNaQHMEjBA950g?e=0SgtTw" TargetMode="External"/><Relationship Id="rId85" Type="http://schemas.openxmlformats.org/officeDocument/2006/relationships/hyperlink" Target="https://landing-test.vuce.gob.pe/olce-wp/wp-login.php?wp_lang=es_ES&amp;as_fid=443502bffdeb257098e95b7fb3a02c6c5b222ddf" TargetMode="External"/><Relationship Id="rId12" Type="http://schemas.openxmlformats.org/officeDocument/2006/relationships/hyperlink" Target="https://veratiaservices.sharepoint.com/sites/ZEEPer9/Documentos%20compartidos/Forms/AllItems.aspx?ga=1&amp;id=%2Fsites%2FZEEPer9%2FDocumentos%20compartidos%2FGeneral%2FGesti%C3%B3nProyecto%2FEntregables%2FEntregable%204%2E%20Fase%20de%20Construcci%C3%B3n%2FEntregable%204%2E6%2FControl%20de%20Calidad%20y%20Pruebas%20del%20Sistema%2F2%2E%20Avance%20Enero%202023&amp;viewid=60986d7b%2D48b8%2D4936%2D872e%2D01c49c292f56" TargetMode="External"/><Relationship Id="rId17" Type="http://schemas.openxmlformats.org/officeDocument/2006/relationships/hyperlink" Target="https://veratiaservices.sharepoint.com/sites/ZEEPer9/Documentos%20compartidos/Forms/AllItems.aspx?id=%2Fsites%2FZEEPer9%2FDocumentos%20compartidos%2FGeneral%2FGesti%C3%B3nProyecto%2FEntregables&amp;p=true&amp;ga=1" TargetMode="External"/><Relationship Id="rId33" Type="http://schemas.openxmlformats.org/officeDocument/2006/relationships/hyperlink" Target="https://minceturaproyectovuce2-my.sharepoint.com/:v:/g/personal/ksantisteban_minceturaproyectovuce2_onmicrosoft_com/Ee4PWnupva1DupT4s1jpCHgB55p_IgDQ6xRpBzADACnoaw?referrer=Teams.TEAMS-ELECTRON&amp;referrerScenario=MeetingChicletGetLink.view.view" TargetMode="External"/><Relationship Id="rId38" Type="http://schemas.openxmlformats.org/officeDocument/2006/relationships/hyperlink" Target="https://veratiaservices.sharepoint.com/:x:/s/ZEEPer9/ETvbL8sObRJKsYQnyVGuxSEBaB0OP0oJzQXmPTfTZUXM-w?e=CPY0uE" TargetMode="External"/><Relationship Id="rId59" Type="http://schemas.openxmlformats.org/officeDocument/2006/relationships/hyperlink" Target="https://veratiaservices.sharepoint.com/:f:/s/ZEEPer9/EuKlAYhtS2FJh11559LsBKcBTmMEnwwUUysCN9heeRPGEA?e=hohuHG" TargetMode="External"/><Relationship Id="rId103" Type="http://schemas.openxmlformats.org/officeDocument/2006/relationships/hyperlink" Target="https://minceturgobpe.sharepoint.com/:x:/r/_layouts/15/Doc.aspx?sourcedoc=%7BA4871C05-ACA2-49E6-8682-46A97488CA77%7D&amp;file=Reporte%20de%20Incidencias%20-%20Autenticaci%C3%B3n%202.0(RNF).xlsx&amp;action=default&amp;mobileredirect=true" TargetMode="External"/><Relationship Id="rId108" Type="http://schemas.openxmlformats.org/officeDocument/2006/relationships/hyperlink" Target="https://minceturgobpe.sharepoint.com/:f:/g/Epx8wBd1MuhAkRq1PvzEc6kBivJ82e00iVEFRYGZ551b0A?e=wxIzJZ" TargetMode="External"/><Relationship Id="rId124" Type="http://schemas.openxmlformats.org/officeDocument/2006/relationships/hyperlink" Target="https://minceturgobpe.sharepoint.com/:f:/g/EhUQ78S_kwNHmfyJME39oloB_Bwyt-Jplxpuy-iFyUKi5Q?e=r2EYUj" TargetMode="External"/><Relationship Id="rId54" Type="http://schemas.openxmlformats.org/officeDocument/2006/relationships/hyperlink" Target="mailto:ing.jorgecisneroscab@gmail.com" TargetMode="External"/><Relationship Id="rId70" Type="http://schemas.openxmlformats.org/officeDocument/2006/relationships/hyperlink" Target="https://minceturaproyectovuce2-my.sharepoint.com/:v:/g/personal/rhuapaya_minceturaproyectovuce2_onmicrosoft_com/EY_QlhkA2rlMqA1Og5feeEYBeG6vzRQX4WXR_f8QrqCoAQ?e=ybdoeX&amp;nav=eyJyZWZlcnJhbEluZm8iOnsicmVmZXJyYWxBcHAiOiJTdHJlYW1XZWJBcHAiLCJyZWZlcnJhbFZpZXciOiJTaGFyZURpYWxvZy1MaW5rIiwicmVmZXJyYWxBcHBQbGF0Zm9ybSI6IldlYiIsInJlZmVycmFsTW9kZSI6InZpZXcifX0%3D" TargetMode="External"/><Relationship Id="rId75" Type="http://schemas.openxmlformats.org/officeDocument/2006/relationships/hyperlink" Target="https://minceturgobpe.sharepoint.com/:f:/g/EucaIwsk89JNjwdCyaeJczcBdHaug6pIjGIC7jS38AwHSA?e=CfYdxV" TargetMode="External"/><Relationship Id="rId91" Type="http://schemas.openxmlformats.org/officeDocument/2006/relationships/hyperlink" Target="https://minceturgobpe.sharepoint.com/Shared%20Documents/Forms/AllItems.aspx?e=5%3A43b0838bcdc44f63b8851b4c77f92544&amp;sharingv2=true&amp;fromShare=true&amp;at=9&amp;CID=10951e88%2Dde07%2D4dae%2Daa05%2D56d220ffeb3c&amp;FolderCTID=0x012000BD3AF6BD3643E2489923943EFF36A593&amp;id=%2FShared%20Documents%2FVUCE2%2FCalidad%2FProyecto%20CP%202%2E0%2FIncidencias%2DEntregable%203%2DSubsanacion%202" TargetMode="External"/><Relationship Id="rId96" Type="http://schemas.openxmlformats.org/officeDocument/2006/relationships/hyperlink" Target="https://minceturgobpe.sharepoint.com/Shared%20Documents/Forms/AllItems.aspx?ga=1&amp;id=%2FShared%20Documents%2FVUCE2%2FPROYECTOS%2FCP2%2E0%2F12%2E%20Consultor%C3%ADa%20CP%202%2E0%2F7%2E%20Entregables%20%28versi%C3%B3n%20para%20revisi%C3%B3n%29%2F2%2E4%20Entregable%202%20%2D%20Recomendaciones%20%2831%2E08%2E24%29%2FRecomendaciones%20QA%2FIPS%5FE2&amp;viewid=fdaf29ee%2D1dbc%2D43a5%2D800e%2Dcc2923a5d4d4" TargetMode="External"/><Relationship Id="rId1" Type="http://schemas.openxmlformats.org/officeDocument/2006/relationships/hyperlink" Target="https://minceturgobpe.sharepoint.com/:f:/g/EujCIjECi3tKgHl9ZjlGGU0BMxLfDbMrFPYWbQS8zw0uYw?e=SrdGXv" TargetMode="External"/><Relationship Id="rId6" Type="http://schemas.openxmlformats.org/officeDocument/2006/relationships/hyperlink" Target="https://landing-test.vuce.gob.pe/vuce-zee-mf/" TargetMode="External"/><Relationship Id="rId23" Type="http://schemas.openxmlformats.org/officeDocument/2006/relationships/hyperlink" Target="https://minceturgobpe.sharepoint.com/Shared%20Documents/Forms/AllItems.aspx?ga=1&amp;id=%2FShared%20Documents%2FVUCE2%2FMR%2F%5BMR%202%2E0%5D%20Documentos%20de%20trabajo%2F17%2E%20MR%202%2E0%20%2D%202023%2FVideos&amp;viewid=fdaf29ee%2D1dbc%2D43a5%2D800e%2Dcc2923a5d4d4" TargetMode="External"/><Relationship Id="rId28" Type="http://schemas.openxmlformats.org/officeDocument/2006/relationships/hyperlink" Target="https://minceturgobpe.sharepoint.com/Shared%20Documents/Forms/AllItems.aspx?id=%2FShared%20Documents%2FVUCE2%2FCalidad%2FMR%2DVUCE2%2E0%2FPPS%5FMR%2DVUCE2%2E0%5FX%5FValidar%2FFASE1&amp;p=true&amp;ga=1" TargetMode="External"/><Relationship Id="rId49" Type="http://schemas.openxmlformats.org/officeDocument/2006/relationships/hyperlink" Target="https://landing-test.vuce.gob.pe/olce-wp/wp-admin/" TargetMode="External"/><Relationship Id="rId114" Type="http://schemas.openxmlformats.org/officeDocument/2006/relationships/hyperlink" Target="https://minceturgobpe.sharepoint.com/:x:/g/EensSZCR415NrpOdCm6cwWUB_ADkeEZ4gmBuPZYaVBHDTQ?e=5VGirn" TargetMode="External"/><Relationship Id="rId119" Type="http://schemas.openxmlformats.org/officeDocument/2006/relationships/hyperlink" Target="https://landing-test.vuce.gob.pe/buzonelectronico2/buzon-user-ui/start?codec=MR" TargetMode="External"/><Relationship Id="rId44" Type="http://schemas.openxmlformats.org/officeDocument/2006/relationships/hyperlink" Target="https://veratiaservices.sharepoint.com/sites/OLCEPer/Documentos%20compartidos/Forms/AllItems.aspx?csf=1&amp;web=1&amp;e=NW5E6j&amp;cid=7a32e7a0%2D6eb9%2D4931%2Da290%2D3dfdf09f457e&amp;FolderCTID=0x01200018157CD2E1333F4698721DA6AEE992C2&amp;id=%2Fsites%2FOLCEPer%2FDocumentos%20compartidos%2FGeneral%2FEntregables%2FEntregable%202%2E2%20%2D%20An%C3%A1lisis%20y%20Dise%C3%B1o&amp;viewid=1d9b6a5e%2Dd3a0%2D457f%2Da63d%2Dd1e719fe1c66" TargetMode="External"/><Relationship Id="rId60" Type="http://schemas.openxmlformats.org/officeDocument/2006/relationships/hyperlink" Target="https://minceturgobpe.sharepoint.com/:f:/g/EseyXTFk80FOnbiPvcekGPQBgy_T1_ZMD_xhxji0Zoar0g?e=hx9u7w" TargetMode="External"/><Relationship Id="rId65" Type="http://schemas.openxmlformats.org/officeDocument/2006/relationships/hyperlink" Target="https://minceturgobpe.sharepoint.com/:f:/g/EsrZ49jrHKRCnqlHkTRXFG8BbCbFcokpknUrEtoLQZBhLw?e=pwG8ur" TargetMode="External"/><Relationship Id="rId81" Type="http://schemas.openxmlformats.org/officeDocument/2006/relationships/hyperlink" Target="https://minceturgobpe.sharepoint.com/:f:/g/EgFsj3bFnR5HlYblMMJUB-kBIH3MkCZLtPvwv_EmT_il5w?e=A3C19V" TargetMode="External"/><Relationship Id="rId86" Type="http://schemas.openxmlformats.org/officeDocument/2006/relationships/hyperlink" Target="mailto:jcisneros/Jcisner0@" TargetMode="External"/><Relationship Id="rId13" Type="http://schemas.openxmlformats.org/officeDocument/2006/relationships/hyperlink" Target="https://veratiaservices.sharepoint.com/:x:/s/ZEEPer9/ER17MDNSHPFKiBIlF3QSlKgBZkQYpmuuebUBzK--7DZiKQ?e=RDSUE0%20%20--Ruta%20del%20Excel%20Requerimientos%20funcionales" TargetMode="External"/><Relationship Id="rId18" Type="http://schemas.openxmlformats.org/officeDocument/2006/relationships/hyperlink" Target="https://veratiaservices.sharepoint.com/:x:/s/ZEEPer9/ER17MDNSHPFKiBIlF3QSlKgBZkQYpmuuebUBzK--7DZiKQ?e=RDSUE0&amp;ovuser=5fcc16fa-320e-49a2-8519-b3b58c55cc3c%2CInvitado%20de%20la%20reuni%C3%B3n&amp;clickparams=eyJBcHBOYW1lIjoiVGVhbXMtRGVza3RvcCIsIkFwcFZlcnNpb24iOiIxNDE1LzIzMDkyOTExMjA4IiwiSGFzRmVkZXJhdGVkVXNlciI6dHJ1ZX0%3D" TargetMode="External"/><Relationship Id="rId39" Type="http://schemas.openxmlformats.org/officeDocument/2006/relationships/hyperlink" Target="https://minceturgobpe.sharepoint.com/:f:/g/Ejbcc_NqZYFNln0hOjelpPIB3aWUf0WcmMgpWi_XhRcaFw?e=SHXlF4" TargetMode="External"/><Relationship Id="rId109" Type="http://schemas.openxmlformats.org/officeDocument/2006/relationships/hyperlink" Target="https://minceturgobpe.sharepoint.com/Shared%20Documents/Forms/AllItems.aspx?ga=1&amp;id=%2FShared%20Documents%2FVUCE2%2FPROYECTOS%2FCP2%2E0%2F12%2E%20Consultor%C3%ADa%20CP%202%2E0%2FEntregables%2FEntregable%203%20%2D%20Recomendaciones%2F04%20Desarrollo%20E3&amp;viewid=fdaf29ee%2D1dbc%2D43a5%2D800e%2Dcc2923a5d4d4" TargetMode="External"/><Relationship Id="rId34" Type="http://schemas.openxmlformats.org/officeDocument/2006/relationships/hyperlink" Target="https://minceturaproyectovuce2-my.sharepoint.com/:v:/g/personal/ksantisteban_minceturaproyectovuce2_onmicrosoft_com/EQN8h0bv3FpPkG70HEU2Bb8BjVfyqY_aE-DcFwuwm_YPPg?referrer=Teams.TEAMS-ELECTRON&amp;referrerScenario=MeetingChicletGetLink.view.view" TargetMode="External"/><Relationship Id="rId50" Type="http://schemas.openxmlformats.org/officeDocument/2006/relationships/hyperlink" Target="https://minceturaproyectovuce2-my.sharepoint.com/:v:/g/personal/jsoria_minceturaproyectovuce2_onmicrosoft_com/EXojZpn_dKNGnMSklX_F4_IBRHJrRrNIg5-K4NLJArOp8g?nav=eyJyZWZlcnJhbEluZm8iOnsicmVmZXJyYWxBcHAiOiJTdHJlYW1XZWJBcHAiLCJyZWZlcnJhbFZpZXciOiJTaGFyZURpYWxvZy1MaW5rIiwicmVmZXJyYWxBcHBQbGF0Zm9ybSI6IldlYiIsInJlZmVycmFsTW9kZSI6InZpZXcifX0%3D&amp;e=JrhzqG" TargetMode="External"/><Relationship Id="rId55" Type="http://schemas.openxmlformats.org/officeDocument/2006/relationships/hyperlink" Target="mailto:Jcisner0s@" TargetMode="External"/><Relationship Id="rId76" Type="http://schemas.openxmlformats.org/officeDocument/2006/relationships/hyperlink" Target="https://landing-test.vuce.gob.pe/autenticacion2/landing-componentes/components" TargetMode="External"/><Relationship Id="rId97" Type="http://schemas.openxmlformats.org/officeDocument/2006/relationships/hyperlink" Target="https://minceturgobpe.sharepoint.com/Shared%20Documents/Forms/AllItems.aspx?ga=1&amp;id=%2FShared%20Documents%2FVUCE2%2FCalidad%2FProyecto%20CP%202%2E0%2FINCIDENCIAS%2DEntregable%203%5FV2&amp;viewid=fdaf29ee%2D1dbc%2D43a5%2D800e%2Dcc2923a5d4d4" TargetMode="External"/><Relationship Id="rId104" Type="http://schemas.openxmlformats.org/officeDocument/2006/relationships/hyperlink" Target="https://minceturgobpe.sharepoint.com/:f:/g/ElFJVg28v05AsjXOnOqkN1sBMtc_0Hhorpg3nwZENPH0bQ?e=zeQEiq" TargetMode="External"/><Relationship Id="rId120" Type="http://schemas.openxmlformats.org/officeDocument/2006/relationships/hyperlink" Target="http://172.23.3.27:8080/" TargetMode="External"/><Relationship Id="rId125" Type="http://schemas.openxmlformats.org/officeDocument/2006/relationships/hyperlink" Target="http://172.23.2.21:8080/home" TargetMode="External"/><Relationship Id="rId7" Type="http://schemas.openxmlformats.org/officeDocument/2006/relationships/hyperlink" Target="https://landing-test.vuce.gob.pe/vuce-zee-api-autorizacion/login/?urlReturn=https://landing-test.vuce.gob.pe/vuce-zee-mf/" TargetMode="External"/><Relationship Id="rId71" Type="http://schemas.openxmlformats.org/officeDocument/2006/relationships/hyperlink" Target="https://minceturgobpe.sharepoint.com/Shared%20Documents/Forms/AllItems.aspx?id=%2FShared%20Documents%2FVUCE2%2FCalidad%2FOLCE%2F28%20Revision%20Entregable%207%2E2%20OLCE%20%2D%20Revision%20062024&amp;p=true&amp;ga=1" TargetMode="External"/><Relationship Id="rId92" Type="http://schemas.openxmlformats.org/officeDocument/2006/relationships/hyperlink" Target="https://minceturgobpe.sharepoint.com/Shared%20Documents/Forms/AllItems.aspx?ga=1&amp;id=%2FShared%20Documents%2FVUCE2%2FCalidad%2FProyecto%20CP%202%2E0%2FIncidencias%2DEntregable%203%2DSubsanacion%202&amp;viewid=fdaf29ee%2D1dbc%2D43a5%2D800e%2Dcc2923a5d4d4" TargetMode="External"/><Relationship Id="rId2" Type="http://schemas.openxmlformats.org/officeDocument/2006/relationships/hyperlink" Target="https://minceturgobpe.sharepoint.com/Shared%20Documents/Forms/AllItems.aspx?ga=1&amp;id=%2FShared%20Documents%2FVUCE2%2FCalidad%2FCAPACITACION%2FZonas%20Economicas%20Especiales%20%28ZEE%29&amp;sortField=Created&amp;isAscending=false&amp;viewid=fdaf29ee%2D1dbc%2D43a5%2D800e%2Dcc2923a5d4d4" TargetMode="External"/><Relationship Id="rId29" Type="http://schemas.openxmlformats.org/officeDocument/2006/relationships/hyperlink" Target="https://minceturaproyectovuce2-my.sharepoint.com/personal/sectorista_minceturaproyectovuce2_onmicrosoft_com/_layouts/15/onedrive.aspx?id=%2Fpersonal%2Fsectorista%5Fminceturaproyectovuce2%5Fonmicrosoft%5Fcom%2FDocuments%2FKatherine%20Chumpitaz%2FDesarrollo%20Sistema%20OLCE%20%2D%20Carpeta%20de%20trabajo%20interna%2FRevisi%C3%B3n%20incidencias%20R2&amp;ga=1" TargetMode="External"/><Relationship Id="rId24" Type="http://schemas.openxmlformats.org/officeDocument/2006/relationships/hyperlink" Target="https://minceturgobpe.sharepoint.com/:x:/r/_layouts/15/Doc.aspx?sourcedoc=%7BE91D1178-87DC-4FB9-9796-8DCFDD0F2FB0%7D&amp;file=3.-ReporteIncidencias_ZEE%20-%20E%204.6.1%20B.xlsx&amp;action=default&amp;mobileredirect=true" TargetMode="External"/><Relationship Id="rId40" Type="http://schemas.openxmlformats.org/officeDocument/2006/relationships/hyperlink" Target="https://minceturgobpe.sharepoint.com/Shared%20Documents/Forms/AllItems.aspx?id=%2FShared%20Documents%2FVUCE2%2FCalidad%2FProyecto%20ZEE%2F18%2E%20Entregable%204%2E6%2E1&amp;p=true&amp;ga=1" TargetMode="External"/><Relationship Id="rId45" Type="http://schemas.openxmlformats.org/officeDocument/2006/relationships/hyperlink" Target="https://minceturgobpe.sharepoint.com/:f:/g/El2MGjogXB5Mi8tKdZbaM4YBDdMzxnI6ktZufN8YML329w?e=h68K87" TargetMode="External"/><Relationship Id="rId66" Type="http://schemas.openxmlformats.org/officeDocument/2006/relationships/hyperlink" Target="https://minceturgobpe.sharepoint.com/Shared%20Documents/Forms/AllItems.aspx?ga=1&amp;id=%2FShared%20Documents%2FVUCE2%2FTransversales%2FAutenticacion%2FTEAMS%2F2%2E%20FUNCIONALES%2FEntregables%2FHDUs%2FFASE%20I%2FRelease%202&amp;viewid=fdaf29ee%2D1dbc%2D43a5%2D800e%2Dcc2923a5d4d4" TargetMode="External"/><Relationship Id="rId87" Type="http://schemas.openxmlformats.org/officeDocument/2006/relationships/hyperlink" Target="http://172.23.12.28/" TargetMode="External"/><Relationship Id="rId110" Type="http://schemas.openxmlformats.org/officeDocument/2006/relationships/hyperlink" Target="https://minceturgobpe.sharepoint.com/Shared%20Documents/Forms/AllItems.aspx?id=%2FShared%20Documents%2FVUCE2%2FCalidad%2FBuzon%20electronico%2FVersion%201&amp;p=true&amp;ga=1" TargetMode="External"/><Relationship Id="rId115" Type="http://schemas.openxmlformats.org/officeDocument/2006/relationships/hyperlink" Target="https://teams.microsoft.com/l/meetup-join/19%3ameeting_YzY5NTVlZTYtZjg2OC00NTcyLWEzYjktMDI4MjE5MjVjYTIy%40thread.v2/0?context=%7b%22Tid%22%3a%225fcc16fa-320e-49a2-8519-b3b58c55cc3c%22%2c%22Oid%22%3a%22f12545d7-08cc-460d-bec4-6e9cbb6ba2a4%22%7d" TargetMode="External"/><Relationship Id="rId61" Type="http://schemas.openxmlformats.org/officeDocument/2006/relationships/hyperlink" Target="https://minceturgobpe.sharepoint.com/Shared%20Documents/Forms/AllItems.aspx?id=%2FShared%20Documents%2FVUCE2%2FMR%2F%5BMR%202%2E0%5D%20Documentos%20de%20trabajo%2F17%2E%20MR%202%2E0%20%2D%202023%2FHUs%20analisis%20funcional%2FHUs%20Desarrollo%20y%20DVUCEPT&amp;p=true&amp;ga=1" TargetMode="External"/><Relationship Id="rId82" Type="http://schemas.openxmlformats.org/officeDocument/2006/relationships/hyperlink" Target="https://landing-test.vuce.gob.pe/olce-wp/" TargetMode="External"/><Relationship Id="rId19" Type="http://schemas.openxmlformats.org/officeDocument/2006/relationships/hyperlink" Target="https://veratiaservices.sharepoint.com/:f:/s/ZEEPer9/EjULqPTAiXVAvGZvMOeY2ksBcJeN3PYcoLk7PrRrDWmRjQ?e=X65ATl" TargetMode="External"/><Relationship Id="rId14" Type="http://schemas.openxmlformats.org/officeDocument/2006/relationships/hyperlink" Target="https://veratiaservices.sharepoint.com/:f:/s/ZEEPer9/EvtVPh1ZKF5Gp9LHOIEgKysBJZQxb4Atp_k1zplzCgARdg?e=hvpsgx%20%20%20-%20PPS%20e%20IPS%20E%204.6" TargetMode="External"/><Relationship Id="rId30" Type="http://schemas.openxmlformats.org/officeDocument/2006/relationships/hyperlink" Target="https://minceturgobpe.sharepoint.com/Shared%20Documents/Forms/AllItems.aspx?id=%2FShared%20Documents%2FVUCE2%2FCalidad%2FOLCE%2F17%20Revision%20de%20Incidencias%20E5%20Release%202%20%2812%2D2023%29&amp;p=true&amp;ga=1" TargetMode="External"/><Relationship Id="rId35" Type="http://schemas.openxmlformats.org/officeDocument/2006/relationships/hyperlink" Target="https://minceturaproyectovuce2-my.sharepoint.com/:v:/g/personal/ksantisteban_minceturaproyectovuce2_onmicrosoft_com/EQ-nukX8ZpxBuRkzEPZ_YT0BFUQxu7pVVUrko2nkctFPiA?referrer=Teams.TEAMS-ELECTRON&amp;referrerScenario=MeetingChicletGetLink.view.view" TargetMode="External"/><Relationship Id="rId56" Type="http://schemas.openxmlformats.org/officeDocument/2006/relationships/hyperlink" Target="https://minceturgobpe.sharepoint.com/:f:/g/EsbTRDoBMeVKtY4xFpEKjC8BGIdY7KTNCWP-AnobQ9ACFw?e=g6fEGe" TargetMode="External"/><Relationship Id="rId77" Type="http://schemas.openxmlformats.org/officeDocument/2006/relationships/hyperlink" Target="https://minceturgobpe.sharepoint.com/Shared%20Documents/Forms/AllItems.aspx?e=5%3A141abfcf5a334e41857f518803a41f00&amp;sharingv2=true&amp;fromShare=true&amp;at=9&amp;CID=46653213%2Ddbb7%2D42fa%2D98b7%2D404877b141f1&amp;FolderCTID=0x012000BD3AF6BD3643E2489923943EFF36A593&amp;id=%2FShared%20Documents%2FVUCE2%2FCalidad%2FAutenticaci%C3%B3n" TargetMode="External"/><Relationship Id="rId100" Type="http://schemas.openxmlformats.org/officeDocument/2006/relationships/hyperlink" Target="https://veratiaservices.sharepoint.com/:f:/s/ZEEPer9/EujlUo7OFJBOiTY2ImkaSJcB1-d2vmfPTSWcFsk-31lSfQ?e=c8WRZc" TargetMode="External"/><Relationship Id="rId105" Type="http://schemas.openxmlformats.org/officeDocument/2006/relationships/hyperlink" Target="http://172.23.12.28/cp2/scriptautomatizacion" TargetMode="External"/><Relationship Id="rId126" Type="http://schemas.openxmlformats.org/officeDocument/2006/relationships/printerSettings" Target="../printerSettings/printerSettings1.bin"/><Relationship Id="rId8" Type="http://schemas.openxmlformats.org/officeDocument/2006/relationships/hyperlink" Target="https://minceturgobpe.sharepoint.com/Shared%20Documents/Forms/AllItems.aspx?ga=1&amp;id=%2FShared%20Documents%2FVUCE2%2FCalidad%2FProyecto%20ZEE%2F17%2E%20Entregable%204%2E6%2E1%2FCasos%20de%20Uso&amp;viewid=fdaf29ee%2D1dbc%2D43a5%2D800e%2Dcc2923a5d4d4" TargetMode="External"/><Relationship Id="rId51" Type="http://schemas.openxmlformats.org/officeDocument/2006/relationships/hyperlink" Target="https://minceturgobpe.sharepoint.com/Shared%20Documents/Forms/AllItems.aspx?id=%2FShared%20Documents%2FVUCE2%2FCalidad%2FOLCE%2F24%2E%20Revision%20Entregable%207%2E1%20OLCE%2018032024&amp;p=true&amp;ga=1" TargetMode="External"/><Relationship Id="rId72" Type="http://schemas.openxmlformats.org/officeDocument/2006/relationships/hyperlink" Target="https://minceturgobpe.sharepoint.com/Shared%20Documents/Forms/AllItems.aspx?id=%2FShared%20Documents%2FVUCE2%2FCalidad%2FOLCE%2F28%20Revision%20Entregable%207%2E2%20OLCE%20%2D%20Revision%20062024%2FINCIDENCIAS&amp;p=true&amp;ga=1" TargetMode="External"/><Relationship Id="rId93" Type="http://schemas.openxmlformats.org/officeDocument/2006/relationships/hyperlink" Target="https://minceturgobpe.sharepoint.com/Shared%20Documents/Forms/AllItems.aspx?ga=1&amp;id=%2FShared%20Documents%2FVUCE2%2FCalidad%2FProyecto%20CP%202%2E0%2FIncidencias%2DEntregable%203%2DSubsanacion%202&amp;viewid=fdaf29ee%2D1dbc%2D43a5%2D800e%2Dcc2923a5d4d4" TargetMode="External"/><Relationship Id="rId98" Type="http://schemas.openxmlformats.org/officeDocument/2006/relationships/hyperlink" Target="http://172.23.12.23:9000/" TargetMode="External"/><Relationship Id="rId121" Type="http://schemas.openxmlformats.org/officeDocument/2006/relationships/hyperlink" Target="https://minceturgobpe.sharepoint.com/:f:/g/ErVbLRkXwoxHlXS-T-b2ljEBVF9tyw4WkQCu9-Km9qqHqw?e=4rRETI" TargetMode="External"/><Relationship Id="rId3" Type="http://schemas.openxmlformats.org/officeDocument/2006/relationships/hyperlink" Target="https://landing-test.vuce.gob.pe/vuce-zee-api-autorizacion/login/?urlReturn=https://landing-test.vuce.gob.pe/vuce-zee-mf/" TargetMode="External"/><Relationship Id="rId25" Type="http://schemas.openxmlformats.org/officeDocument/2006/relationships/hyperlink" Target="https://front.comparium.app/livetesting" TargetMode="External"/><Relationship Id="rId46" Type="http://schemas.openxmlformats.org/officeDocument/2006/relationships/hyperlink" Target="https://minceturaproyectovuce2.sharepoint.com/sites/MRMercancasRestringidas2.0/Shared%20Documents/Forms/AllItems.aspx?ga=1&amp;id=%2Fsites%2FMRMercancasRestringidas2%2E0%2FShared%20Documents%2FGesti%C3%B3n%20%2D%20Entorno%20de%20Trabajo%2F1%2E%20FUNCIONALES%2FIPEN%2FFase%201%2FHDUs&amp;viewid=4c532c45%2D056a%2D406c%2Db622%2Daff1f764469b" TargetMode="External"/><Relationship Id="rId67" Type="http://schemas.openxmlformats.org/officeDocument/2006/relationships/hyperlink" Target="https://minceturgobpe.sharepoint.com/:x:/g/EczJ8b_Z4eVNneTTMRHgM_0BXBlHw6cB08-zlrIJukMXrA?e=nGHI8D" TargetMode="External"/><Relationship Id="rId116" Type="http://schemas.openxmlformats.org/officeDocument/2006/relationships/hyperlink" Target="https://minceturgobpe.sharepoint.com/Shared%20Documents/Forms/AllItems.aspx?id=%2FShared%20Documents%2FVUCE2%2FCalidad%2FBuzon%20electronico%2FVersion%201%2F3%2E%20IPS%5FBUZON2%2E0&amp;viewid=fdaf29ee%2D1dbc%2D43a5%2D800e%2Dcc2923a5d4d4&amp;ga=1" TargetMode="External"/><Relationship Id="rId20" Type="http://schemas.openxmlformats.org/officeDocument/2006/relationships/hyperlink" Target="https://veratiaservices.sharepoint.com/sites/ZEEPer9/Documentos%20compartidos/Forms/AllItems.aspx?id=%2Fsites%2FZEEPer9%2FDocumentos%20compartidos%2FGeneral%2FGesti%C3%B3nProyecto%2FEntregables&amp;p=true&amp;fromShare=true&amp;ga=1" TargetMode="External"/><Relationship Id="rId41" Type="http://schemas.openxmlformats.org/officeDocument/2006/relationships/hyperlink" Target="https://minceturaproyectovuce2.sharepoint.com/sites/MRMercancasRestringidas2.0/Shared%20Documents/Forms/AllItems.aspx?fromShare=true&amp;ga=1&amp;id=%2Fsites%2FMRMercancasRestringidas2%2E0%2FShared%20Documents%2FGesti%C3%B3n%20%2D%20Entorno%20de%20Trabajo%2F1%2E%20FUNCIONALES%2FIPEN%2FFase%201%2FHDUs&amp;viewid=4c532c45%2D056a%2D406c%2Db622%2Daff1f764469b" TargetMode="External"/><Relationship Id="rId62" Type="http://schemas.openxmlformats.org/officeDocument/2006/relationships/hyperlink" Target="https://minceturgobpe.sharepoint.com/Shared%20Documents/Forms/AllItems.aspx?id=%2FShared%20Documents%2FVUCE2%2FCalidad%2FMR%2DVUCE2%2E0%2F2%2E%20PPS%5FMR%2DVUCE2%2E0%20FASE1&amp;p=true&amp;ga=1" TargetMode="External"/><Relationship Id="rId83" Type="http://schemas.openxmlformats.org/officeDocument/2006/relationships/hyperlink" Target="https://minceturgobpe.sharepoint.com/Shared%20Documents/Forms/AllItems.aspx?id=%2FShared%20Documents%2FVUCE2%2FCalidad%2FAutenticaci%C3%B3n%2FRELEASE%202&amp;p=true&amp;ga=1" TargetMode="External"/><Relationship Id="rId88" Type="http://schemas.openxmlformats.org/officeDocument/2006/relationships/hyperlink" Target="https://landing-test.vuce.gob.pe/cp2" TargetMode="External"/><Relationship Id="rId111" Type="http://schemas.openxmlformats.org/officeDocument/2006/relationships/hyperlink" Target="mailto:s@tip0s@tip0" TargetMode="External"/><Relationship Id="rId15" Type="http://schemas.openxmlformats.org/officeDocument/2006/relationships/hyperlink" Target="https://veratiaservices.sharepoint.com/:f:/s/ZEEPer9/EokRntAKhc5OnH6mi1ZQOJwBGhqeZMi-KUfCqueRjv7Ucg?e=aHkE7y%20%20%20-%20PPS%20e%20IPS%20E%204.6.1" TargetMode="External"/><Relationship Id="rId36" Type="http://schemas.openxmlformats.org/officeDocument/2006/relationships/hyperlink" Target="https://veratiaservices.sharepoint.com/sites/ZEEPer9/Documentos%20compartidos/Forms/AllItems.aspx?id=%2Fsites%2FZEEPer9%2FDocumentos%20compartidos%2FGeneral%2FGesti%C3%B3nProyecto%2FEntregables%2FEntregable%204%2E%20Fase%20de%20Construcci%C3%B3n%2FEntregable%204%2E6%2E1%2FAnexos&amp;p=true&amp;ga=1" TargetMode="External"/><Relationship Id="rId57" Type="http://schemas.openxmlformats.org/officeDocument/2006/relationships/hyperlink" Target="https://landing-test.vuce.gob.pe/mr2/mr2-ui/" TargetMode="External"/><Relationship Id="rId106" Type="http://schemas.openxmlformats.org/officeDocument/2006/relationships/hyperlink" Target="https://minceturgobpe.sharepoint.com/Shared%20Documents/Forms/AllItems.aspx?ga=1&amp;isAscending=true&amp;id=%2FShared%20Documents%2FVUCE2%2FPROYECTOS%2FCP2%2E0%2F12%2E%20Consultor%C3%ADa%20CP%202%2E0%2FEntregables%2FEntregable%203%20%2D%20subsanaci%C3%B3n%203%20%28DIC%202024%29%2F05%20Certificaci%C3%B3n%20E3%2F03%20IPS&amp;sortField=LinkFilename&amp;viewid=fdaf29ee%2D1dbc%2D43a5%2D800e%2Dcc2923a5d4d4" TargetMode="External"/><Relationship Id="rId127" Type="http://schemas.openxmlformats.org/officeDocument/2006/relationships/drawing" Target="../drawings/drawing2.xml"/><Relationship Id="rId10" Type="http://schemas.openxmlformats.org/officeDocument/2006/relationships/hyperlink" Target="https://minceturgobpe.sharepoint.com/Shared%20Documents/Forms/AllItems.aspx?ga=1&amp;id=%2FShared%20Documents%2FVUCE2%2FCalidad%2FProyecto%20ZEE%2F17%2E%20Entregable%204%2E6%2E1%2FCasos%20de%20Uso%2FEntregable%202%2E3%2E%20An%C3%A1lisis%20de%20Nuevos%20Requerimientos&amp;viewid=fdaf29ee%2D1dbc%2D43a5%2D800e%2Dcc2923a5d4d4" TargetMode="External"/><Relationship Id="rId31" Type="http://schemas.openxmlformats.org/officeDocument/2006/relationships/hyperlink" Target="https://veratiaservices.sharepoint.com/sites/ZEEPer9/Documentos%20compartidos/Forms/AllItems.aspx?id=%2Fsites%2FZEEPer9%2FDocumentos%20compartidos%2FGeneral%2FGesti%C3%B3nProyecto%2FEntregables%2FEntregable%202%2E2%2E%20An%C3%A1lisis%20y%20Dise%C3%B1o%20%2D%20Subsanaci%C3%B3n%20Actualizada%2FDADv1%2E1%2D2%20Casos%20de%20Uso&amp;p=true&amp;ga=1" TargetMode="External"/><Relationship Id="rId52" Type="http://schemas.openxmlformats.org/officeDocument/2006/relationships/hyperlink" Target="https://veratiaservices.sharepoint.com/sites/ZEEPer9/Documentos%20compartidos/Forms/AllItems.aspx?fromShare=true&amp;ga=1&amp;id=%2Fsites%2FZEEPer9%2FDocumentos%20compartidos%2FGeneral%2FGesti%C3%B3nProyecto%2FEntregables%2FEntregable%204%2E%20Fase%20de%20Construcci%C3%B3n%2FEntregable%204%2E6%2E1%2FConstrucci%C3%B3n%2FPruebas%20Funcionales%20Automatizadas%20%2D%20Selenium%2FSCRIPTS%5F%2Eside&amp;viewid=60986d7b%2D48b8%2D4936%2D872e%2D01c49c292f56" TargetMode="External"/><Relationship Id="rId73" Type="http://schemas.openxmlformats.org/officeDocument/2006/relationships/hyperlink" Target="https://minceturgobpe.sharepoint.com/:f:/g/ErcdD9m_c1BMumBhfSNFsiwBIDKRw2_HQazo_NFDeii_eA?e=Mz5Clz" TargetMode="External"/><Relationship Id="rId78" Type="http://schemas.openxmlformats.org/officeDocument/2006/relationships/hyperlink" Target="https://minceturgobpe.sharepoint.com/:f:/g/Epx8wBd1MuhAkRq1PvzEc6kBivJ82e00iVEFRYGZ551b0A?e=VL6ct0" TargetMode="External"/><Relationship Id="rId94" Type="http://schemas.openxmlformats.org/officeDocument/2006/relationships/hyperlink" Target="https://minceturgobpe.sharepoint.com/Shared%20Documents/Forms/AllItems.aspx?ga=1&amp;id=%2FShared%20Documents%2FVUCE2%2FPROYECTOS%2FCP2%2E0%2F12%2E%20Consultor%C3%ADa%20CP%202%2E0%2F7%2E%20Entregables%20%28versi%C3%B3n%20para%20revisi%C3%B3n%29%2F3%2E4%20Entregable%203%20%2D%20subsanaci%C3%B3n%202%20%2810%2E11%2E2024%29&amp;viewid=fdaf29ee%2D1dbc%2D43a5%2D800e%2Dcc2923a5d4d4" TargetMode="External"/><Relationship Id="rId99" Type="http://schemas.openxmlformats.org/officeDocument/2006/relationships/hyperlink" Target="https://minceturgobpe.sharepoint.com/:f:/g/EidOyM1gKxBCgvi7g5uC1FwBO-FRCf5b0wYLpkEzON9LRA?e=B1NNcH" TargetMode="External"/><Relationship Id="rId101" Type="http://schemas.openxmlformats.org/officeDocument/2006/relationships/hyperlink" Target="https://minceturgobpe.sharepoint.com/:f:/g/ErdBiBGZ5yRNizR5yye-7j4BNz0xqcpa-E1hexb16cqd7g?e=cczxir" TargetMode="External"/><Relationship Id="rId122" Type="http://schemas.openxmlformats.org/officeDocument/2006/relationships/hyperlink" Target="https://minceturgobpe.sharepoint.com/Shared%20Documents/Forms/AllItems.aspx?id=%2FShared%20Documents%2FVUCE2%2FCalidad%2FMR%2DVUCE2%2E0%2F%5BMR%5D%20SCRIPT%20DE%20AUTOMATIZACI%C3%93N%20FLUJO%20CON%20PAGO&amp;viewid=fdaf29ee%2D1dbc%2D43a5%2D800e%2Dcc2923a5d4d4&amp;ga=1&amp;noAuthRedirect=1" TargetMode="External"/><Relationship Id="rId4" Type="http://schemas.openxmlformats.org/officeDocument/2006/relationships/hyperlink" Target="https://minceturgobpe.sharepoint.com/:f:/g/ErAAsMZKHLBNhso76j1Otm8BbD-JrqPkO8IvoRKeCNVn9w?e=mHIbD9" TargetMode="External"/><Relationship Id="rId9" Type="http://schemas.openxmlformats.org/officeDocument/2006/relationships/hyperlink" Target="https://minceturgobpe.sharepoint.com/Shared%20Documents/Forms/AllItems.aspx?id=%2FShared%20Documents%2FVUCE2%2FCalidad%2FProyecto%20ZEE%2F17%2E%20Entregable%204%2E6%2E1&amp;p=true&amp;ga=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authorize-test.vuce.gob.pe/auth2/realms/autenticacion2/protocol/openid-connect/token%27"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55" zoomScaleNormal="55" workbookViewId="0">
      <selection activeCell="AH39" sqref="AH39"/>
    </sheetView>
  </sheetViews>
  <sheetFormatPr baseColWidth="10"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Y346"/>
  <sheetViews>
    <sheetView tabSelected="1" topLeftCell="A84" workbookViewId="0">
      <selection activeCell="K87" sqref="K87"/>
    </sheetView>
  </sheetViews>
  <sheetFormatPr baseColWidth="10" defaultColWidth="9.140625" defaultRowHeight="15" x14ac:dyDescent="0.25"/>
  <cols>
    <col min="1" max="1" width="15.5703125" bestFit="1" customWidth="1"/>
    <col min="2" max="2" width="31.28515625" bestFit="1" customWidth="1"/>
    <col min="3" max="3" width="20.5703125" customWidth="1"/>
    <col min="4" max="4" width="24.5703125" customWidth="1"/>
    <col min="5" max="5" width="19.28515625" bestFit="1" customWidth="1"/>
    <col min="6" max="6" width="28.140625" bestFit="1" customWidth="1"/>
    <col min="7" max="7" width="14.42578125" bestFit="1" customWidth="1"/>
    <col min="8" max="8" width="14.85546875" customWidth="1"/>
    <col min="12" max="12" width="14" customWidth="1"/>
    <col min="14" max="14" width="11.85546875" bestFit="1" customWidth="1"/>
  </cols>
  <sheetData>
    <row r="1" spans="2:5" ht="15.75" thickBot="1" x14ac:dyDescent="0.3"/>
    <row r="2" spans="2:5" ht="15.75" thickBot="1" x14ac:dyDescent="0.3">
      <c r="B2" s="16" t="s">
        <v>42</v>
      </c>
      <c r="C2" s="17" t="s">
        <v>48</v>
      </c>
      <c r="D2" s="18" t="s">
        <v>43</v>
      </c>
    </row>
    <row r="3" spans="2:5" x14ac:dyDescent="0.25">
      <c r="B3" s="14" t="s">
        <v>38</v>
      </c>
      <c r="C3" s="14"/>
      <c r="D3" s="15" t="s">
        <v>37</v>
      </c>
    </row>
    <row r="4" spans="2:5" x14ac:dyDescent="0.25">
      <c r="B4" s="14" t="s">
        <v>54</v>
      </c>
      <c r="C4" s="14"/>
      <c r="D4" s="15" t="s">
        <v>53</v>
      </c>
    </row>
    <row r="5" spans="2:5" x14ac:dyDescent="0.25">
      <c r="B5" s="14" t="s">
        <v>55</v>
      </c>
      <c r="C5" s="14"/>
      <c r="D5" s="15" t="s">
        <v>51</v>
      </c>
    </row>
    <row r="6" spans="2:5" x14ac:dyDescent="0.25">
      <c r="B6" s="1" t="s">
        <v>46</v>
      </c>
      <c r="C6" s="1" t="s">
        <v>47</v>
      </c>
      <c r="D6" s="13" t="s">
        <v>39</v>
      </c>
    </row>
    <row r="7" spans="2:5" x14ac:dyDescent="0.25">
      <c r="B7" s="1" t="s">
        <v>41</v>
      </c>
      <c r="C7" s="1"/>
      <c r="D7" s="13" t="s">
        <v>40</v>
      </c>
    </row>
    <row r="8" spans="2:5" x14ac:dyDescent="0.25">
      <c r="B8" s="1" t="s">
        <v>136</v>
      </c>
      <c r="C8" s="1" t="s">
        <v>318</v>
      </c>
      <c r="D8" s="13"/>
    </row>
    <row r="9" spans="2:5" x14ac:dyDescent="0.25">
      <c r="B9" s="1" t="s">
        <v>5</v>
      </c>
      <c r="C9" s="1" t="s">
        <v>45</v>
      </c>
      <c r="D9" s="13" t="s">
        <v>44</v>
      </c>
    </row>
    <row r="10" spans="2:5" x14ac:dyDescent="0.25">
      <c r="B10" s="54" t="s">
        <v>164</v>
      </c>
      <c r="D10" s="41" t="s">
        <v>163</v>
      </c>
      <c r="E10" s="21"/>
    </row>
    <row r="11" spans="2:5" x14ac:dyDescent="0.25">
      <c r="B11" s="42" t="s">
        <v>168</v>
      </c>
      <c r="C11" t="s">
        <v>169</v>
      </c>
      <c r="D11" s="41" t="s">
        <v>170</v>
      </c>
    </row>
    <row r="12" spans="2:5" x14ac:dyDescent="0.25">
      <c r="B12" s="42" t="s">
        <v>225</v>
      </c>
      <c r="C12" t="s">
        <v>256</v>
      </c>
      <c r="D12" s="41" t="s">
        <v>255</v>
      </c>
    </row>
    <row r="13" spans="2:5" ht="75" x14ac:dyDescent="0.25">
      <c r="B13" s="45" t="s">
        <v>199</v>
      </c>
      <c r="D13" s="41"/>
    </row>
    <row r="14" spans="2:5" x14ac:dyDescent="0.25">
      <c r="B14" s="45" t="s">
        <v>266</v>
      </c>
      <c r="C14" t="s">
        <v>258</v>
      </c>
      <c r="D14" s="41"/>
    </row>
    <row r="15" spans="2:5" x14ac:dyDescent="0.25">
      <c r="C15" t="s">
        <v>267</v>
      </c>
      <c r="D15" s="41"/>
    </row>
    <row r="16" spans="2:5" x14ac:dyDescent="0.25">
      <c r="B16" t="s">
        <v>476</v>
      </c>
      <c r="D16" s="41" t="s">
        <v>475</v>
      </c>
    </row>
    <row r="17" spans="2:13" x14ac:dyDescent="0.25">
      <c r="B17" t="s">
        <v>476</v>
      </c>
      <c r="D17" s="41" t="s">
        <v>477</v>
      </c>
    </row>
    <row r="18" spans="2:13" x14ac:dyDescent="0.25">
      <c r="B18" t="s">
        <v>132</v>
      </c>
      <c r="D18" s="41" t="s">
        <v>273</v>
      </c>
    </row>
    <row r="19" spans="2:13" x14ac:dyDescent="0.25">
      <c r="B19" t="s">
        <v>284</v>
      </c>
      <c r="C19" s="53" t="s">
        <v>285</v>
      </c>
      <c r="D19" s="41" t="s">
        <v>286</v>
      </c>
    </row>
    <row r="20" spans="2:13" x14ac:dyDescent="0.25">
      <c r="B20" t="s">
        <v>321</v>
      </c>
      <c r="C20" t="s">
        <v>320</v>
      </c>
      <c r="D20" s="41" t="s">
        <v>319</v>
      </c>
    </row>
    <row r="21" spans="2:13" x14ac:dyDescent="0.25">
      <c r="D21" s="41"/>
    </row>
    <row r="22" spans="2:13" ht="15.75" thickBot="1" x14ac:dyDescent="0.3"/>
    <row r="23" spans="2:13" ht="15.75" thickBot="1" x14ac:dyDescent="0.3">
      <c r="B23" s="11" t="s">
        <v>36</v>
      </c>
      <c r="C23" s="12" t="s">
        <v>35</v>
      </c>
      <c r="D23" s="12" t="s">
        <v>0</v>
      </c>
      <c r="E23" s="12" t="s">
        <v>32</v>
      </c>
      <c r="F23" s="12" t="s">
        <v>3</v>
      </c>
      <c r="G23" s="12" t="s">
        <v>33</v>
      </c>
      <c r="H23" s="12" t="s">
        <v>34</v>
      </c>
    </row>
    <row r="24" spans="2:13" x14ac:dyDescent="0.25">
      <c r="B24" s="2" t="s">
        <v>6</v>
      </c>
      <c r="C24" s="3">
        <v>20100010136</v>
      </c>
      <c r="D24" s="3" t="s">
        <v>7</v>
      </c>
      <c r="E24" s="3" t="s">
        <v>8</v>
      </c>
      <c r="F24" s="3"/>
      <c r="G24" s="3" t="s">
        <v>9</v>
      </c>
      <c r="H24" s="20" t="s">
        <v>10</v>
      </c>
      <c r="M24" s="19" t="s">
        <v>40</v>
      </c>
    </row>
    <row r="25" spans="2:13" x14ac:dyDescent="0.25">
      <c r="B25" s="4" t="s">
        <v>6</v>
      </c>
      <c r="C25" s="1">
        <v>20100066603</v>
      </c>
      <c r="D25" s="1" t="s">
        <v>7</v>
      </c>
      <c r="E25" s="1" t="s">
        <v>8</v>
      </c>
      <c r="F25" s="1"/>
      <c r="G25" s="1" t="s">
        <v>9</v>
      </c>
      <c r="H25" s="5" t="s">
        <v>10</v>
      </c>
    </row>
    <row r="26" spans="2:13" x14ac:dyDescent="0.25">
      <c r="B26" s="4" t="s">
        <v>6</v>
      </c>
      <c r="C26" s="1"/>
      <c r="D26" s="1" t="s">
        <v>4</v>
      </c>
      <c r="E26" s="1" t="s">
        <v>2</v>
      </c>
      <c r="F26" s="1" t="s">
        <v>11</v>
      </c>
      <c r="G26" s="1" t="s">
        <v>9</v>
      </c>
      <c r="H26" s="5" t="s">
        <v>10</v>
      </c>
    </row>
    <row r="27" spans="2:13" x14ac:dyDescent="0.25">
      <c r="B27" s="4" t="s">
        <v>6</v>
      </c>
      <c r="C27" s="1"/>
      <c r="D27" s="1" t="s">
        <v>12</v>
      </c>
      <c r="E27" s="1" t="s">
        <v>12</v>
      </c>
      <c r="F27" s="1" t="s">
        <v>13</v>
      </c>
      <c r="G27" s="1" t="s">
        <v>9</v>
      </c>
    </row>
    <row r="28" spans="2:13" x14ac:dyDescent="0.25">
      <c r="B28" s="4" t="s">
        <v>6</v>
      </c>
      <c r="C28" s="1"/>
      <c r="D28" s="1" t="s">
        <v>14</v>
      </c>
      <c r="E28" s="1" t="s">
        <v>14</v>
      </c>
      <c r="F28" s="1" t="s">
        <v>15</v>
      </c>
      <c r="G28" s="1" t="s">
        <v>9</v>
      </c>
      <c r="H28" s="5"/>
      <c r="M28" s="21" t="s">
        <v>40</v>
      </c>
    </row>
    <row r="29" spans="2:13" x14ac:dyDescent="0.25">
      <c r="B29" s="4" t="s">
        <v>6</v>
      </c>
      <c r="C29" s="1"/>
      <c r="D29" s="9" t="s">
        <v>1</v>
      </c>
      <c r="E29" s="9" t="s">
        <v>16</v>
      </c>
      <c r="F29" s="9" t="s">
        <v>17</v>
      </c>
      <c r="G29" s="1" t="s">
        <v>9</v>
      </c>
      <c r="H29" s="5"/>
    </row>
    <row r="30" spans="2:13" x14ac:dyDescent="0.25">
      <c r="B30" s="4" t="s">
        <v>6</v>
      </c>
      <c r="C30" s="1"/>
      <c r="D30" s="1" t="s">
        <v>18</v>
      </c>
      <c r="E30" s="1" t="s">
        <v>18</v>
      </c>
      <c r="F30" s="1" t="s">
        <v>19</v>
      </c>
      <c r="G30" s="1" t="s">
        <v>9</v>
      </c>
      <c r="H30" s="5"/>
    </row>
    <row r="31" spans="2:13" x14ac:dyDescent="0.25">
      <c r="B31" s="4" t="s">
        <v>6</v>
      </c>
      <c r="C31" s="1"/>
      <c r="D31" s="1" t="s">
        <v>20</v>
      </c>
      <c r="E31" s="1" t="s">
        <v>20</v>
      </c>
      <c r="F31" s="1" t="s">
        <v>21</v>
      </c>
      <c r="G31" s="1" t="s">
        <v>9</v>
      </c>
      <c r="H31" s="5"/>
    </row>
    <row r="32" spans="2:13" x14ac:dyDescent="0.25">
      <c r="B32" s="4" t="s">
        <v>6</v>
      </c>
      <c r="C32" s="1"/>
      <c r="D32" s="1" t="s">
        <v>22</v>
      </c>
      <c r="E32" s="1" t="s">
        <v>22</v>
      </c>
      <c r="F32" s="1" t="s">
        <v>23</v>
      </c>
      <c r="G32" s="1" t="s">
        <v>9</v>
      </c>
      <c r="H32" s="5"/>
    </row>
    <row r="33" spans="2:8" x14ac:dyDescent="0.25">
      <c r="B33" s="4" t="s">
        <v>6</v>
      </c>
      <c r="C33" s="1" t="s">
        <v>68</v>
      </c>
      <c r="D33" s="1" t="s">
        <v>24</v>
      </c>
      <c r="E33" s="1" t="s">
        <v>25</v>
      </c>
      <c r="F33" s="1" t="s">
        <v>26</v>
      </c>
      <c r="G33" s="1" t="s">
        <v>9</v>
      </c>
      <c r="H33" s="5"/>
    </row>
    <row r="34" spans="2:8" x14ac:dyDescent="0.25">
      <c r="B34" s="4" t="s">
        <v>6</v>
      </c>
      <c r="C34" s="1"/>
      <c r="D34" s="1" t="s">
        <v>27</v>
      </c>
      <c r="E34" s="1" t="s">
        <v>27</v>
      </c>
      <c r="F34" s="1" t="s">
        <v>28</v>
      </c>
      <c r="G34" s="1" t="s">
        <v>9</v>
      </c>
      <c r="H34" s="5"/>
    </row>
    <row r="35" spans="2:8" x14ac:dyDescent="0.25">
      <c r="B35" s="4" t="s">
        <v>6</v>
      </c>
      <c r="C35" s="1"/>
      <c r="D35" s="1"/>
      <c r="E35" s="1"/>
      <c r="F35" s="1" t="s">
        <v>29</v>
      </c>
      <c r="G35" s="1" t="s">
        <v>9</v>
      </c>
      <c r="H35" s="5"/>
    </row>
    <row r="36" spans="2:8" ht="15.75" thickBot="1" x14ac:dyDescent="0.3">
      <c r="B36" s="6" t="s">
        <v>6</v>
      </c>
      <c r="C36" s="7"/>
      <c r="D36" s="7" t="s">
        <v>30</v>
      </c>
      <c r="E36" s="7" t="s">
        <v>30</v>
      </c>
      <c r="F36" s="7" t="s">
        <v>31</v>
      </c>
      <c r="G36" s="7" t="s">
        <v>9</v>
      </c>
      <c r="H36" s="8"/>
    </row>
    <row r="37" spans="2:8" ht="15.75" thickBot="1" x14ac:dyDescent="0.3">
      <c r="B37" s="43"/>
      <c r="C37" s="43"/>
      <c r="D37" s="43"/>
      <c r="E37" s="43"/>
      <c r="F37" s="43"/>
      <c r="G37" s="43"/>
      <c r="H37" s="43"/>
    </row>
    <row r="38" spans="2:8" x14ac:dyDescent="0.25">
      <c r="B38" s="2" t="s">
        <v>6</v>
      </c>
      <c r="C38" s="3"/>
      <c r="D38" s="3" t="s">
        <v>4</v>
      </c>
      <c r="E38" s="3" t="s">
        <v>2</v>
      </c>
      <c r="F38" s="3" t="s">
        <v>172</v>
      </c>
      <c r="G38" s="3" t="s">
        <v>184</v>
      </c>
      <c r="H38" s="44"/>
    </row>
    <row r="39" spans="2:8" x14ac:dyDescent="0.25">
      <c r="B39" s="4" t="s">
        <v>6</v>
      </c>
      <c r="C39" s="1"/>
      <c r="D39" s="1" t="s">
        <v>174</v>
      </c>
      <c r="E39" s="1" t="s">
        <v>174</v>
      </c>
      <c r="F39" s="1" t="s">
        <v>173</v>
      </c>
      <c r="G39" s="1" t="s">
        <v>184</v>
      </c>
      <c r="H39" s="5"/>
    </row>
    <row r="40" spans="2:8" x14ac:dyDescent="0.25">
      <c r="B40" s="4" t="s">
        <v>6</v>
      </c>
      <c r="C40" s="1"/>
      <c r="D40" s="1" t="s">
        <v>176</v>
      </c>
      <c r="E40" s="1" t="s">
        <v>176</v>
      </c>
      <c r="F40" s="1" t="s">
        <v>175</v>
      </c>
      <c r="G40" s="1" t="s">
        <v>184</v>
      </c>
      <c r="H40" s="5"/>
    </row>
    <row r="41" spans="2:8" x14ac:dyDescent="0.25">
      <c r="B41" s="4" t="s">
        <v>6</v>
      </c>
      <c r="C41" s="1"/>
      <c r="D41" s="1" t="s">
        <v>178</v>
      </c>
      <c r="E41" s="1" t="s">
        <v>178</v>
      </c>
      <c r="F41" s="1" t="s">
        <v>177</v>
      </c>
      <c r="G41" s="1" t="s">
        <v>184</v>
      </c>
      <c r="H41" s="5"/>
    </row>
    <row r="42" spans="2:8" x14ac:dyDescent="0.25">
      <c r="B42" s="4" t="s">
        <v>6</v>
      </c>
      <c r="C42" s="1"/>
      <c r="D42" s="1" t="s">
        <v>180</v>
      </c>
      <c r="E42" s="1" t="s">
        <v>180</v>
      </c>
      <c r="F42" s="1" t="s">
        <v>179</v>
      </c>
      <c r="G42" s="1" t="s">
        <v>184</v>
      </c>
      <c r="H42" s="5"/>
    </row>
    <row r="43" spans="2:8" x14ac:dyDescent="0.25">
      <c r="B43" s="1" t="s">
        <v>6</v>
      </c>
      <c r="C43" s="1"/>
      <c r="D43" s="1" t="s">
        <v>182</v>
      </c>
      <c r="E43" s="1" t="s">
        <v>183</v>
      </c>
      <c r="F43" s="1" t="s">
        <v>181</v>
      </c>
      <c r="G43" s="1" t="s">
        <v>184</v>
      </c>
      <c r="H43" s="1"/>
    </row>
    <row r="44" spans="2:8" x14ac:dyDescent="0.25">
      <c r="B44" s="1" t="s">
        <v>6</v>
      </c>
      <c r="C44" s="1">
        <v>20300043535</v>
      </c>
      <c r="D44" s="1" t="s">
        <v>186</v>
      </c>
      <c r="E44" s="1" t="s">
        <v>185</v>
      </c>
      <c r="F44" s="1" t="s">
        <v>181</v>
      </c>
      <c r="G44" s="1" t="s">
        <v>184</v>
      </c>
      <c r="H44" s="1"/>
    </row>
    <row r="45" spans="2:8" x14ac:dyDescent="0.25">
      <c r="B45" s="1"/>
      <c r="C45" s="1">
        <v>20300043535</v>
      </c>
      <c r="D45" s="1" t="s">
        <v>186</v>
      </c>
      <c r="E45" s="1" t="s">
        <v>185</v>
      </c>
      <c r="F45" s="1"/>
      <c r="G45" s="1"/>
      <c r="H45" s="1"/>
    </row>
    <row r="46" spans="2:8" x14ac:dyDescent="0.25">
      <c r="B46" s="1" t="s">
        <v>90</v>
      </c>
      <c r="C46" s="1" t="s">
        <v>202</v>
      </c>
      <c r="D46" s="1" t="s">
        <v>201</v>
      </c>
      <c r="E46" s="1" t="s">
        <v>200</v>
      </c>
      <c r="F46" s="1" t="s">
        <v>203</v>
      </c>
      <c r="G46" s="1">
        <v>5444</v>
      </c>
      <c r="H46" s="1"/>
    </row>
    <row r="49" spans="2:4" x14ac:dyDescent="0.25">
      <c r="D49" s="21"/>
    </row>
    <row r="50" spans="2:4" x14ac:dyDescent="0.25">
      <c r="C50" t="s">
        <v>50</v>
      </c>
      <c r="D50" s="21" t="s">
        <v>49</v>
      </c>
    </row>
    <row r="51" spans="2:4" x14ac:dyDescent="0.25">
      <c r="C51" t="s">
        <v>52</v>
      </c>
      <c r="D51" s="21" t="s">
        <v>51</v>
      </c>
    </row>
    <row r="52" spans="2:4" x14ac:dyDescent="0.25">
      <c r="D52" s="21"/>
    </row>
    <row r="53" spans="2:4" x14ac:dyDescent="0.25">
      <c r="D53" s="21"/>
    </row>
    <row r="54" spans="2:4" x14ac:dyDescent="0.25">
      <c r="B54" t="s">
        <v>414</v>
      </c>
      <c r="C54" s="21" t="s">
        <v>413</v>
      </c>
    </row>
    <row r="56" spans="2:4" x14ac:dyDescent="0.25">
      <c r="C56" t="s">
        <v>56</v>
      </c>
    </row>
    <row r="57" spans="2:4" x14ac:dyDescent="0.25">
      <c r="C57" s="21" t="s">
        <v>57</v>
      </c>
    </row>
    <row r="60" spans="2:4" x14ac:dyDescent="0.25">
      <c r="C60" t="s">
        <v>58</v>
      </c>
    </row>
    <row r="61" spans="2:4" x14ac:dyDescent="0.25">
      <c r="C61" s="21" t="s">
        <v>59</v>
      </c>
    </row>
    <row r="63" spans="2:4" x14ac:dyDescent="0.25">
      <c r="C63" s="21" t="s">
        <v>60</v>
      </c>
    </row>
    <row r="65" spans="1:25" x14ac:dyDescent="0.25">
      <c r="C65" s="21" t="s">
        <v>61</v>
      </c>
    </row>
    <row r="67" spans="1:25" x14ac:dyDescent="0.25">
      <c r="C67" s="21" t="s">
        <v>62</v>
      </c>
    </row>
    <row r="69" spans="1:25" x14ac:dyDescent="0.25">
      <c r="C69" s="21" t="s">
        <v>63</v>
      </c>
    </row>
    <row r="70" spans="1:25" x14ac:dyDescent="0.25">
      <c r="X70" t="s">
        <v>65</v>
      </c>
      <c r="Y70" t="s">
        <v>66</v>
      </c>
    </row>
    <row r="71" spans="1:25" x14ac:dyDescent="0.25">
      <c r="B71" t="s">
        <v>103</v>
      </c>
      <c r="C71" s="21" t="s">
        <v>102</v>
      </c>
    </row>
    <row r="73" spans="1:25" x14ac:dyDescent="0.25">
      <c r="B73" t="s">
        <v>135</v>
      </c>
      <c r="C73" s="21" t="s">
        <v>134</v>
      </c>
    </row>
    <row r="74" spans="1:25" x14ac:dyDescent="0.25">
      <c r="A74" s="74" t="s">
        <v>84</v>
      </c>
      <c r="B74" s="74" t="s">
        <v>83</v>
      </c>
      <c r="C74" s="21" t="s">
        <v>69</v>
      </c>
    </row>
    <row r="75" spans="1:25" x14ac:dyDescent="0.25">
      <c r="A75" s="74"/>
      <c r="B75" s="74"/>
      <c r="C75" s="21" t="s">
        <v>82</v>
      </c>
    </row>
    <row r="76" spans="1:25" x14ac:dyDescent="0.25">
      <c r="A76" s="74"/>
      <c r="B76" s="74"/>
      <c r="C76" s="21" t="s">
        <v>64</v>
      </c>
    </row>
    <row r="77" spans="1:25" x14ac:dyDescent="0.25">
      <c r="A77" s="74"/>
      <c r="B77" t="s">
        <v>86</v>
      </c>
      <c r="C77" s="21" t="s">
        <v>85</v>
      </c>
    </row>
    <row r="78" spans="1:25" x14ac:dyDescent="0.25">
      <c r="A78" s="74"/>
      <c r="B78" t="s">
        <v>88</v>
      </c>
      <c r="C78" s="21" t="s">
        <v>87</v>
      </c>
    </row>
    <row r="79" spans="1:25" x14ac:dyDescent="0.25">
      <c r="B79" t="s">
        <v>107</v>
      </c>
      <c r="C79" s="21" t="s">
        <v>106</v>
      </c>
    </row>
    <row r="80" spans="1:25" x14ac:dyDescent="0.25">
      <c r="B80" t="s">
        <v>150</v>
      </c>
      <c r="C80" s="21" t="s">
        <v>149</v>
      </c>
    </row>
    <row r="81" spans="1:6" x14ac:dyDescent="0.25">
      <c r="B81" t="s">
        <v>152</v>
      </c>
      <c r="C81" s="21" t="s">
        <v>151</v>
      </c>
    </row>
    <row r="82" spans="1:6" x14ac:dyDescent="0.25">
      <c r="B82" s="10" t="s">
        <v>171</v>
      </c>
      <c r="C82" s="21" t="s">
        <v>167</v>
      </c>
    </row>
    <row r="83" spans="1:6" x14ac:dyDescent="0.25">
      <c r="B83" t="s">
        <v>188</v>
      </c>
      <c r="C83" s="21" t="s">
        <v>187</v>
      </c>
    </row>
    <row r="84" spans="1:6" x14ac:dyDescent="0.25">
      <c r="B84" t="s">
        <v>323</v>
      </c>
      <c r="C84" s="21" t="s">
        <v>322</v>
      </c>
    </row>
    <row r="85" spans="1:6" x14ac:dyDescent="0.25">
      <c r="B85" t="s">
        <v>325</v>
      </c>
      <c r="C85" s="21" t="s">
        <v>324</v>
      </c>
    </row>
    <row r="86" spans="1:6" x14ac:dyDescent="0.25">
      <c r="B86" t="s">
        <v>327</v>
      </c>
      <c r="C86" s="21" t="s">
        <v>326</v>
      </c>
    </row>
    <row r="87" spans="1:6" x14ac:dyDescent="0.25">
      <c r="C87" s="21"/>
    </row>
    <row r="88" spans="1:6" x14ac:dyDescent="0.25">
      <c r="C88" s="21"/>
    </row>
    <row r="89" spans="1:6" x14ac:dyDescent="0.25">
      <c r="C89" s="21"/>
    </row>
    <row r="90" spans="1:6" x14ac:dyDescent="0.25">
      <c r="C90" s="21"/>
      <c r="F90" t="s">
        <v>363</v>
      </c>
    </row>
    <row r="91" spans="1:6" x14ac:dyDescent="0.25">
      <c r="C91" s="21"/>
    </row>
    <row r="92" spans="1:6" x14ac:dyDescent="0.25">
      <c r="C92" s="21" t="s">
        <v>429</v>
      </c>
    </row>
    <row r="93" spans="1:6" x14ac:dyDescent="0.25">
      <c r="A93" t="s">
        <v>369</v>
      </c>
      <c r="B93" t="s">
        <v>428</v>
      </c>
      <c r="C93" s="21" t="s">
        <v>427</v>
      </c>
    </row>
    <row r="94" spans="1:6" x14ac:dyDescent="0.25">
      <c r="A94" t="s">
        <v>369</v>
      </c>
      <c r="B94" t="s">
        <v>370</v>
      </c>
      <c r="C94" s="21" t="s">
        <v>368</v>
      </c>
    </row>
    <row r="95" spans="1:6" x14ac:dyDescent="0.25">
      <c r="A95" t="s">
        <v>369</v>
      </c>
      <c r="B95" t="s">
        <v>412</v>
      </c>
      <c r="C95" s="21" t="s">
        <v>411</v>
      </c>
    </row>
    <row r="96" spans="1:6" x14ac:dyDescent="0.25">
      <c r="A96" t="s">
        <v>369</v>
      </c>
      <c r="B96" t="s">
        <v>433</v>
      </c>
      <c r="C96" s="21" t="s">
        <v>432</v>
      </c>
    </row>
    <row r="97" spans="1:5" x14ac:dyDescent="0.25">
      <c r="A97" t="s">
        <v>369</v>
      </c>
      <c r="B97" t="s">
        <v>424</v>
      </c>
      <c r="C97" s="21" t="s">
        <v>423</v>
      </c>
    </row>
    <row r="98" spans="1:5" x14ac:dyDescent="0.25">
      <c r="A98" t="s">
        <v>369</v>
      </c>
      <c r="B98" t="s">
        <v>426</v>
      </c>
      <c r="C98" s="21" t="s">
        <v>425</v>
      </c>
    </row>
    <row r="99" spans="1:5" x14ac:dyDescent="0.25">
      <c r="A99" t="s">
        <v>369</v>
      </c>
      <c r="B99" t="s">
        <v>431</v>
      </c>
      <c r="C99" s="21" t="s">
        <v>430</v>
      </c>
    </row>
    <row r="100" spans="1:5" x14ac:dyDescent="0.25">
      <c r="A100" t="s">
        <v>369</v>
      </c>
      <c r="B100" t="s">
        <v>478</v>
      </c>
      <c r="C100" s="21" t="s">
        <v>479</v>
      </c>
      <c r="E100" t="s">
        <v>480</v>
      </c>
    </row>
    <row r="101" spans="1:5" x14ac:dyDescent="0.25">
      <c r="A101" t="s">
        <v>369</v>
      </c>
    </row>
    <row r="102" spans="1:5" x14ac:dyDescent="0.25">
      <c r="A102" t="s">
        <v>369</v>
      </c>
    </row>
    <row r="107" spans="1:5" x14ac:dyDescent="0.25">
      <c r="C107" s="21"/>
    </row>
    <row r="108" spans="1:5" x14ac:dyDescent="0.25">
      <c r="C108" s="21"/>
    </row>
    <row r="109" spans="1:5" x14ac:dyDescent="0.25">
      <c r="A109" t="s">
        <v>90</v>
      </c>
      <c r="B109" t="s">
        <v>91</v>
      </c>
      <c r="C109" s="21" t="s">
        <v>89</v>
      </c>
    </row>
    <row r="110" spans="1:5" x14ac:dyDescent="0.25">
      <c r="A110" t="s">
        <v>90</v>
      </c>
      <c r="B110" t="s">
        <v>58</v>
      </c>
      <c r="C110" s="21" t="s">
        <v>92</v>
      </c>
    </row>
    <row r="111" spans="1:5" x14ac:dyDescent="0.25">
      <c r="A111" t="s">
        <v>90</v>
      </c>
      <c r="B111" t="s">
        <v>105</v>
      </c>
      <c r="C111" s="21" t="s">
        <v>104</v>
      </c>
    </row>
    <row r="112" spans="1:5" x14ac:dyDescent="0.25">
      <c r="A112" t="s">
        <v>90</v>
      </c>
      <c r="B112" t="s">
        <v>98</v>
      </c>
      <c r="C112" s="21" t="s">
        <v>97</v>
      </c>
    </row>
    <row r="113" spans="1:3" x14ac:dyDescent="0.25">
      <c r="A113" t="s">
        <v>90</v>
      </c>
      <c r="B113" t="s">
        <v>123</v>
      </c>
      <c r="C113" s="21" t="s">
        <v>122</v>
      </c>
    </row>
    <row r="114" spans="1:3" x14ac:dyDescent="0.25">
      <c r="A114" t="s">
        <v>90</v>
      </c>
      <c r="B114" t="s">
        <v>126</v>
      </c>
      <c r="C114" s="21" t="s">
        <v>125</v>
      </c>
    </row>
    <row r="115" spans="1:3" x14ac:dyDescent="0.25">
      <c r="A115" t="s">
        <v>90</v>
      </c>
      <c r="B115" t="s">
        <v>128</v>
      </c>
      <c r="C115" s="21" t="s">
        <v>127</v>
      </c>
    </row>
    <row r="116" spans="1:3" x14ac:dyDescent="0.25">
      <c r="A116" t="s">
        <v>90</v>
      </c>
      <c r="B116" t="s">
        <v>130</v>
      </c>
      <c r="C116" s="21" t="s">
        <v>129</v>
      </c>
    </row>
    <row r="117" spans="1:3" x14ac:dyDescent="0.25">
      <c r="A117" t="s">
        <v>90</v>
      </c>
      <c r="B117" s="10" t="s">
        <v>190</v>
      </c>
      <c r="C117" s="21" t="s">
        <v>189</v>
      </c>
    </row>
    <row r="118" spans="1:3" x14ac:dyDescent="0.25">
      <c r="A118" t="s">
        <v>90</v>
      </c>
      <c r="B118" s="10" t="s">
        <v>192</v>
      </c>
      <c r="C118" s="21" t="s">
        <v>191</v>
      </c>
    </row>
    <row r="119" spans="1:3" x14ac:dyDescent="0.25">
      <c r="A119" t="s">
        <v>90</v>
      </c>
      <c r="B119" s="10" t="s">
        <v>194</v>
      </c>
      <c r="C119" s="21" t="s">
        <v>193</v>
      </c>
    </row>
    <row r="120" spans="1:3" x14ac:dyDescent="0.25">
      <c r="A120" t="s">
        <v>90</v>
      </c>
      <c r="B120" s="10" t="s">
        <v>196</v>
      </c>
      <c r="C120" s="21" t="s">
        <v>195</v>
      </c>
    </row>
    <row r="121" spans="1:3" x14ac:dyDescent="0.25">
      <c r="A121" t="s">
        <v>90</v>
      </c>
      <c r="B121" s="10" t="s">
        <v>198</v>
      </c>
      <c r="C121" s="21" t="s">
        <v>197</v>
      </c>
    </row>
    <row r="122" spans="1:3" x14ac:dyDescent="0.25">
      <c r="A122" t="s">
        <v>90</v>
      </c>
      <c r="B122" s="10" t="s">
        <v>245</v>
      </c>
      <c r="C122" s="21" t="s">
        <v>244</v>
      </c>
    </row>
    <row r="123" spans="1:3" x14ac:dyDescent="0.25">
      <c r="A123" t="s">
        <v>90</v>
      </c>
      <c r="B123" s="10" t="s">
        <v>250</v>
      </c>
      <c r="C123" s="21" t="s">
        <v>249</v>
      </c>
    </row>
    <row r="124" spans="1:3" x14ac:dyDescent="0.25">
      <c r="A124" t="s">
        <v>90</v>
      </c>
      <c r="B124" s="51" t="s">
        <v>263</v>
      </c>
      <c r="C124" s="21" t="s">
        <v>262</v>
      </c>
    </row>
    <row r="125" spans="1:3" x14ac:dyDescent="0.25">
      <c r="A125" t="s">
        <v>90</v>
      </c>
      <c r="B125" s="10" t="s">
        <v>360</v>
      </c>
      <c r="C125" s="21" t="s">
        <v>359</v>
      </c>
    </row>
    <row r="126" spans="1:3" x14ac:dyDescent="0.25">
      <c r="A126" t="s">
        <v>90</v>
      </c>
      <c r="B126" s="10" t="s">
        <v>396</v>
      </c>
      <c r="C126" t="s">
        <v>395</v>
      </c>
    </row>
    <row r="127" spans="1:3" x14ac:dyDescent="0.25">
      <c r="B127" s="10"/>
    </row>
    <row r="128" spans="1:3" x14ac:dyDescent="0.25">
      <c r="A128" t="s">
        <v>132</v>
      </c>
      <c r="B128" t="s">
        <v>133</v>
      </c>
      <c r="C128" s="21" t="s">
        <v>131</v>
      </c>
    </row>
    <row r="129" spans="1:3" x14ac:dyDescent="0.25">
      <c r="B129" t="s">
        <v>133</v>
      </c>
      <c r="C129" s="21" t="s">
        <v>145</v>
      </c>
    </row>
    <row r="130" spans="1:3" x14ac:dyDescent="0.25">
      <c r="B130" t="s">
        <v>282</v>
      </c>
      <c r="C130" s="21" t="s">
        <v>281</v>
      </c>
    </row>
    <row r="131" spans="1:3" x14ac:dyDescent="0.25">
      <c r="B131" t="s">
        <v>228</v>
      </c>
      <c r="C131" s="21" t="s">
        <v>227</v>
      </c>
    </row>
    <row r="132" spans="1:3" x14ac:dyDescent="0.25">
      <c r="B132" t="s">
        <v>230</v>
      </c>
      <c r="C132" s="21" t="s">
        <v>229</v>
      </c>
    </row>
    <row r="133" spans="1:3" x14ac:dyDescent="0.25">
      <c r="B133" t="s">
        <v>232</v>
      </c>
      <c r="C133" s="21" t="s">
        <v>231</v>
      </c>
    </row>
    <row r="134" spans="1:3" x14ac:dyDescent="0.25">
      <c r="B134" t="s">
        <v>272</v>
      </c>
      <c r="C134" s="21" t="s">
        <v>271</v>
      </c>
    </row>
    <row r="136" spans="1:3" x14ac:dyDescent="0.25">
      <c r="A136" t="s">
        <v>225</v>
      </c>
      <c r="B136" t="s">
        <v>133</v>
      </c>
      <c r="C136" s="21" t="s">
        <v>224</v>
      </c>
    </row>
    <row r="137" spans="1:3" x14ac:dyDescent="0.25">
      <c r="A137" t="s">
        <v>225</v>
      </c>
      <c r="B137" t="s">
        <v>254</v>
      </c>
      <c r="C137" s="21" t="s">
        <v>253</v>
      </c>
    </row>
    <row r="138" spans="1:3" x14ac:dyDescent="0.25">
      <c r="A138" t="s">
        <v>225</v>
      </c>
      <c r="B138" s="51" t="s">
        <v>263</v>
      </c>
      <c r="C138" s="21" t="s">
        <v>226</v>
      </c>
    </row>
    <row r="139" spans="1:3" x14ac:dyDescent="0.25">
      <c r="A139" t="s">
        <v>225</v>
      </c>
      <c r="B139" s="10" t="s">
        <v>252</v>
      </c>
      <c r="C139" s="21" t="s">
        <v>251</v>
      </c>
    </row>
    <row r="140" spans="1:3" x14ac:dyDescent="0.25">
      <c r="A140" t="s">
        <v>225</v>
      </c>
      <c r="B140" s="51" t="s">
        <v>265</v>
      </c>
      <c r="C140" s="21" t="s">
        <v>264</v>
      </c>
    </row>
    <row r="141" spans="1:3" x14ac:dyDescent="0.25">
      <c r="A141" t="s">
        <v>225</v>
      </c>
      <c r="B141" t="s">
        <v>270</v>
      </c>
      <c r="C141" s="21" t="s">
        <v>261</v>
      </c>
    </row>
    <row r="142" spans="1:3" x14ac:dyDescent="0.25">
      <c r="A142" t="s">
        <v>225</v>
      </c>
      <c r="B142" t="s">
        <v>269</v>
      </c>
      <c r="C142" s="21" t="s">
        <v>268</v>
      </c>
    </row>
    <row r="143" spans="1:3" x14ac:dyDescent="0.25">
      <c r="A143" t="s">
        <v>225</v>
      </c>
      <c r="B143" t="s">
        <v>280</v>
      </c>
      <c r="C143" s="21" t="s">
        <v>279</v>
      </c>
    </row>
    <row r="144" spans="1:3" x14ac:dyDescent="0.25">
      <c r="A144" t="s">
        <v>225</v>
      </c>
      <c r="B144" t="s">
        <v>348</v>
      </c>
      <c r="C144" s="21" t="s">
        <v>347</v>
      </c>
    </row>
    <row r="145" spans="1:6" x14ac:dyDescent="0.25">
      <c r="A145" t="s">
        <v>225</v>
      </c>
      <c r="B145" t="s">
        <v>350</v>
      </c>
      <c r="C145" s="21" t="s">
        <v>349</v>
      </c>
    </row>
    <row r="146" spans="1:6" x14ac:dyDescent="0.25">
      <c r="C146" s="21"/>
    </row>
    <row r="147" spans="1:6" x14ac:dyDescent="0.25">
      <c r="C147" s="21"/>
    </row>
    <row r="148" spans="1:6" x14ac:dyDescent="0.25">
      <c r="A148" t="s">
        <v>287</v>
      </c>
      <c r="B148" t="s">
        <v>288</v>
      </c>
      <c r="C148" s="21" t="s">
        <v>289</v>
      </c>
      <c r="E148" t="s">
        <v>372</v>
      </c>
      <c r="F148" t="s">
        <v>371</v>
      </c>
    </row>
    <row r="149" spans="1:6" x14ac:dyDescent="0.25">
      <c r="A149" t="s">
        <v>287</v>
      </c>
      <c r="B149" t="s">
        <v>304</v>
      </c>
      <c r="C149" s="21" t="s">
        <v>303</v>
      </c>
    </row>
    <row r="150" spans="1:6" x14ac:dyDescent="0.25">
      <c r="A150" t="s">
        <v>287</v>
      </c>
      <c r="B150" t="s">
        <v>291</v>
      </c>
      <c r="C150" s="21" t="s">
        <v>290</v>
      </c>
    </row>
    <row r="151" spans="1:6" x14ac:dyDescent="0.25">
      <c r="A151" t="s">
        <v>287</v>
      </c>
      <c r="B151" t="s">
        <v>297</v>
      </c>
      <c r="C151" s="21" t="s">
        <v>296</v>
      </c>
    </row>
    <row r="152" spans="1:6" x14ac:dyDescent="0.25">
      <c r="A152" t="s">
        <v>287</v>
      </c>
      <c r="B152" t="s">
        <v>346</v>
      </c>
      <c r="C152" s="21" t="s">
        <v>345</v>
      </c>
    </row>
    <row r="153" spans="1:6" x14ac:dyDescent="0.25">
      <c r="A153" t="s">
        <v>287</v>
      </c>
      <c r="B153" t="s">
        <v>295</v>
      </c>
      <c r="C153" s="21" t="s">
        <v>292</v>
      </c>
    </row>
    <row r="154" spans="1:6" x14ac:dyDescent="0.25">
      <c r="A154" t="s">
        <v>287</v>
      </c>
      <c r="B154" t="s">
        <v>294</v>
      </c>
      <c r="C154" t="s">
        <v>293</v>
      </c>
    </row>
    <row r="155" spans="1:6" x14ac:dyDescent="0.25">
      <c r="A155" t="s">
        <v>287</v>
      </c>
      <c r="B155" t="s">
        <v>298</v>
      </c>
      <c r="C155" t="s">
        <v>293</v>
      </c>
    </row>
    <row r="156" spans="1:6" x14ac:dyDescent="0.25">
      <c r="A156" t="s">
        <v>287</v>
      </c>
      <c r="B156" t="s">
        <v>300</v>
      </c>
      <c r="C156" s="21" t="s">
        <v>299</v>
      </c>
    </row>
    <row r="157" spans="1:6" x14ac:dyDescent="0.25">
      <c r="A157" t="s">
        <v>287</v>
      </c>
      <c r="B157" t="s">
        <v>302</v>
      </c>
      <c r="C157" t="s">
        <v>301</v>
      </c>
    </row>
    <row r="158" spans="1:6" x14ac:dyDescent="0.25">
      <c r="A158" t="s">
        <v>287</v>
      </c>
      <c r="B158" t="s">
        <v>306</v>
      </c>
      <c r="C158" s="21" t="s">
        <v>307</v>
      </c>
    </row>
    <row r="159" spans="1:6" x14ac:dyDescent="0.25">
      <c r="A159" t="s">
        <v>287</v>
      </c>
      <c r="B159" t="s">
        <v>306</v>
      </c>
      <c r="C159" t="s">
        <v>305</v>
      </c>
    </row>
    <row r="160" spans="1:6" x14ac:dyDescent="0.25">
      <c r="A160" t="s">
        <v>287</v>
      </c>
      <c r="B160" t="s">
        <v>309</v>
      </c>
      <c r="C160" s="21" t="s">
        <v>308</v>
      </c>
    </row>
    <row r="161" spans="1:3" x14ac:dyDescent="0.25">
      <c r="A161" t="s">
        <v>287</v>
      </c>
      <c r="B161" t="s">
        <v>309</v>
      </c>
      <c r="C161" s="21" t="s">
        <v>308</v>
      </c>
    </row>
    <row r="162" spans="1:3" x14ac:dyDescent="0.25">
      <c r="A162" t="s">
        <v>287</v>
      </c>
      <c r="B162" t="s">
        <v>311</v>
      </c>
      <c r="C162" s="21" t="s">
        <v>310</v>
      </c>
    </row>
    <row r="163" spans="1:3" x14ac:dyDescent="0.25">
      <c r="A163" t="s">
        <v>287</v>
      </c>
      <c r="B163" t="s">
        <v>313</v>
      </c>
      <c r="C163" t="s">
        <v>312</v>
      </c>
    </row>
    <row r="164" spans="1:3" x14ac:dyDescent="0.25">
      <c r="A164" t="s">
        <v>287</v>
      </c>
      <c r="B164" t="s">
        <v>315</v>
      </c>
      <c r="C164" s="21" t="s">
        <v>314</v>
      </c>
    </row>
    <row r="165" spans="1:3" x14ac:dyDescent="0.25">
      <c r="A165" t="s">
        <v>287</v>
      </c>
      <c r="B165" t="s">
        <v>317</v>
      </c>
      <c r="C165" s="21" t="s">
        <v>316</v>
      </c>
    </row>
    <row r="166" spans="1:3" x14ac:dyDescent="0.25">
      <c r="A166" t="s">
        <v>287</v>
      </c>
      <c r="B166" t="s">
        <v>352</v>
      </c>
      <c r="C166" s="21" t="s">
        <v>351</v>
      </c>
    </row>
    <row r="167" spans="1:3" x14ac:dyDescent="0.25">
      <c r="A167" t="s">
        <v>287</v>
      </c>
      <c r="B167" t="s">
        <v>354</v>
      </c>
      <c r="C167" s="21" t="s">
        <v>353</v>
      </c>
    </row>
    <row r="168" spans="1:3" x14ac:dyDescent="0.25">
      <c r="A168" t="s">
        <v>287</v>
      </c>
      <c r="B168" t="s">
        <v>362</v>
      </c>
      <c r="C168" s="21" t="s">
        <v>361</v>
      </c>
    </row>
    <row r="171" spans="1:3" x14ac:dyDescent="0.25">
      <c r="A171" t="s">
        <v>435</v>
      </c>
      <c r="B171" t="s">
        <v>434</v>
      </c>
    </row>
    <row r="172" spans="1:3" x14ac:dyDescent="0.25">
      <c r="A172" t="s">
        <v>435</v>
      </c>
      <c r="B172" s="21" t="s">
        <v>436</v>
      </c>
    </row>
    <row r="193" spans="2:14" x14ac:dyDescent="0.25">
      <c r="C193" t="s">
        <v>67</v>
      </c>
    </row>
    <row r="198" spans="2:14" ht="15.75" thickBot="1" x14ac:dyDescent="0.3"/>
    <row r="199" spans="2:14" ht="21.75" thickBot="1" x14ac:dyDescent="0.3">
      <c r="D199" s="22"/>
      <c r="E199" s="25" t="s">
        <v>70</v>
      </c>
      <c r="F199" s="24" t="s">
        <v>73</v>
      </c>
      <c r="G199" s="31" t="s">
        <v>74</v>
      </c>
      <c r="H199" s="24" t="s">
        <v>75</v>
      </c>
      <c r="I199" s="22"/>
    </row>
    <row r="200" spans="2:14" ht="21.75" thickBot="1" x14ac:dyDescent="0.3">
      <c r="D200" s="24" t="s">
        <v>71</v>
      </c>
      <c r="E200" s="27">
        <v>0</v>
      </c>
      <c r="F200" s="29">
        <v>21</v>
      </c>
      <c r="G200" s="32">
        <v>0</v>
      </c>
      <c r="H200" s="29">
        <v>0</v>
      </c>
      <c r="I200" s="22">
        <f>SUM(E200:H200)</f>
        <v>21</v>
      </c>
    </row>
    <row r="201" spans="2:14" ht="21.75" thickBot="1" x14ac:dyDescent="0.3">
      <c r="D201" s="26" t="s">
        <v>72</v>
      </c>
      <c r="E201" s="28">
        <v>0</v>
      </c>
      <c r="F201" s="30">
        <v>9</v>
      </c>
      <c r="G201" s="33">
        <v>0</v>
      </c>
      <c r="H201" s="30">
        <v>0</v>
      </c>
      <c r="I201" s="22">
        <f>SUM(E201:H201)</f>
        <v>9</v>
      </c>
    </row>
    <row r="202" spans="2:14" ht="26.25" x14ac:dyDescent="0.25">
      <c r="D202" s="22"/>
      <c r="E202" s="22">
        <f>SUM(E200:E201)</f>
        <v>0</v>
      </c>
      <c r="F202" s="22">
        <f>SUM(F200:F201)</f>
        <v>30</v>
      </c>
      <c r="G202" s="22">
        <f>SUM(G200:G201)</f>
        <v>0</v>
      </c>
      <c r="H202" s="22">
        <f>SUM(H200:H201)</f>
        <v>0</v>
      </c>
      <c r="I202" s="23">
        <f>SUM(I200:I201)</f>
        <v>30</v>
      </c>
    </row>
    <row r="206" spans="2:14" x14ac:dyDescent="0.25">
      <c r="L206" s="36">
        <v>44928</v>
      </c>
      <c r="M206">
        <v>360</v>
      </c>
      <c r="N206" s="35">
        <f>M206+L206</f>
        <v>45288</v>
      </c>
    </row>
    <row r="208" spans="2:14" x14ac:dyDescent="0.25">
      <c r="B208" s="10" t="s">
        <v>77</v>
      </c>
      <c r="C208" s="10"/>
      <c r="D208" s="10"/>
      <c r="E208" s="10"/>
      <c r="F208" s="10"/>
      <c r="G208" s="10"/>
      <c r="H208" s="10"/>
    </row>
    <row r="209" spans="2:8" x14ac:dyDescent="0.25">
      <c r="B209" s="10"/>
      <c r="C209" s="10"/>
      <c r="D209" s="10"/>
      <c r="E209" s="10"/>
      <c r="F209" s="10"/>
      <c r="G209" s="10"/>
      <c r="H209" s="10"/>
    </row>
    <row r="210" spans="2:8" x14ac:dyDescent="0.25">
      <c r="B210" s="10"/>
      <c r="C210" s="10"/>
      <c r="D210" s="10"/>
      <c r="E210" s="10"/>
      <c r="F210" s="10"/>
      <c r="G210" s="10"/>
      <c r="H210" s="10"/>
    </row>
    <row r="211" spans="2:8" x14ac:dyDescent="0.25">
      <c r="B211" s="10"/>
      <c r="C211" s="34" t="s">
        <v>76</v>
      </c>
      <c r="D211" s="10"/>
      <c r="E211" s="10"/>
      <c r="F211" s="10"/>
      <c r="G211" s="10"/>
      <c r="H211" s="10"/>
    </row>
    <row r="212" spans="2:8" x14ac:dyDescent="0.25">
      <c r="B212" s="10"/>
      <c r="C212" s="10" t="s">
        <v>78</v>
      </c>
      <c r="D212" s="10"/>
      <c r="E212" s="34" t="s">
        <v>153</v>
      </c>
      <c r="F212" s="10"/>
      <c r="G212" s="10"/>
      <c r="H212" s="10"/>
    </row>
    <row r="213" spans="2:8" x14ac:dyDescent="0.25">
      <c r="B213" s="10"/>
      <c r="C213" s="10" t="s">
        <v>79</v>
      </c>
      <c r="D213" s="10"/>
      <c r="E213" s="34" t="s">
        <v>154</v>
      </c>
      <c r="F213" s="10"/>
      <c r="G213" s="10"/>
      <c r="H213" s="10"/>
    </row>
    <row r="214" spans="2:8" x14ac:dyDescent="0.25">
      <c r="B214" s="10"/>
      <c r="C214" s="10"/>
      <c r="D214" s="10"/>
      <c r="E214" s="10"/>
      <c r="F214" s="10"/>
      <c r="G214" s="10"/>
      <c r="H214" s="10"/>
    </row>
    <row r="215" spans="2:8" x14ac:dyDescent="0.25">
      <c r="C215" t="s">
        <v>147</v>
      </c>
    </row>
    <row r="216" spans="2:8" x14ac:dyDescent="0.25">
      <c r="C216" t="s">
        <v>148</v>
      </c>
    </row>
    <row r="222" spans="2:8" x14ac:dyDescent="0.25">
      <c r="B222" t="s">
        <v>80</v>
      </c>
      <c r="C222" s="21" t="s">
        <v>81</v>
      </c>
    </row>
    <row r="228" spans="2:3" x14ac:dyDescent="0.25">
      <c r="B228" t="s">
        <v>100</v>
      </c>
      <c r="C228" s="21" t="s">
        <v>101</v>
      </c>
    </row>
    <row r="229" spans="2:3" x14ac:dyDescent="0.25">
      <c r="B229" t="s">
        <v>100</v>
      </c>
      <c r="C229" s="21" t="s">
        <v>146</v>
      </c>
    </row>
    <row r="230" spans="2:3" x14ac:dyDescent="0.25">
      <c r="B230" t="s">
        <v>247</v>
      </c>
      <c r="C230" s="21" t="s">
        <v>246</v>
      </c>
    </row>
    <row r="235" spans="2:3" x14ac:dyDescent="0.25">
      <c r="B235" t="s">
        <v>93</v>
      </c>
      <c r="C235" s="21" t="s">
        <v>94</v>
      </c>
    </row>
    <row r="236" spans="2:3" x14ac:dyDescent="0.25">
      <c r="C236" s="21" t="s">
        <v>95</v>
      </c>
    </row>
    <row r="237" spans="2:3" x14ac:dyDescent="0.25">
      <c r="C237" s="21" t="s">
        <v>96</v>
      </c>
    </row>
    <row r="241" spans="2:3" x14ac:dyDescent="0.25">
      <c r="C241" s="21"/>
    </row>
    <row r="245" spans="2:3" x14ac:dyDescent="0.25">
      <c r="B245" t="s">
        <v>99</v>
      </c>
      <c r="C245" s="21" t="s">
        <v>124</v>
      </c>
    </row>
    <row r="246" spans="2:3" x14ac:dyDescent="0.25">
      <c r="C246" s="21"/>
    </row>
    <row r="250" spans="2:3" x14ac:dyDescent="0.25">
      <c r="B250" t="s">
        <v>111</v>
      </c>
      <c r="C250" s="21" t="s">
        <v>108</v>
      </c>
    </row>
    <row r="251" spans="2:3" x14ac:dyDescent="0.25">
      <c r="B251" t="s">
        <v>110</v>
      </c>
      <c r="C251" s="21" t="s">
        <v>109</v>
      </c>
    </row>
    <row r="252" spans="2:3" x14ac:dyDescent="0.25">
      <c r="B252" t="s">
        <v>113</v>
      </c>
      <c r="C252" s="21" t="s">
        <v>112</v>
      </c>
    </row>
    <row r="253" spans="2:3" x14ac:dyDescent="0.25">
      <c r="B253" t="s">
        <v>114</v>
      </c>
      <c r="C253" s="21" t="s">
        <v>115</v>
      </c>
    </row>
    <row r="254" spans="2:3" x14ac:dyDescent="0.25">
      <c r="C254" s="21"/>
    </row>
    <row r="261" spans="2:3" x14ac:dyDescent="0.25">
      <c r="B261" t="s">
        <v>117</v>
      </c>
      <c r="C261" s="21" t="s">
        <v>116</v>
      </c>
    </row>
    <row r="263" spans="2:3" x14ac:dyDescent="0.25">
      <c r="B263" t="s">
        <v>119</v>
      </c>
      <c r="C263" s="21" t="s">
        <v>118</v>
      </c>
    </row>
    <row r="264" spans="2:3" x14ac:dyDescent="0.25">
      <c r="B264" t="s">
        <v>121</v>
      </c>
      <c r="C264" s="21" t="s">
        <v>120</v>
      </c>
    </row>
    <row r="269" spans="2:3" x14ac:dyDescent="0.25">
      <c r="B269" t="s">
        <v>139</v>
      </c>
    </row>
    <row r="270" spans="2:3" x14ac:dyDescent="0.25">
      <c r="B270" t="s">
        <v>138</v>
      </c>
      <c r="C270" s="21" t="s">
        <v>137</v>
      </c>
    </row>
    <row r="275" spans="2:3" x14ac:dyDescent="0.25">
      <c r="B275" s="21" t="s">
        <v>140</v>
      </c>
    </row>
    <row r="276" spans="2:3" x14ac:dyDescent="0.25">
      <c r="B276" t="s">
        <v>141</v>
      </c>
    </row>
    <row r="277" spans="2:3" x14ac:dyDescent="0.25">
      <c r="B277" t="s">
        <v>142</v>
      </c>
    </row>
    <row r="281" spans="2:3" x14ac:dyDescent="0.25">
      <c r="B281" t="s">
        <v>144</v>
      </c>
      <c r="C281" s="21" t="s">
        <v>143</v>
      </c>
    </row>
    <row r="288" spans="2:3" x14ac:dyDescent="0.25">
      <c r="B288" t="s">
        <v>233</v>
      </c>
    </row>
    <row r="289" spans="2:4" x14ac:dyDescent="0.25">
      <c r="B289" t="s">
        <v>234</v>
      </c>
    </row>
    <row r="290" spans="2:4" x14ac:dyDescent="0.25">
      <c r="B290" t="s">
        <v>235</v>
      </c>
    </row>
    <row r="291" spans="2:4" x14ac:dyDescent="0.25">
      <c r="B291" t="s">
        <v>236</v>
      </c>
    </row>
    <row r="296" spans="2:4" x14ac:dyDescent="0.25">
      <c r="B296" t="s">
        <v>225</v>
      </c>
      <c r="C296" t="s">
        <v>257</v>
      </c>
      <c r="D296" t="s">
        <v>258</v>
      </c>
    </row>
    <row r="297" spans="2:4" x14ac:dyDescent="0.25">
      <c r="D297" t="s">
        <v>259</v>
      </c>
    </row>
    <row r="305" spans="2:7" x14ac:dyDescent="0.25">
      <c r="B305" t="s">
        <v>328</v>
      </c>
    </row>
    <row r="306" spans="2:7" x14ac:dyDescent="0.25">
      <c r="B306" t="s">
        <v>329</v>
      </c>
    </row>
    <row r="307" spans="2:7" x14ac:dyDescent="0.25">
      <c r="B307" t="s">
        <v>342</v>
      </c>
      <c r="G307" t="s">
        <v>260</v>
      </c>
    </row>
    <row r="308" spans="2:7" x14ac:dyDescent="0.25">
      <c r="B308" t="s">
        <v>330</v>
      </c>
    </row>
    <row r="309" spans="2:7" x14ac:dyDescent="0.25">
      <c r="B309" t="s">
        <v>331</v>
      </c>
    </row>
    <row r="310" spans="2:7" x14ac:dyDescent="0.25">
      <c r="B310" t="s">
        <v>332</v>
      </c>
    </row>
    <row r="312" spans="2:7" x14ac:dyDescent="0.25">
      <c r="B312" t="s">
        <v>343</v>
      </c>
    </row>
    <row r="313" spans="2:7" x14ac:dyDescent="0.25">
      <c r="B313" t="s">
        <v>333</v>
      </c>
    </row>
    <row r="314" spans="2:7" x14ac:dyDescent="0.25">
      <c r="B314" t="s">
        <v>334</v>
      </c>
    </row>
    <row r="315" spans="2:7" x14ac:dyDescent="0.25">
      <c r="B315" t="s">
        <v>335</v>
      </c>
    </row>
    <row r="317" spans="2:7" x14ac:dyDescent="0.25">
      <c r="B317" t="s">
        <v>344</v>
      </c>
    </row>
    <row r="318" spans="2:7" x14ac:dyDescent="0.25">
      <c r="B318" t="s">
        <v>336</v>
      </c>
    </row>
    <row r="319" spans="2:7" x14ac:dyDescent="0.25">
      <c r="B319" t="s">
        <v>337</v>
      </c>
    </row>
    <row r="320" spans="2:7" x14ac:dyDescent="0.25">
      <c r="B320" t="s">
        <v>338</v>
      </c>
    </row>
    <row r="322" spans="2:2" x14ac:dyDescent="0.25">
      <c r="B322" t="s">
        <v>175</v>
      </c>
    </row>
    <row r="323" spans="2:2" x14ac:dyDescent="0.25">
      <c r="B323" t="s">
        <v>339</v>
      </c>
    </row>
    <row r="324" spans="2:2" x14ac:dyDescent="0.25">
      <c r="B324" t="s">
        <v>340</v>
      </c>
    </row>
    <row r="325" spans="2:2" x14ac:dyDescent="0.25">
      <c r="B325" t="s">
        <v>341</v>
      </c>
    </row>
    <row r="332" spans="2:2" x14ac:dyDescent="0.25">
      <c r="B332" t="s">
        <v>387</v>
      </c>
    </row>
    <row r="333" spans="2:2" x14ac:dyDescent="0.25">
      <c r="B333" t="s">
        <v>388</v>
      </c>
    </row>
    <row r="334" spans="2:2" x14ac:dyDescent="0.25">
      <c r="B334" t="s">
        <v>389</v>
      </c>
    </row>
    <row r="336" spans="2:2" x14ac:dyDescent="0.25">
      <c r="B336" t="s">
        <v>390</v>
      </c>
    </row>
    <row r="337" spans="2:10" x14ac:dyDescent="0.25">
      <c r="B337" s="21" t="s">
        <v>398</v>
      </c>
    </row>
    <row r="338" spans="2:10" x14ac:dyDescent="0.25">
      <c r="B338" t="s">
        <v>391</v>
      </c>
      <c r="F338" s="21" t="s">
        <v>397</v>
      </c>
    </row>
    <row r="339" spans="2:10" x14ac:dyDescent="0.25">
      <c r="B339" t="s">
        <v>391</v>
      </c>
    </row>
    <row r="341" spans="2:10" x14ac:dyDescent="0.25">
      <c r="B341" t="s">
        <v>392</v>
      </c>
    </row>
    <row r="342" spans="2:10" x14ac:dyDescent="0.25">
      <c r="B342" s="21" t="s">
        <v>393</v>
      </c>
    </row>
    <row r="343" spans="2:10" x14ac:dyDescent="0.25">
      <c r="B343" t="s">
        <v>388</v>
      </c>
    </row>
    <row r="344" spans="2:10" x14ac:dyDescent="0.25">
      <c r="B344" t="s">
        <v>394</v>
      </c>
    </row>
    <row r="345" spans="2:10" x14ac:dyDescent="0.25">
      <c r="G345">
        <v>7000</v>
      </c>
      <c r="H345" s="58">
        <v>0.08</v>
      </c>
      <c r="I345">
        <f>G345*H345</f>
        <v>560</v>
      </c>
      <c r="J345">
        <f>G345-I345</f>
        <v>6440</v>
      </c>
    </row>
    <row r="346" spans="2:10" x14ac:dyDescent="0.25">
      <c r="G346">
        <v>9000</v>
      </c>
      <c r="H346" s="58">
        <v>0.08</v>
      </c>
      <c r="I346">
        <f>G346*H346</f>
        <v>720</v>
      </c>
      <c r="J346">
        <f>G346-I346</f>
        <v>8280</v>
      </c>
    </row>
  </sheetData>
  <mergeCells count="2">
    <mergeCell ref="B74:B76"/>
    <mergeCell ref="A74:A78"/>
  </mergeCells>
  <hyperlinks>
    <hyperlink ref="D3" r:id="rId1" xr:uid="{00000000-0004-0000-0100-000000000000}"/>
    <hyperlink ref="D6" r:id="rId2" display="https://minceturgobpe.sharepoint.com/Shared%20Documents/Forms/AllItems.aspx?ga=1&amp;id=%2FShared%20Documents%2FVUCE2%2FCalidad%2FCAPACITACION%2FZonas%20Economicas%20Especiales%20%28ZEE%29&amp;sortField=Created&amp;isAscending=false&amp;viewid=fdaf29ee%2D1dbc%2D43a5%2D800e%2Dcc2923a5d4d4" xr:uid="{00000000-0004-0000-0100-000001000000}"/>
    <hyperlink ref="D7" r:id="rId3" xr:uid="{00000000-0004-0000-0100-000002000000}"/>
    <hyperlink ref="D9" r:id="rId4" xr:uid="{00000000-0004-0000-0100-000003000000}"/>
    <hyperlink ref="M24" r:id="rId5" xr:uid="{00000000-0004-0000-0100-000004000000}"/>
    <hyperlink ref="H24" r:id="rId6" xr:uid="{00000000-0004-0000-0100-000005000000}"/>
    <hyperlink ref="M28" r:id="rId7" xr:uid="{00000000-0004-0000-0100-000006000000}"/>
    <hyperlink ref="D50" r:id="rId8" xr:uid="{00000000-0004-0000-0100-000007000000}"/>
    <hyperlink ref="D51" r:id="rId9" xr:uid="{00000000-0004-0000-0100-000008000000}"/>
    <hyperlink ref="D4" r:id="rId10" display="https://minceturgobpe.sharepoint.com/Shared%20Documents/Forms/AllItems.aspx?ga=1&amp;id=%2FShared%20Documents%2FVUCE2%2FCalidad%2FProyecto%20ZEE%2F17%2E%20Entregable%204%2E6%2E1%2FCasos%20de%20Uso%2FEntregable%202%2E3%2E%20An%C3%A1lisis%20de%20Nuevos%20Requerimientos&amp;viewid=fdaf29ee%2D1dbc%2D43a5%2D800e%2Dcc2923a5d4d4" xr:uid="{00000000-0004-0000-0100-000009000000}"/>
    <hyperlink ref="D5" r:id="rId11" xr:uid="{00000000-0004-0000-0100-00000A000000}"/>
    <hyperlink ref="C57" r:id="rId12" display="https://veratiaservices.sharepoint.com/sites/ZEEPer9/Documentos%20compartidos/Forms/AllItems.aspx?ga=1&amp;id=%2Fsites%2FZEEPer9%2FDocumentos%20compartidos%2FGeneral%2FGesti%C3%B3nProyecto%2FEntregables%2FEntregable%204%2E%20Fase%20de%20Construcci%C3%B3n%2FEntregable%204%2E6%2FControl%20de%20Calidad%20y%20Pruebas%20del%20Sistema%2F2%2E%20Avance%20Enero%202023&amp;viewid=60986d7b%2D48b8%2D4936%2D872e%2D01c49c292f56" xr:uid="{00000000-0004-0000-0100-00000B000000}"/>
    <hyperlink ref="C69" r:id="rId13" xr:uid="{00000000-0004-0000-0100-00000C000000}"/>
    <hyperlink ref="C63" r:id="rId14" xr:uid="{00000000-0004-0000-0100-00000D000000}"/>
    <hyperlink ref="C65" r:id="rId15" xr:uid="{00000000-0004-0000-0100-00000E000000}"/>
    <hyperlink ref="C67" r:id="rId16" xr:uid="{00000000-0004-0000-0100-00000F000000}"/>
    <hyperlink ref="C76" r:id="rId17" xr:uid="{00000000-0004-0000-0100-000010000000}"/>
    <hyperlink ref="C61" r:id="rId18" display="https://veratiaservices.sharepoint.com/:x:/s/ZEEPer9/ER17MDNSHPFKiBIlF3QSlKgBZkQYpmuuebUBzK--7DZiKQ?e=RDSUE0&amp;ovuser=5fcc16fa-320e-49a2-8519-b3b58c55cc3c%2CInvitado%20de%20la%20reuni%C3%B3n&amp;clickparams=eyJBcHBOYW1lIjoiVGVhbXMtRGVza3RvcCIsIkFwcFZlcnNpb24iOiIxNDE1LzIzMDkyOTExMjA4IiwiSGFzRmVkZXJhdGVkVXNlciI6dHJ1ZX0%3D" xr:uid="{00000000-0004-0000-0100-000011000000}"/>
    <hyperlink ref="C74" r:id="rId19" xr:uid="{00000000-0004-0000-0100-000012000000}"/>
    <hyperlink ref="C75" r:id="rId20" xr:uid="{00000000-0004-0000-0100-000013000000}"/>
    <hyperlink ref="C77" r:id="rId21" display="https://veratiaservices.sharepoint.com/sites/ZEEPer9/Documentos%20compartidos/Forms/AllItems.aspx?fromShare=true&amp;ga=1&amp;id=%2Fsites%2FZEEPer9%2FDocumentos%20compartidos%2FGeneral%2FGesti%C3%B3nProyecto%2FEntregables%2FEntregable%202%2E2%2E%20An%C3%A1lisis%20y%20Dise%C3%B1o%20%2D%20Subsanaci%C3%B3n%20Actualizada%2FDADv1%2E1%2D2%20Casos%20de%20Uso&amp;viewid=60986d7b%2D48b8%2D4936%2D872e%2D01c49c292f56" xr:uid="{00000000-0004-0000-0100-000014000000}"/>
    <hyperlink ref="C78" r:id="rId22" display="https://veratiaservices.sharepoint.com/sites/ZEEPer9/Documentos%20compartidos/Forms/AllItems.aspx?fromShare=true&amp;ga=1&amp;id=%2Fsites%2FZEEPer9%2FDocumentos%20compartidos%2FGeneral%2FGesti%C3%B3nProyecto%2FEntregables%2FEntregable%204%2E%20Fase%20de%20Construcci%C3%B3n%2FEntregable%204%2E6%2E1%2FControl%20de%20Calidad%20y%20Pruebas%20del%20Sistema&amp;viewid=60986d7b%2D48b8%2D4936%2D872e%2D01c49c292f56" xr:uid="{00000000-0004-0000-0100-000015000000}"/>
    <hyperlink ref="C109" r:id="rId23" display="https://minceturgobpe.sharepoint.com/Shared%20Documents/Forms/AllItems.aspx?ga=1&amp;id=%2FShared%20Documents%2FVUCE2%2FMR%2F%5BMR%202%2E0%5D%20Documentos%20de%20trabajo%2F17%2E%20MR%202%2E0%20%2D%202023%2FVideos&amp;viewid=fdaf29ee%2D1dbc%2D43a5%2D800e%2Dcc2923a5d4d4" xr:uid="{00000000-0004-0000-0100-000016000000}"/>
    <hyperlink ref="C110" r:id="rId24" xr:uid="{00000000-0004-0000-0100-000017000000}"/>
    <hyperlink ref="C235" r:id="rId25" xr:uid="{00000000-0004-0000-0100-000018000000}"/>
    <hyperlink ref="C236" r:id="rId26" xr:uid="{00000000-0004-0000-0100-000019000000}"/>
    <hyperlink ref="C237" r:id="rId27" xr:uid="{00000000-0004-0000-0100-00001A000000}"/>
    <hyperlink ref="C112" r:id="rId28" xr:uid="{00000000-0004-0000-0100-00001B000000}"/>
    <hyperlink ref="C222" r:id="rId29" display="https://minceturaproyectovuce2-my.sharepoint.com/personal/sectorista_minceturaproyectovuce2_onmicrosoft_com/_layouts/15/onedrive.aspx?id=%2Fpersonal%2Fsectorista%5Fminceturaproyectovuce2%5Fonmicrosoft%5Fcom%2FDocuments%2FKatherine%20Chumpitaz%2FDesarrollo%20Sistema%20OLCE%20%2D%20Carpeta%20de%20trabajo%20interna%2FRevisi%C3%B3n%20incidencias%20R2&amp;ga=1" xr:uid="{00000000-0004-0000-0100-00001C000000}"/>
    <hyperlink ref="C228" r:id="rId30" xr:uid="{00000000-0004-0000-0100-00001D000000}"/>
    <hyperlink ref="C79" r:id="rId31" display="https://veratiaservices.sharepoint.com/sites/ZEEPer9/Documentos%20compartidos/Forms/AllItems.aspx?id=%2Fsites%2FZEEPer9%2FDocumentos%20compartidos%2FGeneral%2FGesti%C3%B3nProyecto%2FEntregables%2FEntregable%202%2E2%2E%20An%C3%A1lisis%20y%20Dise%C3%B1o%20%2D%20Subsanaci%C3%B3n%20Actualizada%2FDADv1%2E1%2D2%20Casos%20de%20Uso&amp;p=true&amp;ga=1" xr:uid="{00000000-0004-0000-0100-00001E000000}"/>
    <hyperlink ref="C250" r:id="rId32" xr:uid="{00000000-0004-0000-0100-00001F000000}"/>
    <hyperlink ref="C251" r:id="rId33" xr:uid="{00000000-0004-0000-0100-000020000000}"/>
    <hyperlink ref="C252" r:id="rId34" xr:uid="{00000000-0004-0000-0100-000021000000}"/>
    <hyperlink ref="C253" r:id="rId35" xr:uid="{00000000-0004-0000-0100-000022000000}"/>
    <hyperlink ref="C261" r:id="rId36" display="https://veratiaservices.sharepoint.com/sites/ZEEPer9/Documentos%20compartidos/Forms/AllItems.aspx?id=%2Fsites%2FZEEPer9%2FDocumentos%20compartidos%2FGeneral%2FGesti%C3%B3nProyecto%2FEntregables%2FEntregable%204%2E%20Fase%20de%20Construcci%C3%B3n%2FEntregable%204%2E6%2E1%2FAnexos&amp;p=true&amp;ga=1" xr:uid="{00000000-0004-0000-0100-000023000000}"/>
    <hyperlink ref="C263" r:id="rId37" xr:uid="{00000000-0004-0000-0100-000024000000}"/>
    <hyperlink ref="C264" r:id="rId38" xr:uid="{00000000-0004-0000-0100-000025000000}"/>
    <hyperlink ref="C113" r:id="rId39" xr:uid="{00000000-0004-0000-0100-000026000000}"/>
    <hyperlink ref="C245" r:id="rId40" xr:uid="{00000000-0004-0000-0100-000027000000}"/>
    <hyperlink ref="C111" r:id="rId41" display="https://minceturaproyectovuce2.sharepoint.com/sites/MRMercancasRestringidas2.0/Shared%20Documents/Forms/AllItems.aspx?fromShare=true&amp;ga=1&amp;id=%2Fsites%2FMRMercancasRestringidas2%2E0%2FShared%20Documents%2FGesti%C3%B3n%20%2D%20Entorno%20de%20Trabajo%2F1%2E%20FUNCIONALES%2FIPEN%2FFase%201%2FHDUs&amp;viewid=4c532c45%2D056a%2D406c%2Db622%2Daff1f764469b" xr:uid="{00000000-0004-0000-0100-000028000000}"/>
    <hyperlink ref="C115" r:id="rId42" display="https://minceturgobpe.sharepoint.com/Shared%20Documents/Forms/AllItems.aspx?ga=1&amp;id=%2FShared%20Documents%2FVUCE2%2FMR%2F%5BMR%202%2E0%5D%20Documentos%20de%20trabajo%2F17%2E%20MR%202%2E0%20%2D%202023%2FHUs%20analisis%20funcional%2FHUs%20Desarrollo%20y%20DVUCEPT%2FFase%202&amp;viewid=fdaf29ee%2D1dbc%2D43a5%2D800e%2Dcc2923a5d4d4" xr:uid="{00000000-0004-0000-0100-000029000000}"/>
    <hyperlink ref="C116" r:id="rId43" xr:uid="{00000000-0004-0000-0100-00002A000000}"/>
    <hyperlink ref="C128" r:id="rId44" display="https://veratiaservices.sharepoint.com/sites/OLCEPer/Documentos%20compartidos/Forms/AllItems.aspx?csf=1&amp;web=1&amp;e=NW5E6j&amp;cid=7a32e7a0%2D6eb9%2D4931%2Da290%2D3dfdf09f457e&amp;FolderCTID=0x01200018157CD2E1333F4698721DA6AEE992C2&amp;id=%2Fsites%2FOLCEPer%2FDocumentos%20compartidos%2FGeneral%2FEntregables%2FEntregable%202%2E2%20%2D%20An%C3%A1lisis%20y%20Dise%C3%B1o&amp;viewid=1d9b6a5e%2Dd3a0%2D457f%2Da63d%2Dd1e719fe1c66" xr:uid="{00000000-0004-0000-0100-00002B000000}"/>
    <hyperlink ref="C73" r:id="rId45" xr:uid="{00000000-0004-0000-0100-00002C000000}"/>
    <hyperlink ref="C114" r:id="rId46" display="https://minceturaproyectovuce2.sharepoint.com/sites/MRMercancasRestringidas2.0/Shared%20Documents/Forms/AllItems.aspx?ga=1&amp;id=%2Fsites%2FMRMercancasRestringidas2%2E0%2FShared%20Documents%2FGesti%C3%B3n%20%2D%20Entorno%20de%20Trabajo%2F1%2E%20FUNCIONALES%2FIPEN%2FFase%201%2FHDUs&amp;viewid=4c532c45%2D056a%2D406c%2Db622%2Daff1f764469b" xr:uid="{00000000-0004-0000-0100-00002D000000}"/>
    <hyperlink ref="C71" r:id="rId47" xr:uid="{00000000-0004-0000-0100-00002E000000}"/>
    <hyperlink ref="C129" r:id="rId48" xr:uid="{00000000-0004-0000-0100-00002F000000}"/>
    <hyperlink ref="B275" r:id="rId49" xr:uid="{00000000-0004-0000-0100-000030000000}"/>
    <hyperlink ref="C270" r:id="rId50" display="https://minceturaproyectovuce2-my.sharepoint.com/:v:/g/personal/jsoria_minceturaproyectovuce2_onmicrosoft_com/EXojZpn_dKNGnMSklX_F4_IBRHJrRrNIg5-K4NLJArOp8g?nav=eyJyZWZlcnJhbEluZm8iOnsicmVmZXJyYWxBcHAiOiJTdHJlYW1XZWJBcHAiLCJyZWZlcnJhbFZpZXciOiJTaGFyZURpYWxvZy1MaW5rIiwicmVmZXJyYWxBcHBQbGF0Zm9ybSI6IldlYiIsInJlZmVycmFsTW9kZSI6InZpZXcifX0%3D&amp;e=JrhzqG" xr:uid="{00000000-0004-0000-0100-000031000000}"/>
    <hyperlink ref="C229" r:id="rId51" xr:uid="{00000000-0004-0000-0100-000032000000}"/>
    <hyperlink ref="C80" r:id="rId52" display="https://veratiaservices.sharepoint.com/sites/ZEEPer9/Documentos%20compartidos/Forms/AllItems.aspx?fromShare=true&amp;ga=1&amp;id=%2Fsites%2FZEEPer9%2FDocumentos%20compartidos%2FGeneral%2FGesti%C3%B3nProyecto%2FEntregables%2FEntregable%204%2E%20Fase%20de%20Construcci%C3%B3n%2FEntregable%204%2E6%2E1%2FConstrucci%C3%B3n%2FPruebas%20Funcionales%20Automatizadas%20%2D%20Selenium%2FSCRIPTS%5F%2Eside&amp;viewid=60986d7b%2D48b8%2D4936%2D872e%2D01c49c292f56" xr:uid="{00000000-0004-0000-0100-000033000000}"/>
    <hyperlink ref="C81" r:id="rId53" xr:uid="{00000000-0004-0000-0100-000034000000}"/>
    <hyperlink ref="E212" r:id="rId54" xr:uid="{00000000-0004-0000-0100-000035000000}"/>
    <hyperlink ref="E213" r:id="rId55" xr:uid="{00000000-0004-0000-0100-000036000000}"/>
    <hyperlink ref="C281" r:id="rId56" xr:uid="{00000000-0004-0000-0100-000037000000}"/>
    <hyperlink ref="D10" r:id="rId57" xr:uid="{00000000-0004-0000-0100-000038000000}"/>
    <hyperlink ref="D11" r:id="rId58" xr:uid="{00000000-0004-0000-0100-000039000000}"/>
    <hyperlink ref="C82" r:id="rId59" xr:uid="{00000000-0004-0000-0100-00003A000000}"/>
    <hyperlink ref="C83" r:id="rId60" xr:uid="{00000000-0004-0000-0100-00003B000000}"/>
    <hyperlink ref="C117" r:id="rId61" display="https://minceturgobpe.sharepoint.com/Shared%20Documents/Forms/AllItems.aspx?id=%2FShared%20Documents%2FVUCE2%2FMR%2F%5BMR%202%2E0%5D%20Documentos%20de%20trabajo%2F17%2E%20MR%202%2E0%20%2D%202023%2FHUs%20analisis%20funcional%2FHUs%20Desarrollo%20y%20DVUCEPT&amp;p=true&amp;ga=1" xr:uid="{00000000-0004-0000-0100-00003C000000}"/>
    <hyperlink ref="C118" r:id="rId62" xr:uid="{00000000-0004-0000-0100-00003D000000}"/>
    <hyperlink ref="C119" r:id="rId63" xr:uid="{00000000-0004-0000-0100-00003E000000}"/>
    <hyperlink ref="C120" r:id="rId64" xr:uid="{00000000-0004-0000-0100-00003F000000}"/>
    <hyperlink ref="C121" r:id="rId65" xr:uid="{00000000-0004-0000-0100-000040000000}"/>
    <hyperlink ref="C136" r:id="rId66" display="https://minceturgobpe.sharepoint.com/Shared%20Documents/Forms/AllItems.aspx?ga=1&amp;id=%2FShared%20Documents%2FVUCE2%2FTransversales%2FAutenticacion%2FTEAMS%2F2%2E%20FUNCIONALES%2FEntregables%2FHDUs%2FFASE%20I%2FRelease%202&amp;viewid=fdaf29ee%2D1dbc%2D43a5%2D800e%2Dcc2923a5d4d4" xr:uid="{00000000-0004-0000-0100-000041000000}"/>
    <hyperlink ref="C138" r:id="rId67" xr:uid="{00000000-0004-0000-0100-000042000000}"/>
    <hyperlink ref="C131" r:id="rId68" xr:uid="{00000000-0004-0000-0100-000043000000}"/>
    <hyperlink ref="C132" r:id="rId69" display="https://minceturaproyectovuce2-my.sharepoint.com/:v:/g/personal/rhuapaya_minceturaproyectovuce2_onmicrosoft_com/EX3_baEz3BtOlf6fd9zf6GIB0Tqakd0tBtE_VaN22ZLzTw?e=J1EjKP&amp;nav=eyJyZWZlcnJhbEluZm8iOnsicmVmZXJyYWxBcHAiOiJTdHJlYW1XZWJBcHAiLCJyZWZlcnJhbFZpZXciOiJTaGFyZURpYWxvZy1MaW5rIiwicmVmZXJyYWxBcHBQbGF0Zm9ybSI6IldlYiIsInJlZmVycmFsTW9kZSI6InZpZXcifX0%3D" xr:uid="{00000000-0004-0000-0100-000044000000}"/>
    <hyperlink ref="C133" r:id="rId70" display="https://minceturaproyectovuce2-my.sharepoint.com/:v:/g/personal/rhuapaya_minceturaproyectovuce2_onmicrosoft_com/EY_QlhkA2rlMqA1Og5feeEYBeG6vzRQX4WXR_f8QrqCoAQ?e=ybdoeX&amp;nav=eyJyZWZlcnJhbEluZm8iOnsicmVmZXJyYWxBcHAiOiJTdHJlYW1XZWJBcHAiLCJyZWZlcnJhbFZpZXciOiJTaGFyZURpYWxvZy1MaW5rIiwicmVmZXJyYWxBcHBQbGF0Zm9ybSI6IldlYiIsInJlZmVycmFsTW9kZSI6InZpZXcifX0%3D" xr:uid="{00000000-0004-0000-0100-000045000000}"/>
    <hyperlink ref="C122" r:id="rId71" xr:uid="{00000000-0004-0000-0100-000046000000}"/>
    <hyperlink ref="C230" r:id="rId72" xr:uid="{00000000-0004-0000-0100-000047000000}"/>
    <hyperlink ref="C123" r:id="rId73" xr:uid="{00000000-0004-0000-0100-000048000000}"/>
    <hyperlink ref="C139" r:id="rId74" xr:uid="{00000000-0004-0000-0100-000049000000}"/>
    <hyperlink ref="C137" r:id="rId75" xr:uid="{00000000-0004-0000-0100-00004A000000}"/>
    <hyperlink ref="D12" r:id="rId76" xr:uid="{00000000-0004-0000-0100-00004B000000}"/>
    <hyperlink ref="C141" r:id="rId77" display="https://minceturgobpe.sharepoint.com/Shared%20Documents/Forms/AllItems.aspx?e=5%3A141abfcf5a334e41857f518803a41f00&amp;sharingv2=true&amp;fromShare=true&amp;at=9&amp;CID=46653213%2Ddbb7%2D42fa%2D98b7%2D404877b141f1&amp;FolderCTID=0x012000BD3AF6BD3643E2489923943EFF36A593&amp;id=%2FShared%20Documents%2FVUCE2%2FCalidad%2FAutenticaci%C3%B3n" xr:uid="{00000000-0004-0000-0100-00004C000000}"/>
    <hyperlink ref="C124" r:id="rId78" xr:uid="{00000000-0004-0000-0100-00004D000000}"/>
    <hyperlink ref="C140" r:id="rId79" xr:uid="{00000000-0004-0000-0100-00004E000000}"/>
    <hyperlink ref="C142" r:id="rId80" xr:uid="{00000000-0004-0000-0100-00004F000000}"/>
    <hyperlink ref="C134" r:id="rId81" xr:uid="{00000000-0004-0000-0100-000050000000}"/>
    <hyperlink ref="D18" r:id="rId82" xr:uid="{00000000-0004-0000-0100-000051000000}"/>
    <hyperlink ref="C143" r:id="rId83" xr:uid="{00000000-0004-0000-0100-000052000000}"/>
    <hyperlink ref="C130" r:id="rId84" xr:uid="{00000000-0004-0000-0100-000053000000}"/>
    <hyperlink ref="C211" r:id="rId85" xr:uid="{00000000-0004-0000-0100-000054000000}"/>
    <hyperlink ref="C19" r:id="rId86" xr:uid="{00000000-0004-0000-0100-000055000000}"/>
    <hyperlink ref="D19" r:id="rId87" xr:uid="{00000000-0004-0000-0100-000056000000}"/>
    <hyperlink ref="C150" r:id="rId88" xr:uid="{00000000-0004-0000-0100-000057000000}"/>
    <hyperlink ref="C153" r:id="rId89" display="https://minceturgobpe.sharepoint.com/Shared%20Documents/Forms/AllItems.aspx?ga=1&amp;id=%2FShared%20Documents%2FVUCE2%2FCalidad%2FProyecto%20CP%202%2E0%2FINCIDENCIAS%2DEntregable%203%2FPPS%2DE3%20%2818%2Doct%29&amp;viewid=fdaf29ee%2D1dbc%2D43a5%2D800e%2Dcc2923a5d4d4" xr:uid="{00000000-0004-0000-0100-000058000000}"/>
    <hyperlink ref="C151" r:id="rId90" xr:uid="{00000000-0004-0000-0100-000059000000}"/>
    <hyperlink ref="C156" r:id="rId91" display="https://minceturgobpe.sharepoint.com/Shared%20Documents/Forms/AllItems.aspx?e=5%3A43b0838bcdc44f63b8851b4c77f92544&amp;sharingv2=true&amp;fromShare=true&amp;at=9&amp;CID=10951e88%2Dde07%2D4dae%2Daa05%2D56d220ffeb3c&amp;FolderCTID=0x012000BD3AF6BD3643E2489923943EFF36A593&amp;id=%2FShared%20Documents%2FVUCE2%2FCalidad%2FProyecto%20CP%202%2E0%2FIncidencias%2DEntregable%203%2DSubsanacion%202" xr:uid="{00000000-0004-0000-0100-00005A000000}"/>
    <hyperlink ref="C160" r:id="rId92" xr:uid="{00000000-0004-0000-0100-00005B000000}"/>
    <hyperlink ref="C161" r:id="rId93" xr:uid="{00000000-0004-0000-0100-00005C000000}"/>
    <hyperlink ref="C162" r:id="rId94" display="https://minceturgobpe.sharepoint.com/Shared%20Documents/Forms/AllItems.aspx?ga=1&amp;id=%2FShared%20Documents%2FVUCE2%2FPROYECTOS%2FCP2%2E0%2F12%2E%20Consultor%C3%ADa%20CP%202%2E0%2F7%2E%20Entregables%20%28versi%C3%B3n%20para%20revisi%C3%B3n%29%2F3%2E4%20Entregable%203%20%2D%20subsanaci%C3%B3n%202%20%2810%2E11%2E2024%29&amp;viewid=fdaf29ee%2D1dbc%2D43a5%2D800e%2Dcc2923a5d4d4" xr:uid="{00000000-0004-0000-0100-00005D000000}"/>
    <hyperlink ref="C164" r:id="rId95" xr:uid="{00000000-0004-0000-0100-00005E000000}"/>
    <hyperlink ref="C158" r:id="rId96" display="https://minceturgobpe.sharepoint.com/Shared%20Documents/Forms/AllItems.aspx?ga=1&amp;id=%2FShared%20Documents%2FVUCE2%2FPROYECTOS%2FCP2%2E0%2F12%2E%20Consultor%C3%ADa%20CP%202%2E0%2F7%2E%20Entregables%20%28versi%C3%B3n%20para%20revisi%C3%B3n%29%2F2%2E4%20Entregable%202%20%2D%20Recomendaciones%20%2831%2E08%2E24%29%2FRecomendaciones%20QA%2FIPS%5FE2&amp;viewid=fdaf29ee%2D1dbc%2D43a5%2D800e%2Dcc2923a5d4d4" xr:uid="{00000000-0004-0000-0100-00005F000000}"/>
    <hyperlink ref="C165" r:id="rId97" xr:uid="{00000000-0004-0000-0100-000060000000}"/>
    <hyperlink ref="D20" r:id="rId98" xr:uid="{00000000-0004-0000-0100-000061000000}"/>
    <hyperlink ref="C84" r:id="rId99" xr:uid="{00000000-0004-0000-0100-000062000000}"/>
    <hyperlink ref="C85" r:id="rId100" xr:uid="{00000000-0004-0000-0100-000063000000}"/>
    <hyperlink ref="C86" r:id="rId101" xr:uid="{00000000-0004-0000-0100-000064000000}"/>
    <hyperlink ref="C152" r:id="rId102" xr:uid="{00000000-0004-0000-0100-000065000000}"/>
    <hyperlink ref="C144" r:id="rId103" xr:uid="{00000000-0004-0000-0100-000066000000}"/>
    <hyperlink ref="C145" r:id="rId104" xr:uid="{00000000-0004-0000-0100-000067000000}"/>
    <hyperlink ref="C148" r:id="rId105" xr:uid="{00000000-0004-0000-0100-000068000000}"/>
    <hyperlink ref="C166" r:id="rId106" display="https://minceturgobpe.sharepoint.com/Shared%20Documents/Forms/AllItems.aspx?ga=1&amp;isAscending=true&amp;id=%2FShared%20Documents%2FVUCE2%2FPROYECTOS%2FCP2%2E0%2F12%2E%20Consultor%C3%ADa%20CP%202%2E0%2FEntregables%2FEntregable%203%20%2D%20subsanaci%C3%B3n%203%20%28DIC%202024%29%2F05%20Certificaci%C3%B3n%20E3%2F03%20IPS&amp;sortField=LinkFilename&amp;viewid=fdaf29ee%2D1dbc%2D43a5%2D800e%2Dcc2923a5d4d4" xr:uid="{00000000-0004-0000-0100-000069000000}"/>
    <hyperlink ref="C167" r:id="rId107" xr:uid="{00000000-0004-0000-0100-00006A000000}"/>
    <hyperlink ref="C125" r:id="rId108" xr:uid="{00000000-0004-0000-0100-00006B000000}"/>
    <hyperlink ref="C168" r:id="rId109" display="https://minceturgobpe.sharepoint.com/Shared%20Documents/Forms/AllItems.aspx?ga=1&amp;id=%2FShared%20Documents%2FVUCE2%2FPROYECTOS%2FCP2%2E0%2F12%2E%20Consultor%C3%ADa%20CP%202%2E0%2FEntregables%2FEntregable%203%20%2D%20Recomendaciones%2F04%20Desarrollo%20E3&amp;viewid=fdaf29ee%2D1dbc%2D43a5%2D800e%2Dcc2923a5d4d4" xr:uid="{00000000-0004-0000-0100-00006C000000}"/>
    <hyperlink ref="C94" r:id="rId110" xr:uid="{00000000-0004-0000-0100-00006D000000}"/>
    <hyperlink ref="F338" r:id="rId111" xr:uid="{00000000-0004-0000-0100-00006E000000}"/>
    <hyperlink ref="B342" r:id="rId112" xr:uid="{00000000-0004-0000-0100-00006F000000}"/>
    <hyperlink ref="B337" r:id="rId113" xr:uid="{00000000-0004-0000-0100-000070000000}"/>
    <hyperlink ref="C95" r:id="rId114" xr:uid="{00000000-0004-0000-0100-000071000000}"/>
    <hyperlink ref="C54" r:id="rId115" xr:uid="{00000000-0004-0000-0100-000072000000}"/>
    <hyperlink ref="C97" r:id="rId116" xr:uid="{00000000-0004-0000-0100-000073000000}"/>
    <hyperlink ref="C98" r:id="rId117" xr:uid="{00000000-0004-0000-0100-000074000000}"/>
    <hyperlink ref="C93" r:id="rId118" xr:uid="{00000000-0004-0000-0100-000075000000}"/>
    <hyperlink ref="C92" r:id="rId119" xr:uid="{00000000-0004-0000-0100-000076000000}"/>
    <hyperlink ref="C99" r:id="rId120" xr:uid="{00000000-0004-0000-0100-000077000000}"/>
    <hyperlink ref="C96" r:id="rId121" xr:uid="{1856086A-6A59-4010-B891-88B334B0FC08}"/>
    <hyperlink ref="B172" r:id="rId122" display="https://minceturgobpe.sharepoint.com/Shared%20Documents/Forms/AllItems.aspx?id=%2FShared%20Documents%2FVUCE2%2FCalidad%2FMR%2DVUCE2%2E0%2F%5BMR%5D%20SCRIPT%20DE%20AUTOMATIZACI%C3%93N%20FLUJO%20CON%20PAGO&amp;viewid=fdaf29ee%2D1dbc%2D43a5%2D800e%2Dcc2923a5d4d4&amp;ga=1&amp;noAuthRedirect=1" xr:uid="{E11E8477-C097-4875-BE7C-66710A9B63C5}"/>
    <hyperlink ref="D16" r:id="rId123" xr:uid="{EF707E07-C906-4629-8822-3EEC975DEB6A}"/>
    <hyperlink ref="D17" r:id="rId124" xr:uid="{775B20BB-4F9A-4B80-9BBE-862F5D2FF2E5}"/>
    <hyperlink ref="C100" r:id="rId125" xr:uid="{C9D4C2C3-2874-4562-8211-BA6B011CDB41}"/>
  </hyperlinks>
  <pageMargins left="0.7" right="0.7" top="0.75" bottom="0.75" header="0.3" footer="0.3"/>
  <pageSetup orientation="portrait" horizontalDpi="200" verticalDpi="200" r:id="rId126"/>
  <drawing r:id="rId12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2:F145"/>
  <sheetViews>
    <sheetView zoomScaleNormal="100" workbookViewId="0">
      <selection activeCell="K18" sqref="K18"/>
    </sheetView>
  </sheetViews>
  <sheetFormatPr baseColWidth="10" defaultRowHeight="15" x14ac:dyDescent="0.25"/>
  <cols>
    <col min="1" max="1" width="90.5703125" customWidth="1"/>
  </cols>
  <sheetData>
    <row r="2" spans="1:5" ht="15.75" thickBot="1" x14ac:dyDescent="0.3"/>
    <row r="3" spans="1:5" x14ac:dyDescent="0.25">
      <c r="A3" s="97" t="s">
        <v>238</v>
      </c>
      <c r="B3" s="88" t="s">
        <v>366</v>
      </c>
      <c r="C3" s="77"/>
      <c r="D3" s="77"/>
      <c r="E3" s="89"/>
    </row>
    <row r="4" spans="1:5" ht="15" customHeight="1" thickBot="1" x14ac:dyDescent="0.3">
      <c r="A4" s="98"/>
      <c r="B4" s="76"/>
      <c r="C4" s="78"/>
      <c r="D4" s="78"/>
      <c r="E4" s="90"/>
    </row>
    <row r="5" spans="1:5" ht="15" customHeight="1" x14ac:dyDescent="0.25">
      <c r="A5" s="99" t="s">
        <v>237</v>
      </c>
      <c r="B5" s="76"/>
      <c r="C5" s="78"/>
      <c r="D5" s="78"/>
      <c r="E5" s="90"/>
    </row>
    <row r="6" spans="1:5" ht="15" customHeight="1" x14ac:dyDescent="0.25">
      <c r="A6" s="99"/>
      <c r="B6" s="76"/>
      <c r="C6" s="78"/>
      <c r="D6" s="78"/>
      <c r="E6" s="90"/>
    </row>
    <row r="7" spans="1:5" ht="15" customHeight="1" x14ac:dyDescent="0.25">
      <c r="A7" s="99"/>
      <c r="B7" s="76"/>
      <c r="C7" s="78"/>
      <c r="D7" s="78"/>
      <c r="E7" s="90"/>
    </row>
    <row r="8" spans="1:5" ht="15" customHeight="1" x14ac:dyDescent="0.25">
      <c r="A8" s="50"/>
      <c r="B8" s="76"/>
      <c r="C8" s="78"/>
      <c r="D8" s="78"/>
      <c r="E8" s="90"/>
    </row>
    <row r="9" spans="1:5" x14ac:dyDescent="0.25">
      <c r="A9" s="99" t="s">
        <v>155</v>
      </c>
      <c r="B9" s="76"/>
      <c r="C9" s="78"/>
      <c r="D9" s="78"/>
      <c r="E9" s="90"/>
    </row>
    <row r="10" spans="1:5" x14ac:dyDescent="0.25">
      <c r="A10" s="99"/>
      <c r="B10" s="76"/>
      <c r="C10" s="78"/>
      <c r="D10" s="78"/>
      <c r="E10" s="90"/>
    </row>
    <row r="11" spans="1:5" x14ac:dyDescent="0.25">
      <c r="A11" s="99"/>
      <c r="B11" s="76"/>
      <c r="C11" s="78"/>
      <c r="D11" s="78"/>
      <c r="E11" s="90"/>
    </row>
    <row r="12" spans="1:5" x14ac:dyDescent="0.25">
      <c r="B12" s="76"/>
      <c r="C12" s="78"/>
      <c r="D12" s="78"/>
      <c r="E12" s="90"/>
    </row>
    <row r="13" spans="1:5" x14ac:dyDescent="0.25">
      <c r="A13" s="99" t="s">
        <v>156</v>
      </c>
      <c r="B13" s="76"/>
      <c r="C13" s="78"/>
      <c r="D13" s="78"/>
      <c r="E13" s="90"/>
    </row>
    <row r="14" spans="1:5" x14ac:dyDescent="0.25">
      <c r="A14" s="99"/>
      <c r="B14" s="76"/>
      <c r="C14" s="78"/>
      <c r="D14" s="78"/>
      <c r="E14" s="90"/>
    </row>
    <row r="15" spans="1:5" ht="15.75" thickBot="1" x14ac:dyDescent="0.3">
      <c r="A15" s="100"/>
      <c r="B15" s="91"/>
      <c r="C15" s="92"/>
      <c r="D15" s="92"/>
      <c r="E15" s="93"/>
    </row>
    <row r="17" spans="1:5" ht="15.75" thickBot="1" x14ac:dyDescent="0.3"/>
    <row r="18" spans="1:5" x14ac:dyDescent="0.25">
      <c r="A18" s="79" t="s">
        <v>165</v>
      </c>
      <c r="B18" s="88" t="s">
        <v>162</v>
      </c>
      <c r="C18" s="77"/>
      <c r="D18" s="77"/>
      <c r="E18" s="89"/>
    </row>
    <row r="19" spans="1:5" ht="15.75" thickBot="1" x14ac:dyDescent="0.3">
      <c r="A19" s="80"/>
      <c r="B19" s="76"/>
      <c r="C19" s="78"/>
      <c r="D19" s="78"/>
      <c r="E19" s="90"/>
    </row>
    <row r="20" spans="1:5" x14ac:dyDescent="0.25">
      <c r="A20" s="95" t="s">
        <v>161</v>
      </c>
      <c r="B20" s="76"/>
      <c r="C20" s="78"/>
      <c r="D20" s="78"/>
      <c r="E20" s="90"/>
    </row>
    <row r="21" spans="1:5" x14ac:dyDescent="0.25">
      <c r="A21" s="95"/>
      <c r="B21" s="76"/>
      <c r="C21" s="78"/>
      <c r="D21" s="78"/>
      <c r="E21" s="90"/>
    </row>
    <row r="22" spans="1:5" x14ac:dyDescent="0.25">
      <c r="A22" s="95"/>
      <c r="B22" s="76"/>
      <c r="C22" s="78"/>
      <c r="D22" s="78"/>
      <c r="E22" s="90"/>
    </row>
    <row r="23" spans="1:5" ht="15.75" thickBot="1" x14ac:dyDescent="0.3">
      <c r="A23" s="37"/>
      <c r="B23" s="76"/>
      <c r="C23" s="78"/>
      <c r="D23" s="78"/>
      <c r="E23" s="90"/>
    </row>
    <row r="24" spans="1:5" x14ac:dyDescent="0.25">
      <c r="A24" s="94" t="s">
        <v>159</v>
      </c>
      <c r="B24" s="76"/>
      <c r="C24" s="78"/>
      <c r="D24" s="78"/>
      <c r="E24" s="90"/>
    </row>
    <row r="25" spans="1:5" x14ac:dyDescent="0.25">
      <c r="A25" s="95"/>
      <c r="B25" s="76"/>
      <c r="C25" s="78"/>
      <c r="D25" s="78"/>
      <c r="E25" s="90"/>
    </row>
    <row r="26" spans="1:5" ht="15.75" thickBot="1" x14ac:dyDescent="0.3">
      <c r="A26" s="95"/>
      <c r="B26" s="76"/>
      <c r="C26" s="78"/>
      <c r="D26" s="78"/>
      <c r="E26" s="90"/>
    </row>
    <row r="27" spans="1:5" ht="15" customHeight="1" x14ac:dyDescent="0.25">
      <c r="A27" s="101" t="s">
        <v>160</v>
      </c>
      <c r="B27" s="88" t="s">
        <v>157</v>
      </c>
      <c r="C27" s="77"/>
      <c r="D27" s="77"/>
      <c r="E27" s="89"/>
    </row>
    <row r="28" spans="1:5" x14ac:dyDescent="0.25">
      <c r="A28" s="102"/>
      <c r="B28" s="76"/>
      <c r="C28" s="78"/>
      <c r="D28" s="78"/>
      <c r="E28" s="90"/>
    </row>
    <row r="29" spans="1:5" x14ac:dyDescent="0.25">
      <c r="A29" s="102"/>
      <c r="B29" s="76"/>
      <c r="C29" s="78"/>
      <c r="D29" s="78"/>
      <c r="E29" s="90"/>
    </row>
    <row r="30" spans="1:5" x14ac:dyDescent="0.25">
      <c r="A30" s="38"/>
      <c r="B30" s="76"/>
      <c r="C30" s="78"/>
      <c r="D30" s="78"/>
      <c r="E30" s="90"/>
    </row>
    <row r="31" spans="1:5" ht="15" customHeight="1" x14ac:dyDescent="0.25">
      <c r="A31" s="96" t="s">
        <v>158</v>
      </c>
      <c r="B31" s="76"/>
      <c r="C31" s="78"/>
      <c r="D31" s="78"/>
      <c r="E31" s="90"/>
    </row>
    <row r="32" spans="1:5" x14ac:dyDescent="0.25">
      <c r="A32" s="96"/>
      <c r="B32" s="76"/>
      <c r="C32" s="78"/>
      <c r="D32" s="78"/>
      <c r="E32" s="90"/>
    </row>
    <row r="33" spans="1:5" x14ac:dyDescent="0.25">
      <c r="A33" s="96"/>
      <c r="B33" s="76"/>
      <c r="C33" s="78"/>
      <c r="D33" s="78"/>
      <c r="E33" s="90"/>
    </row>
    <row r="34" spans="1:5" x14ac:dyDescent="0.25">
      <c r="A34" s="39"/>
      <c r="B34" s="76"/>
      <c r="C34" s="78"/>
      <c r="D34" s="78"/>
      <c r="E34" s="90"/>
    </row>
    <row r="35" spans="1:5" ht="15.75" thickBot="1" x14ac:dyDescent="0.3">
      <c r="A35" s="40"/>
      <c r="B35" s="91"/>
      <c r="C35" s="92"/>
      <c r="D35" s="92"/>
      <c r="E35" s="93"/>
    </row>
    <row r="39" spans="1:5" ht="15.75" thickBot="1" x14ac:dyDescent="0.3"/>
    <row r="40" spans="1:5" ht="15" customHeight="1" x14ac:dyDescent="0.25">
      <c r="A40" s="81" t="s">
        <v>210</v>
      </c>
      <c r="B40" s="86" t="s">
        <v>364</v>
      </c>
      <c r="C40" s="86"/>
      <c r="D40" s="86"/>
      <c r="E40" s="86"/>
    </row>
    <row r="41" spans="1:5" ht="15.75" thickBot="1" x14ac:dyDescent="0.3">
      <c r="A41" s="82"/>
      <c r="B41" s="87"/>
      <c r="C41" s="87"/>
      <c r="D41" s="87"/>
      <c r="E41" s="87"/>
    </row>
    <row r="42" spans="1:5" x14ac:dyDescent="0.25">
      <c r="B42" s="87"/>
      <c r="C42" s="87"/>
      <c r="D42" s="87"/>
      <c r="E42" s="87"/>
    </row>
    <row r="43" spans="1:5" x14ac:dyDescent="0.25">
      <c r="A43" s="83" t="s">
        <v>166</v>
      </c>
      <c r="B43" s="87"/>
      <c r="C43" s="87"/>
      <c r="D43" s="87"/>
      <c r="E43" s="87"/>
    </row>
    <row r="44" spans="1:5" x14ac:dyDescent="0.25">
      <c r="A44" s="84"/>
      <c r="B44" s="87"/>
      <c r="C44" s="87"/>
      <c r="D44" s="87"/>
      <c r="E44" s="87"/>
    </row>
    <row r="45" spans="1:5" x14ac:dyDescent="0.25">
      <c r="A45" s="85"/>
      <c r="B45" s="87"/>
      <c r="C45" s="87"/>
      <c r="D45" s="87"/>
      <c r="E45" s="87"/>
    </row>
    <row r="46" spans="1:5" x14ac:dyDescent="0.25">
      <c r="A46" s="46"/>
      <c r="B46" s="87"/>
      <c r="C46" s="87"/>
      <c r="D46" s="87"/>
      <c r="E46" s="87"/>
    </row>
    <row r="47" spans="1:5" x14ac:dyDescent="0.25">
      <c r="A47" s="83" t="s">
        <v>204</v>
      </c>
      <c r="B47" s="87"/>
      <c r="C47" s="87"/>
      <c r="D47" s="87"/>
      <c r="E47" s="87"/>
    </row>
    <row r="48" spans="1:5" x14ac:dyDescent="0.25">
      <c r="A48" s="84"/>
      <c r="B48" s="87"/>
      <c r="C48" s="87"/>
      <c r="D48" s="87"/>
      <c r="E48" s="87"/>
    </row>
    <row r="49" spans="1:6" x14ac:dyDescent="0.25">
      <c r="A49" s="85"/>
      <c r="B49" s="87"/>
      <c r="C49" s="87"/>
      <c r="D49" s="87"/>
      <c r="E49" s="87"/>
    </row>
    <row r="50" spans="1:6" x14ac:dyDescent="0.25">
      <c r="B50" s="87"/>
      <c r="C50" s="87"/>
      <c r="D50" s="87"/>
      <c r="E50" s="87"/>
      <c r="F50" s="52"/>
    </row>
    <row r="51" spans="1:6" x14ac:dyDescent="0.25">
      <c r="A51" s="83" t="s">
        <v>209</v>
      </c>
      <c r="B51" s="87"/>
      <c r="C51" s="87"/>
      <c r="D51" s="87"/>
      <c r="E51" s="87"/>
    </row>
    <row r="52" spans="1:6" x14ac:dyDescent="0.25">
      <c r="A52" s="84"/>
      <c r="B52" s="87"/>
      <c r="C52" s="87"/>
      <c r="D52" s="87"/>
      <c r="E52" s="87"/>
    </row>
    <row r="53" spans="1:6" x14ac:dyDescent="0.25">
      <c r="A53" s="85"/>
      <c r="B53" s="87"/>
      <c r="C53" s="87"/>
      <c r="D53" s="87"/>
      <c r="E53" s="87"/>
    </row>
    <row r="54" spans="1:6" x14ac:dyDescent="0.25">
      <c r="B54" s="87"/>
      <c r="C54" s="87"/>
      <c r="D54" s="87"/>
      <c r="E54" s="87"/>
    </row>
    <row r="55" spans="1:6" x14ac:dyDescent="0.25">
      <c r="A55" s="83" t="s">
        <v>218</v>
      </c>
      <c r="B55" s="87"/>
      <c r="C55" s="87"/>
      <c r="D55" s="87"/>
      <c r="E55" s="87"/>
    </row>
    <row r="56" spans="1:6" x14ac:dyDescent="0.25">
      <c r="A56" s="84"/>
      <c r="B56" s="87"/>
      <c r="C56" s="87"/>
      <c r="D56" s="87"/>
      <c r="E56" s="87"/>
    </row>
    <row r="57" spans="1:6" x14ac:dyDescent="0.25">
      <c r="A57" s="85"/>
      <c r="B57" s="87"/>
      <c r="C57" s="87"/>
      <c r="D57" s="87"/>
      <c r="E57" s="87"/>
    </row>
    <row r="58" spans="1:6" x14ac:dyDescent="0.25">
      <c r="B58" s="87"/>
      <c r="C58" s="87"/>
      <c r="D58" s="87"/>
      <c r="E58" s="87"/>
    </row>
    <row r="59" spans="1:6" x14ac:dyDescent="0.25">
      <c r="A59" s="83" t="s">
        <v>283</v>
      </c>
      <c r="B59" s="87"/>
      <c r="C59" s="87"/>
      <c r="D59" s="87"/>
      <c r="E59" s="87"/>
    </row>
    <row r="60" spans="1:6" x14ac:dyDescent="0.25">
      <c r="A60" s="84"/>
      <c r="B60" s="87"/>
      <c r="C60" s="87"/>
      <c r="D60" s="87"/>
      <c r="E60" s="87"/>
    </row>
    <row r="61" spans="1:6" x14ac:dyDescent="0.25">
      <c r="B61" s="87"/>
      <c r="C61" s="87"/>
      <c r="D61" s="87"/>
      <c r="E61" s="87"/>
    </row>
    <row r="63" spans="1:6" ht="15.75" thickBot="1" x14ac:dyDescent="0.3"/>
    <row r="64" spans="1:6" x14ac:dyDescent="0.25">
      <c r="A64" s="79" t="s">
        <v>365</v>
      </c>
      <c r="B64" s="88" t="s">
        <v>367</v>
      </c>
      <c r="C64" s="77"/>
      <c r="D64" s="77"/>
      <c r="E64" s="89"/>
    </row>
    <row r="65" spans="1:5" ht="15.75" thickBot="1" x14ac:dyDescent="0.3">
      <c r="A65" s="80"/>
      <c r="B65" s="76"/>
      <c r="C65" s="78"/>
      <c r="D65" s="78"/>
      <c r="E65" s="90"/>
    </row>
    <row r="66" spans="1:5" x14ac:dyDescent="0.25">
      <c r="A66" s="99" t="s">
        <v>206</v>
      </c>
      <c r="B66" s="76"/>
      <c r="C66" s="78"/>
      <c r="D66" s="78"/>
      <c r="E66" s="90"/>
    </row>
    <row r="67" spans="1:5" x14ac:dyDescent="0.25">
      <c r="A67" s="99"/>
      <c r="B67" s="76"/>
      <c r="C67" s="78"/>
      <c r="D67" s="78"/>
      <c r="E67" s="90"/>
    </row>
    <row r="68" spans="1:5" x14ac:dyDescent="0.25">
      <c r="A68" s="99"/>
      <c r="B68" s="76"/>
      <c r="C68" s="78"/>
      <c r="D68" s="78"/>
      <c r="E68" s="90"/>
    </row>
    <row r="69" spans="1:5" x14ac:dyDescent="0.25">
      <c r="A69" s="47"/>
      <c r="B69" s="76"/>
      <c r="C69" s="78"/>
      <c r="D69" s="78"/>
      <c r="E69" s="90"/>
    </row>
    <row r="70" spans="1:5" x14ac:dyDescent="0.25">
      <c r="A70" s="99" t="s">
        <v>205</v>
      </c>
      <c r="B70" s="76"/>
      <c r="C70" s="78"/>
      <c r="D70" s="78"/>
      <c r="E70" s="90"/>
    </row>
    <row r="71" spans="1:5" x14ac:dyDescent="0.25">
      <c r="A71" s="99"/>
      <c r="B71" s="76"/>
      <c r="C71" s="78"/>
      <c r="D71" s="78"/>
      <c r="E71" s="90"/>
    </row>
    <row r="72" spans="1:5" x14ac:dyDescent="0.25">
      <c r="A72" s="99"/>
      <c r="B72" s="76"/>
      <c r="C72" s="78"/>
      <c r="D72" s="78"/>
      <c r="E72" s="90"/>
    </row>
    <row r="73" spans="1:5" x14ac:dyDescent="0.25">
      <c r="B73" s="76"/>
      <c r="C73" s="78"/>
      <c r="D73" s="78"/>
      <c r="E73" s="90"/>
    </row>
    <row r="74" spans="1:5" x14ac:dyDescent="0.25">
      <c r="A74" s="99" t="s">
        <v>248</v>
      </c>
      <c r="B74" s="76"/>
      <c r="C74" s="78"/>
      <c r="D74" s="78"/>
      <c r="E74" s="90"/>
    </row>
    <row r="75" spans="1:5" x14ac:dyDescent="0.25">
      <c r="A75" s="99"/>
      <c r="B75" s="76"/>
      <c r="C75" s="78"/>
      <c r="D75" s="78"/>
      <c r="E75" s="90"/>
    </row>
    <row r="76" spans="1:5" x14ac:dyDescent="0.25">
      <c r="B76" s="76"/>
      <c r="C76" s="78"/>
      <c r="D76" s="78"/>
      <c r="E76" s="90"/>
    </row>
    <row r="77" spans="1:5" x14ac:dyDescent="0.25">
      <c r="A77" s="99" t="s">
        <v>211</v>
      </c>
      <c r="B77" s="76"/>
      <c r="C77" s="78"/>
      <c r="D77" s="78"/>
      <c r="E77" s="90"/>
    </row>
    <row r="78" spans="1:5" x14ac:dyDescent="0.25">
      <c r="A78" s="99"/>
      <c r="B78" s="76"/>
      <c r="C78" s="78"/>
      <c r="D78" s="78"/>
      <c r="E78" s="90"/>
    </row>
    <row r="79" spans="1:5" x14ac:dyDescent="0.25">
      <c r="B79" s="76"/>
      <c r="C79" s="78"/>
      <c r="D79" s="78"/>
      <c r="E79" s="90"/>
    </row>
    <row r="80" spans="1:5" x14ac:dyDescent="0.25">
      <c r="A80" s="103" t="s">
        <v>243</v>
      </c>
      <c r="B80" s="76"/>
      <c r="C80" s="78"/>
      <c r="D80" s="78"/>
      <c r="E80" s="90"/>
    </row>
    <row r="81" spans="1:5" x14ac:dyDescent="0.25">
      <c r="A81" s="103"/>
      <c r="B81" s="76"/>
      <c r="C81" s="78"/>
      <c r="D81" s="78"/>
      <c r="E81" s="90"/>
    </row>
    <row r="82" spans="1:5" ht="15.75" thickBot="1" x14ac:dyDescent="0.3">
      <c r="A82" s="104"/>
      <c r="B82" s="91"/>
      <c r="C82" s="92"/>
      <c r="D82" s="92"/>
      <c r="E82" s="93"/>
    </row>
    <row r="84" spans="1:5" ht="15.75" thickBot="1" x14ac:dyDescent="0.3"/>
    <row r="85" spans="1:5" x14ac:dyDescent="0.25">
      <c r="A85" s="79" t="s">
        <v>239</v>
      </c>
      <c r="B85" s="88" t="s">
        <v>208</v>
      </c>
      <c r="C85" s="77"/>
      <c r="D85" s="77"/>
      <c r="E85" s="89"/>
    </row>
    <row r="86" spans="1:5" ht="15.75" thickBot="1" x14ac:dyDescent="0.3">
      <c r="A86" s="80"/>
      <c r="B86" s="76"/>
      <c r="C86" s="78"/>
      <c r="D86" s="78"/>
      <c r="E86" s="90"/>
    </row>
    <row r="87" spans="1:5" x14ac:dyDescent="0.25">
      <c r="A87" s="99" t="s">
        <v>207</v>
      </c>
      <c r="B87" s="76"/>
      <c r="C87" s="78"/>
      <c r="D87" s="78"/>
      <c r="E87" s="90"/>
    </row>
    <row r="88" spans="1:5" x14ac:dyDescent="0.25">
      <c r="A88" s="99"/>
      <c r="B88" s="76"/>
      <c r="C88" s="78"/>
      <c r="D88" s="78"/>
      <c r="E88" s="90"/>
    </row>
    <row r="89" spans="1:5" x14ac:dyDescent="0.25">
      <c r="A89" s="99"/>
      <c r="B89" s="76"/>
      <c r="C89" s="78"/>
      <c r="D89" s="78"/>
      <c r="E89" s="90"/>
    </row>
    <row r="90" spans="1:5" x14ac:dyDescent="0.25">
      <c r="B90" s="76"/>
      <c r="C90" s="78"/>
      <c r="D90" s="78"/>
      <c r="E90" s="90"/>
    </row>
    <row r="91" spans="1:5" x14ac:dyDescent="0.25">
      <c r="A91" s="99"/>
      <c r="B91" s="76"/>
      <c r="C91" s="78"/>
      <c r="D91" s="78"/>
      <c r="E91" s="90"/>
    </row>
    <row r="92" spans="1:5" x14ac:dyDescent="0.25">
      <c r="A92" s="99"/>
      <c r="B92" s="76"/>
      <c r="C92" s="78"/>
      <c r="D92" s="78"/>
      <c r="E92" s="90"/>
    </row>
    <row r="93" spans="1:5" ht="15.75" thickBot="1" x14ac:dyDescent="0.3">
      <c r="A93" s="100"/>
      <c r="B93" s="91"/>
      <c r="C93" s="92"/>
      <c r="D93" s="92"/>
      <c r="E93" s="93"/>
    </row>
    <row r="98" spans="1:5" ht="15.75" thickBot="1" x14ac:dyDescent="0.3"/>
    <row r="99" spans="1:5" ht="15" customHeight="1" x14ac:dyDescent="0.25">
      <c r="A99" s="79" t="s">
        <v>212</v>
      </c>
      <c r="B99" s="77" t="s">
        <v>215</v>
      </c>
      <c r="C99" s="77"/>
      <c r="D99" s="77"/>
      <c r="E99" s="77"/>
    </row>
    <row r="100" spans="1:5" ht="15.75" thickBot="1" x14ac:dyDescent="0.3">
      <c r="A100" s="80"/>
      <c r="B100" s="78"/>
      <c r="C100" s="78"/>
      <c r="D100" s="78"/>
      <c r="E100" s="78"/>
    </row>
    <row r="101" spans="1:5" x14ac:dyDescent="0.25">
      <c r="A101" s="76" t="s">
        <v>213</v>
      </c>
      <c r="B101" s="78"/>
      <c r="C101" s="78"/>
      <c r="D101" s="78"/>
      <c r="E101" s="78"/>
    </row>
    <row r="102" spans="1:5" ht="15" customHeight="1" x14ac:dyDescent="0.25">
      <c r="A102" s="76"/>
      <c r="B102" s="78"/>
      <c r="C102" s="78"/>
      <c r="D102" s="78"/>
      <c r="E102" s="78"/>
    </row>
    <row r="103" spans="1:5" ht="15.75" thickBot="1" x14ac:dyDescent="0.3">
      <c r="A103" s="76"/>
      <c r="B103" s="78"/>
      <c r="C103" s="78"/>
      <c r="D103" s="78"/>
      <c r="E103" s="78"/>
    </row>
    <row r="104" spans="1:5" x14ac:dyDescent="0.25">
      <c r="A104" s="79" t="s">
        <v>216</v>
      </c>
      <c r="B104" s="78"/>
      <c r="C104" s="78"/>
      <c r="D104" s="78"/>
      <c r="E104" s="78"/>
    </row>
    <row r="105" spans="1:5" ht="15.75" thickBot="1" x14ac:dyDescent="0.3">
      <c r="A105" s="80"/>
      <c r="B105" s="78"/>
      <c r="C105" s="78"/>
      <c r="D105" s="78"/>
      <c r="E105" s="78"/>
    </row>
    <row r="106" spans="1:5" x14ac:dyDescent="0.25">
      <c r="A106" s="76" t="s">
        <v>217</v>
      </c>
      <c r="B106" s="78"/>
      <c r="C106" s="78"/>
      <c r="D106" s="78"/>
      <c r="E106" s="78"/>
    </row>
    <row r="107" spans="1:5" x14ac:dyDescent="0.25">
      <c r="A107" s="76"/>
      <c r="B107" s="78"/>
      <c r="C107" s="78"/>
      <c r="D107" s="78"/>
      <c r="E107" s="78"/>
    </row>
    <row r="108" spans="1:5" x14ac:dyDescent="0.25">
      <c r="A108" s="76"/>
      <c r="B108" s="78"/>
      <c r="C108" s="78"/>
      <c r="D108" s="78"/>
      <c r="E108" s="78"/>
    </row>
    <row r="110" spans="1:5" x14ac:dyDescent="0.25">
      <c r="A110" t="s">
        <v>214</v>
      </c>
    </row>
    <row r="114" spans="1:5" ht="15.75" thickBot="1" x14ac:dyDescent="0.3"/>
    <row r="115" spans="1:5" x14ac:dyDescent="0.25">
      <c r="A115" s="79" t="s">
        <v>219</v>
      </c>
      <c r="B115" s="77" t="s">
        <v>223</v>
      </c>
      <c r="C115" s="77"/>
      <c r="D115" s="77"/>
      <c r="E115" s="77"/>
    </row>
    <row r="116" spans="1:5" ht="15.75" thickBot="1" x14ac:dyDescent="0.3">
      <c r="A116" s="80"/>
      <c r="B116" s="78"/>
      <c r="C116" s="78"/>
      <c r="D116" s="78"/>
      <c r="E116" s="78"/>
    </row>
    <row r="117" spans="1:5" x14ac:dyDescent="0.25">
      <c r="A117" s="76" t="s">
        <v>220</v>
      </c>
      <c r="B117" s="78"/>
      <c r="C117" s="78"/>
      <c r="D117" s="78"/>
      <c r="E117" s="78"/>
    </row>
    <row r="118" spans="1:5" x14ac:dyDescent="0.25">
      <c r="A118" s="76"/>
      <c r="B118" s="78"/>
      <c r="C118" s="78"/>
      <c r="D118" s="78"/>
      <c r="E118" s="78"/>
    </row>
    <row r="119" spans="1:5" x14ac:dyDescent="0.25">
      <c r="A119" s="76"/>
      <c r="B119" s="78"/>
      <c r="C119" s="78"/>
      <c r="D119" s="78"/>
      <c r="E119" s="78"/>
    </row>
    <row r="120" spans="1:5" ht="15.75" thickBot="1" x14ac:dyDescent="0.3">
      <c r="A120" s="48"/>
      <c r="B120" s="78"/>
      <c r="C120" s="78"/>
      <c r="D120" s="78"/>
      <c r="E120" s="78"/>
    </row>
    <row r="121" spans="1:5" x14ac:dyDescent="0.25">
      <c r="A121" s="79" t="s">
        <v>221</v>
      </c>
      <c r="B121" s="78"/>
      <c r="C121" s="78"/>
      <c r="D121" s="78"/>
      <c r="E121" s="78"/>
    </row>
    <row r="122" spans="1:5" ht="15.75" thickBot="1" x14ac:dyDescent="0.3">
      <c r="A122" s="80"/>
      <c r="B122" s="78"/>
      <c r="C122" s="78"/>
      <c r="D122" s="78"/>
      <c r="E122" s="78"/>
    </row>
    <row r="123" spans="1:5" x14ac:dyDescent="0.25">
      <c r="A123" s="76" t="s">
        <v>222</v>
      </c>
      <c r="B123" s="78"/>
      <c r="C123" s="78"/>
      <c r="D123" s="78"/>
      <c r="E123" s="78"/>
    </row>
    <row r="124" spans="1:5" x14ac:dyDescent="0.25">
      <c r="A124" s="76"/>
      <c r="B124" s="78"/>
      <c r="C124" s="78"/>
      <c r="D124" s="78"/>
      <c r="E124" s="78"/>
    </row>
    <row r="125" spans="1:5" x14ac:dyDescent="0.25">
      <c r="A125" s="76"/>
      <c r="B125" s="78"/>
      <c r="C125" s="78"/>
      <c r="D125" s="78"/>
      <c r="E125" s="78"/>
    </row>
    <row r="134" spans="1:5" ht="15.75" thickBot="1" x14ac:dyDescent="0.3"/>
    <row r="135" spans="1:5" x14ac:dyDescent="0.25">
      <c r="A135" s="75" t="s">
        <v>240</v>
      </c>
      <c r="B135" s="77" t="s">
        <v>242</v>
      </c>
      <c r="C135" s="77"/>
      <c r="D135" s="77"/>
      <c r="E135" s="77"/>
    </row>
    <row r="136" spans="1:5" x14ac:dyDescent="0.25">
      <c r="A136" s="75"/>
      <c r="B136" s="78"/>
      <c r="C136" s="78"/>
      <c r="D136" s="78"/>
      <c r="E136" s="78"/>
    </row>
    <row r="137" spans="1:5" x14ac:dyDescent="0.25">
      <c r="A137" s="75"/>
      <c r="B137" s="78"/>
      <c r="C137" s="78"/>
      <c r="D137" s="78"/>
      <c r="E137" s="78"/>
    </row>
    <row r="138" spans="1:5" x14ac:dyDescent="0.25">
      <c r="B138" s="78"/>
      <c r="C138" s="78"/>
      <c r="D138" s="78"/>
      <c r="E138" s="78"/>
    </row>
    <row r="139" spans="1:5" x14ac:dyDescent="0.25">
      <c r="B139" s="78"/>
      <c r="C139" s="78"/>
      <c r="D139" s="78"/>
      <c r="E139" s="78"/>
    </row>
    <row r="140" spans="1:5" x14ac:dyDescent="0.25">
      <c r="A140" s="76" t="s">
        <v>241</v>
      </c>
      <c r="B140" s="78"/>
      <c r="C140" s="78"/>
      <c r="D140" s="78"/>
      <c r="E140" s="78"/>
    </row>
    <row r="141" spans="1:5" x14ac:dyDescent="0.25">
      <c r="A141" s="76"/>
      <c r="B141" s="78"/>
      <c r="C141" s="78"/>
      <c r="D141" s="78"/>
      <c r="E141" s="78"/>
    </row>
    <row r="142" spans="1:5" x14ac:dyDescent="0.25">
      <c r="A142" s="76"/>
      <c r="B142" s="78"/>
      <c r="C142" s="78"/>
      <c r="D142" s="78"/>
      <c r="E142" s="78"/>
    </row>
    <row r="143" spans="1:5" x14ac:dyDescent="0.25">
      <c r="B143" s="78"/>
      <c r="C143" s="78"/>
      <c r="D143" s="78"/>
      <c r="E143" s="78"/>
    </row>
    <row r="144" spans="1:5" x14ac:dyDescent="0.25">
      <c r="B144" s="78"/>
      <c r="C144" s="78"/>
      <c r="D144" s="78"/>
      <c r="E144" s="78"/>
    </row>
    <row r="145" spans="2:5" x14ac:dyDescent="0.25">
      <c r="B145" s="78"/>
      <c r="C145" s="78"/>
      <c r="D145" s="78"/>
      <c r="E145" s="78"/>
    </row>
  </sheetData>
  <mergeCells count="43">
    <mergeCell ref="A99:A100"/>
    <mergeCell ref="A101:A103"/>
    <mergeCell ref="A104:A105"/>
    <mergeCell ref="A106:A108"/>
    <mergeCell ref="B99:E108"/>
    <mergeCell ref="A85:A86"/>
    <mergeCell ref="B85:E93"/>
    <mergeCell ref="A87:A89"/>
    <mergeCell ref="A91:A93"/>
    <mergeCell ref="A51:A53"/>
    <mergeCell ref="A77:A78"/>
    <mergeCell ref="A64:A65"/>
    <mergeCell ref="B64:E82"/>
    <mergeCell ref="A66:A68"/>
    <mergeCell ref="A80:A82"/>
    <mergeCell ref="A70:A72"/>
    <mergeCell ref="A74:A75"/>
    <mergeCell ref="A59:A60"/>
    <mergeCell ref="B27:E35"/>
    <mergeCell ref="A24:A26"/>
    <mergeCell ref="A31:A33"/>
    <mergeCell ref="A3:A4"/>
    <mergeCell ref="A9:A11"/>
    <mergeCell ref="A13:A15"/>
    <mergeCell ref="B3:E15"/>
    <mergeCell ref="A18:A19"/>
    <mergeCell ref="B18:E26"/>
    <mergeCell ref="A20:A22"/>
    <mergeCell ref="A27:A29"/>
    <mergeCell ref="A5:A7"/>
    <mergeCell ref="A40:A41"/>
    <mergeCell ref="A43:A45"/>
    <mergeCell ref="A47:A49"/>
    <mergeCell ref="A55:A57"/>
    <mergeCell ref="B40:E61"/>
    <mergeCell ref="A135:A137"/>
    <mergeCell ref="A140:A142"/>
    <mergeCell ref="B135:E145"/>
    <mergeCell ref="A115:A116"/>
    <mergeCell ref="B115:E125"/>
    <mergeCell ref="A117:A119"/>
    <mergeCell ref="A121:A122"/>
    <mergeCell ref="A123:A125"/>
  </mergeCell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sheetPr>
  <dimension ref="B2:EV140"/>
  <sheetViews>
    <sheetView topLeftCell="CJ1" zoomScale="25" zoomScaleNormal="25" workbookViewId="0">
      <selection activeCell="FT84" sqref="FT84"/>
    </sheetView>
  </sheetViews>
  <sheetFormatPr baseColWidth="10" defaultRowHeight="15" x14ac:dyDescent="0.25"/>
  <cols>
    <col min="41" max="41" width="11.42578125" style="10"/>
    <col min="89" max="89" width="11.42578125" style="10"/>
    <col min="113" max="113" width="11.42578125" style="10"/>
    <col min="123" max="123" width="11.42578125" style="10"/>
    <col min="150" max="150" width="11.42578125" style="10"/>
  </cols>
  <sheetData>
    <row r="2" spans="2:152" x14ac:dyDescent="0.25">
      <c r="B2" t="s">
        <v>274</v>
      </c>
      <c r="M2" t="s">
        <v>355</v>
      </c>
      <c r="AQ2" t="s">
        <v>373</v>
      </c>
      <c r="EV2" t="s">
        <v>484</v>
      </c>
    </row>
    <row r="3" spans="2:152" x14ac:dyDescent="0.25">
      <c r="V3" t="s">
        <v>356</v>
      </c>
      <c r="CM3" t="s">
        <v>410</v>
      </c>
      <c r="DU3" t="s">
        <v>482</v>
      </c>
    </row>
    <row r="4" spans="2:152" x14ac:dyDescent="0.25">
      <c r="AQ4" t="s">
        <v>374</v>
      </c>
      <c r="BP4" t="s">
        <v>409</v>
      </c>
      <c r="EV4" t="s">
        <v>485</v>
      </c>
    </row>
    <row r="5" spans="2:152" x14ac:dyDescent="0.25">
      <c r="AS5" t="s">
        <v>377</v>
      </c>
      <c r="AT5" t="s">
        <v>378</v>
      </c>
    </row>
    <row r="6" spans="2:152" x14ac:dyDescent="0.25">
      <c r="B6" t="s">
        <v>275</v>
      </c>
      <c r="M6" t="s">
        <v>277</v>
      </c>
      <c r="V6" t="s">
        <v>357</v>
      </c>
      <c r="AS6" t="s">
        <v>381</v>
      </c>
      <c r="AT6">
        <v>1521</v>
      </c>
      <c r="BP6" t="s">
        <v>386</v>
      </c>
      <c r="CM6" s="57" t="s">
        <v>399</v>
      </c>
      <c r="DU6" t="s">
        <v>481</v>
      </c>
    </row>
    <row r="7" spans="2:152" x14ac:dyDescent="0.25">
      <c r="B7" t="s">
        <v>276</v>
      </c>
      <c r="M7" t="s">
        <v>278</v>
      </c>
      <c r="V7" t="s">
        <v>358</v>
      </c>
      <c r="AS7" t="s">
        <v>379</v>
      </c>
      <c r="AT7" t="s">
        <v>380</v>
      </c>
      <c r="CM7" s="56"/>
      <c r="DU7" t="s">
        <v>483</v>
      </c>
    </row>
    <row r="8" spans="2:152" x14ac:dyDescent="0.25">
      <c r="AS8" t="s">
        <v>382</v>
      </c>
      <c r="AT8" t="s">
        <v>383</v>
      </c>
      <c r="CM8" s="57" t="s">
        <v>400</v>
      </c>
    </row>
    <row r="9" spans="2:152" x14ac:dyDescent="0.25">
      <c r="AS9" t="s">
        <v>376</v>
      </c>
      <c r="AT9" t="s">
        <v>375</v>
      </c>
      <c r="CM9" s="56"/>
    </row>
    <row r="10" spans="2:152" x14ac:dyDescent="0.25">
      <c r="CM10" s="57" t="s">
        <v>401</v>
      </c>
      <c r="DK10" t="s">
        <v>450</v>
      </c>
      <c r="DM10" s="49" t="s">
        <v>449</v>
      </c>
    </row>
    <row r="11" spans="2:152" x14ac:dyDescent="0.25">
      <c r="CM11" s="57" t="s">
        <v>402</v>
      </c>
    </row>
    <row r="12" spans="2:152" x14ac:dyDescent="0.25">
      <c r="CM12" s="57" t="s">
        <v>403</v>
      </c>
      <c r="DK12" t="s">
        <v>451</v>
      </c>
    </row>
    <row r="13" spans="2:152" x14ac:dyDescent="0.25">
      <c r="CM13" s="57" t="s">
        <v>404</v>
      </c>
    </row>
    <row r="14" spans="2:152" x14ac:dyDescent="0.25">
      <c r="CM14" s="57" t="s">
        <v>405</v>
      </c>
      <c r="DK14" t="s">
        <v>445</v>
      </c>
    </row>
    <row r="15" spans="2:152" x14ac:dyDescent="0.25">
      <c r="CM15" s="56"/>
      <c r="DK15" t="s">
        <v>438</v>
      </c>
    </row>
    <row r="16" spans="2:152" x14ac:dyDescent="0.25">
      <c r="CM16" s="57" t="s">
        <v>406</v>
      </c>
      <c r="DK16" t="s">
        <v>439</v>
      </c>
    </row>
    <row r="17" spans="91:115" x14ac:dyDescent="0.25">
      <c r="CM17" s="57" t="s">
        <v>407</v>
      </c>
      <c r="DK17" t="s">
        <v>446</v>
      </c>
    </row>
    <row r="18" spans="91:115" x14ac:dyDescent="0.25">
      <c r="CM18" s="57" t="s">
        <v>408</v>
      </c>
      <c r="DK18" t="s">
        <v>441</v>
      </c>
    </row>
    <row r="19" spans="91:115" x14ac:dyDescent="0.25">
      <c r="DK19" t="s">
        <v>442</v>
      </c>
    </row>
    <row r="20" spans="91:115" x14ac:dyDescent="0.25">
      <c r="DK20" t="s">
        <v>447</v>
      </c>
    </row>
    <row r="21" spans="91:115" x14ac:dyDescent="0.25">
      <c r="DK21" t="s">
        <v>441</v>
      </c>
    </row>
    <row r="22" spans="91:115" x14ac:dyDescent="0.25">
      <c r="DK22" t="s">
        <v>448</v>
      </c>
    </row>
    <row r="23" spans="91:115" x14ac:dyDescent="0.25">
      <c r="DK23" t="s">
        <v>388</v>
      </c>
    </row>
    <row r="24" spans="91:115" x14ac:dyDescent="0.25">
      <c r="DK24" t="s">
        <v>452</v>
      </c>
    </row>
    <row r="25" spans="91:115" x14ac:dyDescent="0.25">
      <c r="DK25" t="s">
        <v>388</v>
      </c>
    </row>
    <row r="26" spans="91:115" x14ac:dyDescent="0.25">
      <c r="DK26" t="s">
        <v>437</v>
      </c>
    </row>
    <row r="27" spans="91:115" x14ac:dyDescent="0.25">
      <c r="DK27" t="s">
        <v>438</v>
      </c>
    </row>
    <row r="28" spans="91:115" x14ac:dyDescent="0.25">
      <c r="DK28" t="s">
        <v>439</v>
      </c>
    </row>
    <row r="29" spans="91:115" x14ac:dyDescent="0.25">
      <c r="DK29" t="s">
        <v>440</v>
      </c>
    </row>
    <row r="30" spans="91:115" x14ac:dyDescent="0.25">
      <c r="DK30" t="s">
        <v>441</v>
      </c>
    </row>
    <row r="31" spans="91:115" x14ac:dyDescent="0.25">
      <c r="DK31" t="s">
        <v>442</v>
      </c>
    </row>
    <row r="32" spans="91:115" x14ac:dyDescent="0.25">
      <c r="DK32" t="s">
        <v>443</v>
      </c>
    </row>
    <row r="33" spans="115:115" x14ac:dyDescent="0.25">
      <c r="DK33" t="s">
        <v>441</v>
      </c>
    </row>
    <row r="34" spans="115:115" x14ac:dyDescent="0.25">
      <c r="DK34" t="s">
        <v>444</v>
      </c>
    </row>
    <row r="61" spans="43:43" x14ac:dyDescent="0.25">
      <c r="AQ61" t="s">
        <v>384</v>
      </c>
    </row>
    <row r="140" spans="44:44" x14ac:dyDescent="0.25">
      <c r="AR140" t="s">
        <v>385</v>
      </c>
    </row>
  </sheetData>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4:C11"/>
  <sheetViews>
    <sheetView workbookViewId="0">
      <selection activeCell="F11" sqref="F11"/>
    </sheetView>
  </sheetViews>
  <sheetFormatPr baseColWidth="10" defaultRowHeight="15" x14ac:dyDescent="0.25"/>
  <cols>
    <col min="2" max="2" width="19.42578125" bestFit="1" customWidth="1"/>
    <col min="3" max="3" width="15" customWidth="1"/>
  </cols>
  <sheetData>
    <row r="4" spans="3:3" x14ac:dyDescent="0.25">
      <c r="C4" s="21" t="s">
        <v>415</v>
      </c>
    </row>
    <row r="5" spans="3:3" x14ac:dyDescent="0.25">
      <c r="C5" t="s">
        <v>416</v>
      </c>
    </row>
    <row r="6" spans="3:3" x14ac:dyDescent="0.25">
      <c r="C6" t="s">
        <v>417</v>
      </c>
    </row>
    <row r="7" spans="3:3" x14ac:dyDescent="0.25">
      <c r="C7" t="s">
        <v>418</v>
      </c>
    </row>
    <row r="8" spans="3:3" x14ac:dyDescent="0.25">
      <c r="C8" t="s">
        <v>419</v>
      </c>
    </row>
    <row r="9" spans="3:3" x14ac:dyDescent="0.25">
      <c r="C9" t="s">
        <v>420</v>
      </c>
    </row>
    <row r="10" spans="3:3" x14ac:dyDescent="0.25">
      <c r="C10" t="s">
        <v>421</v>
      </c>
    </row>
    <row r="11" spans="3:3" x14ac:dyDescent="0.25">
      <c r="C11" t="s">
        <v>422</v>
      </c>
    </row>
  </sheetData>
  <hyperlinks>
    <hyperlink ref="C4" r:id="rId1" tooltip="https://authorize-test.vuce.gob.pe/auth2/realms/autenticacion2/protocol/openid-connect/token%27" display="https://authorize-test.vuce.gob.pe/auth2/realms/autenticacion2/protocol/openid-connect/token%27" xr:uid="{00000000-0004-0000-0B00-000000000000}"/>
  </hyperlinks>
  <pageMargins left="0.7" right="0.7" top="0.75" bottom="0.75" header="0.3" footer="0.3"/>
  <pageSetup orientation="portrait" horizontalDpi="0" verticalDpi="0" copies="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DF95F-8F76-495C-B508-ABC0DD9D0D69}">
  <dimension ref="C19:Q30"/>
  <sheetViews>
    <sheetView topLeftCell="B10" workbookViewId="0">
      <selection activeCell="N13" sqref="N13"/>
    </sheetView>
  </sheetViews>
  <sheetFormatPr baseColWidth="10" defaultRowHeight="15" x14ac:dyDescent="0.25"/>
  <cols>
    <col min="5" max="5" width="26" customWidth="1"/>
    <col min="7" max="7" width="14.28515625" bestFit="1" customWidth="1"/>
    <col min="8" max="8" width="20.7109375" bestFit="1" customWidth="1"/>
    <col min="9" max="9" width="16.5703125" bestFit="1" customWidth="1"/>
    <col min="10" max="10" width="15.85546875" bestFit="1" customWidth="1"/>
    <col min="11" max="11" width="13.7109375" bestFit="1" customWidth="1"/>
    <col min="12" max="12" width="13.140625" bestFit="1" customWidth="1"/>
    <col min="13" max="13" width="13.42578125" bestFit="1" customWidth="1"/>
    <col min="14" max="14" width="13.42578125" customWidth="1"/>
    <col min="15" max="15" width="16.5703125" bestFit="1" customWidth="1"/>
    <col min="16" max="16" width="10.28515625" bestFit="1" customWidth="1"/>
    <col min="17" max="17" width="23.7109375" bestFit="1" customWidth="1"/>
  </cols>
  <sheetData>
    <row r="19" spans="3:17" ht="15.75" thickBot="1" x14ac:dyDescent="0.3"/>
    <row r="20" spans="3:17" ht="63.75" customHeight="1" thickBot="1" x14ac:dyDescent="0.3">
      <c r="C20" s="64" t="s">
        <v>453</v>
      </c>
      <c r="D20" s="66" t="s">
        <v>459</v>
      </c>
      <c r="E20" s="67" t="s">
        <v>461</v>
      </c>
      <c r="F20" s="65" t="s">
        <v>462</v>
      </c>
    </row>
    <row r="21" spans="3:17" x14ac:dyDescent="0.25">
      <c r="C21" s="62" t="s">
        <v>454</v>
      </c>
      <c r="D21" s="62">
        <v>40</v>
      </c>
      <c r="E21" s="62" t="s">
        <v>460</v>
      </c>
      <c r="F21" s="63">
        <f>D21*4</f>
        <v>160</v>
      </c>
    </row>
    <row r="22" spans="3:17" x14ac:dyDescent="0.25">
      <c r="C22" s="55" t="s">
        <v>455</v>
      </c>
      <c r="D22" s="55">
        <v>15</v>
      </c>
      <c r="E22" s="55" t="s">
        <v>460</v>
      </c>
      <c r="F22" s="61">
        <f t="shared" ref="F22:F25" si="0">D22*4</f>
        <v>60</v>
      </c>
      <c r="G22" s="68"/>
      <c r="H22" s="68"/>
    </row>
    <row r="23" spans="3:17" x14ac:dyDescent="0.25">
      <c r="C23" s="55" t="s">
        <v>456</v>
      </c>
      <c r="D23" s="55">
        <v>50</v>
      </c>
      <c r="E23" s="55" t="s">
        <v>460</v>
      </c>
      <c r="F23" s="61">
        <f t="shared" si="0"/>
        <v>200</v>
      </c>
      <c r="G23" s="68"/>
      <c r="H23" s="68"/>
    </row>
    <row r="24" spans="3:17" x14ac:dyDescent="0.25">
      <c r="C24" s="55" t="s">
        <v>457</v>
      </c>
      <c r="D24" s="55">
        <v>30</v>
      </c>
      <c r="E24" s="55" t="s">
        <v>460</v>
      </c>
      <c r="F24" s="61">
        <f t="shared" si="0"/>
        <v>120</v>
      </c>
      <c r="G24" s="68"/>
      <c r="H24" s="68"/>
    </row>
    <row r="25" spans="3:17" x14ac:dyDescent="0.25">
      <c r="C25" s="55" t="s">
        <v>458</v>
      </c>
      <c r="D25" s="55">
        <v>27</v>
      </c>
      <c r="E25" s="55" t="s">
        <v>460</v>
      </c>
      <c r="F25" s="61">
        <f t="shared" si="0"/>
        <v>108</v>
      </c>
      <c r="G25" s="68"/>
      <c r="H25" s="68"/>
    </row>
    <row r="26" spans="3:17" ht="23.25" x14ac:dyDescent="0.25">
      <c r="F26" s="59">
        <f>SUM(F21:F25)</f>
        <v>648</v>
      </c>
      <c r="G26" s="59"/>
      <c r="H26" s="59"/>
    </row>
    <row r="29" spans="3:17" ht="30" x14ac:dyDescent="0.25">
      <c r="F29" s="73" t="s">
        <v>474</v>
      </c>
      <c r="G29" s="60" t="s">
        <v>464</v>
      </c>
      <c r="H29" s="60" t="s">
        <v>463</v>
      </c>
      <c r="I29" s="60" t="s">
        <v>465</v>
      </c>
      <c r="J29" s="60" t="s">
        <v>466</v>
      </c>
      <c r="K29" s="60" t="s">
        <v>467</v>
      </c>
      <c r="L29" s="70" t="s">
        <v>468</v>
      </c>
      <c r="M29" s="70" t="s">
        <v>470</v>
      </c>
      <c r="N29" s="70" t="s">
        <v>471</v>
      </c>
      <c r="O29" s="70" t="s">
        <v>472</v>
      </c>
      <c r="P29" s="71" t="s">
        <v>473</v>
      </c>
      <c r="Q29" s="72" t="s">
        <v>469</v>
      </c>
    </row>
    <row r="30" spans="3:17" x14ac:dyDescent="0.25">
      <c r="F30" s="69">
        <v>1</v>
      </c>
      <c r="G30">
        <f>7*F30</f>
        <v>7</v>
      </c>
      <c r="H30">
        <f>12*F30</f>
        <v>12</v>
      </c>
      <c r="I30">
        <f>10*F30</f>
        <v>10</v>
      </c>
      <c r="J30">
        <f>20*F30</f>
        <v>20</v>
      </c>
      <c r="K30">
        <f>15*F30</f>
        <v>15</v>
      </c>
      <c r="L30">
        <f>G30+H30+I30+J30+K30</f>
        <v>64</v>
      </c>
      <c r="M30">
        <f>L30/60</f>
        <v>1.0666666666666667</v>
      </c>
      <c r="N30">
        <f>M30/8</f>
        <v>0.13333333333333333</v>
      </c>
      <c r="O30">
        <f>N30/5</f>
        <v>2.6666666666666665E-2</v>
      </c>
      <c r="P30">
        <v>3</v>
      </c>
      <c r="Q30">
        <f>O30/P30</f>
        <v>8.8888888888888889E-3</v>
      </c>
    </row>
  </sheetData>
  <pageMargins left="0.7" right="0.7" top="0.75" bottom="0.75" header="0.3" footer="0.3"/>
  <pageSetup orientation="portrait" horizontalDpi="0" verticalDpi="0" copies="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SUNAT</vt:lpstr>
      <vt:lpstr>DATOS GENERALES</vt:lpstr>
      <vt:lpstr>Guia Informe</vt:lpstr>
      <vt:lpstr>Credenciales</vt:lpstr>
      <vt:lpstr>Hoja3</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MAVERICK</dc:creator>
  <cp:lastModifiedBy>USER</cp:lastModifiedBy>
  <dcterms:created xsi:type="dcterms:W3CDTF">2015-06-05T18:19:34Z</dcterms:created>
  <dcterms:modified xsi:type="dcterms:W3CDTF">2025-06-16T18:18:50Z</dcterms:modified>
</cp:coreProperties>
</file>