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CP\Revision PPS-IPS\"/>
    </mc:Choice>
  </mc:AlternateContent>
  <xr:revisionPtr revIDLastSave="0" documentId="13_ncr:1_{B3C2C95A-B032-4DE2-8EAC-D935D1969044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etalle" sheetId="1" r:id="rId1"/>
    <sheet name="Inve" sheetId="4" r:id="rId2"/>
    <sheet name="FInal" sheetId="8" r:id="rId3"/>
    <sheet name="E4" sheetId="9" r:id="rId4"/>
  </sheets>
  <definedNames>
    <definedName name="_xlnm._FilterDatabase" localSheetId="0" hidden="1">Detalle!$B$2:$T$128</definedName>
    <definedName name="_xlnm._FilterDatabase" localSheetId="3" hidden="1">'E4'!$A$1:$H$105</definedName>
    <definedName name="_xlnm._FilterDatabase" localSheetId="2" hidden="1">FInal!$A$1:$S$109</definedName>
    <definedName name="_xlnm.Extract" localSheetId="0">Detalle!$G$148</definedName>
    <definedName name="_xlnm.Extract" localSheetId="2">FInal!#REF!</definedName>
    <definedName name="_xlnm.Criteria" localSheetId="0">Detalle!$G$147</definedName>
    <definedName name="_xlnm.Criteria" localSheetId="2">FInal!#REF!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8" l="1"/>
  <c r="R3" i="8" s="1"/>
  <c r="P4" i="8"/>
  <c r="P5" i="8"/>
  <c r="P6" i="8"/>
  <c r="P7" i="8"/>
  <c r="P8" i="8"/>
  <c r="P9" i="8"/>
  <c r="R9" i="8" s="1"/>
  <c r="P10" i="8"/>
  <c r="P11" i="8"/>
  <c r="P12" i="8"/>
  <c r="P13" i="8"/>
  <c r="P14" i="8"/>
  <c r="P15" i="8"/>
  <c r="P16" i="8"/>
  <c r="P17" i="8"/>
  <c r="R17" i="8" s="1"/>
  <c r="P18" i="8"/>
  <c r="P19" i="8"/>
  <c r="R19" i="8" s="1"/>
  <c r="P20" i="8"/>
  <c r="P21" i="8"/>
  <c r="P22" i="8"/>
  <c r="P23" i="8"/>
  <c r="P24" i="8"/>
  <c r="P25" i="8"/>
  <c r="R25" i="8" s="1"/>
  <c r="P26" i="8"/>
  <c r="P27" i="8"/>
  <c r="P28" i="8"/>
  <c r="P29" i="8"/>
  <c r="P30" i="8"/>
  <c r="P31" i="8"/>
  <c r="P32" i="8"/>
  <c r="P33" i="8"/>
  <c r="R33" i="8" s="1"/>
  <c r="P34" i="8"/>
  <c r="P35" i="8"/>
  <c r="R35" i="8" s="1"/>
  <c r="P36" i="8"/>
  <c r="P37" i="8"/>
  <c r="P38" i="8"/>
  <c r="P39" i="8"/>
  <c r="P40" i="8"/>
  <c r="P41" i="8"/>
  <c r="R41" i="8" s="1"/>
  <c r="P42" i="8"/>
  <c r="P43" i="8"/>
  <c r="R43" i="8" s="1"/>
  <c r="P44" i="8"/>
  <c r="P45" i="8"/>
  <c r="P46" i="8"/>
  <c r="P47" i="8"/>
  <c r="P48" i="8"/>
  <c r="P49" i="8"/>
  <c r="R49" i="8" s="1"/>
  <c r="P50" i="8"/>
  <c r="P51" i="8"/>
  <c r="P52" i="8"/>
  <c r="P53" i="8"/>
  <c r="P54" i="8"/>
  <c r="P55" i="8"/>
  <c r="P56" i="8"/>
  <c r="P57" i="8"/>
  <c r="R57" i="8" s="1"/>
  <c r="P58" i="8"/>
  <c r="R58" i="8" s="1"/>
  <c r="P59" i="8"/>
  <c r="R59" i="8" s="1"/>
  <c r="P60" i="8"/>
  <c r="P61" i="8"/>
  <c r="P62" i="8"/>
  <c r="P63" i="8"/>
  <c r="P64" i="8"/>
  <c r="P65" i="8"/>
  <c r="R65" i="8" s="1"/>
  <c r="P66" i="8"/>
  <c r="R66" i="8" s="1"/>
  <c r="P67" i="8"/>
  <c r="R67" i="8" s="1"/>
  <c r="P68" i="8"/>
  <c r="P69" i="8"/>
  <c r="P70" i="8"/>
  <c r="P71" i="8"/>
  <c r="P72" i="8"/>
  <c r="P73" i="8"/>
  <c r="R73" i="8" s="1"/>
  <c r="P74" i="8"/>
  <c r="R74" i="8" s="1"/>
  <c r="P75" i="8"/>
  <c r="R75" i="8" s="1"/>
  <c r="P76" i="8"/>
  <c r="P77" i="8"/>
  <c r="P78" i="8"/>
  <c r="R78" i="8" s="1"/>
  <c r="P79" i="8"/>
  <c r="P80" i="8"/>
  <c r="P81" i="8"/>
  <c r="R81" i="8" s="1"/>
  <c r="P82" i="8"/>
  <c r="R82" i="8" s="1"/>
  <c r="P83" i="8"/>
  <c r="P84" i="8"/>
  <c r="P85" i="8"/>
  <c r="P86" i="8"/>
  <c r="P87" i="8"/>
  <c r="P88" i="8"/>
  <c r="P89" i="8"/>
  <c r="R89" i="8" s="1"/>
  <c r="P90" i="8"/>
  <c r="R90" i="8" s="1"/>
  <c r="P91" i="8"/>
  <c r="R91" i="8" s="1"/>
  <c r="P92" i="8"/>
  <c r="P93" i="8"/>
  <c r="P94" i="8"/>
  <c r="R94" i="8" s="1"/>
  <c r="P95" i="8"/>
  <c r="P96" i="8"/>
  <c r="P97" i="8"/>
  <c r="R97" i="8" s="1"/>
  <c r="P98" i="8"/>
  <c r="R98" i="8" s="1"/>
  <c r="P99" i="8"/>
  <c r="P100" i="8"/>
  <c r="P101" i="8"/>
  <c r="P102" i="8"/>
  <c r="R102" i="8" s="1"/>
  <c r="P103" i="8"/>
  <c r="P104" i="8"/>
  <c r="P105" i="8"/>
  <c r="R105" i="8" s="1"/>
  <c r="P106" i="8"/>
  <c r="R106" i="8" s="1"/>
  <c r="P107" i="8"/>
  <c r="P108" i="8"/>
  <c r="P109" i="8"/>
  <c r="P2" i="8"/>
  <c r="R2" i="8" s="1"/>
  <c r="O3" i="8"/>
  <c r="O4" i="8"/>
  <c r="O5" i="8"/>
  <c r="Q5" i="8" s="1"/>
  <c r="O6" i="8"/>
  <c r="Q6" i="8" s="1"/>
  <c r="O7" i="8"/>
  <c r="O8" i="8"/>
  <c r="O9" i="8"/>
  <c r="O10" i="8"/>
  <c r="O11" i="8"/>
  <c r="O12" i="8"/>
  <c r="O13" i="8"/>
  <c r="Q13" i="8" s="1"/>
  <c r="O14" i="8"/>
  <c r="Q14" i="8" s="1"/>
  <c r="O15" i="8"/>
  <c r="O16" i="8"/>
  <c r="O17" i="8"/>
  <c r="O18" i="8"/>
  <c r="Q18" i="8" s="1"/>
  <c r="O19" i="8"/>
  <c r="O20" i="8"/>
  <c r="O21" i="8"/>
  <c r="Q21" i="8" s="1"/>
  <c r="O22" i="8"/>
  <c r="Q22" i="8" s="1"/>
  <c r="O23" i="8"/>
  <c r="O24" i="8"/>
  <c r="O25" i="8"/>
  <c r="O26" i="8"/>
  <c r="Q26" i="8" s="1"/>
  <c r="O27" i="8"/>
  <c r="O28" i="8"/>
  <c r="O29" i="8"/>
  <c r="Q29" i="8" s="1"/>
  <c r="O30" i="8"/>
  <c r="Q30" i="8" s="1"/>
  <c r="O31" i="8"/>
  <c r="Q31" i="8" s="1"/>
  <c r="O32" i="8"/>
  <c r="O33" i="8"/>
  <c r="O34" i="8"/>
  <c r="Q34" i="8" s="1"/>
  <c r="O35" i="8"/>
  <c r="O36" i="8"/>
  <c r="O37" i="8"/>
  <c r="Q37" i="8" s="1"/>
  <c r="O38" i="8"/>
  <c r="Q38" i="8" s="1"/>
  <c r="O39" i="8"/>
  <c r="Q39" i="8" s="1"/>
  <c r="O40" i="8"/>
  <c r="O41" i="8"/>
  <c r="O42" i="8"/>
  <c r="Q42" i="8" s="1"/>
  <c r="O43" i="8"/>
  <c r="O44" i="8"/>
  <c r="O45" i="8"/>
  <c r="Q45" i="8" s="1"/>
  <c r="O46" i="8"/>
  <c r="Q46" i="8" s="1"/>
  <c r="O47" i="8"/>
  <c r="Q47" i="8" s="1"/>
  <c r="O48" i="8"/>
  <c r="O49" i="8"/>
  <c r="O50" i="8"/>
  <c r="Q50" i="8" s="1"/>
  <c r="O51" i="8"/>
  <c r="O52" i="8"/>
  <c r="O53" i="8"/>
  <c r="Q53" i="8" s="1"/>
  <c r="O54" i="8"/>
  <c r="Q54" i="8" s="1"/>
  <c r="O55" i="8"/>
  <c r="Q55" i="8" s="1"/>
  <c r="O56" i="8"/>
  <c r="O57" i="8"/>
  <c r="O58" i="8"/>
  <c r="Q58" i="8" s="1"/>
  <c r="O59" i="8"/>
  <c r="Q59" i="8" s="1"/>
  <c r="O60" i="8"/>
  <c r="O61" i="8"/>
  <c r="Q61" i="8" s="1"/>
  <c r="O62" i="8"/>
  <c r="Q62" i="8" s="1"/>
  <c r="O63" i="8"/>
  <c r="Q63" i="8" s="1"/>
  <c r="O64" i="8"/>
  <c r="O65" i="8"/>
  <c r="O66" i="8"/>
  <c r="Q66" i="8" s="1"/>
  <c r="O67" i="8"/>
  <c r="O68" i="8"/>
  <c r="O69" i="8"/>
  <c r="Q69" i="8" s="1"/>
  <c r="O70" i="8"/>
  <c r="Q70" i="8" s="1"/>
  <c r="O71" i="8"/>
  <c r="Q71" i="8" s="1"/>
  <c r="O72" i="8"/>
  <c r="Q72" i="8" s="1"/>
  <c r="O73" i="8"/>
  <c r="O74" i="8"/>
  <c r="Q74" i="8" s="1"/>
  <c r="O75" i="8"/>
  <c r="O76" i="8"/>
  <c r="O77" i="8"/>
  <c r="Q77" i="8" s="1"/>
  <c r="O78" i="8"/>
  <c r="Q78" i="8" s="1"/>
  <c r="O79" i="8"/>
  <c r="Q79" i="8" s="1"/>
  <c r="O80" i="8"/>
  <c r="O81" i="8"/>
  <c r="O82" i="8"/>
  <c r="Q82" i="8" s="1"/>
  <c r="O83" i="8"/>
  <c r="Q83" i="8" s="1"/>
  <c r="O84" i="8"/>
  <c r="O85" i="8"/>
  <c r="Q85" i="8" s="1"/>
  <c r="O86" i="8"/>
  <c r="Q86" i="8" s="1"/>
  <c r="O87" i="8"/>
  <c r="Q87" i="8" s="1"/>
  <c r="O88" i="8"/>
  <c r="Q88" i="8" s="1"/>
  <c r="O89" i="8"/>
  <c r="O90" i="8"/>
  <c r="Q90" i="8" s="1"/>
  <c r="O91" i="8"/>
  <c r="Q91" i="8" s="1"/>
  <c r="O92" i="8"/>
  <c r="Q92" i="8" s="1"/>
  <c r="O93" i="8"/>
  <c r="Q93" i="8" s="1"/>
  <c r="O94" i="8"/>
  <c r="Q94" i="8" s="1"/>
  <c r="O95" i="8"/>
  <c r="Q95" i="8" s="1"/>
  <c r="O96" i="8"/>
  <c r="Q96" i="8" s="1"/>
  <c r="O97" i="8"/>
  <c r="O98" i="8"/>
  <c r="Q98" i="8" s="1"/>
  <c r="O99" i="8"/>
  <c r="Q99" i="8" s="1"/>
  <c r="O100" i="8"/>
  <c r="Q100" i="8" s="1"/>
  <c r="O101" i="8"/>
  <c r="Q101" i="8" s="1"/>
  <c r="O102" i="8"/>
  <c r="Q102" i="8" s="1"/>
  <c r="O103" i="8"/>
  <c r="Q103" i="8" s="1"/>
  <c r="O104" i="8"/>
  <c r="Q104" i="8" s="1"/>
  <c r="O105" i="8"/>
  <c r="Q105" i="8" s="1"/>
  <c r="O106" i="8"/>
  <c r="Q106" i="8" s="1"/>
  <c r="O107" i="8"/>
  <c r="Q107" i="8" s="1"/>
  <c r="O108" i="8"/>
  <c r="Q108" i="8" s="1"/>
  <c r="O109" i="8"/>
  <c r="Q109" i="8" s="1"/>
  <c r="O2" i="8"/>
  <c r="Q2" i="8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3" i="1"/>
  <c r="E115" i="8"/>
  <c r="R109" i="8"/>
  <c r="R79" i="8"/>
  <c r="R108" i="8"/>
  <c r="R107" i="8"/>
  <c r="R30" i="8"/>
  <c r="R72" i="8"/>
  <c r="R104" i="8"/>
  <c r="R103" i="8"/>
  <c r="R83" i="8"/>
  <c r="R80" i="8"/>
  <c r="Q80" i="8"/>
  <c r="R54" i="8"/>
  <c r="R53" i="8"/>
  <c r="R52" i="8"/>
  <c r="Q52" i="8"/>
  <c r="R51" i="8"/>
  <c r="Q51" i="8"/>
  <c r="R84" i="8"/>
  <c r="Q84" i="8"/>
  <c r="R101" i="8"/>
  <c r="R100" i="8"/>
  <c r="R99" i="8"/>
  <c r="R50" i="8"/>
  <c r="Q49" i="8"/>
  <c r="R29" i="8"/>
  <c r="R28" i="8"/>
  <c r="Q28" i="8"/>
  <c r="R77" i="8"/>
  <c r="Q81" i="8"/>
  <c r="Q73" i="8"/>
  <c r="R27" i="8"/>
  <c r="Q27" i="8"/>
  <c r="R76" i="8"/>
  <c r="Q76" i="8"/>
  <c r="Q75" i="8"/>
  <c r="Q97" i="8"/>
  <c r="R71" i="8"/>
  <c r="R70" i="8"/>
  <c r="R69" i="8"/>
  <c r="R68" i="8"/>
  <c r="Q68" i="8"/>
  <c r="R48" i="8"/>
  <c r="Q48" i="8"/>
  <c r="R47" i="8"/>
  <c r="R46" i="8"/>
  <c r="R45" i="8"/>
  <c r="R26" i="8"/>
  <c r="Q67" i="8"/>
  <c r="R44" i="8"/>
  <c r="Q44" i="8"/>
  <c r="R96" i="8"/>
  <c r="Q43" i="8"/>
  <c r="M43" i="8" a="1"/>
  <c r="M43" i="8" s="1"/>
  <c r="R95" i="8"/>
  <c r="Q25" i="8"/>
  <c r="R24" i="8"/>
  <c r="Q24" i="8"/>
  <c r="R23" i="8"/>
  <c r="Q23" i="8"/>
  <c r="Q9" i="8"/>
  <c r="R93" i="8"/>
  <c r="Q65" i="8"/>
  <c r="R64" i="8"/>
  <c r="Q64" i="8"/>
  <c r="R8" i="8"/>
  <c r="Q8" i="8"/>
  <c r="R63" i="8"/>
  <c r="R42" i="8"/>
  <c r="Q41" i="8"/>
  <c r="R62" i="8"/>
  <c r="R92" i="8"/>
  <c r="R22" i="8"/>
  <c r="R7" i="8"/>
  <c r="Q7" i="8"/>
  <c r="R61" i="8"/>
  <c r="Q89" i="8"/>
  <c r="R88" i="8"/>
  <c r="R60" i="8"/>
  <c r="Q60" i="8"/>
  <c r="R21" i="8"/>
  <c r="R40" i="8"/>
  <c r="Q40" i="8"/>
  <c r="R39" i="8"/>
  <c r="R38" i="8"/>
  <c r="R37" i="8"/>
  <c r="R36" i="8"/>
  <c r="Q36" i="8"/>
  <c r="R20" i="8"/>
  <c r="Q20" i="8"/>
  <c r="Q19" i="8"/>
  <c r="R18" i="8"/>
  <c r="R6" i="8"/>
  <c r="R5" i="8"/>
  <c r="Q17" i="8"/>
  <c r="R16" i="8"/>
  <c r="Q16" i="8"/>
  <c r="Q57" i="8"/>
  <c r="R56" i="8"/>
  <c r="Q56" i="8"/>
  <c r="R4" i="8"/>
  <c r="Q4" i="8"/>
  <c r="Q3" i="8"/>
  <c r="R15" i="8"/>
  <c r="Q15" i="8"/>
  <c r="Q35" i="8"/>
  <c r="R34" i="8"/>
  <c r="Q33" i="8"/>
  <c r="R14" i="8"/>
  <c r="R13" i="8"/>
  <c r="R12" i="8"/>
  <c r="Q12" i="8"/>
  <c r="R87" i="8"/>
  <c r="R11" i="8"/>
  <c r="Q11" i="8"/>
  <c r="R86" i="8"/>
  <c r="R10" i="8"/>
  <c r="Q10" i="8"/>
  <c r="R85" i="8"/>
  <c r="R32" i="8"/>
  <c r="Q32" i="8"/>
  <c r="R31" i="8"/>
  <c r="R55" i="8"/>
  <c r="K142" i="1"/>
  <c r="G142" i="1"/>
  <c r="H142" i="1"/>
  <c r="I142" i="1"/>
  <c r="J142" i="1"/>
  <c r="F142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3" i="1"/>
  <c r="N62" i="1" l="1" a="1"/>
  <c r="N62" i="1" s="1"/>
  <c r="J135" i="1"/>
  <c r="J134" i="1"/>
  <c r="J133" i="1"/>
  <c r="J132" i="1"/>
  <c r="H135" i="1"/>
  <c r="H134" i="1"/>
  <c r="H133" i="1"/>
  <c r="H132" i="1"/>
  <c r="I136" i="1"/>
  <c r="G136" i="1"/>
  <c r="F136" i="1"/>
  <c r="H136" i="1" l="1"/>
  <c r="J136" i="1"/>
</calcChain>
</file>

<file path=xl/sharedStrings.xml><?xml version="1.0" encoding="utf-8"?>
<sst xmlns="http://schemas.openxmlformats.org/spreadsheetml/2006/main" count="2903" uniqueCount="350">
  <si>
    <t>N°</t>
  </si>
  <si>
    <t>Epica</t>
  </si>
  <si>
    <t>Denominación</t>
  </si>
  <si>
    <t>Grupo</t>
  </si>
  <si>
    <t>QA PPS</t>
  </si>
  <si>
    <t>QA Auditoria</t>
  </si>
  <si>
    <t>Se entregó PPS</t>
  </si>
  <si>
    <t>Se entregó IPS</t>
  </si>
  <si>
    <t>Auditoria Subsanacion</t>
  </si>
  <si>
    <t>Dentro de Alcance</t>
  </si>
  <si>
    <t>Revisión Frank</t>
  </si>
  <si>
    <t>Revisión Victor</t>
  </si>
  <si>
    <t>PPS EP</t>
  </si>
  <si>
    <t>IPS  EP</t>
  </si>
  <si>
    <t>pps</t>
  </si>
  <si>
    <t>IPS</t>
  </si>
  <si>
    <t>Responsable</t>
  </si>
  <si>
    <t>Gestión del DUE</t>
  </si>
  <si>
    <t>VUCEPERPAM-329 Listado de DUEs</t>
  </si>
  <si>
    <t>Grupo 1</t>
  </si>
  <si>
    <t>Norma</t>
  </si>
  <si>
    <t>Erika Vasquez</t>
  </si>
  <si>
    <t>si</t>
  </si>
  <si>
    <t>VUCEPERPAM-8055 Buscar DUE</t>
  </si>
  <si>
    <t>Liz</t>
  </si>
  <si>
    <t>Max</t>
  </si>
  <si>
    <t>v</t>
  </si>
  <si>
    <t>VUCEPERPAM-8053 Modificar DUE</t>
  </si>
  <si>
    <t>Zurya</t>
  </si>
  <si>
    <t>ReDeNaves</t>
  </si>
  <si>
    <t>VUCEPERPAM-1 Detalle del Anuncio de Escala</t>
  </si>
  <si>
    <t>VUCEPERPAM-8001 Buscar nave</t>
  </si>
  <si>
    <t>Giancarlo</t>
  </si>
  <si>
    <t>Melissa Ponce</t>
  </si>
  <si>
    <t>VUCEPERPAM-168 Crear el Anuncio de Escala</t>
  </si>
  <si>
    <t>G2</t>
  </si>
  <si>
    <t>VUCEPERPAM-8081 Gestión del convoy</t>
  </si>
  <si>
    <t>Carmela</t>
  </si>
  <si>
    <t>VUCEPERPAM-2 Enviar Anuncio de Escala</t>
  </si>
  <si>
    <t>VUCEPERPAM-171 Cancelar un Anuncio de Escala</t>
  </si>
  <si>
    <t>VUCEPERPAM-8072 Asociación de la ficha técnica con la due</t>
  </si>
  <si>
    <t>Grupo 2</t>
  </si>
  <si>
    <t>Carlos</t>
  </si>
  <si>
    <t>VUCEPERPAM-265 Reutilizar información del puerto anterior</t>
  </si>
  <si>
    <t>no</t>
  </si>
  <si>
    <t>VUCEPERPAM-762 Detalle del DUE</t>
  </si>
  <si>
    <t>VUCEPERPAM-7005 Contador de la cuenta regresiva para el arribo y zarpe</t>
  </si>
  <si>
    <t>VUCEPERPAM-813 Seguimiento de DUE</t>
  </si>
  <si>
    <t>VUCEPERPAM-8025 Supervisión de DUE</t>
  </si>
  <si>
    <t>Mercancias Peligrosas</t>
  </si>
  <si>
    <t>VUCEPERPAM-250 Detalle del manifiesto de mercancías peligrosas</t>
  </si>
  <si>
    <t>VUCEPERPAM-256 Cancelar la Declaracion de Mercancias Peligrosas en el manifiesto</t>
  </si>
  <si>
    <t>VUCEPERPAM-249 Crear la Declaracion de Mercancias Peligrosas</t>
  </si>
  <si>
    <t>VUCEPERPAM-191 Detalle la Declaración Marítima de Sanidad</t>
  </si>
  <si>
    <t>Norma Ruiz</t>
  </si>
  <si>
    <t>VUCEPERPAM-8066 Detalle de la declaración general de entrada</t>
  </si>
  <si>
    <t>Jackeline</t>
  </si>
  <si>
    <t>VUCEPERPAM-173 Detalle de la Declaración de Carga</t>
  </si>
  <si>
    <t>VUCEPERPAM-213 Detalle de la Lista de Provisiones</t>
  </si>
  <si>
    <t>VUCEPERPAM-228 Detalle del Acuerdo MERP</t>
  </si>
  <si>
    <t>VUCEPERPAM-204 Detalle del Formato PBIP</t>
  </si>
  <si>
    <t>ProcAdmi</t>
  </si>
  <si>
    <t>VUCEPERPAM-1452 Gestión de Fichas de Inspección Sanitaria</t>
  </si>
  <si>
    <t>VUCEPERPAM-1454 Visualizar la Ficha de Inspección Sanitaria</t>
  </si>
  <si>
    <t>Impedimento de Zarpe</t>
  </si>
  <si>
    <t>VUCEPERPAM-1901 Crear Solicitud de Impedimento de Zarpe</t>
  </si>
  <si>
    <t>VUCEPERPAM-1907 Detalle de Listado de Impedimento de Zarpe</t>
  </si>
  <si>
    <t>VUCEPERPAM-2325 Solicitar levante de Impedimento de Zarpe</t>
  </si>
  <si>
    <t>VUCEPERPAM-258 Detalle de la Lista de Tripulantes</t>
  </si>
  <si>
    <t>VUCEPERPAM-259 Agregar personas a la Lista de Tripulantes</t>
  </si>
  <si>
    <t>Miriam</t>
  </si>
  <si>
    <t>VUCEPERPAM-261 Modificar tripulantes en la Lista de Tripulantes</t>
  </si>
  <si>
    <t>VUCEPERPAM-263 Eliminar tripulante en la Lista de Tripulantes</t>
  </si>
  <si>
    <t>VUCEPERPAM-231 Detalle de la Lista de Efectos de la Tripulación</t>
  </si>
  <si>
    <t>VUCEPERPAM-807 Detalle de la Lista de Narcóticos</t>
  </si>
  <si>
    <t>Comunes</t>
  </si>
  <si>
    <t>VUCEPERPAM-7019 Visualizar Listado de Documentos vencidos por DUE y Entidad</t>
  </si>
  <si>
    <t>VUCEPERPAM-1201 Enviar Solicitud de Cambio de Agencia</t>
  </si>
  <si>
    <t>Servicios Portuarios</t>
  </si>
  <si>
    <t>VUCEPERPAM-1272 Visualizar Solicitud de Cambio de Agencia</t>
  </si>
  <si>
    <t>VUCEPERPAM-1265 Modificar o Cancelar Solicitud de Cambio de Agencia</t>
  </si>
  <si>
    <t>VUCEPERPAM-1709 Responder Solicitud de Cambio de Agencia</t>
  </si>
  <si>
    <t>VUCEPERPAM-821 Descargar documentos (FT, DUE, Reporte de busqueda o consulta)</t>
  </si>
  <si>
    <t>Santiago</t>
  </si>
  <si>
    <t>VUCEPERPAM-8103 Adjuntar Documentos</t>
  </si>
  <si>
    <t>VUCEPERPAM-766 Emitir opinión de una pestaña (para las 11 pestañas)</t>
  </si>
  <si>
    <t>VUCEPERPAM-8000 Registrar Cambio de Agencia para cambio de tripulación</t>
  </si>
  <si>
    <t>VUCEPERPAM-8052 Cerrar DUE</t>
  </si>
  <si>
    <t>VUCEPERPAM-230 Agregar efecto personal de la lista de efectos de la Tripulación</t>
  </si>
  <si>
    <t>VUCEPERPAM-237 Eliminar efecto personal de la lista de efectos de la Tripulación</t>
  </si>
  <si>
    <t>VUCEPERPAM-8069 Enviar información de una pestaña (para las 11 pestañas)</t>
  </si>
  <si>
    <t>Sebastian Cardish</t>
  </si>
  <si>
    <t xml:space="preserve">VUCEPERPAM-8071 Guardar información de una pestaña </t>
  </si>
  <si>
    <t>VUCEPERPAM-8056 Actualizar escala</t>
  </si>
  <si>
    <t>VUCEPERPAM-8070 Versionamiento del ETA y ETD  por cambios</t>
  </si>
  <si>
    <t>VUCEPERPAM-8058 Reutilización de información de entrada (copiado a salida)</t>
  </si>
  <si>
    <t>VUCEPERPAM-1468 Modificar la Ficha de Inspección Sanitaria</t>
  </si>
  <si>
    <t>VUCEPERPAM-1510 Resultado de la Ficha de Inspección Sanitaria</t>
  </si>
  <si>
    <t>VUCEPERPAM-8026 Control de arribo forzoso</t>
  </si>
  <si>
    <t>VUCEPERPAM-7006  Gestionar tiempo de evaluacion de documentos DUE para Arribo y Zarpe</t>
  </si>
  <si>
    <t>Interoperabilidad</t>
  </si>
  <si>
    <t>VUCEPERPAM-6605 Integración con filenet</t>
  </si>
  <si>
    <t>VUCEPERPAM-268 Verificación de la información del manifiesto de mercancías peligrosas</t>
  </si>
  <si>
    <t>VUCEPERPAM-6601 Integración con autenticación</t>
  </si>
  <si>
    <t>Grupo 3</t>
  </si>
  <si>
    <t>VUCEPERPAM-8054 Consultar DUE</t>
  </si>
  <si>
    <t>VUCEPERPAM-7003 Exportar Documentos DUE</t>
  </si>
  <si>
    <t>Grupo 4</t>
  </si>
  <si>
    <t>VUCEPERPAM-1506 Cambio de Inspector en Ficha de Inspección Sanitaria</t>
  </si>
  <si>
    <t>VUCEPERPAM-7041 Consulta de Listado de Supervisiones de DUE</t>
  </si>
  <si>
    <t>VUCEPERPAM-8024 Registrar entrada y salida de la Nave en Puerto</t>
  </si>
  <si>
    <t>Pasarela de Pagos</t>
  </si>
  <si>
    <t>VUCEPERPAM-8019 Ver CPB</t>
  </si>
  <si>
    <t>VUCEPERPAM-2488 Generar CPB</t>
  </si>
  <si>
    <t>VUCEPERPAM-7046 Detalle del CPB</t>
  </si>
  <si>
    <t>VUCEPERPAM-2426 Pasarela de pagos-Recibir informacion del estado de pagos</t>
  </si>
  <si>
    <t>VUCEPERPAM-2697 Solicitar rectificación</t>
  </si>
  <si>
    <t>ABSORVIDA</t>
  </si>
  <si>
    <t>Absorbida por la autorización y modificación del ETA y ETD</t>
  </si>
  <si>
    <t>VUCEPERPAM-239 Detalle de la Lista de Pasajeros</t>
  </si>
  <si>
    <t>VUCEPERPAM-240 Agregar personas a la Lista de Pasajeros</t>
  </si>
  <si>
    <t>Mellissa</t>
  </si>
  <si>
    <t>VUCEPERPAM-242 Modificar pasajeros en la Lista de Pasajeros</t>
  </si>
  <si>
    <t>VUCEPERPAM-246 Eliminar pasajero en la Lista de Pasajeros</t>
  </si>
  <si>
    <t>VUCEPERPAM-8031 Asignación manual del expediente</t>
  </si>
  <si>
    <t>VUCEPERPAM-8032 Registrar número de expediente</t>
  </si>
  <si>
    <t>VUCEPERPAM-8034 Asignación automática del número de expediente (entidad)</t>
  </si>
  <si>
    <t>VUCEPERPAM-7002 Revertir envío documento</t>
  </si>
  <si>
    <t>VUCEPERPAM-8067 Registrar Solo zarpe (cuando una nave no tiene datos de arribo)</t>
  </si>
  <si>
    <t>VUCEPERPAM-180 Buscar Manifiesto de Carga</t>
  </si>
  <si>
    <t>Pendiente Cliente. Reunión semana del 5 agosto con DVUCEPT</t>
  </si>
  <si>
    <t>VUCEPERPAM-7022 Gestionar el formato de Recepción (generar, firmar, registrar, confirmar, rectificar)</t>
  </si>
  <si>
    <t>Se va a enviar formato del reporte</t>
  </si>
  <si>
    <t>VUCEPERPAM-7023 Gestionar el formato de Registro de Naves (generar, firmar, registrar, confirmar, rectificar)</t>
  </si>
  <si>
    <t>VUCEPERPAM-8079 Reabrir registro</t>
  </si>
  <si>
    <t>Absorbida por Protesto Marítimo</t>
  </si>
  <si>
    <t>VUCEPERPAM-8057 Distribución de documentos del DUE</t>
  </si>
  <si>
    <t>VUCEPERPAM-8021 Arribo Autorizado y Condicional</t>
  </si>
  <si>
    <t>VUCEPERPAM-8023 Habilitar autorizacion de arribo Condicional</t>
  </si>
  <si>
    <t>Trámites Y Pagos</t>
  </si>
  <si>
    <t>VUCEPERPAM-1192 Generar trámite</t>
  </si>
  <si>
    <t>VUCEPERPAM-1193 Rectificar trámite</t>
  </si>
  <si>
    <t>VUCEPERPAM-1194 Numeración de trámites</t>
  </si>
  <si>
    <t>VUCEPERPAM-3895 Desistir trámite</t>
  </si>
  <si>
    <t>VUCEPERPAM-1260 Anular CPB (Pasarela de pagos - Anular orden de pago)</t>
  </si>
  <si>
    <t>VUCEPERPAM-1203 Solicitar Declaración Jurada de Pago</t>
  </si>
  <si>
    <t>G4</t>
  </si>
  <si>
    <t>VUCEPERPAM-1302 Evaluar Declaración Jurada de Pago</t>
  </si>
  <si>
    <t>VUCEPERPAM-1202 Visualizar listado de trámites y rectificaciones</t>
  </si>
  <si>
    <t>Solo visualización del estado del trámite</t>
  </si>
  <si>
    <t>VUCEPERPAM-7048 Reasignar CPB (Pasarela – API ObtenerPagosPorReasignar y API ReasignarCPB)</t>
  </si>
  <si>
    <t>VUCEPERPAM-7047 Autorizar reasignación de CPB (Pasarela – API AutorizarReasignarCPB)</t>
  </si>
  <si>
    <t>VUCEPERPAM-8005 Regenerar CPB</t>
  </si>
  <si>
    <t xml:space="preserve">VUCEPERPAM-8063 Validación de documentación y pagos </t>
  </si>
  <si>
    <t>VUCEPERPAM-2698 Evaluar Rectificación</t>
  </si>
  <si>
    <t>VUCEPERPAM-790 Registrar acción en Audit Trail</t>
  </si>
  <si>
    <t>VUCEPERPAM-797 Visualizar el listado de acciones registradas en Audit Trail</t>
  </si>
  <si>
    <t>VUCEPERPAM-7004 Detalle de exportación de documentos del DUE</t>
  </si>
  <si>
    <t>VUCEPERPAM-7008 Registrar / visualizar visita</t>
  </si>
  <si>
    <t>No va. Absorbida por Inspecciones Sanitarias. Fase 2</t>
  </si>
  <si>
    <t>VUCEPERPAM-2276 Enviar información del DUE</t>
  </si>
  <si>
    <t>VUCEPERPAM-3128 Recibir Número de Expediente</t>
  </si>
  <si>
    <t>Se va a definir alcance de HU.</t>
  </si>
  <si>
    <t>VUCEPERPAM-3157 Enviar notificaciones y tareas al Buzón Electrónico</t>
  </si>
  <si>
    <t>VUCEPERPAM-3970 Enviar información al Expediente Electrónico Arribo y Zarpe</t>
  </si>
  <si>
    <t>Solo para la recepción. El resto enel E4</t>
  </si>
  <si>
    <t>VUCEPERPAM-6602 Integración con buzón electrónico</t>
  </si>
  <si>
    <t>VUCEPERPAM-6603 Integración con pasarela de pagos</t>
  </si>
  <si>
    <t>VUCEPERPAM-6604 Integración con expediente electrónico</t>
  </si>
  <si>
    <t>Pendiente Cliente. Depende del estado del transversal</t>
  </si>
  <si>
    <t>VUCEPERPAM-6606 Integración con gestor de procedimientos</t>
  </si>
  <si>
    <t>VUCEPERPAM-7011 WS expediente Produce y mejoras de MERP por PRODUCE</t>
  </si>
  <si>
    <t>solo obtener # de trámite</t>
  </si>
  <si>
    <t>VUCEPERPAM-7039 Integración con SUNAT consumo del Manifiesto de carga</t>
  </si>
  <si>
    <t>VUCEPERPAM-8028 Recepción de los datos del manifiesto de carga</t>
  </si>
  <si>
    <t>VUCEPERPAM-8029 Envío de consulta del manifiesto de carga</t>
  </si>
  <si>
    <t>VUCEPERPAM-3164 Mostrar la Programación Arribo y Zarpe</t>
  </si>
  <si>
    <t>VUCEPERPAM-7024 Imprimir Naves con Solicitud de Zarpe Mensual</t>
  </si>
  <si>
    <t>Por confirmar eliminación de HdU. Pendiente Cliente. No se va a desarrolla</t>
  </si>
  <si>
    <t>VUCEPERPAM-8077 Imprimir formatos</t>
  </si>
  <si>
    <t>VUCEPERPAM-8078 Visualización de inspección</t>
  </si>
  <si>
    <t>VUCEPERPAM-7049 Consultar DUE en proceso de opinión</t>
  </si>
  <si>
    <t>VUCEPERPAM-371 Recibir información de Naves Peruanas</t>
  </si>
  <si>
    <t>Pendiente Cliente (Fase 2)</t>
  </si>
  <si>
    <t>VUCEPERPAM-8082 Visualización de campos con información extensa</t>
  </si>
  <si>
    <t>VUCEPERPAM-274 Autorizar Zarpe</t>
  </si>
  <si>
    <t>Se hará el FRONT y la implementación en el E4. Hay una solicitud de APN</t>
  </si>
  <si>
    <t>VUCEPERPAM-8085 Solicitud de Zarpe Mensual</t>
  </si>
  <si>
    <t>le han dado de baja. No se va a desarrollar</t>
  </si>
  <si>
    <t>VUCEPERPAM-8151 Generar reporte de grilla</t>
  </si>
  <si>
    <t>Recepción y Despacho de Naves</t>
  </si>
  <si>
    <t>VUCEPERPAM-260 Filtrar información en la Lista de Tripulantes</t>
  </si>
  <si>
    <t>Absorbidas por lista de tripulantes y lista de pasajeros</t>
  </si>
  <si>
    <t>VUCEPERPAM-241 Filtrar información en la Lista de Pasajeros</t>
  </si>
  <si>
    <t>Total</t>
  </si>
  <si>
    <t>Fuera de alcance</t>
  </si>
  <si>
    <t>% PPS</t>
  </si>
  <si>
    <t>%IPS</t>
  </si>
  <si>
    <t>* 7023 esta fuera de alcance pero se entregó PPS/IPS</t>
  </si>
  <si>
    <t>** De las 50 HU priorizadas por el equipo funcional se entregaron 47 PPS y 39 IPS</t>
  </si>
  <si>
    <t>PPS</t>
  </si>
  <si>
    <t>DIF</t>
  </si>
  <si>
    <t>HU</t>
  </si>
  <si>
    <t>1506;3157;8024</t>
  </si>
  <si>
    <t>6604;7048;790:797;6603;6602;3970;274;1302</t>
  </si>
  <si>
    <t>grupo 1</t>
  </si>
  <si>
    <t>grupo 2</t>
  </si>
  <si>
    <t>VUCEPERPAM-1452 Gestión de Fichas de Inspección sanitaria_v2.0</t>
  </si>
  <si>
    <t>grupo 3</t>
  </si>
  <si>
    <t>VUCEPERPAM-8024 Registrar entrada y salida de la nave en puerto</t>
  </si>
  <si>
    <t>VUCEPERPAM-8024 Registrar entrada y salida de la nave en puerto_v3.0</t>
  </si>
  <si>
    <t>VUCEPERPAM-8054 Consultar_v3.0 DUE</t>
  </si>
  <si>
    <t>grupo 4</t>
  </si>
  <si>
    <t>VUCEPERPAM-7023 Gestionar el formato de registro de nave</t>
  </si>
  <si>
    <t>Obs</t>
  </si>
  <si>
    <t>Jorge</t>
  </si>
  <si>
    <t>Por Entregar IPS</t>
  </si>
  <si>
    <t>Por entregar PPS/IPS</t>
  </si>
  <si>
    <t xml:space="preserve"> c</t>
  </si>
  <si>
    <t>Gianella</t>
  </si>
  <si>
    <t>Alejo</t>
  </si>
  <si>
    <t>Erika</t>
  </si>
  <si>
    <t>Por Distribuir</t>
  </si>
  <si>
    <t>Por entregar PPS</t>
  </si>
  <si>
    <t>Por entregar IPS</t>
  </si>
  <si>
    <t>Ivania</t>
  </si>
  <si>
    <t>Por Entregar PPS</t>
  </si>
  <si>
    <t>E4</t>
  </si>
  <si>
    <t>Carmela Romero</t>
  </si>
  <si>
    <t>Sub-épica</t>
  </si>
  <si>
    <t>Entregable
original</t>
  </si>
  <si>
    <t>HDU 
E4</t>
  </si>
  <si>
    <t>Desarrollar</t>
  </si>
  <si>
    <t>Estado de presentación E4</t>
  </si>
  <si>
    <t>Comentario</t>
  </si>
  <si>
    <t>VUCEPERPAM-8083 Mantenimiento de catalogos</t>
  </si>
  <si>
    <t>Si</t>
  </si>
  <si>
    <t>Completa</t>
  </si>
  <si>
    <t>a nivel de catalogo de mercancia peligrosa</t>
  </si>
  <si>
    <t>Controles - vup</t>
  </si>
  <si>
    <t>VUCEPERPAM-8075 Actualización nueva escala - VUP</t>
  </si>
  <si>
    <t>No</t>
  </si>
  <si>
    <t>HDU</t>
  </si>
  <si>
    <t>VUCEPERPAM-8076 Actualizar solo zarpe - VUP</t>
  </si>
  <si>
    <t>VUCEPERPAM-8117 Actualizar cambio de agencia - VUP</t>
  </si>
  <si>
    <t>VUCEPERPAM-8121 Actualizar cambio de agente de tripulación - VUP</t>
  </si>
  <si>
    <t>VUCEPERPAM-8122 Actualizar fichas técnicas - VUP</t>
  </si>
  <si>
    <t>E3</t>
  </si>
  <si>
    <t xml:space="preserve">   [Carga] Declaración Única de Cabotaje</t>
  </si>
  <si>
    <t>VUCEPERPAM-4059 Asociar la Declaración Única de Cabotaje con el DUE</t>
  </si>
  <si>
    <t>hdu</t>
  </si>
  <si>
    <t>Listados</t>
  </si>
  <si>
    <t xml:space="preserve">VUCEPERPAM-1849 Visualizar configuración de tabla de opiniones </t>
  </si>
  <si>
    <t>VUCEPERPAM-8084 Declaración del protesto marítimo</t>
  </si>
  <si>
    <t>VUCEPERPAM-8030 Enviar notificaciones y tareas al Correo Electronico</t>
  </si>
  <si>
    <t xml:space="preserve">   [Declaración] Solicitud de despacho</t>
  </si>
  <si>
    <t>VUCEPERPAM-7013 Detalle de la solicitud de despacho</t>
  </si>
  <si>
    <t>Consultas</t>
  </si>
  <si>
    <t>VUCEPERPAM-7021 Visualizar Listado de Naves con Solicitud de Zarpe Mensual</t>
  </si>
  <si>
    <t>VUCEPERPAM-3223 Enviar parámetro de Firma Digital a expediente electrónico</t>
  </si>
  <si>
    <t>--No se trabajará por que se realizará en front de la búsqueda de expediente</t>
  </si>
  <si>
    <t>VUCEPERPAM-8040 Agregar opción de consulta a expediente desde menú en CP</t>
  </si>
  <si>
    <t>Se encuentra habilitada la opción del menú en CP</t>
  </si>
  <si>
    <t>VUCEPERPAM-8041 Agregar CP en el módulo del componente expediente electrónico</t>
  </si>
  <si>
    <t xml:space="preserve">--No se trabajará en el E4, Se trabajará con el transversal de expediente electrónico </t>
  </si>
  <si>
    <t>VUCEPERPAM-6607 Integración con firma digital</t>
  </si>
  <si>
    <t>VUCEPERPAM-4099 Generar Reporte</t>
  </si>
  <si>
    <t>VUCEPERPAM-4154 Visualizar Listado de Fichas Técnicas por Naviera</t>
  </si>
  <si>
    <t>VUCEPERPAM-4156 Visualizar Listado de DUCs</t>
  </si>
  <si>
    <t>VUCEPERPAM-4188 Visualizar Listado de Recaudación</t>
  </si>
  <si>
    <t>VUCEPERPAM-4191 Visualizar Listado de Naves en Puerto</t>
  </si>
  <si>
    <t>VUCEPERPAM-5000 Reporte Cumplimiento</t>
  </si>
  <si>
    <t>VUCEPERPAM-5001 Generar Formato Resumen</t>
  </si>
  <si>
    <t>VUCEPERPAM-5002 Generar Formato Resumen por Agencia</t>
  </si>
  <si>
    <t>VUCEPERPAM-5003 Reporte Programación Arribo Zarpe</t>
  </si>
  <si>
    <t>VUCEPERPAM-5004 Reporte Terminal de Operaciones</t>
  </si>
  <si>
    <t>VUCEPERPAM-5005 Reporte Movimiento Naves e Ingresos</t>
  </si>
  <si>
    <t>VUCEPERPAM-5006 Comparativo Recaudación Arribo y Zarpe</t>
  </si>
  <si>
    <t>VUCEPERPAM-5007 Movimiento Naves Diario Mensual</t>
  </si>
  <si>
    <t>VUCEPERPAM-5008 Consulta Apertura y Cierre de Puertos</t>
  </si>
  <si>
    <t>VUCEPERPAM-5009 Participación de Autoridades</t>
  </si>
  <si>
    <t>VUCEPERPAM-5010 Tiempo en Bahía</t>
  </si>
  <si>
    <t>VUCEPERPAM-5011 Tiempos de DUE</t>
  </si>
  <si>
    <t>VUCEPERPAM-5012 Reporte Cumplimiento 6 Horas</t>
  </si>
  <si>
    <t>VUCEPERPAM-5013 Formatos</t>
  </si>
  <si>
    <t>VUCEPERPAM-5014 Reporte Resumen MMPP</t>
  </si>
  <si>
    <t>VUCEPERPAM-774 Informar la carga de cabotaje</t>
  </si>
  <si>
    <t>VUCEPERPAM-8048 Reprocesamiento de archivos de liquidación</t>
  </si>
  <si>
    <t>Abosrbido VUCEPERPAM-8047 Enviar archivos de liquidación de pagos</t>
  </si>
  <si>
    <t>VUCEPERPAM-8047 Enviar archivos de liquidación de pagos</t>
  </si>
  <si>
    <t>VUCEPERPAM-8046 Ver Bandeja de liquidaciones</t>
  </si>
  <si>
    <t>[Declaración] Solcicitud de Patente Sanitaria</t>
  </si>
  <si>
    <t>VUCEPERPAM-8050 Detalle de la  Solicitud de Patente Sanitaria</t>
  </si>
  <si>
    <t>VUCEPERPAM-8035 Seguimiento de la nave</t>
  </si>
  <si>
    <t>Registro de Tiempos y Movimientos de Carga</t>
  </si>
  <si>
    <t>VUCEPERPAM-1834 Visualizar el Registro de Tiempos y Movimientos</t>
  </si>
  <si>
    <t>VUCEPERPAM-1831 Generar Registro</t>
  </si>
  <si>
    <t>VUCEPERPAM-8042 Visualizar información del expediente según ROL</t>
  </si>
  <si>
    <t>VUCEPERPAM-8043 Búsqueda de expedientes electrónicos desde CP</t>
  </si>
  <si>
    <t>VUCEPERPAM-8044 Enviar información al Expediente Electrónico Sólo Zarpe</t>
  </si>
  <si>
    <t>VUCEPERPAM-8045 Envío de información a expediente -Rectificaciones</t>
  </si>
  <si>
    <t>VUCEPERPAM-8064 Visualización del resultado de la inspección</t>
  </si>
  <si>
    <t>VUCEPERPAM-8086 Consultar lista de tripulantes - arribo</t>
  </si>
  <si>
    <t>VUCEPERPAM-8087 Consultar lista de tripulantes - zarpe</t>
  </si>
  <si>
    <t>VUCEPERPAM-8088 Consultar lista de pasajeros -arribo</t>
  </si>
  <si>
    <t>VUCEPERPAM-8089 Consultar lista de pasajeros -zarpe</t>
  </si>
  <si>
    <t>VUCEPERPAM-8090 Consultar mercancias peligrosas - arribo</t>
  </si>
  <si>
    <t>VUCEPERPAM-8091 Consultar mercancias peligrosas - zarpe</t>
  </si>
  <si>
    <t>VUCEPERPAM-8092 Consultar manifiesto de carga - arribo</t>
  </si>
  <si>
    <t>VUCEPERPAM-8093 Consultar manifiesto de carga - zarpe</t>
  </si>
  <si>
    <t xml:space="preserve">VUCEPERPAM-8094 Consultar declaraciones generales </t>
  </si>
  <si>
    <t>VUCEPERPAM-8095 Consultar solicitudes de despacho</t>
  </si>
  <si>
    <t>VUCEPERPAM-8096 Consultar declaraciones martimas de sanidad</t>
  </si>
  <si>
    <t>VUCEPERPAM-8097 Consultar solicitudes de patente sanitaria</t>
  </si>
  <si>
    <t>VUCEPERPAM-8098 Consultar PBIP</t>
  </si>
  <si>
    <t>VUCEPERPAM-8099 Consultar manifiestos de los tripulanes - arribo</t>
  </si>
  <si>
    <t>VUCEPERPAM-8100 Consultar manifiestos de los tripulanes - zarpe</t>
  </si>
  <si>
    <t>VUCEPERPAM-8101 Consultar listado de vacunas - arribo</t>
  </si>
  <si>
    <t>VUCEPERPAM-8102 Consultar DUE con arribos condicionados</t>
  </si>
  <si>
    <t>VUCEPERPAM-8104 Consultar DUE con solo zarpe</t>
  </si>
  <si>
    <t>VUCEPERPAM-8105 Consultar DUE cerrada</t>
  </si>
  <si>
    <t>VUCEPERPAM-8106 Consultar DUE cancelada</t>
  </si>
  <si>
    <t>VUCEPERPAM-8107 Consultar DUE con arribo denegado</t>
  </si>
  <si>
    <t>VUCEPERPAM-8108 Consultar DUE recepcionadas</t>
  </si>
  <si>
    <t>VUCEPERPAM-8109 Consultar listado de vacunas - zarpe</t>
  </si>
  <si>
    <t>VUCEPERPAM-8110 Consultar DUE impedidas de zarpe</t>
  </si>
  <si>
    <t>VUCEPERPAM-8111 Consultar DUE levantadas del impedimento de zarpe</t>
  </si>
  <si>
    <t>VUCEPERPAM-8112 Consultar DUE despachadas</t>
  </si>
  <si>
    <t>VUCEPERPAM-8113 Consultar DUE con arribo anunciado</t>
  </si>
  <si>
    <t>VUCEPERPAM-8114 Consultar DUE con zarpe anunciado</t>
  </si>
  <si>
    <t>VUCEPERPAM-8115 Consultar acuerdo MERP</t>
  </si>
  <si>
    <t>VUCEPERPAM-8116 Consultar DUE con zarpe confirmado</t>
  </si>
  <si>
    <t>VUCEPERPAM-8118 Consultar cambios de agencia</t>
  </si>
  <si>
    <t>VUCEPERPAM-8119 Consultar cambios de agente para cambio de tripulación</t>
  </si>
  <si>
    <t>VUCEPERPAM-8120 Consultar inspecciones sanitarias de arribo</t>
  </si>
  <si>
    <t>VUCEPERPAM-8123 Consultar impedimentos sanitarias de zarpe</t>
  </si>
  <si>
    <t>VUCEPERPAM-8124 Consultar levantamientos de impedimento de zarpe</t>
  </si>
  <si>
    <t>VUCEPERPAM-8125 Consultar estados de pagos</t>
  </si>
  <si>
    <t>VUCEPERPAM-8126 Consultar logs de errores</t>
  </si>
  <si>
    <t>VUCEPERPAM-8127 Consultar ficha técnicas autorizadas</t>
  </si>
  <si>
    <t>VUCEPERPAM-8128 Consultar fichas técnicas no vigentes</t>
  </si>
  <si>
    <t>VUCEPERPAM-8129 Consultar fichas anuladas</t>
  </si>
  <si>
    <t>VUCEPERPAM-8130 Consultar fichas canceladas</t>
  </si>
  <si>
    <t>Nuevo</t>
  </si>
  <si>
    <t>VUCEPERPAM-C003 Validación de agencia por puerto</t>
  </si>
  <si>
    <t>Adicional</t>
  </si>
  <si>
    <t>VUCEPERPAM-C004 Mantenimiento de catalogos de ficha técnica: naviera y armador</t>
  </si>
  <si>
    <t>VUCEPERPAM-C005 Visualización para el rol soporte del CP 2.0</t>
  </si>
  <si>
    <t>VUCEPERPAM-C006 Selección rapida del documento desde el listado del DUE</t>
  </si>
  <si>
    <t>VUCEPERPAM-C007 Actualización de los estado del zarpe del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</si>
</sst>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3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5" fillId="0" borderId="0" xfId="0" applyFont="1"/>
    <xf numFmtId="0" fontId="0" fillId="0" borderId="7" xfId="0" applyBorder="1" applyAlignment="1">
      <alignment horizontal="center"/>
    </xf>
    <xf numFmtId="0" fontId="6" fillId="7" borderId="1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9" fontId="2" fillId="9" borderId="6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9" fontId="0" fillId="8" borderId="7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3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5" xfId="0" applyFill="1" applyBorder="1" applyAlignment="1">
      <alignment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0" borderId="15" xfId="0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6" fillId="7" borderId="13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15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10" borderId="0" xfId="0" applyFill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6" fillId="16" borderId="3" xfId="0" applyFont="1" applyFill="1" applyBorder="1" applyAlignment="1">
      <alignment vertical="center"/>
    </xf>
    <xf numFmtId="0" fontId="6" fillId="16" borderId="3" xfId="0" applyFont="1" applyFill="1" applyBorder="1" applyAlignment="1">
      <alignment vertical="center" wrapText="1"/>
    </xf>
    <xf numFmtId="0" fontId="6" fillId="16" borderId="2" xfId="0" applyFont="1" applyFill="1" applyBorder="1" applyAlignment="1">
      <alignment vertical="center" wrapText="1"/>
    </xf>
    <xf numFmtId="0" fontId="6" fillId="16" borderId="16" xfId="0" applyFont="1" applyFill="1" applyBorder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10" fillId="0" borderId="0" xfId="0" applyFont="1"/>
    <xf numFmtId="0" fontId="0" fillId="0" borderId="0" xfId="0" quotePrefix="1"/>
    <xf numFmtId="0" fontId="3" fillId="17" borderId="0" xfId="0" applyFont="1" applyFill="1"/>
    <xf numFmtId="0" fontId="3" fillId="2" borderId="0" xfId="0" applyFont="1" applyFill="1"/>
    <xf numFmtId="0" fontId="3" fillId="10" borderId="0" xfId="0" applyFont="1" applyFill="1"/>
    <xf numFmtId="0" fontId="5" fillId="10" borderId="0" xfId="0" applyFont="1" applyFill="1"/>
    <xf numFmtId="0" fontId="11" fillId="0" borderId="0" xfId="0" applyFont="1"/>
    <xf numFmtId="0" fontId="5" fillId="6" borderId="0" xfId="0" applyFont="1" applyFill="1"/>
    <xf numFmtId="0" fontId="5" fillId="18" borderId="0" xfId="0" applyFont="1" applyFill="1"/>
    <xf numFmtId="0" fontId="7" fillId="18" borderId="0" xfId="0" applyFont="1" applyFill="1"/>
    <xf numFmtId="0" fontId="5" fillId="19" borderId="0" xfId="0" applyFont="1" applyFill="1"/>
    <xf numFmtId="0" fontId="7" fillId="19" borderId="0" xfId="0" applyFont="1" applyFill="1"/>
    <xf numFmtId="0" fontId="11" fillId="6" borderId="0" xfId="0" applyFont="1" applyFill="1"/>
    <xf numFmtId="0" fontId="11" fillId="19" borderId="0" xfId="0" applyFont="1" applyFill="1"/>
    <xf numFmtId="3" fontId="7" fillId="19" borderId="0" xfId="0" applyNumberFormat="1" applyFont="1" applyFill="1"/>
    <xf numFmtId="0" fontId="12" fillId="7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Frank" id="{7520BE78-65A3-4920-BD9A-456F27783460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>
  <namedSheetView name="Frank" id="{24C60FEE-3216-4B7B-ACAB-8B38E2677ECD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T148"/>
  <sheetViews>
    <sheetView topLeftCell="D1" zoomScale="85" zoomScaleNormal="85" workbookViewId="0">
      <pane ySplit="2" topLeftCell="A3" activePane="bottomLeft" state="frozen"/>
      <selection pane="bottomLeft" activeCell="P3" sqref="P3:Q3"/>
    </sheetView>
  </sheetViews>
  <sheetFormatPr baseColWidth="10" defaultColWidth="11.42578125" defaultRowHeight="15" x14ac:dyDescent="0.25"/>
  <cols>
    <col min="2" max="2" width="6.140625" customWidth="1"/>
    <col min="3" max="3" width="20.42578125" customWidth="1"/>
    <col min="4" max="4" width="63.42578125" customWidth="1"/>
    <col min="5" max="5" width="11.42578125" customWidth="1"/>
    <col min="6" max="6" width="15.140625" customWidth="1"/>
    <col min="7" max="7" width="18.42578125" customWidth="1"/>
    <col min="8" max="8" width="10.42578125" customWidth="1"/>
    <col min="9" max="9" width="10.5703125" customWidth="1"/>
    <col min="10" max="10" width="13.28515625" customWidth="1"/>
    <col min="11" max="11" width="11.85546875" customWidth="1"/>
    <col min="14" max="18" width="11.42578125" customWidth="1"/>
  </cols>
  <sheetData>
    <row r="2" spans="2:20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9" t="s">
        <v>4</v>
      </c>
      <c r="G2" s="8" t="s">
        <v>5</v>
      </c>
      <c r="H2" s="9" t="s">
        <v>6</v>
      </c>
      <c r="I2" s="53" t="s">
        <v>7</v>
      </c>
      <c r="J2" s="54" t="s">
        <v>8</v>
      </c>
      <c r="K2" s="55" t="s">
        <v>9</v>
      </c>
      <c r="L2" s="24" t="s">
        <v>10</v>
      </c>
      <c r="M2" s="59" t="s">
        <v>11</v>
      </c>
      <c r="N2" s="60" t="s">
        <v>12</v>
      </c>
      <c r="O2" s="60" t="s">
        <v>13</v>
      </c>
      <c r="P2" s="66" t="s">
        <v>14</v>
      </c>
      <c r="Q2" s="66" t="s">
        <v>15</v>
      </c>
      <c r="R2" s="60" t="s">
        <v>16</v>
      </c>
      <c r="S2" s="60" t="s">
        <v>12</v>
      </c>
      <c r="T2" s="60" t="s">
        <v>13</v>
      </c>
    </row>
    <row r="3" spans="2:20" x14ac:dyDescent="0.25">
      <c r="B3" s="2">
        <v>1</v>
      </c>
      <c r="C3" s="3" t="s">
        <v>17</v>
      </c>
      <c r="D3" s="6" t="s">
        <v>18</v>
      </c>
      <c r="E3" s="2" t="s">
        <v>19</v>
      </c>
      <c r="F3" s="2" t="s">
        <v>20</v>
      </c>
      <c r="G3" s="44" t="s">
        <v>21</v>
      </c>
      <c r="H3" s="56" t="s">
        <v>22</v>
      </c>
      <c r="I3" s="56" t="s">
        <v>22</v>
      </c>
      <c r="J3" s="56" t="s">
        <v>22</v>
      </c>
      <c r="K3" s="57" t="s">
        <v>22</v>
      </c>
      <c r="L3" s="56">
        <v>1</v>
      </c>
      <c r="M3" s="56">
        <v>1</v>
      </c>
      <c r="N3" t="s">
        <v>22</v>
      </c>
      <c r="O3" t="s">
        <v>22</v>
      </c>
      <c r="P3">
        <f>COUNTIFS(Inve!$F$11:$F$117,Detalle!D3)</f>
        <v>1</v>
      </c>
      <c r="Q3">
        <f>COUNTIFS(Inve!$D$11:$D$117,Detalle!D3)</f>
        <v>1</v>
      </c>
      <c r="S3" t="str">
        <f>IF(P3=1,"Si","No")</f>
        <v>Si</v>
      </c>
      <c r="T3" t="str">
        <f>IF(Q3=1,"Si","No")</f>
        <v>Si</v>
      </c>
    </row>
    <row r="4" spans="2:20" x14ac:dyDescent="0.25">
      <c r="B4" s="2">
        <v>2</v>
      </c>
      <c r="C4" s="38" t="s">
        <v>17</v>
      </c>
      <c r="D4" s="38" t="s">
        <v>23</v>
      </c>
      <c r="E4" s="2" t="s">
        <v>19</v>
      </c>
      <c r="F4" s="2" t="s">
        <v>24</v>
      </c>
      <c r="G4" s="43" t="s">
        <v>25</v>
      </c>
      <c r="H4" s="56" t="s">
        <v>22</v>
      </c>
      <c r="I4" s="56" t="s">
        <v>22</v>
      </c>
      <c r="J4" s="56"/>
      <c r="K4" s="57" t="s">
        <v>22</v>
      </c>
      <c r="L4" s="56">
        <v>1</v>
      </c>
      <c r="M4" s="56">
        <v>1</v>
      </c>
      <c r="N4" t="s">
        <v>26</v>
      </c>
      <c r="P4">
        <f>COUNTIFS(Inve!$F$11:$F$117,Detalle!D4)</f>
        <v>1</v>
      </c>
      <c r="Q4">
        <f>COUNTIFS(Inve!$D$11:$D$117,Detalle!D4)</f>
        <v>1</v>
      </c>
      <c r="S4" t="str">
        <f t="shared" ref="S4:S14" si="0">IF(P4=1,"Si","No")</f>
        <v>Si</v>
      </c>
      <c r="T4" t="str">
        <f t="shared" ref="T4:T67" si="1">IF(Q4=1,"Si","No")</f>
        <v>Si</v>
      </c>
    </row>
    <row r="5" spans="2:20" x14ac:dyDescent="0.25">
      <c r="B5" s="2">
        <v>4</v>
      </c>
      <c r="C5" s="38" t="s">
        <v>17</v>
      </c>
      <c r="D5" s="38" t="s">
        <v>27</v>
      </c>
      <c r="E5" s="2" t="s">
        <v>19</v>
      </c>
      <c r="F5" s="2" t="s">
        <v>24</v>
      </c>
      <c r="G5" s="43" t="s">
        <v>28</v>
      </c>
      <c r="H5" s="56" t="s">
        <v>22</v>
      </c>
      <c r="I5" s="56" t="s">
        <v>22</v>
      </c>
      <c r="J5" s="56"/>
      <c r="K5" s="57" t="s">
        <v>22</v>
      </c>
      <c r="L5" s="56">
        <v>1</v>
      </c>
      <c r="M5" s="56">
        <v>1</v>
      </c>
      <c r="P5">
        <f>COUNTIFS(Inve!$F$11:$F$117,Detalle!D5)</f>
        <v>1</v>
      </c>
      <c r="Q5">
        <f>COUNTIFS(Inve!$D$11:$D$117,Detalle!D5)</f>
        <v>1</v>
      </c>
      <c r="S5" t="str">
        <f t="shared" si="0"/>
        <v>Si</v>
      </c>
      <c r="T5" t="str">
        <f t="shared" si="1"/>
        <v>Si</v>
      </c>
    </row>
    <row r="6" spans="2:20" x14ac:dyDescent="0.25">
      <c r="B6" s="2">
        <v>6</v>
      </c>
      <c r="C6" s="38" t="s">
        <v>29</v>
      </c>
      <c r="D6" s="38" t="s">
        <v>30</v>
      </c>
      <c r="E6" s="37" t="s">
        <v>19</v>
      </c>
      <c r="F6" s="37" t="s">
        <v>28</v>
      </c>
      <c r="G6" s="43"/>
      <c r="H6" s="56" t="s">
        <v>22</v>
      </c>
      <c r="I6" s="56" t="s">
        <v>22</v>
      </c>
      <c r="J6" s="56"/>
      <c r="K6" s="57" t="s">
        <v>22</v>
      </c>
      <c r="L6" s="56">
        <v>1</v>
      </c>
      <c r="M6" s="56">
        <v>1</v>
      </c>
      <c r="P6">
        <f>COUNTIFS(Inve!$F$11:$F$117,Detalle!D6)</f>
        <v>1</v>
      </c>
      <c r="Q6">
        <f>COUNTIFS(Inve!$D$11:$D$117,Detalle!D6)</f>
        <v>1</v>
      </c>
      <c r="S6" t="str">
        <f t="shared" si="0"/>
        <v>Si</v>
      </c>
      <c r="T6" t="str">
        <f t="shared" si="1"/>
        <v>Si</v>
      </c>
    </row>
    <row r="7" spans="2:20" x14ac:dyDescent="0.25">
      <c r="B7" s="2">
        <v>7</v>
      </c>
      <c r="C7" s="38" t="s">
        <v>29</v>
      </c>
      <c r="D7" s="38" t="s">
        <v>31</v>
      </c>
      <c r="E7" s="2" t="s">
        <v>19</v>
      </c>
      <c r="F7" s="2" t="s">
        <v>32</v>
      </c>
      <c r="G7" s="43" t="s">
        <v>33</v>
      </c>
      <c r="H7" s="56" t="s">
        <v>22</v>
      </c>
      <c r="I7" s="56" t="s">
        <v>22</v>
      </c>
      <c r="J7" s="56"/>
      <c r="K7" s="57" t="s">
        <v>22</v>
      </c>
      <c r="L7" s="56">
        <v>1</v>
      </c>
      <c r="M7" s="56">
        <v>1</v>
      </c>
      <c r="P7">
        <f>COUNTIFS(Inve!$F$11:$F$117,Detalle!D7)</f>
        <v>1</v>
      </c>
      <c r="Q7">
        <f>COUNTIFS(Inve!$D$11:$D$117,Detalle!D7)</f>
        <v>1</v>
      </c>
      <c r="S7" t="str">
        <f t="shared" si="0"/>
        <v>Si</v>
      </c>
      <c r="T7" t="str">
        <f t="shared" si="1"/>
        <v>Si</v>
      </c>
    </row>
    <row r="8" spans="2:20" x14ac:dyDescent="0.25">
      <c r="B8" s="2">
        <v>8</v>
      </c>
      <c r="C8" s="3" t="s">
        <v>17</v>
      </c>
      <c r="D8" s="6" t="s">
        <v>34</v>
      </c>
      <c r="E8" s="2" t="s">
        <v>19</v>
      </c>
      <c r="F8" s="2" t="s">
        <v>28</v>
      </c>
      <c r="G8" s="43"/>
      <c r="H8" s="56" t="s">
        <v>22</v>
      </c>
      <c r="I8" s="56" t="s">
        <v>35</v>
      </c>
      <c r="J8" s="56"/>
      <c r="K8" s="57" t="s">
        <v>22</v>
      </c>
      <c r="L8" s="56">
        <v>1</v>
      </c>
      <c r="M8" s="56">
        <v>1</v>
      </c>
      <c r="P8">
        <f>COUNTIFS(Inve!$F$11:$F$117,Detalle!D8)</f>
        <v>1</v>
      </c>
      <c r="Q8">
        <f>COUNTIFS(Inve!$D$11:$D$117,Detalle!D8)</f>
        <v>1</v>
      </c>
      <c r="S8" t="str">
        <f t="shared" si="0"/>
        <v>Si</v>
      </c>
      <c r="T8" t="str">
        <f t="shared" si="1"/>
        <v>Si</v>
      </c>
    </row>
    <row r="9" spans="2:20" x14ac:dyDescent="0.25">
      <c r="B9" s="2">
        <v>9</v>
      </c>
      <c r="C9" s="38" t="s">
        <v>17</v>
      </c>
      <c r="D9" s="38" t="s">
        <v>36</v>
      </c>
      <c r="E9" s="2" t="s">
        <v>19</v>
      </c>
      <c r="F9" s="2" t="s">
        <v>32</v>
      </c>
      <c r="G9" s="43" t="s">
        <v>37</v>
      </c>
      <c r="H9" s="56" t="s">
        <v>22</v>
      </c>
      <c r="I9" s="56" t="s">
        <v>22</v>
      </c>
      <c r="J9" s="56"/>
      <c r="K9" s="57" t="s">
        <v>22</v>
      </c>
      <c r="L9" s="56">
        <v>1</v>
      </c>
      <c r="M9" s="56">
        <v>1</v>
      </c>
      <c r="P9">
        <f>COUNTIFS(Inve!$F$11:$F$117,Detalle!D9)</f>
        <v>1</v>
      </c>
      <c r="Q9">
        <f>COUNTIFS(Inve!$D$11:$D$117,Detalle!D9)</f>
        <v>1</v>
      </c>
      <c r="S9" t="str">
        <f t="shared" si="0"/>
        <v>Si</v>
      </c>
      <c r="T9" t="str">
        <f t="shared" si="1"/>
        <v>Si</v>
      </c>
    </row>
    <row r="10" spans="2:20" x14ac:dyDescent="0.25">
      <c r="B10" s="2">
        <v>10</v>
      </c>
      <c r="C10" s="38" t="s">
        <v>17</v>
      </c>
      <c r="D10" s="38" t="s">
        <v>38</v>
      </c>
      <c r="E10" s="37" t="s">
        <v>19</v>
      </c>
      <c r="F10" s="37" t="s">
        <v>28</v>
      </c>
      <c r="G10" s="43"/>
      <c r="H10" s="56" t="s">
        <v>22</v>
      </c>
      <c r="I10" s="56" t="s">
        <v>22</v>
      </c>
      <c r="J10" s="56"/>
      <c r="K10" s="57" t="s">
        <v>22</v>
      </c>
      <c r="L10" s="56">
        <v>1</v>
      </c>
      <c r="M10" s="56">
        <v>1</v>
      </c>
      <c r="P10">
        <f>COUNTIFS(Inve!$F$11:$F$117,Detalle!D10)</f>
        <v>1</v>
      </c>
      <c r="Q10">
        <f>COUNTIFS(Inve!$D$11:$D$117,Detalle!D10)</f>
        <v>1</v>
      </c>
      <c r="S10" t="str">
        <f t="shared" si="0"/>
        <v>Si</v>
      </c>
      <c r="T10" t="str">
        <f t="shared" si="1"/>
        <v>Si</v>
      </c>
    </row>
    <row r="11" spans="2:20" x14ac:dyDescent="0.25">
      <c r="B11" s="2">
        <v>11</v>
      </c>
      <c r="C11" s="16" t="s">
        <v>17</v>
      </c>
      <c r="D11" s="6" t="s">
        <v>39</v>
      </c>
      <c r="E11" s="2" t="s">
        <v>19</v>
      </c>
      <c r="F11" s="2" t="s">
        <v>32</v>
      </c>
      <c r="G11" s="43"/>
      <c r="H11" s="56" t="s">
        <v>22</v>
      </c>
      <c r="I11" s="56" t="s">
        <v>22</v>
      </c>
      <c r="J11" s="56"/>
      <c r="K11" s="57" t="s">
        <v>22</v>
      </c>
      <c r="L11" s="56">
        <v>2</v>
      </c>
      <c r="M11" s="56">
        <v>2</v>
      </c>
      <c r="P11">
        <f>COUNTIFS(Inve!$F$11:$F$117,Detalle!D11)</f>
        <v>1</v>
      </c>
      <c r="Q11">
        <f>COUNTIFS(Inve!$D$11:$D$117,Detalle!D11)</f>
        <v>1</v>
      </c>
      <c r="S11" t="str">
        <f t="shared" si="0"/>
        <v>Si</v>
      </c>
      <c r="T11" t="str">
        <f t="shared" si="1"/>
        <v>Si</v>
      </c>
    </row>
    <row r="12" spans="2:20" x14ac:dyDescent="0.25">
      <c r="B12" s="2">
        <v>12</v>
      </c>
      <c r="C12" s="16" t="s">
        <v>29</v>
      </c>
      <c r="D12" s="6" t="s">
        <v>40</v>
      </c>
      <c r="E12" s="2" t="s">
        <v>41</v>
      </c>
      <c r="F12" s="2" t="s">
        <v>32</v>
      </c>
      <c r="G12" s="43" t="s">
        <v>42</v>
      </c>
      <c r="H12" s="56" t="s">
        <v>22</v>
      </c>
      <c r="I12" s="56" t="s">
        <v>22</v>
      </c>
      <c r="J12" s="56"/>
      <c r="K12" s="57" t="s">
        <v>22</v>
      </c>
      <c r="L12" s="56">
        <v>1</v>
      </c>
      <c r="M12" s="56">
        <v>1</v>
      </c>
      <c r="P12">
        <f>COUNTIFS(Inve!$F$11:$F$117,Detalle!D12)</f>
        <v>1</v>
      </c>
      <c r="Q12">
        <f>COUNTIFS(Inve!$D$11:$D$117,Detalle!D12)</f>
        <v>1</v>
      </c>
      <c r="S12" t="str">
        <f t="shared" si="0"/>
        <v>Si</v>
      </c>
      <c r="T12" t="str">
        <f t="shared" si="1"/>
        <v>Si</v>
      </c>
    </row>
    <row r="13" spans="2:20" x14ac:dyDescent="0.25">
      <c r="B13" s="2">
        <v>13</v>
      </c>
      <c r="C13" s="16" t="s">
        <v>29</v>
      </c>
      <c r="D13" s="6" t="s">
        <v>43</v>
      </c>
      <c r="E13" s="2" t="s">
        <v>41</v>
      </c>
      <c r="F13" s="2" t="s">
        <v>32</v>
      </c>
      <c r="G13" s="43" t="s">
        <v>42</v>
      </c>
      <c r="H13" s="56" t="s">
        <v>22</v>
      </c>
      <c r="I13" s="56" t="s">
        <v>44</v>
      </c>
      <c r="J13" s="56"/>
      <c r="K13" s="57" t="s">
        <v>22</v>
      </c>
      <c r="L13" s="56">
        <v>1</v>
      </c>
      <c r="M13" s="56">
        <v>1</v>
      </c>
      <c r="P13">
        <f>COUNTIFS(Inve!$F$11:$F$117,Detalle!D13)</f>
        <v>0</v>
      </c>
      <c r="Q13">
        <f>COUNTIFS(Inve!$D$11:$D$117,Detalle!D13)</f>
        <v>0</v>
      </c>
      <c r="S13" t="str">
        <f t="shared" si="0"/>
        <v>No</v>
      </c>
      <c r="T13" t="str">
        <f t="shared" si="1"/>
        <v>No</v>
      </c>
    </row>
    <row r="14" spans="2:20" x14ac:dyDescent="0.25">
      <c r="B14" s="2">
        <v>14</v>
      </c>
      <c r="C14" s="16" t="s">
        <v>29</v>
      </c>
      <c r="D14" s="6" t="s">
        <v>45</v>
      </c>
      <c r="E14" s="2" t="s">
        <v>19</v>
      </c>
      <c r="F14" s="2" t="s">
        <v>24</v>
      </c>
      <c r="G14" s="43" t="s">
        <v>28</v>
      </c>
      <c r="H14" s="56" t="s">
        <v>22</v>
      </c>
      <c r="I14" s="56" t="s">
        <v>22</v>
      </c>
      <c r="J14" s="56"/>
      <c r="K14" s="57" t="s">
        <v>22</v>
      </c>
      <c r="L14" s="56">
        <v>1</v>
      </c>
      <c r="M14" s="56">
        <v>1</v>
      </c>
      <c r="P14">
        <f>COUNTIFS(Inve!$F$11:$F$117,Detalle!D14)</f>
        <v>1</v>
      </c>
      <c r="Q14">
        <f>COUNTIFS(Inve!$D$11:$D$117,Detalle!D14)</f>
        <v>1</v>
      </c>
      <c r="S14" t="str">
        <f t="shared" si="0"/>
        <v>Si</v>
      </c>
      <c r="T14" t="str">
        <f t="shared" si="1"/>
        <v>Si</v>
      </c>
    </row>
    <row r="15" spans="2:20" ht="30" x14ac:dyDescent="0.25">
      <c r="B15" s="2">
        <v>15</v>
      </c>
      <c r="C15" s="16" t="s">
        <v>29</v>
      </c>
      <c r="D15" s="6" t="s">
        <v>46</v>
      </c>
      <c r="E15" s="2" t="s">
        <v>19</v>
      </c>
      <c r="F15" s="2" t="s">
        <v>24</v>
      </c>
      <c r="G15" s="43" t="s">
        <v>25</v>
      </c>
      <c r="H15" s="56" t="s">
        <v>22</v>
      </c>
      <c r="I15" s="56" t="s">
        <v>22</v>
      </c>
      <c r="J15" s="56" t="s">
        <v>22</v>
      </c>
      <c r="K15" s="57" t="s">
        <v>22</v>
      </c>
      <c r="L15" s="56">
        <v>3</v>
      </c>
      <c r="M15" s="56">
        <v>3</v>
      </c>
      <c r="P15">
        <f>COUNTIFS(Inve!$F$11:$F$117,Detalle!D15)</f>
        <v>1</v>
      </c>
      <c r="Q15">
        <f>COUNTIFS(Inve!$D$11:$D$117,Detalle!D15)</f>
        <v>1</v>
      </c>
      <c r="S15" t="str">
        <f>IF(P15=1,"Si","No")</f>
        <v>Si</v>
      </c>
      <c r="T15" t="str">
        <f t="shared" si="1"/>
        <v>Si</v>
      </c>
    </row>
    <row r="16" spans="2:20" x14ac:dyDescent="0.25">
      <c r="B16" s="2">
        <v>16</v>
      </c>
      <c r="C16" s="16" t="s">
        <v>17</v>
      </c>
      <c r="D16" s="6" t="s">
        <v>47</v>
      </c>
      <c r="E16" s="2" t="s">
        <v>41</v>
      </c>
      <c r="F16" s="2" t="s">
        <v>24</v>
      </c>
      <c r="G16" s="43" t="s">
        <v>24</v>
      </c>
      <c r="H16" s="56" t="s">
        <v>22</v>
      </c>
      <c r="I16" s="56" t="s">
        <v>22</v>
      </c>
      <c r="J16" s="56" t="s">
        <v>22</v>
      </c>
      <c r="K16" s="57" t="s">
        <v>22</v>
      </c>
      <c r="L16" s="56">
        <v>3</v>
      </c>
      <c r="M16" s="56">
        <v>3</v>
      </c>
      <c r="P16">
        <f>COUNTIFS(Inve!$F$11:$F$117,Detalle!D16)</f>
        <v>1</v>
      </c>
      <c r="Q16">
        <f>COUNTIFS(Inve!$D$11:$D$117,Detalle!D16)</f>
        <v>1</v>
      </c>
      <c r="S16" t="str">
        <f t="shared" ref="S16:S79" si="2">IF(P16=1,"Si","No")</f>
        <v>Si</v>
      </c>
      <c r="T16" t="str">
        <f t="shared" si="1"/>
        <v>Si</v>
      </c>
    </row>
    <row r="17" spans="2:20" x14ac:dyDescent="0.25">
      <c r="B17" s="2">
        <v>17</v>
      </c>
      <c r="C17" s="16" t="s">
        <v>17</v>
      </c>
      <c r="D17" s="6" t="s">
        <v>48</v>
      </c>
      <c r="E17" s="2" t="s">
        <v>41</v>
      </c>
      <c r="F17" s="2" t="s">
        <v>32</v>
      </c>
      <c r="G17" s="43"/>
      <c r="H17" s="56" t="s">
        <v>22</v>
      </c>
      <c r="I17" s="56" t="s">
        <v>44</v>
      </c>
      <c r="J17" s="56"/>
      <c r="K17" s="57" t="s">
        <v>22</v>
      </c>
      <c r="L17" s="56">
        <v>3</v>
      </c>
      <c r="M17" s="56">
        <v>3</v>
      </c>
      <c r="P17">
        <f>COUNTIFS(Inve!$F$11:$F$117,Detalle!D17)</f>
        <v>1</v>
      </c>
      <c r="Q17">
        <f>COUNTIFS(Inve!$D$11:$D$117,Detalle!D17)</f>
        <v>1</v>
      </c>
      <c r="S17" t="str">
        <f t="shared" si="2"/>
        <v>Si</v>
      </c>
      <c r="T17" t="str">
        <f t="shared" si="1"/>
        <v>Si</v>
      </c>
    </row>
    <row r="18" spans="2:20" x14ac:dyDescent="0.25">
      <c r="B18" s="2">
        <v>18</v>
      </c>
      <c r="C18" s="38" t="s">
        <v>49</v>
      </c>
      <c r="D18" s="38" t="s">
        <v>50</v>
      </c>
      <c r="E18" s="37" t="s">
        <v>19</v>
      </c>
      <c r="F18" s="37" t="s">
        <v>37</v>
      </c>
      <c r="G18" s="43"/>
      <c r="H18" s="56" t="s">
        <v>22</v>
      </c>
      <c r="I18" s="56" t="s">
        <v>22</v>
      </c>
      <c r="J18" s="56"/>
      <c r="K18" s="57" t="s">
        <v>22</v>
      </c>
      <c r="L18" s="56">
        <v>1</v>
      </c>
      <c r="M18" s="56">
        <v>1</v>
      </c>
      <c r="P18">
        <f>COUNTIFS(Inve!$F$11:$F$117,Detalle!D18)</f>
        <v>1</v>
      </c>
      <c r="Q18">
        <f>COUNTIFS(Inve!$D$11:$D$117,Detalle!D18)</f>
        <v>1</v>
      </c>
      <c r="S18" t="str">
        <f t="shared" si="2"/>
        <v>Si</v>
      </c>
      <c r="T18" t="str">
        <f t="shared" si="1"/>
        <v>Si</v>
      </c>
    </row>
    <row r="19" spans="2:20" ht="30" x14ac:dyDescent="0.25">
      <c r="B19" s="2">
        <v>19</v>
      </c>
      <c r="C19" s="16" t="s">
        <v>49</v>
      </c>
      <c r="D19" s="6" t="s">
        <v>51</v>
      </c>
      <c r="E19" s="2" t="s">
        <v>19</v>
      </c>
      <c r="F19" s="2" t="s">
        <v>37</v>
      </c>
      <c r="G19" s="43"/>
      <c r="H19" s="56" t="s">
        <v>22</v>
      </c>
      <c r="I19" s="56" t="s">
        <v>22</v>
      </c>
      <c r="J19" s="56"/>
      <c r="K19" s="57" t="s">
        <v>22</v>
      </c>
      <c r="L19" s="56">
        <v>3</v>
      </c>
      <c r="M19" s="56">
        <v>3</v>
      </c>
      <c r="P19">
        <f>COUNTIFS(Inve!$F$11:$F$117,Detalle!D19)</f>
        <v>1</v>
      </c>
      <c r="Q19">
        <f>COUNTIFS(Inve!$D$11:$D$117,Detalle!D19)</f>
        <v>1</v>
      </c>
      <c r="S19" t="str">
        <f t="shared" si="2"/>
        <v>Si</v>
      </c>
      <c r="T19" t="str">
        <f t="shared" si="1"/>
        <v>Si</v>
      </c>
    </row>
    <row r="20" spans="2:20" x14ac:dyDescent="0.25">
      <c r="B20" s="2">
        <v>20</v>
      </c>
      <c r="C20" s="16" t="s">
        <v>49</v>
      </c>
      <c r="D20" s="6" t="s">
        <v>52</v>
      </c>
      <c r="E20" s="2" t="s">
        <v>19</v>
      </c>
      <c r="F20" s="2" t="s">
        <v>37</v>
      </c>
      <c r="G20" s="43" t="s">
        <v>32</v>
      </c>
      <c r="H20" s="56" t="s">
        <v>22</v>
      </c>
      <c r="I20" s="56" t="s">
        <v>22</v>
      </c>
      <c r="J20" s="56" t="s">
        <v>22</v>
      </c>
      <c r="K20" s="57" t="s">
        <v>22</v>
      </c>
      <c r="L20" s="56">
        <v>1</v>
      </c>
      <c r="M20" s="56">
        <v>1</v>
      </c>
      <c r="P20">
        <f>COUNTIFS(Inve!$F$11:$F$117,Detalle!D20)</f>
        <v>1</v>
      </c>
      <c r="Q20">
        <f>COUNTIFS(Inve!$D$11:$D$117,Detalle!D20)</f>
        <v>1</v>
      </c>
      <c r="S20" t="str">
        <f t="shared" si="2"/>
        <v>Si</v>
      </c>
      <c r="T20" t="str">
        <f t="shared" si="1"/>
        <v>Si</v>
      </c>
    </row>
    <row r="21" spans="2:20" x14ac:dyDescent="0.25">
      <c r="B21" s="2">
        <v>21</v>
      </c>
      <c r="C21" s="16" t="s">
        <v>29</v>
      </c>
      <c r="D21" s="6" t="s">
        <v>53</v>
      </c>
      <c r="E21" s="2" t="s">
        <v>19</v>
      </c>
      <c r="F21" s="2" t="s">
        <v>20</v>
      </c>
      <c r="G21" s="44" t="s">
        <v>54</v>
      </c>
      <c r="H21" s="56" t="s">
        <v>22</v>
      </c>
      <c r="I21" s="56" t="s">
        <v>22</v>
      </c>
      <c r="J21" s="56" t="s">
        <v>22</v>
      </c>
      <c r="K21" s="57" t="s">
        <v>22</v>
      </c>
      <c r="L21" s="56">
        <v>1</v>
      </c>
      <c r="M21" s="56">
        <v>1</v>
      </c>
      <c r="P21">
        <f>COUNTIFS(Inve!$F$11:$F$117,Detalle!D21)</f>
        <v>1</v>
      </c>
      <c r="Q21">
        <f>COUNTIFS(Inve!$D$11:$D$117,Detalle!D21)</f>
        <v>1</v>
      </c>
      <c r="S21" t="str">
        <f t="shared" si="2"/>
        <v>Si</v>
      </c>
      <c r="T21" t="str">
        <f t="shared" si="1"/>
        <v>Si</v>
      </c>
    </row>
    <row r="22" spans="2:20" x14ac:dyDescent="0.25">
      <c r="B22" s="2">
        <v>22</v>
      </c>
      <c r="C22" s="16" t="s">
        <v>29</v>
      </c>
      <c r="D22" s="6" t="s">
        <v>55</v>
      </c>
      <c r="E22" s="2" t="s">
        <v>41</v>
      </c>
      <c r="F22" s="2" t="s">
        <v>20</v>
      </c>
      <c r="G22" s="45" t="s">
        <v>56</v>
      </c>
      <c r="H22" s="56" t="s">
        <v>22</v>
      </c>
      <c r="I22" s="56" t="s">
        <v>22</v>
      </c>
      <c r="J22" s="56" t="s">
        <v>22</v>
      </c>
      <c r="K22" s="57" t="s">
        <v>22</v>
      </c>
      <c r="L22" s="56">
        <v>1</v>
      </c>
      <c r="M22" s="56">
        <v>1</v>
      </c>
      <c r="P22">
        <f>COUNTIFS(Inve!$F$11:$F$117,Detalle!D22)</f>
        <v>1</v>
      </c>
      <c r="Q22">
        <f>COUNTIFS(Inve!$D$11:$D$117,Detalle!D22)</f>
        <v>1</v>
      </c>
      <c r="S22" t="str">
        <f t="shared" si="2"/>
        <v>Si</v>
      </c>
      <c r="T22" t="str">
        <f t="shared" si="1"/>
        <v>Si</v>
      </c>
    </row>
    <row r="23" spans="2:20" x14ac:dyDescent="0.25">
      <c r="B23" s="2">
        <v>23</v>
      </c>
      <c r="C23" s="16" t="s">
        <v>29</v>
      </c>
      <c r="D23" s="6" t="s">
        <v>57</v>
      </c>
      <c r="E23" s="2" t="s">
        <v>19</v>
      </c>
      <c r="F23" s="2" t="s">
        <v>32</v>
      </c>
      <c r="G23" s="43" t="s">
        <v>32</v>
      </c>
      <c r="H23" s="56" t="s">
        <v>22</v>
      </c>
      <c r="I23" s="56" t="s">
        <v>22</v>
      </c>
      <c r="J23" s="56" t="s">
        <v>22</v>
      </c>
      <c r="K23" s="57" t="s">
        <v>22</v>
      </c>
      <c r="L23" s="56">
        <v>1</v>
      </c>
      <c r="M23" s="56">
        <v>1</v>
      </c>
      <c r="P23">
        <f>COUNTIFS(Inve!$F$11:$F$117,Detalle!D23)</f>
        <v>1</v>
      </c>
      <c r="Q23">
        <f>COUNTIFS(Inve!$D$11:$D$117,Detalle!D23)</f>
        <v>1</v>
      </c>
      <c r="S23" t="str">
        <f t="shared" si="2"/>
        <v>Si</v>
      </c>
      <c r="T23" t="str">
        <f t="shared" si="1"/>
        <v>Si</v>
      </c>
    </row>
    <row r="24" spans="2:20" x14ac:dyDescent="0.25">
      <c r="B24" s="2">
        <v>25</v>
      </c>
      <c r="C24" s="16" t="s">
        <v>29</v>
      </c>
      <c r="D24" s="6" t="s">
        <v>58</v>
      </c>
      <c r="E24" s="2" t="s">
        <v>19</v>
      </c>
      <c r="F24" s="2" t="s">
        <v>20</v>
      </c>
      <c r="G24" s="45" t="s">
        <v>56</v>
      </c>
      <c r="H24" s="56" t="s">
        <v>22</v>
      </c>
      <c r="I24" s="56" t="s">
        <v>22</v>
      </c>
      <c r="J24" s="56" t="s">
        <v>22</v>
      </c>
      <c r="K24" s="57" t="s">
        <v>22</v>
      </c>
      <c r="L24" s="56">
        <v>1</v>
      </c>
      <c r="M24" s="56">
        <v>1</v>
      </c>
      <c r="P24">
        <f>COUNTIFS(Inve!$F$11:$F$117,Detalle!D24)</f>
        <v>1</v>
      </c>
      <c r="Q24">
        <f>COUNTIFS(Inve!$D$11:$D$117,Detalle!D24)</f>
        <v>1</v>
      </c>
      <c r="S24" t="str">
        <f t="shared" si="2"/>
        <v>Si</v>
      </c>
      <c r="T24" t="str">
        <f t="shared" si="1"/>
        <v>Si</v>
      </c>
    </row>
    <row r="25" spans="2:20" x14ac:dyDescent="0.25">
      <c r="B25" s="2">
        <v>26</v>
      </c>
      <c r="C25" s="16" t="s">
        <v>29</v>
      </c>
      <c r="D25" s="6" t="s">
        <v>59</v>
      </c>
      <c r="E25" s="2" t="s">
        <v>19</v>
      </c>
      <c r="F25" s="2" t="s">
        <v>32</v>
      </c>
      <c r="G25" s="43" t="s">
        <v>32</v>
      </c>
      <c r="H25" s="56" t="s">
        <v>22</v>
      </c>
      <c r="I25" s="56" t="s">
        <v>22</v>
      </c>
      <c r="J25" s="56" t="s">
        <v>22</v>
      </c>
      <c r="K25" s="57" t="s">
        <v>22</v>
      </c>
      <c r="L25" s="56">
        <v>1</v>
      </c>
      <c r="M25" s="56">
        <v>1</v>
      </c>
      <c r="P25">
        <f>COUNTIFS(Inve!$F$11:$F$117,Detalle!D25)</f>
        <v>1</v>
      </c>
      <c r="Q25">
        <f>COUNTIFS(Inve!$D$11:$D$117,Detalle!D25)</f>
        <v>1</v>
      </c>
      <c r="S25" t="str">
        <f t="shared" si="2"/>
        <v>Si</v>
      </c>
      <c r="T25" t="str">
        <f t="shared" si="1"/>
        <v>Si</v>
      </c>
    </row>
    <row r="26" spans="2:20" x14ac:dyDescent="0.25">
      <c r="B26" s="2">
        <v>27</v>
      </c>
      <c r="C26" s="16" t="s">
        <v>29</v>
      </c>
      <c r="D26" s="6" t="s">
        <v>60</v>
      </c>
      <c r="E26" s="2" t="s">
        <v>19</v>
      </c>
      <c r="F26" s="2" t="s">
        <v>20</v>
      </c>
      <c r="G26" s="44" t="s">
        <v>21</v>
      </c>
      <c r="H26" s="56" t="s">
        <v>22</v>
      </c>
      <c r="I26" s="56" t="s">
        <v>22</v>
      </c>
      <c r="J26" s="56" t="s">
        <v>22</v>
      </c>
      <c r="K26" s="57" t="s">
        <v>22</v>
      </c>
      <c r="L26" s="56">
        <v>1</v>
      </c>
      <c r="M26" s="56">
        <v>1</v>
      </c>
      <c r="P26">
        <f>COUNTIFS(Inve!$F$11:$F$117,Detalle!D26)</f>
        <v>1</v>
      </c>
      <c r="Q26">
        <f>COUNTIFS(Inve!$D$11:$D$117,Detalle!D26)</f>
        <v>1</v>
      </c>
      <c r="S26" t="str">
        <f t="shared" si="2"/>
        <v>Si</v>
      </c>
      <c r="T26" t="str">
        <f t="shared" si="1"/>
        <v>Si</v>
      </c>
    </row>
    <row r="27" spans="2:20" ht="14.25" customHeight="1" x14ac:dyDescent="0.25">
      <c r="B27" s="2">
        <v>28</v>
      </c>
      <c r="C27" s="38" t="s">
        <v>61</v>
      </c>
      <c r="D27" s="38" t="s">
        <v>62</v>
      </c>
      <c r="E27" s="2" t="s">
        <v>41</v>
      </c>
      <c r="F27" s="2" t="s">
        <v>37</v>
      </c>
      <c r="G27" s="43"/>
      <c r="H27" s="56" t="s">
        <v>22</v>
      </c>
      <c r="I27" s="56" t="s">
        <v>22</v>
      </c>
      <c r="J27" s="56"/>
      <c r="K27" s="57" t="s">
        <v>22</v>
      </c>
      <c r="L27" s="56">
        <v>2</v>
      </c>
      <c r="M27" s="56">
        <v>2</v>
      </c>
      <c r="N27" t="s">
        <v>22</v>
      </c>
      <c r="O27" t="s">
        <v>22</v>
      </c>
      <c r="P27">
        <f>COUNTIFS(Inve!$F$11:$F$117,Detalle!D27)</f>
        <v>1</v>
      </c>
      <c r="Q27">
        <f>COUNTIFS(Inve!$D$11:$D$117,Detalle!D27)</f>
        <v>0</v>
      </c>
      <c r="S27" t="str">
        <f t="shared" si="2"/>
        <v>Si</v>
      </c>
      <c r="T27" t="str">
        <f t="shared" si="1"/>
        <v>No</v>
      </c>
    </row>
    <row r="28" spans="2:20" x14ac:dyDescent="0.25">
      <c r="B28" s="2">
        <v>29</v>
      </c>
      <c r="C28" s="38" t="s">
        <v>61</v>
      </c>
      <c r="D28" s="38" t="s">
        <v>63</v>
      </c>
      <c r="E28" s="2" t="s">
        <v>41</v>
      </c>
      <c r="F28" s="2" t="s">
        <v>37</v>
      </c>
      <c r="G28" s="43"/>
      <c r="H28" s="56" t="s">
        <v>22</v>
      </c>
      <c r="I28" s="56" t="s">
        <v>22</v>
      </c>
      <c r="J28" s="56"/>
      <c r="K28" s="57" t="s">
        <v>22</v>
      </c>
      <c r="L28" s="56">
        <v>2</v>
      </c>
      <c r="M28" s="56">
        <v>2</v>
      </c>
      <c r="P28">
        <f>COUNTIFS(Inve!$F$11:$F$117,Detalle!D28)</f>
        <v>1</v>
      </c>
      <c r="Q28">
        <f>COUNTIFS(Inve!$D$11:$D$117,Detalle!D28)</f>
        <v>1</v>
      </c>
      <c r="S28" t="str">
        <f t="shared" si="2"/>
        <v>Si</v>
      </c>
      <c r="T28" t="str">
        <f t="shared" si="1"/>
        <v>Si</v>
      </c>
    </row>
    <row r="29" spans="2:20" ht="16.5" customHeight="1" x14ac:dyDescent="0.25">
      <c r="B29" s="2">
        <v>31</v>
      </c>
      <c r="C29" s="38" t="s">
        <v>64</v>
      </c>
      <c r="D29" s="38" t="s">
        <v>65</v>
      </c>
      <c r="E29" s="2" t="s">
        <v>41</v>
      </c>
      <c r="F29" s="2" t="s">
        <v>32</v>
      </c>
      <c r="G29" s="43"/>
      <c r="H29" s="56" t="s">
        <v>22</v>
      </c>
      <c r="I29" s="56" t="s">
        <v>22</v>
      </c>
      <c r="J29" s="56"/>
      <c r="K29" s="57" t="s">
        <v>22</v>
      </c>
      <c r="L29" s="56">
        <v>2</v>
      </c>
      <c r="M29" s="56">
        <v>2</v>
      </c>
      <c r="P29">
        <f>COUNTIFS(Inve!$F$11:$F$117,Detalle!D29)</f>
        <v>1</v>
      </c>
      <c r="Q29">
        <f>COUNTIFS(Inve!$D$11:$D$117,Detalle!D29)</f>
        <v>1</v>
      </c>
      <c r="S29" t="str">
        <f t="shared" si="2"/>
        <v>Si</v>
      </c>
      <c r="T29" t="str">
        <f t="shared" si="1"/>
        <v>Si</v>
      </c>
    </row>
    <row r="30" spans="2:20" ht="16.5" customHeight="1" x14ac:dyDescent="0.25">
      <c r="B30" s="2">
        <v>32</v>
      </c>
      <c r="C30" s="16" t="s">
        <v>64</v>
      </c>
      <c r="D30" s="6" t="s">
        <v>66</v>
      </c>
      <c r="E30" s="2" t="s">
        <v>41</v>
      </c>
      <c r="F30" s="2" t="s">
        <v>32</v>
      </c>
      <c r="G30" s="43"/>
      <c r="H30" s="56" t="s">
        <v>22</v>
      </c>
      <c r="I30" s="56" t="s">
        <v>22</v>
      </c>
      <c r="J30" s="56"/>
      <c r="K30" s="57" t="s">
        <v>22</v>
      </c>
      <c r="L30" s="56">
        <v>2</v>
      </c>
      <c r="M30" s="56">
        <v>2</v>
      </c>
      <c r="P30">
        <f>COUNTIFS(Inve!$F$11:$F$117,Detalle!D30)</f>
        <v>1</v>
      </c>
      <c r="Q30">
        <f>COUNTIFS(Inve!$D$11:$D$117,Detalle!D30)</f>
        <v>1</v>
      </c>
      <c r="S30" t="str">
        <f t="shared" si="2"/>
        <v>Si</v>
      </c>
      <c r="T30" t="str">
        <f t="shared" si="1"/>
        <v>Si</v>
      </c>
    </row>
    <row r="31" spans="2:20" ht="16.5" customHeight="1" x14ac:dyDescent="0.25">
      <c r="B31" s="2">
        <v>33</v>
      </c>
      <c r="C31" s="16" t="s">
        <v>64</v>
      </c>
      <c r="D31" s="6" t="s">
        <v>67</v>
      </c>
      <c r="E31" s="2" t="s">
        <v>41</v>
      </c>
      <c r="F31" s="2" t="s">
        <v>32</v>
      </c>
      <c r="G31" s="43"/>
      <c r="H31" s="56" t="s">
        <v>22</v>
      </c>
      <c r="I31" s="56" t="s">
        <v>22</v>
      </c>
      <c r="J31" s="56"/>
      <c r="K31" s="57" t="s">
        <v>22</v>
      </c>
      <c r="L31" s="56">
        <v>2</v>
      </c>
      <c r="M31" s="56">
        <v>2</v>
      </c>
      <c r="P31">
        <f>COUNTIFS(Inve!$F$11:$F$117,Detalle!D31)</f>
        <v>1</v>
      </c>
      <c r="Q31">
        <f>COUNTIFS(Inve!$D$11:$D$117,Detalle!D31)</f>
        <v>1</v>
      </c>
      <c r="S31" t="str">
        <f t="shared" si="2"/>
        <v>Si</v>
      </c>
      <c r="T31" t="str">
        <f t="shared" si="1"/>
        <v>Si</v>
      </c>
    </row>
    <row r="32" spans="2:20" x14ac:dyDescent="0.25">
      <c r="B32" s="2">
        <v>34</v>
      </c>
      <c r="C32" s="16" t="s">
        <v>29</v>
      </c>
      <c r="D32" s="6" t="s">
        <v>68</v>
      </c>
      <c r="E32" s="2" t="s">
        <v>41</v>
      </c>
      <c r="F32" s="2" t="s">
        <v>24</v>
      </c>
      <c r="G32" s="43" t="s">
        <v>24</v>
      </c>
      <c r="H32" s="56" t="s">
        <v>22</v>
      </c>
      <c r="I32" s="56" t="s">
        <v>22</v>
      </c>
      <c r="J32" s="56" t="s">
        <v>22</v>
      </c>
      <c r="K32" s="57" t="s">
        <v>22</v>
      </c>
      <c r="L32" s="56">
        <v>1</v>
      </c>
      <c r="M32" s="56">
        <v>1</v>
      </c>
      <c r="P32">
        <f>COUNTIFS(Inve!$F$11:$F$117,Detalle!D32)</f>
        <v>1</v>
      </c>
      <c r="Q32">
        <f>COUNTIFS(Inve!$D$11:$D$117,Detalle!D32)</f>
        <v>1</v>
      </c>
      <c r="S32" t="str">
        <f t="shared" si="2"/>
        <v>Si</v>
      </c>
      <c r="T32" t="str">
        <f t="shared" si="1"/>
        <v>Si</v>
      </c>
    </row>
    <row r="33" spans="2:20" x14ac:dyDescent="0.25">
      <c r="B33" s="2">
        <v>35</v>
      </c>
      <c r="C33" s="16" t="s">
        <v>29</v>
      </c>
      <c r="D33" s="6" t="s">
        <v>69</v>
      </c>
      <c r="E33" s="2" t="s">
        <v>41</v>
      </c>
      <c r="F33" s="2" t="s">
        <v>24</v>
      </c>
      <c r="G33" s="43" t="s">
        <v>70</v>
      </c>
      <c r="H33" s="56" t="s">
        <v>22</v>
      </c>
      <c r="I33" s="56" t="s">
        <v>22</v>
      </c>
      <c r="J33" s="56" t="s">
        <v>22</v>
      </c>
      <c r="K33" s="57" t="s">
        <v>22</v>
      </c>
      <c r="L33" s="56">
        <v>1</v>
      </c>
      <c r="M33" s="56">
        <v>1</v>
      </c>
      <c r="P33">
        <f>COUNTIFS(Inve!$F$11:$F$117,Detalle!D33)</f>
        <v>1</v>
      </c>
      <c r="Q33">
        <f>COUNTIFS(Inve!$D$11:$D$117,Detalle!D33)</f>
        <v>1</v>
      </c>
      <c r="S33" t="str">
        <f t="shared" si="2"/>
        <v>Si</v>
      </c>
      <c r="T33" t="str">
        <f t="shared" si="1"/>
        <v>Si</v>
      </c>
    </row>
    <row r="34" spans="2:20" x14ac:dyDescent="0.25">
      <c r="B34" s="2">
        <v>36</v>
      </c>
      <c r="C34" s="38" t="s">
        <v>29</v>
      </c>
      <c r="D34" s="38" t="s">
        <v>71</v>
      </c>
      <c r="E34" s="2" t="s">
        <v>41</v>
      </c>
      <c r="F34" s="2" t="s">
        <v>24</v>
      </c>
      <c r="G34" s="43" t="s">
        <v>70</v>
      </c>
      <c r="H34" s="56" t="s">
        <v>22</v>
      </c>
      <c r="I34" s="56" t="s">
        <v>22</v>
      </c>
      <c r="J34" s="56" t="s">
        <v>22</v>
      </c>
      <c r="K34" s="57" t="s">
        <v>22</v>
      </c>
      <c r="L34" s="56">
        <v>1</v>
      </c>
      <c r="M34" s="56">
        <v>1</v>
      </c>
      <c r="P34">
        <f>COUNTIFS(Inve!$F$11:$F$117,Detalle!D34)</f>
        <v>1</v>
      </c>
      <c r="Q34">
        <f>COUNTIFS(Inve!$D$11:$D$117,Detalle!D34)</f>
        <v>1</v>
      </c>
      <c r="S34" t="str">
        <f t="shared" si="2"/>
        <v>Si</v>
      </c>
      <c r="T34" t="str">
        <f t="shared" si="1"/>
        <v>Si</v>
      </c>
    </row>
    <row r="35" spans="2:20" x14ac:dyDescent="0.25">
      <c r="B35" s="2">
        <v>37</v>
      </c>
      <c r="C35" s="38" t="s">
        <v>29</v>
      </c>
      <c r="D35" s="38" t="s">
        <v>72</v>
      </c>
      <c r="E35" s="2" t="s">
        <v>41</v>
      </c>
      <c r="F35" s="2" t="s">
        <v>24</v>
      </c>
      <c r="G35" s="43" t="s">
        <v>70</v>
      </c>
      <c r="H35" s="56" t="s">
        <v>22</v>
      </c>
      <c r="I35" s="56" t="s">
        <v>22</v>
      </c>
      <c r="J35" s="56"/>
      <c r="K35" s="57" t="s">
        <v>22</v>
      </c>
      <c r="L35" s="56">
        <v>1</v>
      </c>
      <c r="M35" s="56">
        <v>1</v>
      </c>
      <c r="P35">
        <f>COUNTIFS(Inve!$F$11:$F$117,Detalle!D35)</f>
        <v>1</v>
      </c>
      <c r="Q35">
        <f>COUNTIFS(Inve!$D$11:$D$117,Detalle!D35)</f>
        <v>1</v>
      </c>
      <c r="S35" t="str">
        <f t="shared" si="2"/>
        <v>Si</v>
      </c>
      <c r="T35" t="str">
        <f t="shared" si="1"/>
        <v>Si</v>
      </c>
    </row>
    <row r="36" spans="2:20" x14ac:dyDescent="0.25">
      <c r="B36" s="2">
        <v>38</v>
      </c>
      <c r="C36" s="3" t="s">
        <v>29</v>
      </c>
      <c r="D36" s="6" t="s">
        <v>73</v>
      </c>
      <c r="E36" s="2" t="s">
        <v>41</v>
      </c>
      <c r="F36" s="2" t="s">
        <v>24</v>
      </c>
      <c r="G36" s="43" t="s">
        <v>24</v>
      </c>
      <c r="H36" s="56" t="s">
        <v>22</v>
      </c>
      <c r="I36" s="56" t="s">
        <v>22</v>
      </c>
      <c r="J36" s="56" t="s">
        <v>22</v>
      </c>
      <c r="K36" s="57" t="s">
        <v>22</v>
      </c>
      <c r="L36" s="56">
        <v>1</v>
      </c>
      <c r="M36" s="56">
        <v>1</v>
      </c>
      <c r="P36">
        <f>COUNTIFS(Inve!$F$11:$F$117,Detalle!D36)</f>
        <v>1</v>
      </c>
      <c r="Q36">
        <f>COUNTIFS(Inve!$D$11:$D$117,Detalle!D36)</f>
        <v>1</v>
      </c>
      <c r="S36" t="str">
        <f t="shared" si="2"/>
        <v>Si</v>
      </c>
      <c r="T36" t="str">
        <f t="shared" si="1"/>
        <v>Si</v>
      </c>
    </row>
    <row r="37" spans="2:20" x14ac:dyDescent="0.25">
      <c r="B37" s="2">
        <v>39</v>
      </c>
      <c r="C37" s="3" t="s">
        <v>29</v>
      </c>
      <c r="D37" s="6" t="s">
        <v>74</v>
      </c>
      <c r="E37" s="2" t="s">
        <v>41</v>
      </c>
      <c r="F37" s="2" t="s">
        <v>32</v>
      </c>
      <c r="G37" s="43" t="s">
        <v>32</v>
      </c>
      <c r="H37" s="56" t="s">
        <v>22</v>
      </c>
      <c r="I37" s="56" t="s">
        <v>22</v>
      </c>
      <c r="J37" s="56" t="s">
        <v>22</v>
      </c>
      <c r="K37" s="57" t="s">
        <v>22</v>
      </c>
      <c r="L37" s="56">
        <v>1</v>
      </c>
      <c r="M37" s="56">
        <v>1</v>
      </c>
      <c r="P37">
        <f>COUNTIFS(Inve!$F$11:$F$117,Detalle!D37)</f>
        <v>1</v>
      </c>
      <c r="Q37">
        <f>COUNTIFS(Inve!$D$11:$D$117,Detalle!D37)</f>
        <v>1</v>
      </c>
      <c r="S37" t="str">
        <f t="shared" si="2"/>
        <v>Si</v>
      </c>
      <c r="T37" t="str">
        <f t="shared" si="1"/>
        <v>Si</v>
      </c>
    </row>
    <row r="38" spans="2:20" ht="30" x14ac:dyDescent="0.25">
      <c r="B38" s="2">
        <v>40</v>
      </c>
      <c r="C38" s="3" t="s">
        <v>75</v>
      </c>
      <c r="D38" s="6" t="s">
        <v>76</v>
      </c>
      <c r="E38" s="2" t="s">
        <v>41</v>
      </c>
      <c r="F38" s="2" t="s">
        <v>20</v>
      </c>
      <c r="G38" s="43"/>
      <c r="H38" s="56" t="s">
        <v>22</v>
      </c>
      <c r="I38" s="56" t="s">
        <v>44</v>
      </c>
      <c r="J38" s="56"/>
      <c r="K38" s="57" t="s">
        <v>22</v>
      </c>
      <c r="L38" s="56">
        <v>3</v>
      </c>
      <c r="M38" s="56">
        <v>3</v>
      </c>
      <c r="P38">
        <f>COUNTIFS(Inve!$F$11:$F$117,Detalle!D38)</f>
        <v>1</v>
      </c>
      <c r="Q38">
        <f>COUNTIFS(Inve!$D$11:$D$117,Detalle!D38)</f>
        <v>1</v>
      </c>
      <c r="S38" t="str">
        <f t="shared" si="2"/>
        <v>Si</v>
      </c>
      <c r="T38" t="str">
        <f t="shared" si="1"/>
        <v>Si</v>
      </c>
    </row>
    <row r="39" spans="2:20" x14ac:dyDescent="0.25">
      <c r="B39" s="2">
        <v>43</v>
      </c>
      <c r="C39" s="3" t="s">
        <v>17</v>
      </c>
      <c r="D39" s="6" t="s">
        <v>77</v>
      </c>
      <c r="E39" s="2" t="s">
        <v>41</v>
      </c>
      <c r="F39" s="2" t="s">
        <v>28</v>
      </c>
      <c r="G39" s="43"/>
      <c r="H39" s="56" t="s">
        <v>22</v>
      </c>
      <c r="I39" s="56" t="s">
        <v>22</v>
      </c>
      <c r="J39" s="56"/>
      <c r="K39" s="57" t="s">
        <v>22</v>
      </c>
      <c r="L39" s="56">
        <v>3</v>
      </c>
      <c r="M39" s="56">
        <v>3</v>
      </c>
      <c r="P39">
        <f>COUNTIFS(Inve!$F$11:$F$117,Detalle!D39)</f>
        <v>1</v>
      </c>
      <c r="Q39">
        <f>COUNTIFS(Inve!$D$11:$D$117,Detalle!D39)</f>
        <v>1</v>
      </c>
      <c r="S39" t="str">
        <f t="shared" si="2"/>
        <v>Si</v>
      </c>
      <c r="T39" t="str">
        <f t="shared" si="1"/>
        <v>Si</v>
      </c>
    </row>
    <row r="40" spans="2:20" x14ac:dyDescent="0.25">
      <c r="B40" s="2">
        <v>44</v>
      </c>
      <c r="C40" s="38" t="s">
        <v>78</v>
      </c>
      <c r="D40" s="38" t="s">
        <v>79</v>
      </c>
      <c r="E40" s="2" t="s">
        <v>41</v>
      </c>
      <c r="F40" s="2" t="s">
        <v>28</v>
      </c>
      <c r="G40" s="43"/>
      <c r="H40" s="56" t="s">
        <v>22</v>
      </c>
      <c r="I40" s="56" t="s">
        <v>22</v>
      </c>
      <c r="J40" s="56"/>
      <c r="K40" s="57" t="s">
        <v>22</v>
      </c>
      <c r="L40" s="56">
        <v>2</v>
      </c>
      <c r="M40" s="56">
        <v>2</v>
      </c>
      <c r="P40">
        <f>COUNTIFS(Inve!$F$11:$F$117,Detalle!D40)</f>
        <v>1</v>
      </c>
      <c r="Q40">
        <f>COUNTIFS(Inve!$D$11:$D$117,Detalle!D40)</f>
        <v>1</v>
      </c>
      <c r="S40" t="str">
        <f t="shared" si="2"/>
        <v>Si</v>
      </c>
      <c r="T40" t="str">
        <f t="shared" si="1"/>
        <v>Si</v>
      </c>
    </row>
    <row r="41" spans="2:20" ht="30" x14ac:dyDescent="0.25">
      <c r="B41" s="2">
        <v>45</v>
      </c>
      <c r="C41" s="38" t="s">
        <v>78</v>
      </c>
      <c r="D41" s="38" t="s">
        <v>80</v>
      </c>
      <c r="E41" s="2" t="s">
        <v>41</v>
      </c>
      <c r="F41" s="2" t="s">
        <v>28</v>
      </c>
      <c r="G41" s="43"/>
      <c r="H41" s="56" t="s">
        <v>22</v>
      </c>
      <c r="I41" s="56" t="s">
        <v>22</v>
      </c>
      <c r="J41" s="56"/>
      <c r="K41" s="57" t="s">
        <v>22</v>
      </c>
      <c r="L41" s="56">
        <v>2</v>
      </c>
      <c r="M41" s="56">
        <v>2</v>
      </c>
      <c r="P41">
        <f>COUNTIFS(Inve!$F$11:$F$117,Detalle!D41)</f>
        <v>1</v>
      </c>
      <c r="Q41">
        <f>COUNTIFS(Inve!$D$11:$D$117,Detalle!D41)</f>
        <v>1</v>
      </c>
      <c r="S41" t="str">
        <f t="shared" si="2"/>
        <v>Si</v>
      </c>
      <c r="T41" t="str">
        <f t="shared" si="1"/>
        <v>Si</v>
      </c>
    </row>
    <row r="42" spans="2:20" x14ac:dyDescent="0.25">
      <c r="B42" s="2">
        <v>46</v>
      </c>
      <c r="C42" s="3" t="s">
        <v>78</v>
      </c>
      <c r="D42" s="6" t="s">
        <v>81</v>
      </c>
      <c r="E42" s="2" t="s">
        <v>41</v>
      </c>
      <c r="F42" s="2" t="s">
        <v>28</v>
      </c>
      <c r="G42" s="43"/>
      <c r="H42" s="56" t="s">
        <v>22</v>
      </c>
      <c r="I42" s="56" t="s">
        <v>22</v>
      </c>
      <c r="J42" s="56"/>
      <c r="K42" s="57" t="s">
        <v>22</v>
      </c>
      <c r="L42" s="56">
        <v>3</v>
      </c>
      <c r="M42" s="56">
        <v>3</v>
      </c>
      <c r="P42">
        <f>COUNTIFS(Inve!$F$11:$F$117,Detalle!D42)</f>
        <v>1</v>
      </c>
      <c r="Q42">
        <f>COUNTIFS(Inve!$D$11:$D$117,Detalle!D42)</f>
        <v>1</v>
      </c>
      <c r="S42" t="str">
        <f t="shared" si="2"/>
        <v>Si</v>
      </c>
      <c r="T42" t="str">
        <f t="shared" si="1"/>
        <v>Si</v>
      </c>
    </row>
    <row r="43" spans="2:20" ht="30" x14ac:dyDescent="0.25">
      <c r="B43" s="2">
        <v>47</v>
      </c>
      <c r="C43" s="3" t="s">
        <v>75</v>
      </c>
      <c r="D43" s="6" t="s">
        <v>82</v>
      </c>
      <c r="E43" s="2" t="s">
        <v>41</v>
      </c>
      <c r="F43" s="2" t="s">
        <v>20</v>
      </c>
      <c r="G43" s="46" t="s">
        <v>83</v>
      </c>
      <c r="H43" s="56" t="s">
        <v>22</v>
      </c>
      <c r="I43" s="56" t="s">
        <v>22</v>
      </c>
      <c r="J43" s="56" t="s">
        <v>22</v>
      </c>
      <c r="K43" s="57" t="s">
        <v>22</v>
      </c>
      <c r="L43" s="56">
        <v>1</v>
      </c>
      <c r="M43" s="56">
        <v>1</v>
      </c>
      <c r="P43">
        <f>COUNTIFS(Inve!$F$11:$F$117,Detalle!D43)</f>
        <v>1</v>
      </c>
      <c r="Q43">
        <f>COUNTIFS(Inve!$D$11:$D$117,Detalle!D43)</f>
        <v>1</v>
      </c>
      <c r="S43" t="str">
        <f t="shared" si="2"/>
        <v>Si</v>
      </c>
      <c r="T43" t="str">
        <f t="shared" si="1"/>
        <v>Si</v>
      </c>
    </row>
    <row r="44" spans="2:20" x14ac:dyDescent="0.25">
      <c r="B44" s="2">
        <v>48</v>
      </c>
      <c r="C44" s="3" t="s">
        <v>75</v>
      </c>
      <c r="D44" s="6" t="s">
        <v>84</v>
      </c>
      <c r="E44" s="2" t="s">
        <v>41</v>
      </c>
      <c r="F44" s="2" t="s">
        <v>37</v>
      </c>
      <c r="G44" s="43"/>
      <c r="H44" s="56" t="s">
        <v>22</v>
      </c>
      <c r="I44" s="56" t="s">
        <v>22</v>
      </c>
      <c r="J44" s="56"/>
      <c r="K44" s="57" t="s">
        <v>22</v>
      </c>
      <c r="L44" s="56">
        <v>1</v>
      </c>
      <c r="M44" s="56">
        <v>1</v>
      </c>
      <c r="P44">
        <f>COUNTIFS(Inve!$F$11:$F$117,Detalle!D44)</f>
        <v>1</v>
      </c>
      <c r="Q44">
        <f>COUNTIFS(Inve!$D$11:$D$117,Detalle!D44)</f>
        <v>1</v>
      </c>
      <c r="S44" t="str">
        <f t="shared" si="2"/>
        <v>Si</v>
      </c>
      <c r="T44" t="str">
        <f t="shared" si="1"/>
        <v>Si</v>
      </c>
    </row>
    <row r="45" spans="2:20" ht="30" x14ac:dyDescent="0.25">
      <c r="B45" s="2">
        <v>49</v>
      </c>
      <c r="C45" s="3" t="s">
        <v>17</v>
      </c>
      <c r="D45" s="6" t="s">
        <v>85</v>
      </c>
      <c r="E45" s="2" t="s">
        <v>41</v>
      </c>
      <c r="F45" s="2" t="s">
        <v>32</v>
      </c>
      <c r="G45" s="43"/>
      <c r="H45" s="56" t="s">
        <v>22</v>
      </c>
      <c r="I45" s="56" t="s">
        <v>22</v>
      </c>
      <c r="J45" s="56"/>
      <c r="K45" s="57" t="s">
        <v>22</v>
      </c>
      <c r="L45" s="56">
        <v>1</v>
      </c>
      <c r="M45" s="56">
        <v>1</v>
      </c>
      <c r="P45">
        <f>COUNTIFS(Inve!$F$11:$F$117,Detalle!D45)</f>
        <v>1</v>
      </c>
      <c r="Q45">
        <f>COUNTIFS(Inve!$D$11:$D$117,Detalle!D45)</f>
        <v>1</v>
      </c>
      <c r="S45" t="str">
        <f t="shared" si="2"/>
        <v>Si</v>
      </c>
      <c r="T45" t="str">
        <f t="shared" si="1"/>
        <v>Si</v>
      </c>
    </row>
    <row r="46" spans="2:20" ht="30" x14ac:dyDescent="0.25">
      <c r="B46" s="2">
        <v>55</v>
      </c>
      <c r="C46" s="3" t="s">
        <v>78</v>
      </c>
      <c r="D46" s="6" t="s">
        <v>86</v>
      </c>
      <c r="E46" s="2" t="s">
        <v>41</v>
      </c>
      <c r="F46" s="2" t="s">
        <v>28</v>
      </c>
      <c r="G46" s="43"/>
      <c r="H46" s="56" t="s">
        <v>22</v>
      </c>
      <c r="I46" s="56" t="s">
        <v>22</v>
      </c>
      <c r="J46" s="56"/>
      <c r="K46" s="57" t="s">
        <v>22</v>
      </c>
      <c r="L46" s="56">
        <v>3</v>
      </c>
      <c r="M46" s="56">
        <v>3</v>
      </c>
      <c r="P46">
        <f>COUNTIFS(Inve!$F$11:$F$117,Detalle!D46)</f>
        <v>1</v>
      </c>
      <c r="Q46">
        <f>COUNTIFS(Inve!$D$11:$D$117,Detalle!D46)</f>
        <v>1</v>
      </c>
      <c r="S46" t="str">
        <f t="shared" si="2"/>
        <v>Si</v>
      </c>
      <c r="T46" t="str">
        <f t="shared" si="1"/>
        <v>Si</v>
      </c>
    </row>
    <row r="47" spans="2:20" x14ac:dyDescent="0.25">
      <c r="B47" s="2">
        <v>56</v>
      </c>
      <c r="C47" s="40" t="s">
        <v>17</v>
      </c>
      <c r="D47" s="41" t="s">
        <v>87</v>
      </c>
      <c r="E47" s="42" t="s">
        <v>41</v>
      </c>
      <c r="F47" s="42" t="s">
        <v>20</v>
      </c>
      <c r="G47" s="43"/>
      <c r="H47" s="56" t="s">
        <v>22</v>
      </c>
      <c r="I47" s="56" t="s">
        <v>22</v>
      </c>
      <c r="J47" s="56"/>
      <c r="K47" s="57" t="s">
        <v>22</v>
      </c>
      <c r="L47" s="56">
        <v>2</v>
      </c>
      <c r="M47" s="56">
        <v>2</v>
      </c>
      <c r="P47">
        <f>COUNTIFS(Inve!$F$11:$F$117,Detalle!D47)</f>
        <v>1</v>
      </c>
      <c r="Q47">
        <f>COUNTIFS(Inve!$D$11:$D$117,Detalle!D47)</f>
        <v>1</v>
      </c>
      <c r="S47" t="str">
        <f t="shared" si="2"/>
        <v>Si</v>
      </c>
      <c r="T47" t="str">
        <f t="shared" si="1"/>
        <v>Si</v>
      </c>
    </row>
    <row r="48" spans="2:20" ht="30" x14ac:dyDescent="0.25">
      <c r="B48" s="2">
        <v>57</v>
      </c>
      <c r="C48" s="7" t="s">
        <v>29</v>
      </c>
      <c r="D48" s="6" t="s">
        <v>88</v>
      </c>
      <c r="E48" s="2" t="s">
        <v>41</v>
      </c>
      <c r="F48" s="2" t="s">
        <v>24</v>
      </c>
      <c r="G48" s="43"/>
      <c r="H48" s="56" t="s">
        <v>22</v>
      </c>
      <c r="I48" s="56" t="s">
        <v>22</v>
      </c>
      <c r="J48" s="56"/>
      <c r="K48" s="57" t="s">
        <v>22</v>
      </c>
      <c r="L48" s="56">
        <v>3</v>
      </c>
      <c r="M48" s="56">
        <v>3</v>
      </c>
      <c r="P48">
        <f>COUNTIFS(Inve!$F$11:$F$117,Detalle!D48)</f>
        <v>1</v>
      </c>
      <c r="Q48">
        <f>COUNTIFS(Inve!$D$11:$D$117,Detalle!D48)</f>
        <v>1</v>
      </c>
      <c r="S48" t="str">
        <f t="shared" si="2"/>
        <v>Si</v>
      </c>
      <c r="T48" t="str">
        <f t="shared" si="1"/>
        <v>Si</v>
      </c>
    </row>
    <row r="49" spans="2:20" ht="30" x14ac:dyDescent="0.25">
      <c r="B49" s="2">
        <v>58</v>
      </c>
      <c r="C49" s="7" t="s">
        <v>29</v>
      </c>
      <c r="D49" s="6" t="s">
        <v>89</v>
      </c>
      <c r="E49" s="2" t="s">
        <v>41</v>
      </c>
      <c r="F49" s="2" t="s">
        <v>24</v>
      </c>
      <c r="G49" s="43"/>
      <c r="H49" s="56" t="s">
        <v>22</v>
      </c>
      <c r="I49" s="56" t="s">
        <v>22</v>
      </c>
      <c r="J49" s="56"/>
      <c r="K49" s="57" t="s">
        <v>22</v>
      </c>
      <c r="L49" s="56">
        <v>3</v>
      </c>
      <c r="M49" s="56">
        <v>3</v>
      </c>
      <c r="P49">
        <f>COUNTIFS(Inve!$F$11:$F$117,Detalle!D49)</f>
        <v>1</v>
      </c>
      <c r="Q49">
        <f>COUNTIFS(Inve!$D$11:$D$117,Detalle!D49)</f>
        <v>1</v>
      </c>
      <c r="S49" t="str">
        <f t="shared" si="2"/>
        <v>Si</v>
      </c>
      <c r="T49" t="str">
        <f t="shared" si="1"/>
        <v>Si</v>
      </c>
    </row>
    <row r="50" spans="2:20" ht="30" x14ac:dyDescent="0.25">
      <c r="B50" s="2">
        <v>63</v>
      </c>
      <c r="C50" s="7" t="s">
        <v>75</v>
      </c>
      <c r="D50" s="6" t="s">
        <v>90</v>
      </c>
      <c r="E50" s="2" t="s">
        <v>41</v>
      </c>
      <c r="F50" s="2" t="s">
        <v>20</v>
      </c>
      <c r="G50" s="44" t="s">
        <v>91</v>
      </c>
      <c r="H50" s="56" t="s">
        <v>22</v>
      </c>
      <c r="I50" s="56" t="s">
        <v>22</v>
      </c>
      <c r="J50" s="56" t="s">
        <v>22</v>
      </c>
      <c r="K50" s="57" t="s">
        <v>22</v>
      </c>
      <c r="L50" s="56">
        <v>1</v>
      </c>
      <c r="M50" s="56">
        <v>1</v>
      </c>
      <c r="P50">
        <f>COUNTIFS(Inve!$F$11:$F$117,Detalle!D50)</f>
        <v>1</v>
      </c>
      <c r="Q50">
        <f>COUNTIFS(Inve!$D$11:$D$117,Detalle!D50)</f>
        <v>1</v>
      </c>
      <c r="S50" t="str">
        <f t="shared" si="2"/>
        <v>Si</v>
      </c>
      <c r="T50" t="str">
        <f t="shared" si="1"/>
        <v>Si</v>
      </c>
    </row>
    <row r="51" spans="2:20" x14ac:dyDescent="0.25">
      <c r="B51" s="2">
        <v>64</v>
      </c>
      <c r="C51" s="7" t="s">
        <v>75</v>
      </c>
      <c r="D51" s="6" t="s">
        <v>92</v>
      </c>
      <c r="E51" s="2" t="s">
        <v>41</v>
      </c>
      <c r="F51" s="2" t="s">
        <v>37</v>
      </c>
      <c r="G51" s="43"/>
      <c r="H51" s="56" t="s">
        <v>22</v>
      </c>
      <c r="I51" s="56" t="s">
        <v>22</v>
      </c>
      <c r="J51" s="56"/>
      <c r="K51" s="57" t="s">
        <v>22</v>
      </c>
      <c r="L51" s="56">
        <v>1</v>
      </c>
      <c r="M51" s="56">
        <v>1</v>
      </c>
      <c r="P51">
        <f>COUNTIFS(Inve!$F$11:$F$117,Detalle!D51)</f>
        <v>1</v>
      </c>
      <c r="Q51">
        <f>COUNTIFS(Inve!$D$11:$D$117,Detalle!D51)</f>
        <v>1</v>
      </c>
      <c r="S51" t="str">
        <f t="shared" si="2"/>
        <v>Si</v>
      </c>
      <c r="T51" t="str">
        <f t="shared" si="1"/>
        <v>Si</v>
      </c>
    </row>
    <row r="52" spans="2:20" x14ac:dyDescent="0.25">
      <c r="B52" s="2">
        <v>70</v>
      </c>
      <c r="C52" s="7" t="s">
        <v>29</v>
      </c>
      <c r="D52" s="6" t="s">
        <v>93</v>
      </c>
      <c r="E52" s="2" t="s">
        <v>41</v>
      </c>
      <c r="F52" s="2" t="s">
        <v>20</v>
      </c>
      <c r="G52" s="46" t="s">
        <v>83</v>
      </c>
      <c r="H52" s="56" t="s">
        <v>22</v>
      </c>
      <c r="I52" s="56" t="s">
        <v>22</v>
      </c>
      <c r="J52" s="56" t="s">
        <v>22</v>
      </c>
      <c r="K52" s="57" t="s">
        <v>22</v>
      </c>
      <c r="L52" s="56">
        <v>1</v>
      </c>
      <c r="M52" s="56">
        <v>1</v>
      </c>
      <c r="P52">
        <f>COUNTIFS(Inve!$F$11:$F$117,Detalle!D52)</f>
        <v>1</v>
      </c>
      <c r="Q52">
        <f>COUNTIFS(Inve!$D$11:$D$117,Detalle!D52)</f>
        <v>1</v>
      </c>
      <c r="S52" t="str">
        <f t="shared" si="2"/>
        <v>Si</v>
      </c>
      <c r="T52" t="str">
        <f t="shared" si="1"/>
        <v>Si</v>
      </c>
    </row>
    <row r="53" spans="2:20" x14ac:dyDescent="0.25">
      <c r="B53" s="2">
        <v>71</v>
      </c>
      <c r="C53" s="7" t="s">
        <v>29</v>
      </c>
      <c r="D53" s="6" t="s">
        <v>94</v>
      </c>
      <c r="E53" s="2" t="s">
        <v>41</v>
      </c>
      <c r="F53" s="2" t="s">
        <v>20</v>
      </c>
      <c r="G53" s="43"/>
      <c r="H53" s="56" t="s">
        <v>22</v>
      </c>
      <c r="I53" s="56" t="s">
        <v>22</v>
      </c>
      <c r="J53" s="56"/>
      <c r="K53" s="57" t="s">
        <v>22</v>
      </c>
      <c r="L53" s="56">
        <v>3</v>
      </c>
      <c r="M53" s="56">
        <v>2</v>
      </c>
      <c r="P53">
        <f>COUNTIFS(Inve!$F$11:$F$117,Detalle!D53)</f>
        <v>1</v>
      </c>
      <c r="Q53">
        <f>COUNTIFS(Inve!$D$11:$D$117,Detalle!D53)</f>
        <v>1</v>
      </c>
      <c r="S53" t="str">
        <f t="shared" si="2"/>
        <v>Si</v>
      </c>
      <c r="T53" t="str">
        <f t="shared" si="1"/>
        <v>Si</v>
      </c>
    </row>
    <row r="54" spans="2:20" ht="30" x14ac:dyDescent="0.25">
      <c r="B54" s="2">
        <v>72</v>
      </c>
      <c r="C54" s="7" t="s">
        <v>29</v>
      </c>
      <c r="D54" s="6" t="s">
        <v>95</v>
      </c>
      <c r="E54" s="2" t="s">
        <v>41</v>
      </c>
      <c r="F54" s="2" t="s">
        <v>28</v>
      </c>
      <c r="G54" s="43"/>
      <c r="H54" s="56" t="s">
        <v>22</v>
      </c>
      <c r="I54" s="56" t="s">
        <v>22</v>
      </c>
      <c r="J54" s="56"/>
      <c r="K54" s="57" t="s">
        <v>22</v>
      </c>
      <c r="L54" s="56">
        <v>1</v>
      </c>
      <c r="M54" s="56">
        <v>1</v>
      </c>
      <c r="P54">
        <f>COUNTIFS(Inve!$F$11:$F$117,Detalle!D54)</f>
        <v>1</v>
      </c>
      <c r="Q54">
        <f>COUNTIFS(Inve!$D$11:$D$117,Detalle!D54)</f>
        <v>1</v>
      </c>
      <c r="S54" t="str">
        <f t="shared" si="2"/>
        <v>Si</v>
      </c>
      <c r="T54" t="str">
        <f t="shared" si="1"/>
        <v>Si</v>
      </c>
    </row>
    <row r="55" spans="2:20" x14ac:dyDescent="0.25">
      <c r="B55" s="2">
        <v>74</v>
      </c>
      <c r="C55" s="39" t="s">
        <v>61</v>
      </c>
      <c r="D55" s="38" t="s">
        <v>96</v>
      </c>
      <c r="E55" s="37" t="s">
        <v>41</v>
      </c>
      <c r="F55" s="37" t="s">
        <v>37</v>
      </c>
      <c r="G55" s="43"/>
      <c r="H55" s="56" t="s">
        <v>22</v>
      </c>
      <c r="I55" s="56" t="s">
        <v>22</v>
      </c>
      <c r="J55" s="56"/>
      <c r="K55" s="57" t="s">
        <v>22</v>
      </c>
      <c r="L55" s="56">
        <v>2</v>
      </c>
      <c r="M55" s="56">
        <v>2</v>
      </c>
      <c r="P55">
        <f>COUNTIFS(Inve!$F$11:$F$117,Detalle!D55)</f>
        <v>1</v>
      </c>
      <c r="Q55">
        <f>COUNTIFS(Inve!$D$11:$D$117,Detalle!D55)</f>
        <v>1</v>
      </c>
      <c r="S55" t="str">
        <f t="shared" si="2"/>
        <v>Si</v>
      </c>
      <c r="T55" t="str">
        <f t="shared" si="1"/>
        <v>Si</v>
      </c>
    </row>
    <row r="56" spans="2:20" x14ac:dyDescent="0.25">
      <c r="B56" s="17">
        <v>75</v>
      </c>
      <c r="C56" s="39" t="s">
        <v>61</v>
      </c>
      <c r="D56" s="38" t="s">
        <v>97</v>
      </c>
      <c r="E56" s="2" t="s">
        <v>41</v>
      </c>
      <c r="F56" s="2" t="s">
        <v>32</v>
      </c>
      <c r="G56" s="43"/>
      <c r="H56" s="56" t="s">
        <v>22</v>
      </c>
      <c r="I56" s="56" t="s">
        <v>22</v>
      </c>
      <c r="J56" s="56"/>
      <c r="K56" s="57" t="s">
        <v>22</v>
      </c>
      <c r="L56" s="56">
        <v>2</v>
      </c>
      <c r="M56" s="56">
        <v>2</v>
      </c>
      <c r="P56">
        <f>COUNTIFS(Inve!$F$11:$F$117,Detalle!D56)</f>
        <v>1</v>
      </c>
      <c r="Q56">
        <f>COUNTIFS(Inve!$D$11:$D$117,Detalle!D56)</f>
        <v>1</v>
      </c>
      <c r="S56" t="str">
        <f t="shared" si="2"/>
        <v>Si</v>
      </c>
      <c r="T56" t="str">
        <f t="shared" si="1"/>
        <v>Si</v>
      </c>
    </row>
    <row r="57" spans="2:20" x14ac:dyDescent="0.25">
      <c r="B57" s="17">
        <v>79</v>
      </c>
      <c r="C57" s="39" t="s">
        <v>17</v>
      </c>
      <c r="D57" s="38" t="s">
        <v>98</v>
      </c>
      <c r="E57" s="2" t="s">
        <v>41</v>
      </c>
      <c r="F57" s="2" t="s">
        <v>32</v>
      </c>
      <c r="G57" s="43"/>
      <c r="H57" s="56" t="s">
        <v>22</v>
      </c>
      <c r="I57" s="56" t="s">
        <v>22</v>
      </c>
      <c r="J57" s="56"/>
      <c r="K57" s="57" t="s">
        <v>22</v>
      </c>
      <c r="L57" s="56">
        <v>2</v>
      </c>
      <c r="M57" s="56">
        <v>2</v>
      </c>
      <c r="P57">
        <f>COUNTIFS(Inve!$F$11:$F$117,Detalle!D57)</f>
        <v>1</v>
      </c>
      <c r="Q57">
        <f>COUNTIFS(Inve!$D$11:$D$117,Detalle!D57)</f>
        <v>1</v>
      </c>
      <c r="S57" t="str">
        <f t="shared" si="2"/>
        <v>Si</v>
      </c>
      <c r="T57" t="str">
        <f t="shared" si="1"/>
        <v>Si</v>
      </c>
    </row>
    <row r="58" spans="2:20" ht="30" x14ac:dyDescent="0.25">
      <c r="B58" s="17">
        <v>81</v>
      </c>
      <c r="C58" s="18" t="s">
        <v>29</v>
      </c>
      <c r="D58" s="6" t="s">
        <v>99</v>
      </c>
      <c r="E58" s="2" t="s">
        <v>41</v>
      </c>
      <c r="F58" s="2" t="s">
        <v>28</v>
      </c>
      <c r="G58" s="43"/>
      <c r="H58" s="56" t="s">
        <v>22</v>
      </c>
      <c r="I58" s="56" t="s">
        <v>22</v>
      </c>
      <c r="J58" s="56"/>
      <c r="K58" s="57" t="s">
        <v>22</v>
      </c>
      <c r="L58" s="56">
        <v>2</v>
      </c>
      <c r="M58" s="56">
        <v>2</v>
      </c>
      <c r="P58">
        <f>COUNTIFS(Inve!$F$11:$F$117,Detalle!D58)</f>
        <v>1</v>
      </c>
      <c r="Q58">
        <f>COUNTIFS(Inve!$D$11:$D$117,Detalle!D58)</f>
        <v>1</v>
      </c>
      <c r="S58" t="str">
        <f t="shared" si="2"/>
        <v>Si</v>
      </c>
      <c r="T58" t="str">
        <f t="shared" si="1"/>
        <v>Si</v>
      </c>
    </row>
    <row r="59" spans="2:20" x14ac:dyDescent="0.25">
      <c r="B59" s="17">
        <v>108</v>
      </c>
      <c r="C59" s="18" t="s">
        <v>100</v>
      </c>
      <c r="D59" s="6" t="s">
        <v>101</v>
      </c>
      <c r="E59" s="2" t="s">
        <v>41</v>
      </c>
      <c r="F59" s="2" t="s">
        <v>20</v>
      </c>
      <c r="G59" s="43"/>
      <c r="H59" s="56" t="s">
        <v>44</v>
      </c>
      <c r="I59" s="56" t="s">
        <v>44</v>
      </c>
      <c r="J59" s="56"/>
      <c r="K59" s="57" t="s">
        <v>22</v>
      </c>
      <c r="L59" s="56">
        <v>1</v>
      </c>
      <c r="M59" s="62">
        <v>1</v>
      </c>
      <c r="N59" s="23" t="s">
        <v>44</v>
      </c>
      <c r="O59" s="23" t="s">
        <v>44</v>
      </c>
      <c r="P59">
        <f>COUNTIFS(Inve!$F$11:$F$117,Detalle!D59)</f>
        <v>0</v>
      </c>
      <c r="Q59">
        <f>COUNTIFS(Inve!$D$11:$D$117,Detalle!D59)</f>
        <v>0</v>
      </c>
      <c r="R59" s="26"/>
      <c r="S59" t="str">
        <f t="shared" si="2"/>
        <v>No</v>
      </c>
      <c r="T59" t="str">
        <f t="shared" si="1"/>
        <v>No</v>
      </c>
    </row>
    <row r="60" spans="2:20" ht="30" x14ac:dyDescent="0.25">
      <c r="B60" s="17">
        <v>120</v>
      </c>
      <c r="C60" s="18" t="s">
        <v>29</v>
      </c>
      <c r="D60" s="5" t="s">
        <v>102</v>
      </c>
      <c r="E60" s="2" t="s">
        <v>41</v>
      </c>
      <c r="F60" s="2" t="s">
        <v>32</v>
      </c>
      <c r="G60" s="43"/>
      <c r="H60" s="56" t="s">
        <v>22</v>
      </c>
      <c r="I60" s="56" t="s">
        <v>22</v>
      </c>
      <c r="J60" s="56"/>
      <c r="K60" s="57" t="s">
        <v>22</v>
      </c>
      <c r="L60" s="56">
        <v>3</v>
      </c>
      <c r="M60" s="62">
        <v>3</v>
      </c>
      <c r="N60" s="63" t="s">
        <v>22</v>
      </c>
      <c r="O60" s="63" t="s">
        <v>22</v>
      </c>
      <c r="P60">
        <f>COUNTIFS(Inve!$F$11:$F$117,Detalle!D60)</f>
        <v>1</v>
      </c>
      <c r="Q60">
        <f>COUNTIFS(Inve!$D$11:$D$117,Detalle!D60)</f>
        <v>1</v>
      </c>
      <c r="S60" t="str">
        <f t="shared" si="2"/>
        <v>Si</v>
      </c>
      <c r="T60" t="str">
        <f t="shared" si="1"/>
        <v>Si</v>
      </c>
    </row>
    <row r="61" spans="2:20" x14ac:dyDescent="0.25">
      <c r="B61" s="17">
        <v>3</v>
      </c>
      <c r="C61" s="16" t="s">
        <v>100</v>
      </c>
      <c r="D61" s="6" t="s">
        <v>103</v>
      </c>
      <c r="E61" s="2" t="s">
        <v>104</v>
      </c>
      <c r="F61" s="36"/>
      <c r="G61" s="47"/>
      <c r="H61" s="56" t="s">
        <v>44</v>
      </c>
      <c r="I61" s="56" t="s">
        <v>44</v>
      </c>
      <c r="J61" s="56"/>
      <c r="K61" s="57" t="s">
        <v>22</v>
      </c>
      <c r="L61" s="56">
        <v>1</v>
      </c>
      <c r="M61" s="62">
        <v>1</v>
      </c>
      <c r="N61" s="23" t="s">
        <v>44</v>
      </c>
      <c r="O61" s="23" t="s">
        <v>44</v>
      </c>
      <c r="P61">
        <f>COUNTIFS(Inve!$F$11:$F$117,Detalle!D61)</f>
        <v>0</v>
      </c>
      <c r="Q61">
        <f>COUNTIFS(Inve!$D$11:$D$117,Detalle!D61)</f>
        <v>0</v>
      </c>
      <c r="R61" s="26"/>
      <c r="S61" t="str">
        <f t="shared" si="2"/>
        <v>No</v>
      </c>
      <c r="T61" t="str">
        <f t="shared" si="1"/>
        <v>No</v>
      </c>
    </row>
    <row r="62" spans="2:20" x14ac:dyDescent="0.25">
      <c r="B62" s="17">
        <v>5</v>
      </c>
      <c r="C62" s="16" t="s">
        <v>17</v>
      </c>
      <c r="D62" s="6" t="s">
        <v>105</v>
      </c>
      <c r="E62" s="2" t="s">
        <v>104</v>
      </c>
      <c r="F62" s="36" t="s">
        <v>24</v>
      </c>
      <c r="G62" s="48" t="s">
        <v>25</v>
      </c>
      <c r="H62" s="56" t="s">
        <v>22</v>
      </c>
      <c r="I62" s="56" t="s">
        <v>22</v>
      </c>
      <c r="J62" s="56" t="s">
        <v>22</v>
      </c>
      <c r="K62" s="57" t="s">
        <v>22</v>
      </c>
      <c r="L62" s="56">
        <v>1</v>
      </c>
      <c r="M62" s="62">
        <v>1</v>
      </c>
      <c r="N62" s="61" t="e">
        <f t="array" ref="N62">Conca</f>
        <v>#NAME?</v>
      </c>
      <c r="O62" s="61"/>
      <c r="P62">
        <f>COUNTIFS(Inve!$F$11:$F$117,Detalle!D62)</f>
        <v>1</v>
      </c>
      <c r="Q62">
        <f>COUNTIFS(Inve!$D$11:$D$117,Detalle!D62)</f>
        <v>1</v>
      </c>
      <c r="S62" t="str">
        <f t="shared" si="2"/>
        <v>Si</v>
      </c>
      <c r="T62" t="str">
        <f t="shared" si="1"/>
        <v>Si</v>
      </c>
    </row>
    <row r="63" spans="2:20" x14ac:dyDescent="0.25">
      <c r="B63" s="17">
        <v>24</v>
      </c>
      <c r="C63" s="16"/>
      <c r="D63" s="6" t="s">
        <v>106</v>
      </c>
      <c r="E63" s="2" t="s">
        <v>107</v>
      </c>
      <c r="F63" s="5"/>
      <c r="G63" s="47"/>
      <c r="H63" s="56" t="s">
        <v>22</v>
      </c>
      <c r="I63" s="56" t="s">
        <v>22</v>
      </c>
      <c r="J63" s="56"/>
      <c r="K63" s="57" t="s">
        <v>22</v>
      </c>
      <c r="L63" s="56">
        <v>3</v>
      </c>
      <c r="M63" s="62">
        <v>3</v>
      </c>
      <c r="N63" s="61"/>
      <c r="O63" s="61"/>
      <c r="P63">
        <f>COUNTIFS(Inve!$F$11:$F$117,Detalle!D63)</f>
        <v>1</v>
      </c>
      <c r="Q63">
        <f>COUNTIFS(Inve!$D$11:$D$117,Detalle!D63)</f>
        <v>1</v>
      </c>
      <c r="S63" t="str">
        <f t="shared" si="2"/>
        <v>Si</v>
      </c>
      <c r="T63" t="str">
        <f t="shared" si="1"/>
        <v>Si</v>
      </c>
    </row>
    <row r="64" spans="2:20" ht="30" x14ac:dyDescent="0.25">
      <c r="B64" s="17">
        <v>30</v>
      </c>
      <c r="C64" s="16" t="s">
        <v>61</v>
      </c>
      <c r="D64" s="6" t="s">
        <v>108</v>
      </c>
      <c r="E64" s="2" t="s">
        <v>104</v>
      </c>
      <c r="F64" s="36" t="s">
        <v>24</v>
      </c>
      <c r="H64" s="56" t="s">
        <v>22</v>
      </c>
      <c r="I64" s="56" t="s">
        <v>44</v>
      </c>
      <c r="J64" s="56"/>
      <c r="K64" s="57" t="s">
        <v>22</v>
      </c>
      <c r="L64" s="56">
        <v>3</v>
      </c>
      <c r="M64" s="62">
        <v>3</v>
      </c>
      <c r="N64" s="61"/>
      <c r="O64" s="61"/>
      <c r="P64">
        <f>COUNTIFS(Inve!$F$11:$F$117,Detalle!D64)</f>
        <v>1</v>
      </c>
      <c r="Q64">
        <f>COUNTIFS(Inve!$D$11:$D$117,Detalle!D64)</f>
        <v>0</v>
      </c>
      <c r="S64" t="str">
        <f t="shared" si="2"/>
        <v>Si</v>
      </c>
      <c r="T64" t="str">
        <f t="shared" si="1"/>
        <v>No</v>
      </c>
    </row>
    <row r="65" spans="2:20" x14ac:dyDescent="0.25">
      <c r="B65" s="17">
        <v>41</v>
      </c>
      <c r="C65" s="16" t="s">
        <v>17</v>
      </c>
      <c r="D65" s="6" t="s">
        <v>109</v>
      </c>
      <c r="E65" s="2" t="s">
        <v>104</v>
      </c>
      <c r="F65" s="5" t="s">
        <v>20</v>
      </c>
      <c r="G65" s="47"/>
      <c r="H65" s="56" t="s">
        <v>22</v>
      </c>
      <c r="I65" s="56" t="s">
        <v>22</v>
      </c>
      <c r="J65" s="56"/>
      <c r="K65" s="57" t="s">
        <v>22</v>
      </c>
      <c r="L65" s="56">
        <v>3</v>
      </c>
      <c r="M65" s="62">
        <v>3</v>
      </c>
      <c r="N65" s="61"/>
      <c r="O65" s="61"/>
      <c r="P65">
        <f>COUNTIFS(Inve!$F$11:$F$117,Detalle!D65)</f>
        <v>1</v>
      </c>
      <c r="Q65">
        <f>COUNTIFS(Inve!$D$11:$D$117,Detalle!D65)</f>
        <v>1</v>
      </c>
      <c r="S65" t="str">
        <f t="shared" si="2"/>
        <v>Si</v>
      </c>
      <c r="T65" t="str">
        <f t="shared" si="1"/>
        <v>Si</v>
      </c>
    </row>
    <row r="66" spans="2:20" x14ac:dyDescent="0.25">
      <c r="B66" s="17">
        <v>42</v>
      </c>
      <c r="C66" s="16" t="s">
        <v>17</v>
      </c>
      <c r="D66" s="6" t="s">
        <v>110</v>
      </c>
      <c r="E66" s="2" t="s">
        <v>104</v>
      </c>
      <c r="F66" s="36" t="s">
        <v>32</v>
      </c>
      <c r="G66" s="47"/>
      <c r="H66" s="56" t="s">
        <v>22</v>
      </c>
      <c r="I66" s="56" t="s">
        <v>22</v>
      </c>
      <c r="J66" s="56"/>
      <c r="K66" s="57" t="s">
        <v>22</v>
      </c>
      <c r="L66" s="56">
        <v>2</v>
      </c>
      <c r="M66" s="62">
        <v>2</v>
      </c>
      <c r="N66" s="61"/>
      <c r="O66" s="61"/>
      <c r="P66">
        <f>COUNTIFS(Inve!$F$11:$F$117,Detalle!D66)</f>
        <v>1</v>
      </c>
      <c r="Q66">
        <f>COUNTIFS(Inve!$D$11:$D$117,Detalle!D66)</f>
        <v>1</v>
      </c>
      <c r="S66" t="str">
        <f t="shared" si="2"/>
        <v>Si</v>
      </c>
      <c r="T66" t="str">
        <f t="shared" si="1"/>
        <v>Si</v>
      </c>
    </row>
    <row r="67" spans="2:20" x14ac:dyDescent="0.25">
      <c r="B67" s="17">
        <v>50</v>
      </c>
      <c r="C67" s="16" t="s">
        <v>111</v>
      </c>
      <c r="D67" s="6" t="s">
        <v>112</v>
      </c>
      <c r="E67" s="2" t="s">
        <v>104</v>
      </c>
      <c r="F67" s="36" t="s">
        <v>24</v>
      </c>
      <c r="G67" s="48" t="s">
        <v>24</v>
      </c>
      <c r="H67" s="56" t="s">
        <v>22</v>
      </c>
      <c r="I67" s="56" t="s">
        <v>44</v>
      </c>
      <c r="J67" s="56"/>
      <c r="K67" s="57" t="s">
        <v>22</v>
      </c>
      <c r="L67" s="56">
        <v>1</v>
      </c>
      <c r="M67" s="62">
        <v>1</v>
      </c>
      <c r="N67" s="61"/>
      <c r="O67" s="61"/>
      <c r="P67">
        <f>COUNTIFS(Inve!$F$11:$F$117,Detalle!D67)</f>
        <v>1</v>
      </c>
      <c r="Q67">
        <f>COUNTIFS(Inve!$D$11:$D$117,Detalle!D67)</f>
        <v>1</v>
      </c>
      <c r="S67" t="str">
        <f t="shared" si="2"/>
        <v>Si</v>
      </c>
      <c r="T67" t="str">
        <f t="shared" si="1"/>
        <v>Si</v>
      </c>
    </row>
    <row r="68" spans="2:20" x14ac:dyDescent="0.25">
      <c r="B68" s="17">
        <v>51</v>
      </c>
      <c r="C68" s="16" t="s">
        <v>111</v>
      </c>
      <c r="D68" s="6" t="s">
        <v>113</v>
      </c>
      <c r="E68" s="2" t="s">
        <v>104</v>
      </c>
      <c r="F68" s="36" t="s">
        <v>24</v>
      </c>
      <c r="G68" s="48" t="s">
        <v>24</v>
      </c>
      <c r="H68" s="56" t="s">
        <v>22</v>
      </c>
      <c r="I68" s="56" t="s">
        <v>44</v>
      </c>
      <c r="J68" s="56"/>
      <c r="K68" s="57" t="s">
        <v>22</v>
      </c>
      <c r="L68" s="56">
        <v>1</v>
      </c>
      <c r="M68" s="62">
        <v>1</v>
      </c>
      <c r="N68" s="61"/>
      <c r="O68" s="61"/>
      <c r="P68">
        <f>COUNTIFS(Inve!$F$11:$F$117,Detalle!D68)</f>
        <v>1</v>
      </c>
      <c r="Q68">
        <f>COUNTIFS(Inve!$D$11:$D$117,Detalle!D68)</f>
        <v>1</v>
      </c>
      <c r="S68" t="str">
        <f t="shared" si="2"/>
        <v>Si</v>
      </c>
      <c r="T68" t="str">
        <f t="shared" ref="T68:T128" si="3">IF(Q68=1,"Si","No")</f>
        <v>Si</v>
      </c>
    </row>
    <row r="69" spans="2:20" x14ac:dyDescent="0.25">
      <c r="B69" s="17">
        <v>52</v>
      </c>
      <c r="C69" s="16" t="s">
        <v>111</v>
      </c>
      <c r="D69" s="6" t="s">
        <v>114</v>
      </c>
      <c r="E69" s="2" t="s">
        <v>104</v>
      </c>
      <c r="F69" s="36" t="s">
        <v>24</v>
      </c>
      <c r="G69" s="48" t="s">
        <v>24</v>
      </c>
      <c r="H69" s="56" t="s">
        <v>22</v>
      </c>
      <c r="I69" s="56" t="s">
        <v>44</v>
      </c>
      <c r="J69" s="56"/>
      <c r="K69" s="57" t="s">
        <v>22</v>
      </c>
      <c r="L69" s="56">
        <v>1</v>
      </c>
      <c r="M69" s="62">
        <v>1</v>
      </c>
      <c r="N69" s="61"/>
      <c r="O69" s="61"/>
      <c r="P69">
        <f>COUNTIFS(Inve!$F$11:$F$117,Detalle!D69)</f>
        <v>1</v>
      </c>
      <c r="Q69">
        <f>COUNTIFS(Inve!$D$11:$D$117,Detalle!D69)</f>
        <v>1</v>
      </c>
      <c r="S69" t="str">
        <f t="shared" si="2"/>
        <v>Si</v>
      </c>
      <c r="T69" t="str">
        <f t="shared" si="3"/>
        <v>Si</v>
      </c>
    </row>
    <row r="70" spans="2:20" ht="30" x14ac:dyDescent="0.25">
      <c r="B70" s="17">
        <v>53</v>
      </c>
      <c r="C70" s="16" t="s">
        <v>111</v>
      </c>
      <c r="D70" s="6" t="s">
        <v>115</v>
      </c>
      <c r="E70" s="2" t="s">
        <v>104</v>
      </c>
      <c r="F70" s="36" t="s">
        <v>24</v>
      </c>
      <c r="G70" s="48" t="s">
        <v>24</v>
      </c>
      <c r="H70" s="56" t="s">
        <v>22</v>
      </c>
      <c r="I70" s="56" t="s">
        <v>44</v>
      </c>
      <c r="J70" s="56"/>
      <c r="K70" s="57" t="s">
        <v>22</v>
      </c>
      <c r="L70" s="56">
        <v>1</v>
      </c>
      <c r="M70" s="62">
        <v>1</v>
      </c>
      <c r="N70" s="61"/>
      <c r="O70" s="61"/>
      <c r="P70">
        <f>COUNTIFS(Inve!$F$11:$F$117,Detalle!D70)</f>
        <v>1</v>
      </c>
      <c r="Q70">
        <f>COUNTIFS(Inve!$D$11:$D$117,Detalle!D70)</f>
        <v>1</v>
      </c>
      <c r="S70" t="str">
        <f t="shared" si="2"/>
        <v>Si</v>
      </c>
      <c r="T70" t="str">
        <f t="shared" si="3"/>
        <v>Si</v>
      </c>
    </row>
    <row r="71" spans="2:20" ht="60" x14ac:dyDescent="0.25">
      <c r="B71" s="17">
        <v>54</v>
      </c>
      <c r="C71" s="16" t="s">
        <v>111</v>
      </c>
      <c r="D71" s="6" t="s">
        <v>116</v>
      </c>
      <c r="E71" s="2" t="s">
        <v>117</v>
      </c>
      <c r="F71" s="10" t="s">
        <v>118</v>
      </c>
      <c r="G71" s="49"/>
      <c r="H71" s="56"/>
      <c r="I71" s="56"/>
      <c r="J71" s="56"/>
      <c r="K71" s="57" t="s">
        <v>44</v>
      </c>
      <c r="L71" s="56"/>
      <c r="M71" s="62"/>
      <c r="N71" s="61"/>
      <c r="O71" s="61"/>
      <c r="P71">
        <f>COUNTIFS(Inve!$F$11:$F$117,Detalle!D71)</f>
        <v>0</v>
      </c>
      <c r="Q71">
        <f>COUNTIFS(Inve!$D$11:$D$117,Detalle!D71)</f>
        <v>0</v>
      </c>
      <c r="S71" t="str">
        <f t="shared" si="2"/>
        <v>No</v>
      </c>
      <c r="T71" t="str">
        <f t="shared" si="3"/>
        <v>No</v>
      </c>
    </row>
    <row r="72" spans="2:20" x14ac:dyDescent="0.25">
      <c r="B72" s="17">
        <v>59</v>
      </c>
      <c r="C72" s="18" t="s">
        <v>29</v>
      </c>
      <c r="D72" s="5" t="s">
        <v>119</v>
      </c>
      <c r="E72" s="2" t="s">
        <v>104</v>
      </c>
      <c r="F72" s="36" t="s">
        <v>20</v>
      </c>
      <c r="G72" s="47"/>
      <c r="H72" s="56" t="s">
        <v>22</v>
      </c>
      <c r="I72" s="56" t="s">
        <v>22</v>
      </c>
      <c r="J72" s="56"/>
      <c r="K72" s="57" t="s">
        <v>22</v>
      </c>
      <c r="L72" s="56">
        <v>1</v>
      </c>
      <c r="M72" s="62">
        <v>1</v>
      </c>
      <c r="N72" s="61"/>
      <c r="O72" s="61"/>
      <c r="P72">
        <f>COUNTIFS(Inve!$F$11:$F$117,Detalle!D72)</f>
        <v>1</v>
      </c>
      <c r="Q72">
        <f>COUNTIFS(Inve!$D$11:$D$117,Detalle!D72)</f>
        <v>1</v>
      </c>
      <c r="S72" t="str">
        <f t="shared" si="2"/>
        <v>Si</v>
      </c>
      <c r="T72" t="str">
        <f t="shared" si="3"/>
        <v>Si</v>
      </c>
    </row>
    <row r="73" spans="2:20" x14ac:dyDescent="0.25">
      <c r="B73" s="17">
        <v>60</v>
      </c>
      <c r="C73" s="18" t="s">
        <v>29</v>
      </c>
      <c r="D73" s="5" t="s">
        <v>120</v>
      </c>
      <c r="E73" s="2" t="s">
        <v>104</v>
      </c>
      <c r="F73" s="36" t="s">
        <v>20</v>
      </c>
      <c r="G73" s="50" t="s">
        <v>121</v>
      </c>
      <c r="H73" s="56" t="s">
        <v>22</v>
      </c>
      <c r="I73" s="56" t="s">
        <v>22</v>
      </c>
      <c r="J73" s="56" t="s">
        <v>22</v>
      </c>
      <c r="K73" s="57" t="s">
        <v>22</v>
      </c>
      <c r="L73" s="56">
        <v>1</v>
      </c>
      <c r="M73" s="62">
        <v>1</v>
      </c>
      <c r="N73" s="61"/>
      <c r="O73" s="61"/>
      <c r="P73">
        <f>COUNTIFS(Inve!$F$11:$F$117,Detalle!D73)</f>
        <v>1</v>
      </c>
      <c r="Q73">
        <f>COUNTIFS(Inve!$D$11:$D$117,Detalle!D73)</f>
        <v>1</v>
      </c>
      <c r="S73" t="str">
        <f t="shared" si="2"/>
        <v>Si</v>
      </c>
      <c r="T73" t="str">
        <f t="shared" si="3"/>
        <v>Si</v>
      </c>
    </row>
    <row r="74" spans="2:20" x14ac:dyDescent="0.25">
      <c r="B74" s="17">
        <v>61</v>
      </c>
      <c r="C74" s="18" t="s">
        <v>29</v>
      </c>
      <c r="D74" s="5" t="s">
        <v>122</v>
      </c>
      <c r="E74" s="2" t="s">
        <v>104</v>
      </c>
      <c r="F74" s="36" t="s">
        <v>20</v>
      </c>
      <c r="G74" s="47"/>
      <c r="H74" s="56" t="s">
        <v>22</v>
      </c>
      <c r="I74" s="56" t="s">
        <v>22</v>
      </c>
      <c r="J74" s="56"/>
      <c r="K74" s="57" t="s">
        <v>22</v>
      </c>
      <c r="L74" s="56">
        <v>3</v>
      </c>
      <c r="M74" s="62">
        <v>2</v>
      </c>
      <c r="N74" s="61"/>
      <c r="O74" s="61"/>
      <c r="P74">
        <f>COUNTIFS(Inve!$F$11:$F$117,Detalle!D74)</f>
        <v>1</v>
      </c>
      <c r="Q74">
        <f>COUNTIFS(Inve!$D$11:$D$117,Detalle!D74)</f>
        <v>1</v>
      </c>
      <c r="S74" t="str">
        <f t="shared" si="2"/>
        <v>Si</v>
      </c>
      <c r="T74" t="str">
        <f t="shared" si="3"/>
        <v>Si</v>
      </c>
    </row>
    <row r="75" spans="2:20" x14ac:dyDescent="0.25">
      <c r="B75" s="17">
        <v>62</v>
      </c>
      <c r="C75" s="18" t="s">
        <v>29</v>
      </c>
      <c r="D75" s="5" t="s">
        <v>123</v>
      </c>
      <c r="E75" s="2" t="s">
        <v>104</v>
      </c>
      <c r="F75" s="36" t="s">
        <v>20</v>
      </c>
      <c r="G75" s="47"/>
      <c r="H75" s="56" t="s">
        <v>22</v>
      </c>
      <c r="I75" s="56" t="s">
        <v>22</v>
      </c>
      <c r="J75" s="56"/>
      <c r="K75" s="57" t="s">
        <v>22</v>
      </c>
      <c r="L75" s="56">
        <v>3</v>
      </c>
      <c r="M75" s="62">
        <v>2</v>
      </c>
      <c r="N75" s="61"/>
      <c r="O75" s="61"/>
      <c r="P75">
        <f>COUNTIFS(Inve!$F$11:$F$117,Detalle!D75)</f>
        <v>1</v>
      </c>
      <c r="Q75">
        <f>COUNTIFS(Inve!$D$11:$D$117,Detalle!D75)</f>
        <v>1</v>
      </c>
      <c r="S75" t="str">
        <f t="shared" si="2"/>
        <v>Si</v>
      </c>
      <c r="T75" t="str">
        <f t="shared" si="3"/>
        <v>Si</v>
      </c>
    </row>
    <row r="76" spans="2:20" x14ac:dyDescent="0.25">
      <c r="B76" s="17">
        <v>65</v>
      </c>
      <c r="C76" s="18" t="s">
        <v>75</v>
      </c>
      <c r="D76" s="5" t="s">
        <v>124</v>
      </c>
      <c r="E76" s="2" t="s">
        <v>104</v>
      </c>
      <c r="F76" s="5"/>
      <c r="G76" s="47"/>
      <c r="H76" s="56" t="s">
        <v>22</v>
      </c>
      <c r="I76" s="56" t="s">
        <v>22</v>
      </c>
      <c r="J76" s="56"/>
      <c r="K76" s="57" t="s">
        <v>22</v>
      </c>
      <c r="L76" s="56">
        <v>3</v>
      </c>
      <c r="M76" s="62">
        <v>3</v>
      </c>
      <c r="N76" s="61"/>
      <c r="O76" s="61"/>
      <c r="P76">
        <f>COUNTIFS(Inve!$F$11:$F$117,Detalle!D76)</f>
        <v>1</v>
      </c>
      <c r="Q76">
        <f>COUNTIFS(Inve!$D$11:$D$117,Detalle!D76)</f>
        <v>1</v>
      </c>
      <c r="S76" t="str">
        <f t="shared" si="2"/>
        <v>Si</v>
      </c>
      <c r="T76" t="str">
        <f t="shared" si="3"/>
        <v>Si</v>
      </c>
    </row>
    <row r="77" spans="2:20" x14ac:dyDescent="0.25">
      <c r="B77" s="17">
        <v>66</v>
      </c>
      <c r="C77" s="18" t="s">
        <v>75</v>
      </c>
      <c r="D77" s="5" t="s">
        <v>125</v>
      </c>
      <c r="E77" s="2" t="s">
        <v>104</v>
      </c>
      <c r="F77" s="5" t="s">
        <v>83</v>
      </c>
      <c r="G77" s="47"/>
      <c r="H77" s="56" t="s">
        <v>22</v>
      </c>
      <c r="I77" s="56" t="s">
        <v>22</v>
      </c>
      <c r="J77" s="56"/>
      <c r="K77" s="57" t="s">
        <v>22</v>
      </c>
      <c r="L77" s="56">
        <v>2</v>
      </c>
      <c r="M77" s="62">
        <v>2</v>
      </c>
      <c r="N77" s="61"/>
      <c r="O77" s="61"/>
      <c r="P77">
        <f>COUNTIFS(Inve!$F$11:$F$117,Detalle!D77)</f>
        <v>1</v>
      </c>
      <c r="Q77">
        <f>COUNTIFS(Inve!$D$11:$D$117,Detalle!D77)</f>
        <v>1</v>
      </c>
      <c r="S77" t="str">
        <f t="shared" si="2"/>
        <v>Si</v>
      </c>
      <c r="T77" t="str">
        <f t="shared" si="3"/>
        <v>Si</v>
      </c>
    </row>
    <row r="78" spans="2:20" ht="30" x14ac:dyDescent="0.25">
      <c r="B78" s="17">
        <v>67</v>
      </c>
      <c r="C78" s="18" t="s">
        <v>75</v>
      </c>
      <c r="D78" s="5" t="s">
        <v>126</v>
      </c>
      <c r="E78" s="2" t="s">
        <v>104</v>
      </c>
      <c r="F78" s="5" t="s">
        <v>83</v>
      </c>
      <c r="G78" s="47"/>
      <c r="H78" s="56" t="s">
        <v>22</v>
      </c>
      <c r="I78" s="56" t="s">
        <v>22</v>
      </c>
      <c r="J78" s="56"/>
      <c r="K78" s="57" t="s">
        <v>22</v>
      </c>
      <c r="L78" s="56">
        <v>2</v>
      </c>
      <c r="M78" s="62">
        <v>2</v>
      </c>
      <c r="N78" s="61"/>
      <c r="O78" s="61"/>
      <c r="P78">
        <f>COUNTIFS(Inve!$F$11:$F$117,Detalle!D78)</f>
        <v>2</v>
      </c>
      <c r="Q78">
        <f>COUNTIFS(Inve!$D$11:$D$117,Detalle!D78)</f>
        <v>1</v>
      </c>
      <c r="S78" t="str">
        <f t="shared" si="2"/>
        <v>No</v>
      </c>
      <c r="T78" t="str">
        <f t="shared" si="3"/>
        <v>Si</v>
      </c>
    </row>
    <row r="79" spans="2:20" x14ac:dyDescent="0.25">
      <c r="B79" s="17">
        <v>68</v>
      </c>
      <c r="C79" s="18" t="s">
        <v>17</v>
      </c>
      <c r="D79" s="5" t="s">
        <v>127</v>
      </c>
      <c r="E79" s="2" t="s">
        <v>104</v>
      </c>
      <c r="F79" s="36" t="s">
        <v>83</v>
      </c>
      <c r="G79" s="51" t="s">
        <v>83</v>
      </c>
      <c r="H79" s="56" t="s">
        <v>22</v>
      </c>
      <c r="I79" s="56" t="s">
        <v>22</v>
      </c>
      <c r="J79" s="56" t="s">
        <v>22</v>
      </c>
      <c r="K79" s="57" t="s">
        <v>22</v>
      </c>
      <c r="L79" s="56">
        <v>1</v>
      </c>
      <c r="M79" s="62">
        <v>1</v>
      </c>
      <c r="N79" s="61"/>
      <c r="O79" s="61"/>
      <c r="P79">
        <f>COUNTIFS(Inve!$F$11:$F$117,Detalle!D79)</f>
        <v>1</v>
      </c>
      <c r="Q79">
        <f>COUNTIFS(Inve!$D$11:$D$117,Detalle!D79)</f>
        <v>1</v>
      </c>
      <c r="S79" t="str">
        <f t="shared" si="2"/>
        <v>Si</v>
      </c>
      <c r="T79" t="str">
        <f t="shared" si="3"/>
        <v>Si</v>
      </c>
    </row>
    <row r="80" spans="2:20" ht="30" x14ac:dyDescent="0.25">
      <c r="B80" s="17">
        <v>69</v>
      </c>
      <c r="C80" s="18" t="s">
        <v>17</v>
      </c>
      <c r="D80" s="5" t="s">
        <v>128</v>
      </c>
      <c r="E80" s="2" t="s">
        <v>104</v>
      </c>
      <c r="F80" s="36" t="s">
        <v>32</v>
      </c>
      <c r="G80" s="47"/>
      <c r="H80" s="56" t="s">
        <v>22</v>
      </c>
      <c r="I80" s="56" t="s">
        <v>22</v>
      </c>
      <c r="J80" s="56"/>
      <c r="K80" s="57" t="s">
        <v>22</v>
      </c>
      <c r="L80" s="56">
        <v>1</v>
      </c>
      <c r="M80" s="62">
        <v>1</v>
      </c>
      <c r="N80" s="61"/>
      <c r="O80" s="61"/>
      <c r="P80">
        <f>COUNTIFS(Inve!$F$11:$F$117,Detalle!D80)</f>
        <v>1</v>
      </c>
      <c r="Q80">
        <f>COUNTIFS(Inve!$D$11:$D$117,Detalle!D80)</f>
        <v>1</v>
      </c>
      <c r="S80" t="str">
        <f t="shared" ref="S80:S128" si="4">IF(P80=1,"Si","No")</f>
        <v>Si</v>
      </c>
      <c r="T80" t="str">
        <f t="shared" si="3"/>
        <v>Si</v>
      </c>
    </row>
    <row r="81" spans="2:20" ht="90" x14ac:dyDescent="0.25">
      <c r="B81" s="17">
        <v>73</v>
      </c>
      <c r="C81" s="18" t="s">
        <v>29</v>
      </c>
      <c r="D81" s="5" t="s">
        <v>129</v>
      </c>
      <c r="E81" s="2" t="s">
        <v>107</v>
      </c>
      <c r="F81" s="5" t="s">
        <v>130</v>
      </c>
      <c r="G81" s="47"/>
      <c r="H81" s="56" t="s">
        <v>22</v>
      </c>
      <c r="I81" s="56" t="s">
        <v>22</v>
      </c>
      <c r="J81" s="56"/>
      <c r="K81" s="57" t="s">
        <v>22</v>
      </c>
      <c r="L81" s="56">
        <v>3</v>
      </c>
      <c r="M81" s="62">
        <v>3</v>
      </c>
      <c r="N81" s="61"/>
      <c r="O81" s="61"/>
      <c r="P81">
        <f>COUNTIFS(Inve!$F$11:$F$117,Detalle!D81)</f>
        <v>1</v>
      </c>
      <c r="Q81">
        <f>COUNTIFS(Inve!$D$11:$D$117,Detalle!D81)</f>
        <v>1</v>
      </c>
      <c r="S81" t="str">
        <f t="shared" si="4"/>
        <v>Si</v>
      </c>
      <c r="T81" t="str">
        <f t="shared" si="3"/>
        <v>Si</v>
      </c>
    </row>
    <row r="82" spans="2:20" ht="45" x14ac:dyDescent="0.25">
      <c r="B82" s="2">
        <v>76</v>
      </c>
      <c r="C82" s="7" t="s">
        <v>17</v>
      </c>
      <c r="D82" s="5" t="s">
        <v>131</v>
      </c>
      <c r="E82" s="2" t="s">
        <v>107</v>
      </c>
      <c r="F82" s="5" t="s">
        <v>132</v>
      </c>
      <c r="G82" s="47"/>
      <c r="H82" s="56" t="s">
        <v>22</v>
      </c>
      <c r="I82" s="56" t="s">
        <v>22</v>
      </c>
      <c r="J82" s="56"/>
      <c r="K82" s="57" t="s">
        <v>22</v>
      </c>
      <c r="L82" s="56">
        <v>3</v>
      </c>
      <c r="M82" s="62">
        <v>3</v>
      </c>
      <c r="N82" s="61"/>
      <c r="O82" s="61"/>
      <c r="P82">
        <f>COUNTIFS(Inve!$F$11:$F$117,Detalle!D82)</f>
        <v>1</v>
      </c>
      <c r="Q82">
        <f>COUNTIFS(Inve!$D$11:$D$117,Detalle!D82)</f>
        <v>1</v>
      </c>
      <c r="S82" t="str">
        <f t="shared" si="4"/>
        <v>Si</v>
      </c>
      <c r="T82" t="str">
        <f t="shared" si="3"/>
        <v>Si</v>
      </c>
    </row>
    <row r="83" spans="2:20" ht="45" x14ac:dyDescent="0.25">
      <c r="B83" s="2">
        <v>77</v>
      </c>
      <c r="C83" s="7" t="s">
        <v>17</v>
      </c>
      <c r="D83" s="5" t="s">
        <v>133</v>
      </c>
      <c r="E83" s="2" t="s">
        <v>107</v>
      </c>
      <c r="F83" s="5" t="s">
        <v>132</v>
      </c>
      <c r="G83" s="47"/>
      <c r="H83" s="56" t="s">
        <v>22</v>
      </c>
      <c r="I83" s="56" t="s">
        <v>22</v>
      </c>
      <c r="J83" s="56"/>
      <c r="K83" s="57" t="s">
        <v>44</v>
      </c>
      <c r="L83" s="56"/>
      <c r="M83" s="62"/>
      <c r="N83" s="61"/>
      <c r="O83" s="61"/>
      <c r="P83">
        <f>COUNTIFS(Inve!$F$11:$F$117,Detalle!D83)</f>
        <v>0</v>
      </c>
      <c r="Q83">
        <f>COUNTIFS(Inve!$D$11:$D$117,Detalle!D83)</f>
        <v>0</v>
      </c>
      <c r="S83" t="str">
        <f t="shared" si="4"/>
        <v>No</v>
      </c>
      <c r="T83" t="str">
        <f t="shared" si="3"/>
        <v>No</v>
      </c>
    </row>
    <row r="84" spans="2:20" ht="45" x14ac:dyDescent="0.25">
      <c r="B84" s="17">
        <v>78</v>
      </c>
      <c r="C84" s="7" t="s">
        <v>17</v>
      </c>
      <c r="D84" s="5" t="s">
        <v>134</v>
      </c>
      <c r="E84" s="2" t="s">
        <v>117</v>
      </c>
      <c r="F84" s="10" t="s">
        <v>135</v>
      </c>
      <c r="G84" s="49"/>
      <c r="H84" s="56"/>
      <c r="I84" s="56"/>
      <c r="J84" s="56"/>
      <c r="K84" s="57" t="s">
        <v>44</v>
      </c>
      <c r="L84" s="56"/>
      <c r="M84" s="62"/>
      <c r="N84" s="61"/>
      <c r="O84" s="61"/>
      <c r="P84">
        <f>COUNTIFS(Inve!$F$11:$F$117,Detalle!D84)</f>
        <v>0</v>
      </c>
      <c r="Q84">
        <f>COUNTIFS(Inve!$D$11:$D$117,Detalle!D84)</f>
        <v>0</v>
      </c>
      <c r="S84" t="str">
        <f t="shared" si="4"/>
        <v>No</v>
      </c>
      <c r="T84" t="str">
        <f t="shared" si="3"/>
        <v>No</v>
      </c>
    </row>
    <row r="85" spans="2:20" x14ac:dyDescent="0.25">
      <c r="B85" s="17">
        <v>80</v>
      </c>
      <c r="C85" s="7" t="s">
        <v>29</v>
      </c>
      <c r="D85" s="5" t="s">
        <v>136</v>
      </c>
      <c r="E85" s="2" t="s">
        <v>104</v>
      </c>
      <c r="F85" s="5" t="s">
        <v>83</v>
      </c>
      <c r="G85" s="47"/>
      <c r="H85" s="56" t="s">
        <v>22</v>
      </c>
      <c r="I85" s="56" t="s">
        <v>44</v>
      </c>
      <c r="J85" s="56"/>
      <c r="K85" s="57" t="s">
        <v>22</v>
      </c>
      <c r="L85" s="56">
        <v>3</v>
      </c>
      <c r="M85" s="62">
        <v>3</v>
      </c>
      <c r="N85" s="61"/>
      <c r="O85" s="61"/>
      <c r="P85">
        <f>COUNTIFS(Inve!$F$11:$F$117,Detalle!D85)</f>
        <v>1</v>
      </c>
      <c r="Q85">
        <f>COUNTIFS(Inve!$D$11:$D$117,Detalle!D85)</f>
        <v>1</v>
      </c>
      <c r="S85" t="str">
        <f t="shared" si="4"/>
        <v>Si</v>
      </c>
      <c r="T85" t="str">
        <f t="shared" si="3"/>
        <v>Si</v>
      </c>
    </row>
    <row r="86" spans="2:20" x14ac:dyDescent="0.25">
      <c r="B86" s="17">
        <v>82</v>
      </c>
      <c r="C86" s="7" t="s">
        <v>17</v>
      </c>
      <c r="D86" s="5" t="s">
        <v>137</v>
      </c>
      <c r="E86" s="2" t="s">
        <v>104</v>
      </c>
      <c r="F86" s="36" t="s">
        <v>32</v>
      </c>
      <c r="G86" s="47"/>
      <c r="H86" s="56" t="s">
        <v>22</v>
      </c>
      <c r="I86" s="56" t="s">
        <v>22</v>
      </c>
      <c r="J86" s="56"/>
      <c r="K86" s="57" t="s">
        <v>22</v>
      </c>
      <c r="L86" s="56">
        <v>1</v>
      </c>
      <c r="M86" s="62">
        <v>1</v>
      </c>
      <c r="N86" s="61"/>
      <c r="O86" s="61"/>
      <c r="P86">
        <f>COUNTIFS(Inve!$F$11:$F$117,Detalle!D86)</f>
        <v>1</v>
      </c>
      <c r="Q86">
        <f>COUNTIFS(Inve!$D$11:$D$117,Detalle!D86)</f>
        <v>1</v>
      </c>
      <c r="S86" t="str">
        <f t="shared" si="4"/>
        <v>Si</v>
      </c>
      <c r="T86" t="str">
        <f t="shared" si="3"/>
        <v>Si</v>
      </c>
    </row>
    <row r="87" spans="2:20" x14ac:dyDescent="0.25">
      <c r="B87" s="17">
        <v>83</v>
      </c>
      <c r="C87" s="7" t="s">
        <v>17</v>
      </c>
      <c r="D87" s="5" t="s">
        <v>138</v>
      </c>
      <c r="E87" s="2" t="s">
        <v>104</v>
      </c>
      <c r="F87" s="36" t="s">
        <v>32</v>
      </c>
      <c r="G87" s="47"/>
      <c r="H87" s="56" t="s">
        <v>22</v>
      </c>
      <c r="I87" s="56" t="s">
        <v>22</v>
      </c>
      <c r="J87" s="56"/>
      <c r="K87" s="57" t="s">
        <v>22</v>
      </c>
      <c r="L87" s="56">
        <v>1</v>
      </c>
      <c r="M87" s="62">
        <v>1</v>
      </c>
      <c r="N87" s="61"/>
      <c r="O87" s="61"/>
      <c r="P87">
        <f>COUNTIFS(Inve!$F$11:$F$117,Detalle!D87)</f>
        <v>1</v>
      </c>
      <c r="Q87">
        <f>COUNTIFS(Inve!$D$11:$D$117,Detalle!D87)</f>
        <v>1</v>
      </c>
      <c r="S87" t="str">
        <f t="shared" si="4"/>
        <v>Si</v>
      </c>
      <c r="T87" t="str">
        <f t="shared" si="3"/>
        <v>Si</v>
      </c>
    </row>
    <row r="88" spans="2:20" x14ac:dyDescent="0.25">
      <c r="B88" s="17">
        <v>84</v>
      </c>
      <c r="C88" s="7" t="s">
        <v>139</v>
      </c>
      <c r="D88" s="5" t="s">
        <v>140</v>
      </c>
      <c r="E88" s="2" t="s">
        <v>104</v>
      </c>
      <c r="F88" s="36" t="s">
        <v>24</v>
      </c>
      <c r="G88" s="48" t="s">
        <v>24</v>
      </c>
      <c r="H88" s="56" t="s">
        <v>22</v>
      </c>
      <c r="I88" s="56" t="s">
        <v>22</v>
      </c>
      <c r="J88" s="56" t="s">
        <v>22</v>
      </c>
      <c r="K88" s="57" t="s">
        <v>22</v>
      </c>
      <c r="L88" s="56">
        <v>2</v>
      </c>
      <c r="M88" s="62">
        <v>2</v>
      </c>
      <c r="N88" s="61"/>
      <c r="O88" s="61"/>
      <c r="P88">
        <f>COUNTIFS(Inve!$F$11:$F$117,Detalle!D88)</f>
        <v>1</v>
      </c>
      <c r="Q88">
        <f>COUNTIFS(Inve!$D$11:$D$117,Detalle!D88)</f>
        <v>1</v>
      </c>
      <c r="S88" t="str">
        <f t="shared" si="4"/>
        <v>Si</v>
      </c>
      <c r="T88" t="str">
        <f t="shared" si="3"/>
        <v>Si</v>
      </c>
    </row>
    <row r="89" spans="2:20" ht="60" x14ac:dyDescent="0.25">
      <c r="B89" s="17">
        <v>85</v>
      </c>
      <c r="C89" s="7" t="s">
        <v>139</v>
      </c>
      <c r="D89" s="5" t="s">
        <v>141</v>
      </c>
      <c r="E89" s="2" t="s">
        <v>117</v>
      </c>
      <c r="F89" s="10" t="s">
        <v>118</v>
      </c>
      <c r="G89" s="49"/>
      <c r="H89" s="56"/>
      <c r="I89" s="56"/>
      <c r="J89" s="56"/>
      <c r="K89" s="57" t="s">
        <v>44</v>
      </c>
      <c r="L89" s="56"/>
      <c r="M89" s="62"/>
      <c r="N89" s="61"/>
      <c r="O89" s="61"/>
      <c r="P89">
        <f>COUNTIFS(Inve!$F$11:$F$117,Detalle!D89)</f>
        <v>0</v>
      </c>
      <c r="Q89">
        <f>COUNTIFS(Inve!$D$11:$D$117,Detalle!D89)</f>
        <v>0</v>
      </c>
      <c r="S89" t="str">
        <f t="shared" si="4"/>
        <v>No</v>
      </c>
      <c r="T89" t="str">
        <f t="shared" si="3"/>
        <v>No</v>
      </c>
    </row>
    <row r="90" spans="2:20" x14ac:dyDescent="0.25">
      <c r="B90" s="17">
        <v>86</v>
      </c>
      <c r="C90" s="7" t="s">
        <v>139</v>
      </c>
      <c r="D90" s="5" t="s">
        <v>142</v>
      </c>
      <c r="E90" s="2" t="s">
        <v>104</v>
      </c>
      <c r="F90" s="5"/>
      <c r="G90" s="47"/>
      <c r="H90" s="56" t="s">
        <v>44</v>
      </c>
      <c r="I90" s="56" t="s">
        <v>44</v>
      </c>
      <c r="J90" s="56"/>
      <c r="K90" s="57" t="s">
        <v>22</v>
      </c>
      <c r="L90" s="56">
        <v>3</v>
      </c>
      <c r="M90" s="62">
        <v>3</v>
      </c>
      <c r="N90" s="23" t="s">
        <v>22</v>
      </c>
      <c r="O90" s="23" t="s">
        <v>22</v>
      </c>
      <c r="P90">
        <f>COUNTIFS(Inve!$F$11:$F$117,Detalle!D90)</f>
        <v>1</v>
      </c>
      <c r="Q90">
        <f>COUNTIFS(Inve!$D$11:$D$117,Detalle!D90)</f>
        <v>1</v>
      </c>
      <c r="R90" s="26"/>
      <c r="S90" t="str">
        <f t="shared" si="4"/>
        <v>Si</v>
      </c>
      <c r="T90" t="str">
        <f t="shared" si="3"/>
        <v>Si</v>
      </c>
    </row>
    <row r="91" spans="2:20" x14ac:dyDescent="0.25">
      <c r="B91" s="17">
        <v>87</v>
      </c>
      <c r="C91" s="7" t="s">
        <v>139</v>
      </c>
      <c r="D91" s="5" t="s">
        <v>143</v>
      </c>
      <c r="E91" s="2" t="s">
        <v>104</v>
      </c>
      <c r="F91" s="36" t="s">
        <v>24</v>
      </c>
      <c r="G91" s="48" t="s">
        <v>24</v>
      </c>
      <c r="H91" s="56" t="s">
        <v>22</v>
      </c>
      <c r="I91" s="56" t="s">
        <v>22</v>
      </c>
      <c r="J91" s="56" t="s">
        <v>22</v>
      </c>
      <c r="K91" s="57" t="s">
        <v>22</v>
      </c>
      <c r="L91" s="56">
        <v>2</v>
      </c>
      <c r="M91" s="62">
        <v>2</v>
      </c>
      <c r="N91" s="61"/>
      <c r="O91" s="61"/>
      <c r="P91">
        <f>COUNTIFS(Inve!$F$11:$F$117,Detalle!D91)</f>
        <v>1</v>
      </c>
      <c r="Q91">
        <f>COUNTIFS(Inve!$D$11:$D$117,Detalle!D91)</f>
        <v>1</v>
      </c>
      <c r="S91" t="str">
        <f t="shared" si="4"/>
        <v>Si</v>
      </c>
      <c r="T91" t="str">
        <f t="shared" si="3"/>
        <v>Si</v>
      </c>
    </row>
    <row r="92" spans="2:20" ht="30" x14ac:dyDescent="0.25">
      <c r="B92" s="17">
        <v>88</v>
      </c>
      <c r="C92" s="7" t="s">
        <v>139</v>
      </c>
      <c r="D92" s="5" t="s">
        <v>144</v>
      </c>
      <c r="E92" s="2" t="s">
        <v>104</v>
      </c>
      <c r="F92" s="36"/>
      <c r="G92" s="47"/>
      <c r="H92" s="56" t="s">
        <v>22</v>
      </c>
      <c r="I92" s="56" t="s">
        <v>44</v>
      </c>
      <c r="J92" s="56"/>
      <c r="K92" s="57" t="s">
        <v>22</v>
      </c>
      <c r="L92" s="56">
        <v>1</v>
      </c>
      <c r="M92" s="62">
        <v>1</v>
      </c>
      <c r="N92" s="61"/>
      <c r="O92" s="61"/>
      <c r="P92">
        <f>COUNTIFS(Inve!$F$11:$F$117,Detalle!D92)</f>
        <v>1</v>
      </c>
      <c r="Q92">
        <f>COUNTIFS(Inve!$D$11:$D$117,Detalle!D92)</f>
        <v>1</v>
      </c>
      <c r="S92" t="str">
        <f t="shared" si="4"/>
        <v>Si</v>
      </c>
      <c r="T92" t="str">
        <f t="shared" si="3"/>
        <v>Si</v>
      </c>
    </row>
    <row r="93" spans="2:20" x14ac:dyDescent="0.25">
      <c r="B93" s="17">
        <v>89</v>
      </c>
      <c r="C93" s="7" t="s">
        <v>139</v>
      </c>
      <c r="D93" s="5" t="s">
        <v>145</v>
      </c>
      <c r="E93" s="2" t="s">
        <v>104</v>
      </c>
      <c r="F93" s="5"/>
      <c r="G93" s="47"/>
      <c r="H93" s="56" t="s">
        <v>22</v>
      </c>
      <c r="I93" s="56" t="s">
        <v>146</v>
      </c>
      <c r="J93" s="56"/>
      <c r="K93" s="57" t="s">
        <v>22</v>
      </c>
      <c r="L93" s="56">
        <v>2</v>
      </c>
      <c r="M93" s="62">
        <v>2</v>
      </c>
      <c r="N93" s="61"/>
      <c r="O93" s="61"/>
      <c r="P93">
        <f>COUNTIFS(Inve!$F$11:$F$117,Detalle!D93)</f>
        <v>1</v>
      </c>
      <c r="Q93">
        <f>COUNTIFS(Inve!$D$11:$D$117,Detalle!D93)</f>
        <v>1</v>
      </c>
      <c r="S93" t="str">
        <f t="shared" si="4"/>
        <v>Si</v>
      </c>
      <c r="T93" t="str">
        <f t="shared" si="3"/>
        <v>Si</v>
      </c>
    </row>
    <row r="94" spans="2:20" x14ac:dyDescent="0.25">
      <c r="B94" s="17">
        <v>90</v>
      </c>
      <c r="C94" s="7" t="s">
        <v>139</v>
      </c>
      <c r="D94" s="5" t="s">
        <v>147</v>
      </c>
      <c r="E94" s="2" t="s">
        <v>104</v>
      </c>
      <c r="F94" s="5"/>
      <c r="G94" s="47"/>
      <c r="H94" s="56" t="s">
        <v>22</v>
      </c>
      <c r="I94" s="56" t="s">
        <v>44</v>
      </c>
      <c r="J94" s="56"/>
      <c r="K94" s="57" t="s">
        <v>22</v>
      </c>
      <c r="L94" s="56">
        <v>2</v>
      </c>
      <c r="M94" s="62">
        <v>2</v>
      </c>
      <c r="N94" s="61"/>
      <c r="O94" s="61"/>
      <c r="P94">
        <f>COUNTIFS(Inve!$F$11:$F$117,Detalle!D94)</f>
        <v>1</v>
      </c>
      <c r="Q94">
        <f>COUNTIFS(Inve!$D$11:$D$117,Detalle!D94)</f>
        <v>0</v>
      </c>
      <c r="S94" t="str">
        <f t="shared" si="4"/>
        <v>Si</v>
      </c>
      <c r="T94" t="str">
        <f t="shared" si="3"/>
        <v>No</v>
      </c>
    </row>
    <row r="95" spans="2:20" ht="60" x14ac:dyDescent="0.25">
      <c r="B95" s="17">
        <v>91</v>
      </c>
      <c r="C95" s="7" t="s">
        <v>139</v>
      </c>
      <c r="D95" s="5" t="s">
        <v>148</v>
      </c>
      <c r="E95" s="2" t="s">
        <v>107</v>
      </c>
      <c r="F95" s="5" t="s">
        <v>149</v>
      </c>
      <c r="G95" s="47"/>
      <c r="H95" s="56" t="s">
        <v>22</v>
      </c>
      <c r="I95" s="56" t="s">
        <v>22</v>
      </c>
      <c r="J95" s="56"/>
      <c r="K95" s="57" t="s">
        <v>22</v>
      </c>
      <c r="L95" s="56">
        <v>3</v>
      </c>
      <c r="M95" s="62">
        <v>3</v>
      </c>
      <c r="N95" s="61"/>
      <c r="O95" s="61"/>
      <c r="P95">
        <f>COUNTIFS(Inve!$F$11:$F$117,Detalle!D95)</f>
        <v>1</v>
      </c>
      <c r="Q95">
        <f>COUNTIFS(Inve!$D$11:$D$117,Detalle!D95)</f>
        <v>1</v>
      </c>
      <c r="S95" t="str">
        <f t="shared" si="4"/>
        <v>Si</v>
      </c>
      <c r="T95" t="str">
        <f t="shared" si="3"/>
        <v>Si</v>
      </c>
    </row>
    <row r="96" spans="2:20" ht="30" x14ac:dyDescent="0.25">
      <c r="B96" s="17">
        <v>92</v>
      </c>
      <c r="C96" s="7" t="s">
        <v>139</v>
      </c>
      <c r="D96" s="5" t="s">
        <v>150</v>
      </c>
      <c r="E96" s="2" t="s">
        <v>107</v>
      </c>
      <c r="F96" s="36" t="s">
        <v>24</v>
      </c>
      <c r="G96" s="48" t="s">
        <v>24</v>
      </c>
      <c r="H96" s="56" t="s">
        <v>22</v>
      </c>
      <c r="I96" s="56" t="s">
        <v>44</v>
      </c>
      <c r="J96" s="56" t="s">
        <v>22</v>
      </c>
      <c r="K96" s="57" t="s">
        <v>22</v>
      </c>
      <c r="L96" s="56">
        <v>3</v>
      </c>
      <c r="M96" s="62">
        <v>3</v>
      </c>
      <c r="N96" s="61"/>
      <c r="O96" s="61"/>
      <c r="P96">
        <f>COUNTIFS(Inve!$F$11:$F$117,Detalle!D96)</f>
        <v>1</v>
      </c>
      <c r="Q96">
        <f>COUNTIFS(Inve!$D$11:$D$117,Detalle!D96)</f>
        <v>0</v>
      </c>
      <c r="S96" t="str">
        <f t="shared" si="4"/>
        <v>Si</v>
      </c>
      <c r="T96" t="str">
        <f t="shared" si="3"/>
        <v>No</v>
      </c>
    </row>
    <row r="97" spans="2:20" ht="30" x14ac:dyDescent="0.25">
      <c r="B97" s="17">
        <v>93</v>
      </c>
      <c r="C97" s="7" t="s">
        <v>139</v>
      </c>
      <c r="D97" s="5" t="s">
        <v>151</v>
      </c>
      <c r="E97" s="2" t="s">
        <v>107</v>
      </c>
      <c r="F97" s="36" t="s">
        <v>24</v>
      </c>
      <c r="G97" s="48" t="s">
        <v>24</v>
      </c>
      <c r="H97" s="56" t="s">
        <v>22</v>
      </c>
      <c r="I97" s="56" t="s">
        <v>44</v>
      </c>
      <c r="J97" s="56" t="s">
        <v>22</v>
      </c>
      <c r="K97" s="57" t="s">
        <v>22</v>
      </c>
      <c r="L97" s="56">
        <v>3</v>
      </c>
      <c r="M97" s="62">
        <v>3</v>
      </c>
      <c r="N97" s="61"/>
      <c r="O97" s="61"/>
      <c r="P97">
        <f>COUNTIFS(Inve!$F$11:$F$117,Detalle!D97)</f>
        <v>1</v>
      </c>
      <c r="Q97">
        <f>COUNTIFS(Inve!$D$11:$D$117,Detalle!D97)</f>
        <v>1</v>
      </c>
      <c r="S97" t="str">
        <f t="shared" si="4"/>
        <v>Si</v>
      </c>
      <c r="T97" t="str">
        <f t="shared" si="3"/>
        <v>Si</v>
      </c>
    </row>
    <row r="98" spans="2:20" x14ac:dyDescent="0.25">
      <c r="B98" s="17">
        <v>94</v>
      </c>
      <c r="C98" s="7" t="s">
        <v>139</v>
      </c>
      <c r="D98" s="5" t="s">
        <v>152</v>
      </c>
      <c r="E98" s="2" t="s">
        <v>107</v>
      </c>
      <c r="F98" s="36" t="s">
        <v>24</v>
      </c>
      <c r="G98" s="48" t="s">
        <v>24</v>
      </c>
      <c r="H98" s="56" t="s">
        <v>22</v>
      </c>
      <c r="I98" s="56" t="s">
        <v>44</v>
      </c>
      <c r="J98" s="56" t="s">
        <v>22</v>
      </c>
      <c r="K98" s="57" t="s">
        <v>22</v>
      </c>
      <c r="L98" s="56">
        <v>1</v>
      </c>
      <c r="M98" s="62">
        <v>1</v>
      </c>
      <c r="N98" s="61"/>
      <c r="O98" s="61"/>
      <c r="P98">
        <f>COUNTIFS(Inve!$F$11:$F$117,Detalle!D98)</f>
        <v>1</v>
      </c>
      <c r="Q98">
        <f>COUNTIFS(Inve!$D$11:$D$117,Detalle!D98)</f>
        <v>1</v>
      </c>
      <c r="S98" t="str">
        <f t="shared" si="4"/>
        <v>Si</v>
      </c>
      <c r="T98" t="str">
        <f t="shared" si="3"/>
        <v>Si</v>
      </c>
    </row>
    <row r="99" spans="2:20" x14ac:dyDescent="0.25">
      <c r="B99" s="17">
        <v>95</v>
      </c>
      <c r="C99" s="7" t="s">
        <v>75</v>
      </c>
      <c r="D99" s="5" t="s">
        <v>153</v>
      </c>
      <c r="E99" s="2" t="s">
        <v>104</v>
      </c>
      <c r="F99" s="36" t="s">
        <v>24</v>
      </c>
      <c r="G99" s="47"/>
      <c r="H99" s="56" t="s">
        <v>22</v>
      </c>
      <c r="I99" s="56" t="s">
        <v>22</v>
      </c>
      <c r="J99" s="56"/>
      <c r="K99" s="57" t="s">
        <v>22</v>
      </c>
      <c r="L99" s="56">
        <v>3</v>
      </c>
      <c r="M99" s="62">
        <v>1</v>
      </c>
      <c r="N99" s="61"/>
      <c r="O99" s="61"/>
      <c r="P99">
        <f>COUNTIFS(Inve!$F$11:$F$117,Detalle!D99)</f>
        <v>1</v>
      </c>
      <c r="Q99">
        <f>COUNTIFS(Inve!$D$11:$D$117,Detalle!D99)</f>
        <v>1</v>
      </c>
      <c r="S99" t="str">
        <f t="shared" si="4"/>
        <v>Si</v>
      </c>
      <c r="T99" t="str">
        <f t="shared" si="3"/>
        <v>Si</v>
      </c>
    </row>
    <row r="100" spans="2:20" ht="60" x14ac:dyDescent="0.25">
      <c r="B100" s="2">
        <v>96</v>
      </c>
      <c r="C100" s="7" t="s">
        <v>139</v>
      </c>
      <c r="D100" s="5" t="s">
        <v>154</v>
      </c>
      <c r="E100" s="2" t="s">
        <v>117</v>
      </c>
      <c r="F100" s="10" t="s">
        <v>118</v>
      </c>
      <c r="G100" s="49"/>
      <c r="H100" s="56"/>
      <c r="I100" s="56"/>
      <c r="J100" s="56"/>
      <c r="K100" s="57" t="s">
        <v>44</v>
      </c>
      <c r="L100" s="56"/>
      <c r="M100" s="62"/>
      <c r="N100" s="61"/>
      <c r="O100" s="61"/>
      <c r="P100">
        <f>COUNTIFS(Inve!$F$11:$F$117,Detalle!D100)</f>
        <v>0</v>
      </c>
      <c r="Q100">
        <f>COUNTIFS(Inve!$D$11:$D$117,Detalle!D100)</f>
        <v>0</v>
      </c>
      <c r="S100" t="str">
        <f t="shared" si="4"/>
        <v>No</v>
      </c>
      <c r="T100" t="str">
        <f t="shared" si="3"/>
        <v>No</v>
      </c>
    </row>
    <row r="101" spans="2:20" x14ac:dyDescent="0.25">
      <c r="B101" s="13">
        <v>97</v>
      </c>
      <c r="C101" s="14" t="s">
        <v>75</v>
      </c>
      <c r="D101" s="4" t="s">
        <v>155</v>
      </c>
      <c r="E101" s="13" t="s">
        <v>104</v>
      </c>
      <c r="F101" s="4"/>
      <c r="G101" s="52"/>
      <c r="H101" s="56" t="s">
        <v>22</v>
      </c>
      <c r="I101" s="56"/>
      <c r="J101" s="56"/>
      <c r="K101" s="57" t="s">
        <v>44</v>
      </c>
      <c r="L101" s="56"/>
      <c r="M101" s="62"/>
      <c r="N101" s="61"/>
      <c r="O101" s="61"/>
      <c r="P101">
        <f>COUNTIFS(Inve!$F$11:$F$117,Detalle!D101)</f>
        <v>1</v>
      </c>
      <c r="Q101">
        <f>COUNTIFS(Inve!$D$11:$D$117,Detalle!D101)</f>
        <v>0</v>
      </c>
      <c r="S101" t="str">
        <f t="shared" si="4"/>
        <v>Si</v>
      </c>
      <c r="T101" t="str">
        <f t="shared" si="3"/>
        <v>No</v>
      </c>
    </row>
    <row r="102" spans="2:20" ht="30" x14ac:dyDescent="0.25">
      <c r="B102" s="13">
        <v>98</v>
      </c>
      <c r="C102" s="14" t="s">
        <v>75</v>
      </c>
      <c r="D102" s="4" t="s">
        <v>156</v>
      </c>
      <c r="E102" s="13" t="s">
        <v>104</v>
      </c>
      <c r="F102" s="4"/>
      <c r="G102" s="52"/>
      <c r="H102" s="56" t="s">
        <v>22</v>
      </c>
      <c r="I102" s="56"/>
      <c r="J102" s="56"/>
      <c r="K102" s="57" t="s">
        <v>44</v>
      </c>
      <c r="L102" s="56"/>
      <c r="M102" s="62"/>
      <c r="N102" s="61"/>
      <c r="O102" s="61"/>
      <c r="P102">
        <f>COUNTIFS(Inve!$F$11:$F$117,Detalle!D102)</f>
        <v>1</v>
      </c>
      <c r="Q102">
        <f>COUNTIFS(Inve!$D$11:$D$117,Detalle!D102)</f>
        <v>0</v>
      </c>
      <c r="S102" t="str">
        <f t="shared" si="4"/>
        <v>Si</v>
      </c>
      <c r="T102" t="str">
        <f t="shared" si="3"/>
        <v>No</v>
      </c>
    </row>
    <row r="103" spans="2:20" x14ac:dyDescent="0.25">
      <c r="B103" s="2">
        <v>99</v>
      </c>
      <c r="C103" s="7" t="s">
        <v>17</v>
      </c>
      <c r="D103" s="5" t="s">
        <v>157</v>
      </c>
      <c r="E103" s="2" t="s">
        <v>107</v>
      </c>
      <c r="F103" s="5"/>
      <c r="G103" s="47"/>
      <c r="H103" s="56" t="s">
        <v>22</v>
      </c>
      <c r="I103" s="56" t="s">
        <v>22</v>
      </c>
      <c r="J103" s="56"/>
      <c r="K103" s="57" t="s">
        <v>22</v>
      </c>
      <c r="L103" s="56">
        <v>2</v>
      </c>
      <c r="M103" s="62">
        <v>2</v>
      </c>
      <c r="N103" s="61"/>
      <c r="O103" s="61"/>
      <c r="P103">
        <f>COUNTIFS(Inve!$F$11:$F$117,Detalle!D103)</f>
        <v>1</v>
      </c>
      <c r="Q103">
        <f>COUNTIFS(Inve!$D$11:$D$117,Detalle!D103)</f>
        <v>1</v>
      </c>
      <c r="S103" t="str">
        <f t="shared" si="4"/>
        <v>Si</v>
      </c>
      <c r="T103" t="str">
        <f t="shared" si="3"/>
        <v>Si</v>
      </c>
    </row>
    <row r="104" spans="2:20" ht="75" x14ac:dyDescent="0.25">
      <c r="B104" s="2">
        <v>100</v>
      </c>
      <c r="C104" s="7" t="s">
        <v>17</v>
      </c>
      <c r="D104" s="5" t="s">
        <v>158</v>
      </c>
      <c r="E104" s="2" t="s">
        <v>117</v>
      </c>
      <c r="F104" s="10" t="s">
        <v>159</v>
      </c>
      <c r="G104" s="49"/>
      <c r="H104" s="56"/>
      <c r="I104" s="56"/>
      <c r="J104" s="56"/>
      <c r="K104" s="57" t="s">
        <v>44</v>
      </c>
      <c r="L104" s="56"/>
      <c r="M104" s="62"/>
      <c r="N104" s="61"/>
      <c r="O104" s="61"/>
      <c r="P104">
        <f>COUNTIFS(Inve!$F$11:$F$117,Detalle!D104)</f>
        <v>0</v>
      </c>
      <c r="Q104">
        <f>COUNTIFS(Inve!$D$11:$D$117,Detalle!D104)</f>
        <v>0</v>
      </c>
      <c r="S104" t="str">
        <f t="shared" si="4"/>
        <v>No</v>
      </c>
      <c r="T104" t="str">
        <f t="shared" si="3"/>
        <v>No</v>
      </c>
    </row>
    <row r="105" spans="2:20" ht="90" x14ac:dyDescent="0.25">
      <c r="B105" s="13">
        <v>101</v>
      </c>
      <c r="C105" s="14" t="s">
        <v>100</v>
      </c>
      <c r="D105" s="4" t="s">
        <v>160</v>
      </c>
      <c r="E105" s="13" t="s">
        <v>107</v>
      </c>
      <c r="F105" s="4" t="s">
        <v>130</v>
      </c>
      <c r="G105" s="52"/>
      <c r="H105" s="58"/>
      <c r="I105" s="56"/>
      <c r="J105" s="56"/>
      <c r="K105" s="57" t="s">
        <v>44</v>
      </c>
      <c r="L105" s="56"/>
      <c r="M105" s="62"/>
      <c r="N105" s="61"/>
      <c r="O105" s="61"/>
      <c r="P105">
        <f>COUNTIFS(Inve!$F$11:$F$117,Detalle!D105)</f>
        <v>0</v>
      </c>
      <c r="Q105">
        <f>COUNTIFS(Inve!$D$11:$D$117,Detalle!D105)</f>
        <v>0</v>
      </c>
      <c r="S105" t="str">
        <f t="shared" si="4"/>
        <v>No</v>
      </c>
      <c r="T105" t="str">
        <f t="shared" si="3"/>
        <v>No</v>
      </c>
    </row>
    <row r="106" spans="2:20" ht="30" x14ac:dyDescent="0.25">
      <c r="B106" s="17">
        <v>102</v>
      </c>
      <c r="C106" s="7" t="s">
        <v>100</v>
      </c>
      <c r="D106" s="5" t="s">
        <v>161</v>
      </c>
      <c r="E106" s="2" t="s">
        <v>107</v>
      </c>
      <c r="F106" s="5" t="s">
        <v>162</v>
      </c>
      <c r="G106" s="47"/>
      <c r="H106" s="56" t="s">
        <v>44</v>
      </c>
      <c r="I106" s="56" t="s">
        <v>44</v>
      </c>
      <c r="J106" s="56"/>
      <c r="K106" s="57" t="s">
        <v>22</v>
      </c>
      <c r="L106" s="56">
        <v>2</v>
      </c>
      <c r="M106" s="62">
        <v>2</v>
      </c>
      <c r="N106" s="23" t="s">
        <v>44</v>
      </c>
      <c r="O106" s="23" t="s">
        <v>44</v>
      </c>
      <c r="P106">
        <f>COUNTIFS(Inve!$F$11:$F$117,Detalle!D106)</f>
        <v>0</v>
      </c>
      <c r="Q106">
        <f>COUNTIFS(Inve!$D$11:$D$117,Detalle!D106)</f>
        <v>0</v>
      </c>
      <c r="R106" s="26"/>
      <c r="S106" t="str">
        <f t="shared" si="4"/>
        <v>No</v>
      </c>
      <c r="T106" t="str">
        <f t="shared" si="3"/>
        <v>No</v>
      </c>
    </row>
    <row r="107" spans="2:20" x14ac:dyDescent="0.25">
      <c r="B107" s="17">
        <v>103</v>
      </c>
      <c r="C107" s="7" t="s">
        <v>100</v>
      </c>
      <c r="D107" s="5" t="s">
        <v>163</v>
      </c>
      <c r="E107" s="2" t="s">
        <v>104</v>
      </c>
      <c r="F107" s="5" t="s">
        <v>83</v>
      </c>
      <c r="G107" s="47"/>
      <c r="H107" s="56" t="s">
        <v>22</v>
      </c>
      <c r="I107" s="56" t="s">
        <v>44</v>
      </c>
      <c r="J107" s="56"/>
      <c r="K107" s="57" t="s">
        <v>22</v>
      </c>
      <c r="L107" s="56">
        <v>3</v>
      </c>
      <c r="M107" s="62">
        <v>3</v>
      </c>
      <c r="N107" s="61"/>
      <c r="O107" s="61"/>
      <c r="P107">
        <f>COUNTIFS(Inve!$F$11:$F$117,Detalle!D107)</f>
        <v>1</v>
      </c>
      <c r="Q107">
        <f>COUNTIFS(Inve!$D$11:$D$117,Detalle!D107)</f>
        <v>0</v>
      </c>
      <c r="S107" t="str">
        <f t="shared" si="4"/>
        <v>Si</v>
      </c>
      <c r="T107" t="str">
        <f t="shared" si="3"/>
        <v>No</v>
      </c>
    </row>
    <row r="108" spans="2:20" ht="45" x14ac:dyDescent="0.25">
      <c r="B108" s="17">
        <v>104</v>
      </c>
      <c r="C108" s="7" t="s">
        <v>100</v>
      </c>
      <c r="D108" s="5" t="s">
        <v>164</v>
      </c>
      <c r="E108" s="2" t="s">
        <v>107</v>
      </c>
      <c r="F108" s="5" t="s">
        <v>165</v>
      </c>
      <c r="G108" s="47"/>
      <c r="H108" s="56" t="s">
        <v>22</v>
      </c>
      <c r="I108" s="56" t="s">
        <v>44</v>
      </c>
      <c r="J108" s="56"/>
      <c r="K108" s="57" t="s">
        <v>22</v>
      </c>
      <c r="L108" s="56">
        <v>2</v>
      </c>
      <c r="M108" s="62">
        <v>2</v>
      </c>
      <c r="N108" s="61"/>
      <c r="O108" s="61"/>
      <c r="P108">
        <f>COUNTIFS(Inve!$F$11:$F$117,Detalle!D108)</f>
        <v>1</v>
      </c>
      <c r="Q108">
        <f>COUNTIFS(Inve!$D$11:$D$117,Detalle!D108)</f>
        <v>0</v>
      </c>
      <c r="S108" t="str">
        <f t="shared" si="4"/>
        <v>Si</v>
      </c>
      <c r="T108" t="str">
        <f t="shared" si="3"/>
        <v>No</v>
      </c>
    </row>
    <row r="109" spans="2:20" x14ac:dyDescent="0.25">
      <c r="B109" s="17">
        <v>105</v>
      </c>
      <c r="C109" s="7" t="s">
        <v>100</v>
      </c>
      <c r="D109" s="5" t="s">
        <v>166</v>
      </c>
      <c r="E109" s="2" t="s">
        <v>104</v>
      </c>
      <c r="F109" s="5"/>
      <c r="G109" s="47"/>
      <c r="H109" s="56" t="s">
        <v>22</v>
      </c>
      <c r="I109" s="56" t="s">
        <v>44</v>
      </c>
      <c r="J109" s="56"/>
      <c r="K109" s="57" t="s">
        <v>22</v>
      </c>
      <c r="L109" s="56">
        <v>3</v>
      </c>
      <c r="M109" s="62">
        <v>3</v>
      </c>
      <c r="N109" s="61"/>
      <c r="O109" s="61"/>
      <c r="P109">
        <f>COUNTIFS(Inve!$F$11:$F$117,Detalle!D109)</f>
        <v>1</v>
      </c>
      <c r="Q109">
        <f>COUNTIFS(Inve!$D$11:$D$117,Detalle!D109)</f>
        <v>0</v>
      </c>
      <c r="S109" t="str">
        <f t="shared" si="4"/>
        <v>Si</v>
      </c>
      <c r="T109" t="str">
        <f t="shared" si="3"/>
        <v>No</v>
      </c>
    </row>
    <row r="110" spans="2:20" x14ac:dyDescent="0.25">
      <c r="B110" s="17">
        <v>106</v>
      </c>
      <c r="C110" s="7" t="s">
        <v>100</v>
      </c>
      <c r="D110" s="5" t="s">
        <v>167</v>
      </c>
      <c r="E110" s="2" t="s">
        <v>107</v>
      </c>
      <c r="F110" s="36"/>
      <c r="G110" s="47"/>
      <c r="H110" s="56" t="s">
        <v>22</v>
      </c>
      <c r="I110" s="56" t="s">
        <v>44</v>
      </c>
      <c r="J110" s="56"/>
      <c r="K110" s="57" t="s">
        <v>22</v>
      </c>
      <c r="L110" s="56">
        <v>1</v>
      </c>
      <c r="M110" s="62">
        <v>1</v>
      </c>
      <c r="N110" s="61"/>
      <c r="O110" s="61"/>
      <c r="P110">
        <f>COUNTIFS(Inve!$F$11:$F$117,Detalle!D110)</f>
        <v>1</v>
      </c>
      <c r="Q110">
        <f>COUNTIFS(Inve!$D$11:$D$117,Detalle!D110)</f>
        <v>0</v>
      </c>
      <c r="S110" t="str">
        <f t="shared" si="4"/>
        <v>Si</v>
      </c>
      <c r="T110" t="str">
        <f t="shared" si="3"/>
        <v>No</v>
      </c>
    </row>
    <row r="111" spans="2:20" ht="75" x14ac:dyDescent="0.25">
      <c r="B111" s="17">
        <v>107</v>
      </c>
      <c r="C111" s="7" t="s">
        <v>100</v>
      </c>
      <c r="D111" s="5" t="s">
        <v>168</v>
      </c>
      <c r="E111" s="2" t="s">
        <v>107</v>
      </c>
      <c r="F111" s="5" t="s">
        <v>169</v>
      </c>
      <c r="G111" s="47"/>
      <c r="H111" s="56" t="s">
        <v>22</v>
      </c>
      <c r="I111" s="56" t="s">
        <v>44</v>
      </c>
      <c r="J111" s="56"/>
      <c r="K111" s="57" t="s">
        <v>22</v>
      </c>
      <c r="L111" s="56">
        <v>3</v>
      </c>
      <c r="M111" s="62">
        <v>3</v>
      </c>
      <c r="N111" s="61"/>
      <c r="O111" s="61"/>
      <c r="P111">
        <f>COUNTIFS(Inve!$F$11:$F$117,Detalle!D111)</f>
        <v>1</v>
      </c>
      <c r="Q111">
        <f>COUNTIFS(Inve!$D$11:$D$117,Detalle!D111)</f>
        <v>0</v>
      </c>
      <c r="S111" t="str">
        <f t="shared" si="4"/>
        <v>Si</v>
      </c>
      <c r="T111" t="str">
        <f t="shared" si="3"/>
        <v>No</v>
      </c>
    </row>
    <row r="112" spans="2:20" x14ac:dyDescent="0.25">
      <c r="B112" s="17">
        <v>109</v>
      </c>
      <c r="C112" s="7" t="s">
        <v>100</v>
      </c>
      <c r="D112" s="5" t="s">
        <v>170</v>
      </c>
      <c r="E112" s="2" t="s">
        <v>107</v>
      </c>
      <c r="F112" s="36"/>
      <c r="G112" s="47"/>
      <c r="H112" s="56" t="s">
        <v>44</v>
      </c>
      <c r="I112" s="56" t="s">
        <v>44</v>
      </c>
      <c r="J112" s="56"/>
      <c r="K112" s="57" t="s">
        <v>22</v>
      </c>
      <c r="L112" s="56">
        <v>1</v>
      </c>
      <c r="M112" s="62">
        <v>1</v>
      </c>
      <c r="N112" s="23" t="s">
        <v>44</v>
      </c>
      <c r="O112" s="23" t="s">
        <v>44</v>
      </c>
      <c r="P112">
        <f>COUNTIFS(Inve!$F$11:$F$117,Detalle!D112)</f>
        <v>0</v>
      </c>
      <c r="Q112">
        <f>COUNTIFS(Inve!$D$11:$D$117,Detalle!D112)</f>
        <v>0</v>
      </c>
      <c r="R112" s="26"/>
      <c r="S112" t="str">
        <f t="shared" si="4"/>
        <v>No</v>
      </c>
      <c r="T112" t="str">
        <f t="shared" si="3"/>
        <v>No</v>
      </c>
    </row>
    <row r="113" spans="2:20" ht="30" x14ac:dyDescent="0.25">
      <c r="B113" s="17">
        <v>110</v>
      </c>
      <c r="C113" s="7" t="s">
        <v>29</v>
      </c>
      <c r="D113" s="5" t="s">
        <v>171</v>
      </c>
      <c r="E113" s="2" t="s">
        <v>107</v>
      </c>
      <c r="F113" s="36" t="s">
        <v>172</v>
      </c>
      <c r="G113" s="47"/>
      <c r="H113" s="56" t="s">
        <v>22</v>
      </c>
      <c r="I113" s="56" t="s">
        <v>22</v>
      </c>
      <c r="J113" s="56"/>
      <c r="K113" s="57" t="s">
        <v>22</v>
      </c>
      <c r="L113" s="56">
        <v>1</v>
      </c>
      <c r="M113" s="62">
        <v>1</v>
      </c>
      <c r="N113" s="61"/>
      <c r="O113" s="61"/>
      <c r="P113">
        <f>COUNTIFS(Inve!$F$11:$F$117,Detalle!D113)</f>
        <v>1</v>
      </c>
      <c r="Q113">
        <f>COUNTIFS(Inve!$D$11:$D$117,Detalle!D113)</f>
        <v>1</v>
      </c>
      <c r="S113" t="str">
        <f t="shared" si="4"/>
        <v>Si</v>
      </c>
      <c r="T113" t="str">
        <f t="shared" si="3"/>
        <v>Si</v>
      </c>
    </row>
    <row r="114" spans="2:20" ht="90" x14ac:dyDescent="0.25">
      <c r="B114" s="19">
        <v>111</v>
      </c>
      <c r="C114" s="14" t="s">
        <v>100</v>
      </c>
      <c r="D114" s="4" t="s">
        <v>173</v>
      </c>
      <c r="E114" s="13" t="s">
        <v>107</v>
      </c>
      <c r="F114" s="4" t="s">
        <v>130</v>
      </c>
      <c r="G114" s="52"/>
      <c r="H114" s="56"/>
      <c r="I114" s="56"/>
      <c r="J114" s="56"/>
      <c r="K114" s="57" t="s">
        <v>44</v>
      </c>
      <c r="L114" s="56"/>
      <c r="M114" s="62"/>
      <c r="N114" s="61"/>
      <c r="O114" s="61"/>
      <c r="P114">
        <f>COUNTIFS(Inve!$F$11:$F$117,Detalle!D114)</f>
        <v>0</v>
      </c>
      <c r="Q114">
        <f>COUNTIFS(Inve!$D$11:$D$117,Detalle!D114)</f>
        <v>0</v>
      </c>
      <c r="S114" t="str">
        <f t="shared" si="4"/>
        <v>No</v>
      </c>
      <c r="T114" t="str">
        <f t="shared" si="3"/>
        <v>No</v>
      </c>
    </row>
    <row r="115" spans="2:20" ht="90" x14ac:dyDescent="0.25">
      <c r="B115" s="19">
        <v>112</v>
      </c>
      <c r="C115" s="14" t="s">
        <v>100</v>
      </c>
      <c r="D115" s="4" t="s">
        <v>174</v>
      </c>
      <c r="E115" s="13" t="s">
        <v>107</v>
      </c>
      <c r="F115" s="4" t="s">
        <v>130</v>
      </c>
      <c r="G115" s="52"/>
      <c r="H115" s="56"/>
      <c r="I115" s="56"/>
      <c r="J115" s="56"/>
      <c r="K115" s="57" t="s">
        <v>44</v>
      </c>
      <c r="L115" s="56"/>
      <c r="M115" s="62"/>
      <c r="N115" s="61"/>
      <c r="O115" s="61"/>
      <c r="P115">
        <f>COUNTIFS(Inve!$F$11:$F$117,Detalle!D115)</f>
        <v>0</v>
      </c>
      <c r="Q115">
        <f>COUNTIFS(Inve!$D$11:$D$117,Detalle!D115)</f>
        <v>0</v>
      </c>
      <c r="S115" t="str">
        <f t="shared" si="4"/>
        <v>No</v>
      </c>
      <c r="T115" t="str">
        <f t="shared" si="3"/>
        <v>No</v>
      </c>
    </row>
    <row r="116" spans="2:20" ht="90" x14ac:dyDescent="0.25">
      <c r="B116" s="19">
        <v>113</v>
      </c>
      <c r="C116" s="14" t="s">
        <v>100</v>
      </c>
      <c r="D116" s="4" t="s">
        <v>175</v>
      </c>
      <c r="E116" s="13" t="s">
        <v>107</v>
      </c>
      <c r="F116" s="4" t="s">
        <v>130</v>
      </c>
      <c r="G116" s="52"/>
      <c r="H116" s="56"/>
      <c r="I116" s="56"/>
      <c r="J116" s="56"/>
      <c r="K116" s="57" t="s">
        <v>44</v>
      </c>
      <c r="L116" s="56"/>
      <c r="M116" s="62"/>
      <c r="N116" s="61"/>
      <c r="O116" s="61"/>
      <c r="P116">
        <f>COUNTIFS(Inve!$F$11:$F$117,Detalle!D116)</f>
        <v>0</v>
      </c>
      <c r="Q116">
        <f>COUNTIFS(Inve!$D$11:$D$117,Detalle!D116)</f>
        <v>0</v>
      </c>
      <c r="S116" t="str">
        <f t="shared" si="4"/>
        <v>No</v>
      </c>
      <c r="T116" t="str">
        <f t="shared" si="3"/>
        <v>No</v>
      </c>
    </row>
    <row r="117" spans="2:20" x14ac:dyDescent="0.25">
      <c r="B117" s="17">
        <v>114</v>
      </c>
      <c r="C117" s="7" t="s">
        <v>17</v>
      </c>
      <c r="D117" s="5" t="s">
        <v>176</v>
      </c>
      <c r="E117" s="2" t="s">
        <v>104</v>
      </c>
      <c r="F117" s="36" t="s">
        <v>32</v>
      </c>
      <c r="G117" s="47"/>
      <c r="H117" s="56" t="s">
        <v>22</v>
      </c>
      <c r="I117" s="56" t="s">
        <v>22</v>
      </c>
      <c r="J117" s="56"/>
      <c r="K117" s="57" t="s">
        <v>22</v>
      </c>
      <c r="L117" s="56">
        <v>3</v>
      </c>
      <c r="M117" s="62">
        <v>3</v>
      </c>
      <c r="N117" s="61"/>
      <c r="O117" s="61"/>
      <c r="P117">
        <f>COUNTIFS(Inve!$F$11:$F$117,Detalle!D117)</f>
        <v>1</v>
      </c>
      <c r="Q117">
        <f>COUNTIFS(Inve!$D$11:$D$117,Detalle!D117)</f>
        <v>1</v>
      </c>
      <c r="S117" t="str">
        <f t="shared" si="4"/>
        <v>Si</v>
      </c>
      <c r="T117" t="str">
        <f t="shared" si="3"/>
        <v>Si</v>
      </c>
    </row>
    <row r="118" spans="2:20" ht="75" x14ac:dyDescent="0.25">
      <c r="B118" s="17">
        <v>115</v>
      </c>
      <c r="C118" s="7" t="s">
        <v>17</v>
      </c>
      <c r="D118" s="5" t="s">
        <v>177</v>
      </c>
      <c r="E118" s="2" t="s">
        <v>117</v>
      </c>
      <c r="F118" s="10" t="s">
        <v>178</v>
      </c>
      <c r="G118" s="49"/>
      <c r="H118" s="56"/>
      <c r="I118" s="56"/>
      <c r="J118" s="56"/>
      <c r="K118" s="57" t="s">
        <v>44</v>
      </c>
      <c r="L118" s="56"/>
      <c r="M118" s="62"/>
      <c r="N118" s="61"/>
      <c r="O118" s="61"/>
      <c r="P118">
        <f>COUNTIFS(Inve!$F$11:$F$117,Detalle!D118)</f>
        <v>0</v>
      </c>
      <c r="Q118">
        <f>COUNTIFS(Inve!$D$11:$D$117,Detalle!D118)</f>
        <v>0</v>
      </c>
      <c r="S118" t="str">
        <f t="shared" si="4"/>
        <v>No</v>
      </c>
      <c r="T118" t="str">
        <f t="shared" si="3"/>
        <v>No</v>
      </c>
    </row>
    <row r="119" spans="2:20" x14ac:dyDescent="0.25">
      <c r="B119" s="17">
        <v>116</v>
      </c>
      <c r="C119" s="7" t="s">
        <v>17</v>
      </c>
      <c r="D119" s="5" t="s">
        <v>179</v>
      </c>
      <c r="E119" s="2" t="s">
        <v>107</v>
      </c>
      <c r="F119" s="5"/>
      <c r="G119" s="47"/>
      <c r="H119" s="56" t="s">
        <v>22</v>
      </c>
      <c r="I119" s="56" t="s">
        <v>22</v>
      </c>
      <c r="J119" s="56"/>
      <c r="K119" s="57" t="s">
        <v>22</v>
      </c>
      <c r="L119" s="56">
        <v>3</v>
      </c>
      <c r="M119" s="62">
        <v>3</v>
      </c>
      <c r="N119" s="61"/>
      <c r="O119" s="61"/>
      <c r="P119">
        <f>COUNTIFS(Inve!$F$11:$F$117,Detalle!D119)</f>
        <v>1</v>
      </c>
      <c r="Q119">
        <f>COUNTIFS(Inve!$D$11:$D$117,Detalle!D119)</f>
        <v>1</v>
      </c>
      <c r="S119" t="str">
        <f t="shared" si="4"/>
        <v>Si</v>
      </c>
      <c r="T119" t="str">
        <f t="shared" si="3"/>
        <v>Si</v>
      </c>
    </row>
    <row r="120" spans="2:20" x14ac:dyDescent="0.25">
      <c r="B120" s="17">
        <v>117</v>
      </c>
      <c r="C120" s="7" t="s">
        <v>17</v>
      </c>
      <c r="D120" s="5" t="s">
        <v>180</v>
      </c>
      <c r="E120" s="2" t="s">
        <v>104</v>
      </c>
      <c r="F120" s="5"/>
      <c r="G120" s="47"/>
      <c r="H120" s="56" t="s">
        <v>22</v>
      </c>
      <c r="I120" s="56"/>
      <c r="J120" s="56"/>
      <c r="K120" s="57" t="s">
        <v>44</v>
      </c>
      <c r="L120" s="56"/>
      <c r="M120" s="62"/>
      <c r="N120" s="61"/>
      <c r="O120" s="61"/>
      <c r="P120">
        <f>COUNTIFS(Inve!$F$11:$F$117,Detalle!D120)</f>
        <v>0</v>
      </c>
      <c r="Q120">
        <f>COUNTIFS(Inve!$D$11:$D$117,Detalle!D120)</f>
        <v>0</v>
      </c>
      <c r="S120" t="str">
        <f t="shared" si="4"/>
        <v>No</v>
      </c>
      <c r="T120" t="str">
        <f t="shared" si="3"/>
        <v>No</v>
      </c>
    </row>
    <row r="121" spans="2:20" x14ac:dyDescent="0.25">
      <c r="B121" s="17">
        <v>118</v>
      </c>
      <c r="C121" s="7" t="s">
        <v>29</v>
      </c>
      <c r="D121" s="5" t="s">
        <v>181</v>
      </c>
      <c r="E121" s="2" t="s">
        <v>107</v>
      </c>
      <c r="F121" s="5"/>
      <c r="G121" s="47"/>
      <c r="H121" s="56" t="s">
        <v>22</v>
      </c>
      <c r="I121" s="56" t="s">
        <v>22</v>
      </c>
      <c r="J121" s="56"/>
      <c r="K121" s="57" t="s">
        <v>22</v>
      </c>
      <c r="L121" s="56">
        <v>3</v>
      </c>
      <c r="M121" s="62">
        <v>3</v>
      </c>
      <c r="N121" s="61"/>
      <c r="O121" s="61"/>
      <c r="P121">
        <f>COUNTIFS(Inve!$F$11:$F$117,Detalle!D121)</f>
        <v>1</v>
      </c>
      <c r="Q121">
        <f>COUNTIFS(Inve!$D$11:$D$117,Detalle!D121)</f>
        <v>1</v>
      </c>
      <c r="S121" t="str">
        <f t="shared" si="4"/>
        <v>Si</v>
      </c>
      <c r="T121" t="str">
        <f t="shared" si="3"/>
        <v>Si</v>
      </c>
    </row>
    <row r="122" spans="2:20" ht="30" x14ac:dyDescent="0.25">
      <c r="B122" s="17">
        <v>119</v>
      </c>
      <c r="C122" s="7" t="s">
        <v>100</v>
      </c>
      <c r="D122" s="5" t="s">
        <v>182</v>
      </c>
      <c r="E122" s="2" t="s">
        <v>117</v>
      </c>
      <c r="F122" s="10" t="s">
        <v>183</v>
      </c>
      <c r="G122" s="49"/>
      <c r="H122" s="56"/>
      <c r="I122" s="56"/>
      <c r="J122" s="56"/>
      <c r="K122" s="57" t="s">
        <v>44</v>
      </c>
      <c r="L122" s="56"/>
      <c r="M122" s="62"/>
      <c r="N122" s="61"/>
      <c r="O122" s="61"/>
      <c r="P122">
        <f>COUNTIFS(Inve!$F$11:$F$117,Detalle!D122)</f>
        <v>0</v>
      </c>
      <c r="Q122">
        <f>COUNTIFS(Inve!$D$11:$D$117,Detalle!D122)</f>
        <v>0</v>
      </c>
      <c r="S122" t="str">
        <f t="shared" si="4"/>
        <v>No</v>
      </c>
      <c r="T122" t="str">
        <f t="shared" si="3"/>
        <v>No</v>
      </c>
    </row>
    <row r="123" spans="2:20" x14ac:dyDescent="0.25">
      <c r="B123" s="17">
        <v>121</v>
      </c>
      <c r="C123" s="7" t="s">
        <v>75</v>
      </c>
      <c r="D123" s="5" t="s">
        <v>184</v>
      </c>
      <c r="E123" s="2" t="s">
        <v>104</v>
      </c>
      <c r="F123" s="5"/>
      <c r="G123" s="47"/>
      <c r="H123" s="56" t="s">
        <v>22</v>
      </c>
      <c r="I123" s="56" t="s">
        <v>22</v>
      </c>
      <c r="J123" s="56"/>
      <c r="K123" s="57" t="s">
        <v>22</v>
      </c>
      <c r="L123" s="56">
        <v>3</v>
      </c>
      <c r="M123" s="62">
        <v>3</v>
      </c>
      <c r="N123" s="61"/>
      <c r="O123" s="61"/>
      <c r="P123">
        <f>COUNTIFS(Inve!$F$11:$F$117,Detalle!D123)</f>
        <v>1</v>
      </c>
      <c r="Q123">
        <f>COUNTIFS(Inve!$D$11:$D$117,Detalle!D123)</f>
        <v>1</v>
      </c>
      <c r="S123" t="str">
        <f t="shared" si="4"/>
        <v>Si</v>
      </c>
      <c r="T123" t="str">
        <f t="shared" si="3"/>
        <v>Si</v>
      </c>
    </row>
    <row r="124" spans="2:20" ht="90" x14ac:dyDescent="0.25">
      <c r="B124" s="17">
        <v>122</v>
      </c>
      <c r="C124" s="7" t="s">
        <v>17</v>
      </c>
      <c r="D124" s="5" t="s">
        <v>185</v>
      </c>
      <c r="E124" s="2" t="s">
        <v>107</v>
      </c>
      <c r="F124" s="5" t="s">
        <v>186</v>
      </c>
      <c r="G124" s="47"/>
      <c r="H124" s="56" t="s">
        <v>44</v>
      </c>
      <c r="I124" s="56" t="s">
        <v>44</v>
      </c>
      <c r="J124" s="56"/>
      <c r="K124" s="57" t="s">
        <v>22</v>
      </c>
      <c r="L124" s="56">
        <v>2</v>
      </c>
      <c r="M124" s="62">
        <v>2</v>
      </c>
      <c r="N124" s="23" t="s">
        <v>22</v>
      </c>
      <c r="O124" s="23" t="s">
        <v>44</v>
      </c>
      <c r="P124">
        <f>COUNTIFS(Inve!$F$11:$F$117,Detalle!D124)</f>
        <v>1</v>
      </c>
      <c r="Q124">
        <f>COUNTIFS(Inve!$D$11:$D$117,Detalle!D124)</f>
        <v>0</v>
      </c>
      <c r="R124" s="26"/>
      <c r="S124" t="str">
        <f t="shared" si="4"/>
        <v>Si</v>
      </c>
      <c r="T124" t="str">
        <f t="shared" si="3"/>
        <v>No</v>
      </c>
    </row>
    <row r="125" spans="2:20" ht="45" x14ac:dyDescent="0.25">
      <c r="B125" s="17">
        <v>123</v>
      </c>
      <c r="C125" s="7" t="s">
        <v>17</v>
      </c>
      <c r="D125" s="5" t="s">
        <v>187</v>
      </c>
      <c r="E125" s="2" t="s">
        <v>117</v>
      </c>
      <c r="F125" s="10" t="s">
        <v>188</v>
      </c>
      <c r="G125" s="49"/>
      <c r="H125" s="56"/>
      <c r="I125" s="56"/>
      <c r="J125" s="56"/>
      <c r="K125" s="57" t="s">
        <v>44</v>
      </c>
      <c r="L125" s="56"/>
      <c r="M125" s="62"/>
      <c r="N125" s="61"/>
      <c r="O125" s="61"/>
      <c r="P125">
        <f>COUNTIFS(Inve!$F$11:$F$117,Detalle!D125)</f>
        <v>0</v>
      </c>
      <c r="Q125">
        <f>COUNTIFS(Inve!$D$11:$D$117,Detalle!D125)</f>
        <v>0</v>
      </c>
      <c r="S125" t="str">
        <f t="shared" si="4"/>
        <v>No</v>
      </c>
      <c r="T125" t="str">
        <f t="shared" si="3"/>
        <v>No</v>
      </c>
    </row>
    <row r="126" spans="2:20" x14ac:dyDescent="0.25">
      <c r="B126" s="17">
        <v>124</v>
      </c>
      <c r="C126" s="7" t="s">
        <v>17</v>
      </c>
      <c r="D126" s="5" t="s">
        <v>189</v>
      </c>
      <c r="E126" s="2" t="s">
        <v>104</v>
      </c>
      <c r="F126" s="5"/>
      <c r="G126" s="47"/>
      <c r="H126" s="56" t="s">
        <v>22</v>
      </c>
      <c r="I126" s="56" t="s">
        <v>22</v>
      </c>
      <c r="J126" s="56"/>
      <c r="K126" s="57" t="s">
        <v>22</v>
      </c>
      <c r="L126" s="56">
        <v>3</v>
      </c>
      <c r="M126" s="62">
        <v>3</v>
      </c>
      <c r="N126" s="61"/>
      <c r="O126" s="61"/>
      <c r="P126">
        <f>COUNTIFS(Inve!$F$11:$F$117,Detalle!D126)</f>
        <v>1</v>
      </c>
      <c r="Q126">
        <f>COUNTIFS(Inve!$D$11:$D$117,Detalle!D126)</f>
        <v>1</v>
      </c>
      <c r="S126" t="str">
        <f t="shared" si="4"/>
        <v>Si</v>
      </c>
      <c r="T126" t="str">
        <f t="shared" si="3"/>
        <v>Si</v>
      </c>
    </row>
    <row r="127" spans="2:20" ht="75" x14ac:dyDescent="0.25">
      <c r="B127" s="17">
        <v>125</v>
      </c>
      <c r="C127" s="7" t="s">
        <v>190</v>
      </c>
      <c r="D127" s="5" t="s">
        <v>191</v>
      </c>
      <c r="E127" s="2" t="s">
        <v>117</v>
      </c>
      <c r="F127" s="10" t="s">
        <v>192</v>
      </c>
      <c r="G127" s="49"/>
      <c r="H127" s="56"/>
      <c r="I127" s="56"/>
      <c r="J127" s="56"/>
      <c r="K127" s="57" t="s">
        <v>44</v>
      </c>
      <c r="L127" s="56"/>
      <c r="M127" s="62"/>
      <c r="N127" s="61"/>
      <c r="O127" s="61"/>
      <c r="P127">
        <f>COUNTIFS(Inve!$F$11:$F$117,Detalle!D127)</f>
        <v>0</v>
      </c>
      <c r="Q127">
        <f>COUNTIFS(Inve!$D$11:$D$117,Detalle!D127)</f>
        <v>0</v>
      </c>
      <c r="S127" t="str">
        <f t="shared" si="4"/>
        <v>No</v>
      </c>
      <c r="T127" t="str">
        <f t="shared" si="3"/>
        <v>No</v>
      </c>
    </row>
    <row r="128" spans="2:20" ht="75" x14ac:dyDescent="0.25">
      <c r="B128" s="17">
        <v>126</v>
      </c>
      <c r="C128" s="7" t="s">
        <v>190</v>
      </c>
      <c r="D128" s="5" t="s">
        <v>193</v>
      </c>
      <c r="E128" s="2" t="s">
        <v>117</v>
      </c>
      <c r="F128" s="10" t="s">
        <v>192</v>
      </c>
      <c r="G128" s="49"/>
      <c r="H128" s="56"/>
      <c r="I128" s="56"/>
      <c r="J128" s="56"/>
      <c r="K128" s="57" t="s">
        <v>44</v>
      </c>
      <c r="L128" s="56"/>
      <c r="M128" s="62"/>
      <c r="N128" s="61"/>
      <c r="O128" s="61"/>
      <c r="P128">
        <f>COUNTIFS(Inve!$F$11:$F$117,Detalle!D128)</f>
        <v>0</v>
      </c>
      <c r="Q128">
        <f>COUNTIFS(Inve!$D$11:$D$117,Detalle!D128)</f>
        <v>0</v>
      </c>
      <c r="S128" t="str">
        <f t="shared" si="4"/>
        <v>No</v>
      </c>
      <c r="T128" t="str">
        <f t="shared" si="3"/>
        <v>No</v>
      </c>
    </row>
    <row r="129" spans="2:11" x14ac:dyDescent="0.25">
      <c r="B129" s="20"/>
    </row>
    <row r="130" spans="2:11" x14ac:dyDescent="0.25">
      <c r="B130" s="21"/>
      <c r="D130" s="11"/>
    </row>
    <row r="131" spans="2:11" x14ac:dyDescent="0.25">
      <c r="B131" s="20"/>
      <c r="E131" s="11"/>
      <c r="F131" s="25" t="s">
        <v>194</v>
      </c>
      <c r="G131" s="25" t="s">
        <v>195</v>
      </c>
      <c r="H131" s="30" t="s">
        <v>196</v>
      </c>
      <c r="I131" s="25" t="s">
        <v>15</v>
      </c>
      <c r="J131" s="30" t="s">
        <v>197</v>
      </c>
    </row>
    <row r="132" spans="2:11" x14ac:dyDescent="0.25">
      <c r="E132" s="27" t="s">
        <v>19</v>
      </c>
      <c r="F132" s="26">
        <v>19</v>
      </c>
      <c r="G132" s="23">
        <v>0</v>
      </c>
      <c r="H132" s="35" t="e">
        <f>#REF!/F132</f>
        <v>#REF!</v>
      </c>
      <c r="I132" s="33">
        <v>19</v>
      </c>
      <c r="J132" s="35">
        <f>I132/F132</f>
        <v>1</v>
      </c>
    </row>
    <row r="133" spans="2:11" x14ac:dyDescent="0.25">
      <c r="E133" s="27" t="s">
        <v>41</v>
      </c>
      <c r="F133" s="26">
        <v>39</v>
      </c>
      <c r="G133" s="23">
        <v>0</v>
      </c>
      <c r="H133" s="35" t="e">
        <f>#REF!/F133</f>
        <v>#REF!</v>
      </c>
      <c r="I133" s="33">
        <v>35</v>
      </c>
      <c r="J133" s="35">
        <f>I133/F133</f>
        <v>0.89743589743589747</v>
      </c>
    </row>
    <row r="134" spans="2:11" x14ac:dyDescent="0.25">
      <c r="E134" s="27" t="s">
        <v>104</v>
      </c>
      <c r="F134" s="26">
        <v>36</v>
      </c>
      <c r="G134" s="23">
        <v>3</v>
      </c>
      <c r="H134" s="35" t="e">
        <f>#REF!/F134</f>
        <v>#REF!</v>
      </c>
      <c r="I134" s="33">
        <v>21</v>
      </c>
      <c r="J134" s="35">
        <f>I134/F134</f>
        <v>0.58333333333333337</v>
      </c>
    </row>
    <row r="135" spans="2:11" x14ac:dyDescent="0.25">
      <c r="B135" s="12"/>
      <c r="E135" s="27" t="s">
        <v>107</v>
      </c>
      <c r="F135" s="28">
        <v>22</v>
      </c>
      <c r="G135" s="29">
        <v>5</v>
      </c>
      <c r="H135" s="35" t="e">
        <f>#REF!/F135</f>
        <v>#REF!</v>
      </c>
      <c r="I135" s="34">
        <v>8</v>
      </c>
      <c r="J135" s="35">
        <f>I135/F135</f>
        <v>0.36363636363636365</v>
      </c>
    </row>
    <row r="136" spans="2:11" x14ac:dyDescent="0.25">
      <c r="D136" s="11"/>
      <c r="E136" s="25" t="s">
        <v>194</v>
      </c>
      <c r="F136" s="31">
        <f>SUM(F132:F135)</f>
        <v>116</v>
      </c>
      <c r="G136" s="31">
        <f>SUM(G132:G135)</f>
        <v>8</v>
      </c>
      <c r="H136" s="32" t="e">
        <f>#REF!/F136</f>
        <v>#REF!</v>
      </c>
      <c r="I136" s="31">
        <f>SUM(I132:I135)</f>
        <v>83</v>
      </c>
      <c r="J136" s="32">
        <f>I136/F136</f>
        <v>0.71551724137931039</v>
      </c>
    </row>
    <row r="137" spans="2:11" x14ac:dyDescent="0.25">
      <c r="E137" t="s">
        <v>198</v>
      </c>
    </row>
    <row r="138" spans="2:11" x14ac:dyDescent="0.25">
      <c r="E138" t="s">
        <v>199</v>
      </c>
    </row>
    <row r="139" spans="2:11" x14ac:dyDescent="0.25">
      <c r="B139" s="12"/>
    </row>
    <row r="141" spans="2:11" x14ac:dyDescent="0.25">
      <c r="F141" s="67" t="s">
        <v>24</v>
      </c>
      <c r="G141" s="67" t="s">
        <v>32</v>
      </c>
      <c r="H141" s="67" t="s">
        <v>20</v>
      </c>
      <c r="I141" s="67" t="s">
        <v>28</v>
      </c>
      <c r="J141" s="67" t="s">
        <v>37</v>
      </c>
      <c r="K141" s="67" t="s">
        <v>83</v>
      </c>
    </row>
    <row r="142" spans="2:11" x14ac:dyDescent="0.25">
      <c r="E142" t="s">
        <v>200</v>
      </c>
      <c r="F142">
        <f>COUNTIFS($F$3:$F$128,F141)</f>
        <v>24</v>
      </c>
      <c r="G142">
        <f t="shared" ref="G142:K142" si="5">COUNTIFS($F$3:$F$128,G141)</f>
        <v>21</v>
      </c>
      <c r="H142">
        <f t="shared" si="5"/>
        <v>17</v>
      </c>
      <c r="I142">
        <f t="shared" si="5"/>
        <v>10</v>
      </c>
      <c r="J142">
        <f t="shared" si="5"/>
        <v>8</v>
      </c>
      <c r="K142">
        <f t="shared" si="5"/>
        <v>5</v>
      </c>
    </row>
    <row r="144" spans="2:11" x14ac:dyDescent="0.25">
      <c r="B144" s="12"/>
    </row>
    <row r="145" spans="2:11" x14ac:dyDescent="0.25">
      <c r="H145">
        <v>1194</v>
      </c>
    </row>
    <row r="146" spans="2:11" x14ac:dyDescent="0.25">
      <c r="B146" s="12"/>
    </row>
    <row r="147" spans="2:11" x14ac:dyDescent="0.25">
      <c r="F147" s="67" t="s">
        <v>24</v>
      </c>
      <c r="G147" s="67" t="s">
        <v>32</v>
      </c>
      <c r="H147" s="67" t="s">
        <v>20</v>
      </c>
      <c r="I147" s="67" t="s">
        <v>28</v>
      </c>
      <c r="J147" s="67" t="s">
        <v>37</v>
      </c>
      <c r="K147" s="67" t="s">
        <v>83</v>
      </c>
    </row>
    <row r="148" spans="2:11" ht="30" x14ac:dyDescent="0.25"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17"/>
  <sheetViews>
    <sheetView topLeftCell="D70" workbookViewId="0">
      <selection activeCell="H79" sqref="H79"/>
    </sheetView>
  </sheetViews>
  <sheetFormatPr baseColWidth="10" defaultColWidth="8.85546875" defaultRowHeight="15" x14ac:dyDescent="0.25"/>
  <cols>
    <col min="2" max="2" width="7.85546875" bestFit="1" customWidth="1"/>
    <col min="3" max="3" width="5.42578125" bestFit="1" customWidth="1"/>
    <col min="4" max="4" width="92.42578125" bestFit="1" customWidth="1"/>
    <col min="5" max="5" width="6" bestFit="1" customWidth="1"/>
    <col min="6" max="6" width="92.42578125" bestFit="1" customWidth="1"/>
    <col min="7" max="7" width="4" bestFit="1" customWidth="1"/>
    <col min="8" max="8" width="42.7109375" bestFit="1" customWidth="1"/>
  </cols>
  <sheetData>
    <row r="2" spans="2:8" x14ac:dyDescent="0.25">
      <c r="B2" s="22"/>
      <c r="C2" s="22"/>
      <c r="D2" s="22"/>
      <c r="E2" s="22"/>
      <c r="F2" s="22"/>
      <c r="G2" s="22"/>
      <c r="H2" s="22"/>
    </row>
    <row r="3" spans="2:8" x14ac:dyDescent="0.25">
      <c r="B3" s="22"/>
      <c r="C3" s="22"/>
      <c r="D3" s="22"/>
      <c r="E3" s="22" t="s">
        <v>200</v>
      </c>
      <c r="F3" s="22" t="s">
        <v>15</v>
      </c>
      <c r="G3" s="22" t="s">
        <v>201</v>
      </c>
      <c r="H3" s="22" t="s">
        <v>202</v>
      </c>
    </row>
    <row r="4" spans="2:8" x14ac:dyDescent="0.25">
      <c r="B4" s="22"/>
      <c r="C4" s="22"/>
      <c r="D4" s="22" t="s">
        <v>19</v>
      </c>
      <c r="E4" s="22">
        <v>19</v>
      </c>
      <c r="F4" s="22">
        <v>19</v>
      </c>
      <c r="G4" s="22">
        <v>0</v>
      </c>
      <c r="H4" s="22"/>
    </row>
    <row r="5" spans="2:8" x14ac:dyDescent="0.25">
      <c r="B5" s="22"/>
      <c r="C5" s="22"/>
      <c r="D5" s="22" t="s">
        <v>41</v>
      </c>
      <c r="E5" s="22">
        <v>38</v>
      </c>
      <c r="F5" s="22">
        <v>37</v>
      </c>
      <c r="G5" s="22">
        <v>-1</v>
      </c>
      <c r="H5" s="22">
        <v>1452</v>
      </c>
    </row>
    <row r="6" spans="2:8" x14ac:dyDescent="0.25">
      <c r="B6" s="22"/>
      <c r="C6" s="22"/>
      <c r="D6" s="22" t="s">
        <v>104</v>
      </c>
      <c r="E6" s="22">
        <v>25</v>
      </c>
      <c r="F6" s="22">
        <v>22</v>
      </c>
      <c r="G6" s="22">
        <v>-3</v>
      </c>
      <c r="H6" s="22" t="s">
        <v>203</v>
      </c>
    </row>
    <row r="7" spans="2:8" x14ac:dyDescent="0.25">
      <c r="B7" s="22"/>
      <c r="C7" s="22"/>
      <c r="D7" s="22" t="s">
        <v>107</v>
      </c>
      <c r="E7" s="22">
        <v>26</v>
      </c>
      <c r="F7" s="22">
        <v>17</v>
      </c>
      <c r="G7" s="22">
        <v>-9</v>
      </c>
      <c r="H7" s="22" t="s">
        <v>204</v>
      </c>
    </row>
    <row r="8" spans="2:8" x14ac:dyDescent="0.25">
      <c r="B8" s="22"/>
      <c r="C8" s="22"/>
      <c r="D8" s="22"/>
      <c r="E8" s="22">
        <v>108</v>
      </c>
      <c r="F8" s="22">
        <v>95</v>
      </c>
      <c r="G8" s="22">
        <v>13</v>
      </c>
      <c r="H8" s="22"/>
    </row>
    <row r="9" spans="2:8" x14ac:dyDescent="0.25">
      <c r="B9" s="22"/>
      <c r="C9" s="22"/>
      <c r="D9" s="22"/>
      <c r="E9" s="22"/>
      <c r="F9" s="22"/>
      <c r="G9" s="22"/>
      <c r="H9" s="22"/>
    </row>
    <row r="10" spans="2:8" x14ac:dyDescent="0.25">
      <c r="B10" s="22"/>
      <c r="C10" s="22"/>
      <c r="D10" s="64" t="s">
        <v>15</v>
      </c>
      <c r="E10" s="22"/>
      <c r="F10" s="64" t="s">
        <v>200</v>
      </c>
      <c r="G10" s="22"/>
      <c r="H10" s="22"/>
    </row>
    <row r="11" spans="2:8" x14ac:dyDescent="0.25">
      <c r="B11" s="22" t="s">
        <v>205</v>
      </c>
      <c r="C11" s="22">
        <v>1</v>
      </c>
      <c r="D11" s="85" t="s">
        <v>30</v>
      </c>
      <c r="E11" s="22">
        <v>1</v>
      </c>
      <c r="F11" s="90" t="s">
        <v>30</v>
      </c>
      <c r="G11" s="22"/>
      <c r="H11" s="22"/>
    </row>
    <row r="12" spans="2:8" x14ac:dyDescent="0.25">
      <c r="B12" s="22" t="s">
        <v>205</v>
      </c>
      <c r="C12" s="22">
        <v>168</v>
      </c>
      <c r="D12" s="85" t="s">
        <v>34</v>
      </c>
      <c r="E12" s="22">
        <v>168</v>
      </c>
      <c r="F12" s="90" t="s">
        <v>34</v>
      </c>
      <c r="G12" s="22"/>
      <c r="H12" s="22"/>
    </row>
    <row r="13" spans="2:8" x14ac:dyDescent="0.25">
      <c r="B13" s="22" t="s">
        <v>205</v>
      </c>
      <c r="C13" s="22">
        <v>171</v>
      </c>
      <c r="D13" s="85" t="s">
        <v>39</v>
      </c>
      <c r="E13" s="22">
        <v>171</v>
      </c>
      <c r="F13" s="90" t="s">
        <v>39</v>
      </c>
      <c r="G13" s="22"/>
      <c r="H13" s="22"/>
    </row>
    <row r="14" spans="2:8" x14ac:dyDescent="0.25">
      <c r="B14" s="22" t="s">
        <v>205</v>
      </c>
      <c r="C14" s="22">
        <v>173</v>
      </c>
      <c r="D14" s="85" t="s">
        <v>57</v>
      </c>
      <c r="E14" s="22">
        <v>173</v>
      </c>
      <c r="F14" s="90" t="s">
        <v>57</v>
      </c>
      <c r="G14" s="22"/>
      <c r="H14" s="22"/>
    </row>
    <row r="15" spans="2:8" x14ac:dyDescent="0.25">
      <c r="B15" s="22" t="s">
        <v>205</v>
      </c>
      <c r="C15" s="22">
        <v>191</v>
      </c>
      <c r="D15" s="85" t="s">
        <v>53</v>
      </c>
      <c r="E15" s="22">
        <v>191</v>
      </c>
      <c r="F15" s="90" t="s">
        <v>53</v>
      </c>
      <c r="G15" s="22"/>
      <c r="H15" s="22"/>
    </row>
    <row r="16" spans="2:8" x14ac:dyDescent="0.25">
      <c r="B16" s="22" t="s">
        <v>205</v>
      </c>
      <c r="C16" s="22">
        <v>2</v>
      </c>
      <c r="D16" s="85" t="s">
        <v>38</v>
      </c>
      <c r="E16" s="22">
        <v>2</v>
      </c>
      <c r="F16" s="90" t="s">
        <v>38</v>
      </c>
      <c r="G16" s="22"/>
      <c r="H16" s="22"/>
    </row>
    <row r="17" spans="2:8" x14ac:dyDescent="0.25">
      <c r="B17" s="22" t="s">
        <v>205</v>
      </c>
      <c r="C17" s="22">
        <v>204</v>
      </c>
      <c r="D17" s="85" t="s">
        <v>60</v>
      </c>
      <c r="E17" s="22">
        <v>204</v>
      </c>
      <c r="F17" s="90" t="s">
        <v>60</v>
      </c>
      <c r="G17" s="22"/>
      <c r="H17" s="22"/>
    </row>
    <row r="18" spans="2:8" x14ac:dyDescent="0.25">
      <c r="B18" s="22" t="s">
        <v>205</v>
      </c>
      <c r="C18" s="22">
        <v>213</v>
      </c>
      <c r="D18" s="85" t="s">
        <v>58</v>
      </c>
      <c r="E18" s="22">
        <v>213</v>
      </c>
      <c r="F18" s="90" t="s">
        <v>58</v>
      </c>
      <c r="G18" s="22"/>
      <c r="H18" s="22"/>
    </row>
    <row r="19" spans="2:8" x14ac:dyDescent="0.25">
      <c r="B19" s="22" t="s">
        <v>205</v>
      </c>
      <c r="C19" s="22">
        <v>228</v>
      </c>
      <c r="D19" s="85" t="s">
        <v>59</v>
      </c>
      <c r="E19" s="22">
        <v>228</v>
      </c>
      <c r="F19" s="90" t="s">
        <v>59</v>
      </c>
      <c r="G19" s="22"/>
      <c r="H19" s="22"/>
    </row>
    <row r="20" spans="2:8" x14ac:dyDescent="0.25">
      <c r="B20" s="22" t="s">
        <v>205</v>
      </c>
      <c r="C20" s="22">
        <v>249</v>
      </c>
      <c r="D20" s="85" t="s">
        <v>52</v>
      </c>
      <c r="E20" s="22">
        <v>249</v>
      </c>
      <c r="F20" s="90" t="s">
        <v>52</v>
      </c>
      <c r="G20" s="22"/>
      <c r="H20" s="22"/>
    </row>
    <row r="21" spans="2:8" x14ac:dyDescent="0.25">
      <c r="B21" s="22" t="s">
        <v>205</v>
      </c>
      <c r="C21" s="22">
        <v>250</v>
      </c>
      <c r="D21" s="85" t="s">
        <v>50</v>
      </c>
      <c r="E21" s="22">
        <v>250</v>
      </c>
      <c r="F21" s="90" t="s">
        <v>50</v>
      </c>
      <c r="G21" s="22"/>
      <c r="H21" s="22"/>
    </row>
    <row r="22" spans="2:8" x14ac:dyDescent="0.25">
      <c r="B22" s="22" t="s">
        <v>205</v>
      </c>
      <c r="C22" s="22">
        <v>256</v>
      </c>
      <c r="D22" s="85" t="s">
        <v>51</v>
      </c>
      <c r="E22" s="22">
        <v>256</v>
      </c>
      <c r="F22" s="90" t="s">
        <v>51</v>
      </c>
      <c r="G22" s="22"/>
      <c r="H22" s="22"/>
    </row>
    <row r="23" spans="2:8" x14ac:dyDescent="0.25">
      <c r="B23" s="22" t="s">
        <v>205</v>
      </c>
      <c r="C23" s="22">
        <v>329</v>
      </c>
      <c r="D23" s="85" t="s">
        <v>18</v>
      </c>
      <c r="E23" s="22">
        <v>329</v>
      </c>
      <c r="F23" s="90" t="s">
        <v>18</v>
      </c>
      <c r="G23" s="22"/>
      <c r="H23" s="22"/>
    </row>
    <row r="24" spans="2:8" x14ac:dyDescent="0.25">
      <c r="B24" s="22" t="s">
        <v>205</v>
      </c>
      <c r="C24" s="22">
        <v>7005</v>
      </c>
      <c r="D24" s="85" t="s">
        <v>46</v>
      </c>
      <c r="E24" s="22">
        <v>7005</v>
      </c>
      <c r="F24" s="90" t="s">
        <v>46</v>
      </c>
      <c r="G24" s="22"/>
      <c r="H24" s="22"/>
    </row>
    <row r="25" spans="2:8" x14ac:dyDescent="0.25">
      <c r="B25" s="22" t="s">
        <v>205</v>
      </c>
      <c r="C25" s="22">
        <v>762</v>
      </c>
      <c r="D25" s="85" t="s">
        <v>45</v>
      </c>
      <c r="E25" s="22">
        <v>762</v>
      </c>
      <c r="F25" s="90" t="s">
        <v>45</v>
      </c>
      <c r="G25" s="22"/>
      <c r="H25" s="22"/>
    </row>
    <row r="26" spans="2:8" x14ac:dyDescent="0.25">
      <c r="B26" s="22" t="s">
        <v>205</v>
      </c>
      <c r="C26" s="22">
        <v>8001</v>
      </c>
      <c r="D26" s="85" t="s">
        <v>31</v>
      </c>
      <c r="E26" s="22">
        <v>8001</v>
      </c>
      <c r="F26" s="90" t="s">
        <v>31</v>
      </c>
      <c r="G26" s="22"/>
      <c r="H26" s="22"/>
    </row>
    <row r="27" spans="2:8" x14ac:dyDescent="0.25">
      <c r="B27" s="22" t="s">
        <v>205</v>
      </c>
      <c r="C27" s="22">
        <v>8053</v>
      </c>
      <c r="D27" s="85" t="s">
        <v>27</v>
      </c>
      <c r="E27" s="22">
        <v>8053</v>
      </c>
      <c r="F27" s="90" t="s">
        <v>27</v>
      </c>
      <c r="G27" s="22"/>
      <c r="H27" s="22"/>
    </row>
    <row r="28" spans="2:8" x14ac:dyDescent="0.25">
      <c r="B28" s="22" t="s">
        <v>205</v>
      </c>
      <c r="C28" s="22">
        <v>8055</v>
      </c>
      <c r="D28" s="85" t="s">
        <v>23</v>
      </c>
      <c r="E28" s="22">
        <v>8055</v>
      </c>
      <c r="F28" s="90" t="s">
        <v>23</v>
      </c>
      <c r="G28" s="22"/>
      <c r="H28" s="22"/>
    </row>
    <row r="29" spans="2:8" x14ac:dyDescent="0.25">
      <c r="B29" s="22" t="s">
        <v>205</v>
      </c>
      <c r="C29" s="86">
        <v>8081</v>
      </c>
      <c r="D29" s="85" t="s">
        <v>36</v>
      </c>
      <c r="E29" s="86">
        <v>8081</v>
      </c>
      <c r="F29" s="90" t="s">
        <v>36</v>
      </c>
      <c r="G29" s="22"/>
      <c r="H29" s="22"/>
    </row>
    <row r="30" spans="2:8" x14ac:dyDescent="0.25">
      <c r="B30" s="86" t="s">
        <v>206</v>
      </c>
      <c r="C30" s="86">
        <v>1201</v>
      </c>
      <c r="D30" s="87" t="s">
        <v>77</v>
      </c>
      <c r="E30" s="65">
        <v>1201</v>
      </c>
      <c r="F30" s="90" t="s">
        <v>77</v>
      </c>
      <c r="G30" s="22"/>
      <c r="H30" s="22"/>
    </row>
    <row r="31" spans="2:8" x14ac:dyDescent="0.25">
      <c r="B31" s="22" t="s">
        <v>206</v>
      </c>
      <c r="C31" s="22">
        <v>1265</v>
      </c>
      <c r="D31" s="87" t="s">
        <v>80</v>
      </c>
      <c r="E31" s="22">
        <v>1265</v>
      </c>
      <c r="F31" s="90" t="s">
        <v>80</v>
      </c>
      <c r="G31" s="22"/>
      <c r="H31" s="22"/>
    </row>
    <row r="32" spans="2:8" x14ac:dyDescent="0.25">
      <c r="B32" s="22" t="s">
        <v>206</v>
      </c>
      <c r="C32" s="22">
        <v>1272</v>
      </c>
      <c r="D32" s="87" t="s">
        <v>79</v>
      </c>
      <c r="E32" s="22">
        <v>1272</v>
      </c>
      <c r="F32" s="22" t="s">
        <v>79</v>
      </c>
      <c r="G32" s="22"/>
      <c r="H32" s="22"/>
    </row>
    <row r="33" spans="2:8" x14ac:dyDescent="0.25">
      <c r="B33" s="86" t="s">
        <v>206</v>
      </c>
      <c r="C33" s="86">
        <v>1452</v>
      </c>
      <c r="D33" s="92" t="s">
        <v>207</v>
      </c>
      <c r="E33" s="22">
        <v>1452</v>
      </c>
      <c r="F33" s="90" t="s">
        <v>62</v>
      </c>
      <c r="G33" s="22"/>
      <c r="H33" s="22"/>
    </row>
    <row r="34" spans="2:8" x14ac:dyDescent="0.25">
      <c r="B34" s="22" t="s">
        <v>206</v>
      </c>
      <c r="C34" s="22">
        <v>1454</v>
      </c>
      <c r="D34" s="87" t="s">
        <v>63</v>
      </c>
      <c r="E34" s="22">
        <v>1454</v>
      </c>
      <c r="F34" s="90" t="s">
        <v>63</v>
      </c>
      <c r="G34" s="22"/>
      <c r="H34" s="22"/>
    </row>
    <row r="35" spans="2:8" x14ac:dyDescent="0.25">
      <c r="B35" s="22" t="s">
        <v>206</v>
      </c>
      <c r="C35" s="22">
        <v>1468</v>
      </c>
      <c r="D35" s="87" t="s">
        <v>96</v>
      </c>
      <c r="E35" s="22">
        <v>1468</v>
      </c>
      <c r="F35" s="90" t="s">
        <v>96</v>
      </c>
      <c r="G35" s="22"/>
      <c r="H35" s="22"/>
    </row>
    <row r="36" spans="2:8" x14ac:dyDescent="0.25">
      <c r="B36" s="22" t="s">
        <v>206</v>
      </c>
      <c r="C36" s="22">
        <v>1510</v>
      </c>
      <c r="D36" s="87" t="s">
        <v>97</v>
      </c>
      <c r="E36" s="22">
        <v>1510</v>
      </c>
      <c r="F36" s="90" t="s">
        <v>97</v>
      </c>
      <c r="G36" s="22"/>
      <c r="H36" s="22"/>
    </row>
    <row r="37" spans="2:8" x14ac:dyDescent="0.25">
      <c r="B37" s="22" t="s">
        <v>206</v>
      </c>
      <c r="C37" s="22">
        <v>1709</v>
      </c>
      <c r="D37" s="87" t="s">
        <v>81</v>
      </c>
      <c r="E37" s="22">
        <v>1709</v>
      </c>
      <c r="F37" s="90" t="s">
        <v>81</v>
      </c>
      <c r="G37" s="22"/>
      <c r="H37" s="22"/>
    </row>
    <row r="38" spans="2:8" x14ac:dyDescent="0.25">
      <c r="B38" s="22" t="s">
        <v>206</v>
      </c>
      <c r="C38" s="22">
        <v>1901</v>
      </c>
      <c r="D38" s="87" t="s">
        <v>65</v>
      </c>
      <c r="E38" s="22">
        <v>1901</v>
      </c>
      <c r="F38" s="90" t="s">
        <v>65</v>
      </c>
      <c r="G38" s="22"/>
      <c r="H38" s="22"/>
    </row>
    <row r="39" spans="2:8" x14ac:dyDescent="0.25">
      <c r="B39" s="22" t="s">
        <v>206</v>
      </c>
      <c r="C39" s="22">
        <v>1907</v>
      </c>
      <c r="D39" s="87" t="s">
        <v>66</v>
      </c>
      <c r="E39" s="22">
        <v>1907</v>
      </c>
      <c r="F39" s="90" t="s">
        <v>66</v>
      </c>
      <c r="G39" s="22"/>
      <c r="H39" s="22"/>
    </row>
    <row r="40" spans="2:8" x14ac:dyDescent="0.25">
      <c r="B40" s="22" t="s">
        <v>206</v>
      </c>
      <c r="C40" s="22">
        <v>230</v>
      </c>
      <c r="D40" s="87" t="s">
        <v>88</v>
      </c>
      <c r="E40" s="22">
        <v>230</v>
      </c>
      <c r="F40" s="90" t="s">
        <v>88</v>
      </c>
      <c r="G40" s="22"/>
      <c r="H40" s="22"/>
    </row>
    <row r="41" spans="2:8" x14ac:dyDescent="0.25">
      <c r="B41" s="22" t="s">
        <v>206</v>
      </c>
      <c r="C41" s="22">
        <v>231</v>
      </c>
      <c r="D41" s="87" t="s">
        <v>73</v>
      </c>
      <c r="E41" s="22">
        <v>231</v>
      </c>
      <c r="F41" s="90" t="s">
        <v>73</v>
      </c>
      <c r="G41" s="22"/>
      <c r="H41" s="22"/>
    </row>
    <row r="42" spans="2:8" x14ac:dyDescent="0.25">
      <c r="B42" s="22" t="s">
        <v>206</v>
      </c>
      <c r="C42" s="22">
        <v>2325</v>
      </c>
      <c r="D42" s="87" t="s">
        <v>67</v>
      </c>
      <c r="E42" s="22">
        <v>2325</v>
      </c>
      <c r="F42" s="90" t="s">
        <v>67</v>
      </c>
      <c r="G42" s="22"/>
      <c r="H42" s="22"/>
    </row>
    <row r="43" spans="2:8" x14ac:dyDescent="0.25">
      <c r="B43" s="22" t="s">
        <v>206</v>
      </c>
      <c r="C43" s="22">
        <v>237</v>
      </c>
      <c r="D43" s="87" t="s">
        <v>89</v>
      </c>
      <c r="E43" s="22">
        <v>237</v>
      </c>
      <c r="F43" s="90" t="s">
        <v>89</v>
      </c>
      <c r="G43" s="22"/>
      <c r="H43" s="22"/>
    </row>
    <row r="44" spans="2:8" x14ac:dyDescent="0.25">
      <c r="B44" s="22" t="s">
        <v>206</v>
      </c>
      <c r="C44" s="22">
        <v>258</v>
      </c>
      <c r="D44" s="87" t="s">
        <v>68</v>
      </c>
      <c r="E44" s="22">
        <v>258</v>
      </c>
      <c r="F44" s="90" t="s">
        <v>68</v>
      </c>
      <c r="G44" s="22"/>
      <c r="H44" s="22"/>
    </row>
    <row r="45" spans="2:8" x14ac:dyDescent="0.25">
      <c r="B45" s="22" t="s">
        <v>206</v>
      </c>
      <c r="C45" s="22">
        <v>259</v>
      </c>
      <c r="D45" s="87" t="s">
        <v>69</v>
      </c>
      <c r="E45" s="22">
        <v>259</v>
      </c>
      <c r="F45" s="90" t="s">
        <v>69</v>
      </c>
      <c r="G45" s="22"/>
      <c r="H45" s="22"/>
    </row>
    <row r="46" spans="2:8" x14ac:dyDescent="0.25">
      <c r="B46" s="22" t="s">
        <v>206</v>
      </c>
      <c r="C46" s="22">
        <v>261</v>
      </c>
      <c r="D46" s="87" t="s">
        <v>71</v>
      </c>
      <c r="E46" s="22">
        <v>261</v>
      </c>
      <c r="F46" s="90" t="s">
        <v>71</v>
      </c>
      <c r="G46" s="22"/>
      <c r="H46" s="22"/>
    </row>
    <row r="47" spans="2:8" x14ac:dyDescent="0.25">
      <c r="B47" s="22" t="s">
        <v>206</v>
      </c>
      <c r="C47" s="22">
        <v>263</v>
      </c>
      <c r="D47" s="87" t="s">
        <v>72</v>
      </c>
      <c r="E47" s="22">
        <v>263</v>
      </c>
      <c r="F47" s="90" t="s">
        <v>72</v>
      </c>
      <c r="G47" s="22"/>
      <c r="H47" s="22"/>
    </row>
    <row r="48" spans="2:8" x14ac:dyDescent="0.25">
      <c r="B48" s="22" t="s">
        <v>206</v>
      </c>
      <c r="C48" s="22">
        <v>268</v>
      </c>
      <c r="D48" s="87" t="s">
        <v>102</v>
      </c>
      <c r="E48" s="22">
        <v>268</v>
      </c>
      <c r="F48" s="90" t="s">
        <v>102</v>
      </c>
      <c r="G48" s="22"/>
      <c r="H48" s="22"/>
    </row>
    <row r="49" spans="2:8" x14ac:dyDescent="0.25">
      <c r="B49" s="22" t="s">
        <v>206</v>
      </c>
      <c r="C49" s="22">
        <v>7006</v>
      </c>
      <c r="D49" s="87" t="s">
        <v>99</v>
      </c>
      <c r="E49" s="22">
        <v>7006</v>
      </c>
      <c r="F49" s="90" t="s">
        <v>99</v>
      </c>
      <c r="G49" s="22"/>
      <c r="H49" s="22"/>
    </row>
    <row r="50" spans="2:8" x14ac:dyDescent="0.25">
      <c r="B50" s="22" t="s">
        <v>206</v>
      </c>
      <c r="C50" s="22">
        <v>7019</v>
      </c>
      <c r="D50" s="87" t="s">
        <v>76</v>
      </c>
      <c r="E50" s="22">
        <v>7019</v>
      </c>
      <c r="F50" s="90" t="s">
        <v>76</v>
      </c>
      <c r="G50" s="22"/>
      <c r="H50" s="22"/>
    </row>
    <row r="51" spans="2:8" x14ac:dyDescent="0.25">
      <c r="B51" s="22" t="s">
        <v>206</v>
      </c>
      <c r="C51" s="22">
        <v>766</v>
      </c>
      <c r="D51" s="87" t="s">
        <v>85</v>
      </c>
      <c r="E51" s="22">
        <v>766</v>
      </c>
      <c r="F51" s="90" t="s">
        <v>85</v>
      </c>
      <c r="G51" s="22"/>
      <c r="H51" s="22"/>
    </row>
    <row r="52" spans="2:8" x14ac:dyDescent="0.25">
      <c r="B52" s="22" t="s">
        <v>206</v>
      </c>
      <c r="C52" s="22">
        <v>8000</v>
      </c>
      <c r="D52" s="87" t="s">
        <v>86</v>
      </c>
      <c r="E52" s="22">
        <v>8000</v>
      </c>
      <c r="F52" s="90" t="s">
        <v>86</v>
      </c>
      <c r="G52" s="22"/>
      <c r="H52" s="22"/>
    </row>
    <row r="53" spans="2:8" x14ac:dyDescent="0.25">
      <c r="B53" s="22" t="s">
        <v>206</v>
      </c>
      <c r="C53" s="22">
        <v>8025</v>
      </c>
      <c r="D53" s="87" t="s">
        <v>48</v>
      </c>
      <c r="E53" s="22">
        <v>8025</v>
      </c>
      <c r="F53" s="90" t="s">
        <v>48</v>
      </c>
      <c r="G53" s="22"/>
      <c r="H53" s="22"/>
    </row>
    <row r="54" spans="2:8" x14ac:dyDescent="0.25">
      <c r="B54" s="22" t="s">
        <v>206</v>
      </c>
      <c r="C54" s="22">
        <v>8026</v>
      </c>
      <c r="D54" s="87" t="s">
        <v>98</v>
      </c>
      <c r="E54" s="22">
        <v>8026</v>
      </c>
      <c r="F54" s="90" t="s">
        <v>98</v>
      </c>
      <c r="G54" s="22"/>
      <c r="H54" s="22"/>
    </row>
    <row r="55" spans="2:8" x14ac:dyDescent="0.25">
      <c r="B55" s="22" t="s">
        <v>206</v>
      </c>
      <c r="C55" s="22">
        <v>8052</v>
      </c>
      <c r="D55" s="87" t="s">
        <v>87</v>
      </c>
      <c r="E55" s="22">
        <v>8052</v>
      </c>
      <c r="F55" s="90" t="s">
        <v>87</v>
      </c>
      <c r="G55" s="22"/>
      <c r="H55" s="22"/>
    </row>
    <row r="56" spans="2:8" x14ac:dyDescent="0.25">
      <c r="B56" s="22" t="s">
        <v>206</v>
      </c>
      <c r="C56" s="22">
        <v>8056</v>
      </c>
      <c r="D56" s="87" t="s">
        <v>93</v>
      </c>
      <c r="E56" s="22">
        <v>8056</v>
      </c>
      <c r="F56" s="90" t="s">
        <v>93</v>
      </c>
      <c r="G56" s="22"/>
      <c r="H56" s="22"/>
    </row>
    <row r="57" spans="2:8" x14ac:dyDescent="0.25">
      <c r="B57" s="22" t="s">
        <v>206</v>
      </c>
      <c r="C57" s="22">
        <v>8058</v>
      </c>
      <c r="D57" s="87" t="s">
        <v>95</v>
      </c>
      <c r="E57" s="22">
        <v>8058</v>
      </c>
      <c r="F57" s="90" t="s">
        <v>95</v>
      </c>
      <c r="G57" s="22"/>
      <c r="H57" s="22"/>
    </row>
    <row r="58" spans="2:8" x14ac:dyDescent="0.25">
      <c r="B58" s="22" t="s">
        <v>206</v>
      </c>
      <c r="C58" s="22">
        <v>8066</v>
      </c>
      <c r="D58" s="87" t="s">
        <v>55</v>
      </c>
      <c r="E58" s="22">
        <v>8066</v>
      </c>
      <c r="F58" s="90" t="s">
        <v>55</v>
      </c>
      <c r="G58" s="22"/>
      <c r="H58" s="22"/>
    </row>
    <row r="59" spans="2:8" x14ac:dyDescent="0.25">
      <c r="B59" s="22" t="s">
        <v>206</v>
      </c>
      <c r="C59" s="22">
        <v>8069</v>
      </c>
      <c r="D59" s="87" t="s">
        <v>90</v>
      </c>
      <c r="E59" s="22">
        <v>8069</v>
      </c>
      <c r="F59" s="90" t="s">
        <v>90</v>
      </c>
      <c r="G59" s="22"/>
      <c r="H59" s="22"/>
    </row>
    <row r="60" spans="2:8" x14ac:dyDescent="0.25">
      <c r="B60" s="22" t="s">
        <v>206</v>
      </c>
      <c r="C60" s="22">
        <v>807</v>
      </c>
      <c r="D60" s="87" t="s">
        <v>74</v>
      </c>
      <c r="E60" s="22">
        <v>807</v>
      </c>
      <c r="F60" s="90" t="s">
        <v>74</v>
      </c>
      <c r="G60" s="22"/>
      <c r="H60" s="22"/>
    </row>
    <row r="61" spans="2:8" x14ac:dyDescent="0.25">
      <c r="B61" s="22" t="s">
        <v>206</v>
      </c>
      <c r="C61" s="22">
        <v>8070</v>
      </c>
      <c r="D61" s="87" t="s">
        <v>94</v>
      </c>
      <c r="E61" s="22">
        <v>8070</v>
      </c>
      <c r="F61" s="90" t="s">
        <v>94</v>
      </c>
      <c r="G61" s="22"/>
      <c r="H61" s="22"/>
    </row>
    <row r="62" spans="2:8" x14ac:dyDescent="0.25">
      <c r="B62" s="22" t="s">
        <v>206</v>
      </c>
      <c r="C62" s="22">
        <v>8071</v>
      </c>
      <c r="D62" s="87" t="s">
        <v>92</v>
      </c>
      <c r="E62" s="22">
        <v>8071</v>
      </c>
      <c r="F62" s="90" t="s">
        <v>92</v>
      </c>
      <c r="G62" s="22"/>
      <c r="H62" s="22"/>
    </row>
    <row r="63" spans="2:8" x14ac:dyDescent="0.25">
      <c r="B63" s="22" t="s">
        <v>206</v>
      </c>
      <c r="C63" s="22">
        <v>8072</v>
      </c>
      <c r="D63" s="87" t="s">
        <v>40</v>
      </c>
      <c r="E63" s="22">
        <v>8072</v>
      </c>
      <c r="F63" s="90" t="s">
        <v>40</v>
      </c>
      <c r="G63" s="22"/>
      <c r="H63" s="22"/>
    </row>
    <row r="64" spans="2:8" x14ac:dyDescent="0.25">
      <c r="B64" s="22" t="s">
        <v>206</v>
      </c>
      <c r="C64" s="22">
        <v>8103</v>
      </c>
      <c r="D64" s="87" t="s">
        <v>84</v>
      </c>
      <c r="E64" s="22">
        <v>8103</v>
      </c>
      <c r="F64" s="90" t="s">
        <v>84</v>
      </c>
      <c r="G64" s="22"/>
      <c r="H64" s="22"/>
    </row>
    <row r="65" spans="2:8" x14ac:dyDescent="0.25">
      <c r="B65" s="22" t="s">
        <v>206</v>
      </c>
      <c r="C65" s="22">
        <v>813</v>
      </c>
      <c r="D65" s="87" t="s">
        <v>47</v>
      </c>
      <c r="E65" s="22">
        <v>813</v>
      </c>
      <c r="F65" s="90" t="s">
        <v>47</v>
      </c>
      <c r="G65" s="22"/>
      <c r="H65" s="22"/>
    </row>
    <row r="66" spans="2:8" x14ac:dyDescent="0.25">
      <c r="B66" s="22" t="s">
        <v>206</v>
      </c>
      <c r="C66" s="86">
        <v>821</v>
      </c>
      <c r="D66" s="87" t="s">
        <v>82</v>
      </c>
      <c r="E66" s="65">
        <v>821</v>
      </c>
      <c r="F66" s="90" t="s">
        <v>82</v>
      </c>
      <c r="G66" s="22"/>
      <c r="H66" s="22"/>
    </row>
    <row r="67" spans="2:8" x14ac:dyDescent="0.25">
      <c r="B67" s="86" t="s">
        <v>208</v>
      </c>
      <c r="C67" s="86">
        <v>1192</v>
      </c>
      <c r="D67" s="88" t="s">
        <v>140</v>
      </c>
      <c r="E67" s="22">
        <v>1192</v>
      </c>
      <c r="F67" s="90" t="s">
        <v>140</v>
      </c>
      <c r="G67" s="22"/>
      <c r="H67" s="22"/>
    </row>
    <row r="68" spans="2:8" x14ac:dyDescent="0.25">
      <c r="B68" s="22" t="s">
        <v>208</v>
      </c>
      <c r="C68" s="22">
        <v>1194</v>
      </c>
      <c r="D68" s="88" t="s">
        <v>142</v>
      </c>
      <c r="E68" s="22">
        <v>1194</v>
      </c>
      <c r="F68" s="90" t="s">
        <v>142</v>
      </c>
      <c r="G68" s="22"/>
      <c r="H68" s="22"/>
    </row>
    <row r="69" spans="2:8" x14ac:dyDescent="0.25">
      <c r="B69" s="22" t="s">
        <v>208</v>
      </c>
      <c r="C69" s="22">
        <v>239</v>
      </c>
      <c r="D69" s="88" t="s">
        <v>119</v>
      </c>
      <c r="E69" s="22">
        <v>239</v>
      </c>
      <c r="F69" s="90" t="s">
        <v>119</v>
      </c>
      <c r="G69" s="22"/>
      <c r="H69" s="22"/>
    </row>
    <row r="70" spans="2:8" x14ac:dyDescent="0.25">
      <c r="B70" s="22" t="s">
        <v>208</v>
      </c>
      <c r="C70" s="22">
        <v>240</v>
      </c>
      <c r="D70" s="88" t="s">
        <v>120</v>
      </c>
      <c r="E70" s="22">
        <v>240</v>
      </c>
      <c r="F70" s="90" t="s">
        <v>120</v>
      </c>
      <c r="G70" s="22"/>
      <c r="H70" s="22"/>
    </row>
    <row r="71" spans="2:8" x14ac:dyDescent="0.25">
      <c r="B71" s="22" t="s">
        <v>208</v>
      </c>
      <c r="C71" s="22">
        <v>242</v>
      </c>
      <c r="D71" s="88" t="s">
        <v>122</v>
      </c>
      <c r="E71" s="22">
        <v>242</v>
      </c>
      <c r="F71" s="90" t="s">
        <v>122</v>
      </c>
      <c r="G71" s="22"/>
      <c r="H71" s="22"/>
    </row>
    <row r="72" spans="2:8" x14ac:dyDescent="0.25">
      <c r="B72" s="22" t="s">
        <v>208</v>
      </c>
      <c r="C72" s="22">
        <v>246</v>
      </c>
      <c r="D72" s="88" t="s">
        <v>123</v>
      </c>
      <c r="E72" s="22">
        <v>246</v>
      </c>
      <c r="F72" s="90" t="s">
        <v>123</v>
      </c>
      <c r="G72" s="22"/>
      <c r="H72" s="22"/>
    </row>
    <row r="73" spans="2:8" x14ac:dyDescent="0.25">
      <c r="B73" s="22" t="s">
        <v>208</v>
      </c>
      <c r="C73" s="22">
        <v>3164</v>
      </c>
      <c r="D73" s="88" t="s">
        <v>176</v>
      </c>
      <c r="E73" s="22">
        <v>3164</v>
      </c>
      <c r="F73" s="90" t="s">
        <v>176</v>
      </c>
      <c r="G73" s="22"/>
      <c r="H73" s="22"/>
    </row>
    <row r="74" spans="2:8" x14ac:dyDescent="0.25">
      <c r="B74" s="22" t="s">
        <v>208</v>
      </c>
      <c r="C74" s="22">
        <v>3895</v>
      </c>
      <c r="D74" s="88" t="s">
        <v>143</v>
      </c>
      <c r="E74" s="22">
        <v>3895</v>
      </c>
      <c r="F74" s="90" t="s">
        <v>143</v>
      </c>
      <c r="G74" s="22"/>
      <c r="H74" s="22"/>
    </row>
    <row r="75" spans="2:8" x14ac:dyDescent="0.25">
      <c r="B75" s="22" t="s">
        <v>208</v>
      </c>
      <c r="C75" s="22">
        <v>7002</v>
      </c>
      <c r="D75" s="88" t="s">
        <v>127</v>
      </c>
      <c r="E75" s="22">
        <v>7002</v>
      </c>
      <c r="F75" s="90" t="s">
        <v>127</v>
      </c>
      <c r="G75" s="22"/>
      <c r="H75" s="22"/>
    </row>
    <row r="76" spans="2:8" x14ac:dyDescent="0.25">
      <c r="B76" s="22" t="s">
        <v>208</v>
      </c>
      <c r="C76" s="22">
        <v>7041</v>
      </c>
      <c r="D76" s="88" t="s">
        <v>109</v>
      </c>
      <c r="E76" s="22">
        <v>7041</v>
      </c>
      <c r="F76" s="22" t="s">
        <v>109</v>
      </c>
      <c r="G76" s="22"/>
      <c r="H76" s="22"/>
    </row>
    <row r="77" spans="2:8" x14ac:dyDescent="0.25">
      <c r="B77" s="22" t="s">
        <v>208</v>
      </c>
      <c r="C77" s="22">
        <v>8021</v>
      </c>
      <c r="D77" s="88" t="s">
        <v>137</v>
      </c>
      <c r="E77" s="22">
        <v>8021</v>
      </c>
      <c r="F77" s="90" t="s">
        <v>137</v>
      </c>
      <c r="G77" s="22"/>
      <c r="H77" s="22"/>
    </row>
    <row r="78" spans="2:8" x14ac:dyDescent="0.25">
      <c r="B78" s="22" t="s">
        <v>208</v>
      </c>
      <c r="C78" s="22">
        <v>8023</v>
      </c>
      <c r="D78" s="88" t="s">
        <v>138</v>
      </c>
      <c r="E78" s="22">
        <v>8023</v>
      </c>
      <c r="F78" s="90" t="s">
        <v>138</v>
      </c>
      <c r="G78" s="22"/>
      <c r="H78" s="22"/>
    </row>
    <row r="79" spans="2:8" x14ac:dyDescent="0.25">
      <c r="B79" s="65" t="s">
        <v>208</v>
      </c>
      <c r="C79" s="65">
        <v>8024</v>
      </c>
      <c r="D79" s="89" t="s">
        <v>209</v>
      </c>
      <c r="E79" s="95">
        <v>8024</v>
      </c>
      <c r="F79" s="95" t="s">
        <v>209</v>
      </c>
      <c r="G79" s="22"/>
      <c r="H79" s="89" t="s">
        <v>210</v>
      </c>
    </row>
    <row r="80" spans="2:8" x14ac:dyDescent="0.25">
      <c r="B80" s="22" t="s">
        <v>208</v>
      </c>
      <c r="C80" s="22">
        <v>8031</v>
      </c>
      <c r="D80" s="88" t="s">
        <v>124</v>
      </c>
      <c r="E80" s="90">
        <v>8031</v>
      </c>
      <c r="F80" s="90" t="s">
        <v>124</v>
      </c>
      <c r="G80" s="22"/>
      <c r="H80" s="22"/>
    </row>
    <row r="81" spans="2:8" x14ac:dyDescent="0.25">
      <c r="B81" s="22" t="s">
        <v>208</v>
      </c>
      <c r="C81" s="22">
        <v>8032</v>
      </c>
      <c r="D81" s="88" t="s">
        <v>125</v>
      </c>
      <c r="E81" s="90">
        <v>8032</v>
      </c>
      <c r="F81" s="90" t="s">
        <v>125</v>
      </c>
      <c r="G81" s="22"/>
      <c r="H81" s="22"/>
    </row>
    <row r="82" spans="2:8" x14ac:dyDescent="0.25">
      <c r="B82" s="22" t="s">
        <v>208</v>
      </c>
      <c r="C82" s="22">
        <v>8034</v>
      </c>
      <c r="D82" s="88" t="s">
        <v>126</v>
      </c>
      <c r="E82" s="90">
        <v>8034</v>
      </c>
      <c r="F82" s="90" t="s">
        <v>126</v>
      </c>
      <c r="G82" s="22"/>
      <c r="H82" s="22"/>
    </row>
    <row r="83" spans="2:8" x14ac:dyDescent="0.25">
      <c r="B83" s="65" t="s">
        <v>208</v>
      </c>
      <c r="C83" s="65">
        <v>8054</v>
      </c>
      <c r="D83" s="89" t="s">
        <v>105</v>
      </c>
      <c r="E83" s="95">
        <v>8054</v>
      </c>
      <c r="F83" s="95" t="s">
        <v>105</v>
      </c>
      <c r="G83" s="22"/>
      <c r="H83" s="89" t="s">
        <v>211</v>
      </c>
    </row>
    <row r="84" spans="2:8" x14ac:dyDescent="0.25">
      <c r="B84" s="22" t="s">
        <v>208</v>
      </c>
      <c r="C84" s="22">
        <v>8057</v>
      </c>
      <c r="D84" s="88" t="s">
        <v>136</v>
      </c>
      <c r="E84" s="90">
        <v>8057</v>
      </c>
      <c r="F84" s="90" t="s">
        <v>136</v>
      </c>
      <c r="G84" s="22"/>
      <c r="H84" s="22"/>
    </row>
    <row r="85" spans="2:8" x14ac:dyDescent="0.25">
      <c r="B85" s="22" t="s">
        <v>208</v>
      </c>
      <c r="C85" s="22">
        <v>8063</v>
      </c>
      <c r="D85" s="88" t="s">
        <v>153</v>
      </c>
      <c r="E85" s="90">
        <v>8063</v>
      </c>
      <c r="F85" s="90" t="s">
        <v>153</v>
      </c>
      <c r="G85" s="22"/>
      <c r="H85" s="22"/>
    </row>
    <row r="86" spans="2:8" x14ac:dyDescent="0.25">
      <c r="B86" s="22" t="s">
        <v>208</v>
      </c>
      <c r="C86" s="22">
        <v>8067</v>
      </c>
      <c r="D86" s="88" t="s">
        <v>128</v>
      </c>
      <c r="E86" s="90">
        <v>8067</v>
      </c>
      <c r="F86" s="90" t="s">
        <v>128</v>
      </c>
      <c r="G86" s="22"/>
      <c r="H86" s="22"/>
    </row>
    <row r="87" spans="2:8" x14ac:dyDescent="0.25">
      <c r="B87" s="22" t="s">
        <v>208</v>
      </c>
      <c r="C87" s="22">
        <v>8082</v>
      </c>
      <c r="D87" s="88" t="s">
        <v>184</v>
      </c>
      <c r="E87" s="90">
        <v>8082</v>
      </c>
      <c r="F87" s="90" t="s">
        <v>184</v>
      </c>
      <c r="G87" s="22"/>
      <c r="H87" s="22"/>
    </row>
    <row r="88" spans="2:8" x14ac:dyDescent="0.25">
      <c r="B88" s="22" t="s">
        <v>208</v>
      </c>
      <c r="C88" s="86">
        <v>8151</v>
      </c>
      <c r="D88" s="88" t="s">
        <v>189</v>
      </c>
      <c r="E88" s="93">
        <v>8151</v>
      </c>
      <c r="F88" s="90" t="s">
        <v>189</v>
      </c>
      <c r="G88" s="22"/>
      <c r="H88" s="22"/>
    </row>
    <row r="89" spans="2:8" x14ac:dyDescent="0.25">
      <c r="B89" s="22" t="s">
        <v>208</v>
      </c>
      <c r="C89" s="22"/>
      <c r="D89" s="22"/>
      <c r="E89" s="94">
        <v>1506</v>
      </c>
      <c r="F89" s="90" t="s">
        <v>108</v>
      </c>
      <c r="G89" s="22"/>
      <c r="H89" s="22"/>
    </row>
    <row r="90" spans="2:8" x14ac:dyDescent="0.25">
      <c r="B90" s="22" t="s">
        <v>208</v>
      </c>
      <c r="C90" s="22"/>
      <c r="D90" s="22"/>
      <c r="E90" s="90">
        <v>3157</v>
      </c>
      <c r="F90" s="90" t="s">
        <v>163</v>
      </c>
      <c r="G90" s="22"/>
      <c r="H90" s="22"/>
    </row>
    <row r="91" spans="2:8" x14ac:dyDescent="0.25">
      <c r="B91" s="22" t="s">
        <v>208</v>
      </c>
      <c r="C91" s="22"/>
      <c r="D91" s="22"/>
      <c r="E91" s="90">
        <v>8034</v>
      </c>
      <c r="F91" s="90" t="s">
        <v>126</v>
      </c>
      <c r="G91" s="22"/>
      <c r="H91" s="22"/>
    </row>
    <row r="92" spans="2:8" x14ac:dyDescent="0.25">
      <c r="B92" s="86" t="s">
        <v>212</v>
      </c>
      <c r="C92" s="86">
        <v>1202</v>
      </c>
      <c r="D92" s="90" t="s">
        <v>148</v>
      </c>
      <c r="E92" s="93">
        <v>1202</v>
      </c>
      <c r="F92" s="90" t="s">
        <v>148</v>
      </c>
      <c r="G92" s="22"/>
      <c r="H92" s="22"/>
    </row>
    <row r="93" spans="2:8" x14ac:dyDescent="0.25">
      <c r="B93" s="22" t="s">
        <v>212</v>
      </c>
      <c r="C93" s="22">
        <v>1203</v>
      </c>
      <c r="D93" s="90" t="s">
        <v>145</v>
      </c>
      <c r="E93" s="90">
        <v>1203</v>
      </c>
      <c r="F93" s="90" t="s">
        <v>145</v>
      </c>
      <c r="G93" s="22"/>
      <c r="H93" s="22"/>
    </row>
    <row r="94" spans="2:8" x14ac:dyDescent="0.25">
      <c r="B94" s="22" t="s">
        <v>212</v>
      </c>
      <c r="C94" s="22">
        <v>1260</v>
      </c>
      <c r="D94" s="90" t="s">
        <v>144</v>
      </c>
      <c r="E94" s="90">
        <v>1260</v>
      </c>
      <c r="F94" s="90" t="s">
        <v>144</v>
      </c>
      <c r="G94" s="22"/>
      <c r="H94" s="22"/>
    </row>
    <row r="95" spans="2:8" x14ac:dyDescent="0.25">
      <c r="B95" s="22" t="s">
        <v>212</v>
      </c>
      <c r="C95" s="22">
        <v>180</v>
      </c>
      <c r="D95" s="90" t="s">
        <v>129</v>
      </c>
      <c r="E95" s="90">
        <v>180</v>
      </c>
      <c r="F95" s="90" t="s">
        <v>129</v>
      </c>
      <c r="G95" s="22"/>
      <c r="H95" s="22"/>
    </row>
    <row r="96" spans="2:8" x14ac:dyDescent="0.25">
      <c r="B96" s="22" t="s">
        <v>212</v>
      </c>
      <c r="C96" s="22">
        <v>2426</v>
      </c>
      <c r="D96" s="90" t="s">
        <v>115</v>
      </c>
      <c r="E96" s="90">
        <v>2426</v>
      </c>
      <c r="F96" s="90" t="s">
        <v>115</v>
      </c>
      <c r="G96" s="22"/>
      <c r="H96" s="22"/>
    </row>
    <row r="97" spans="2:8" x14ac:dyDescent="0.25">
      <c r="B97" s="22" t="s">
        <v>212</v>
      </c>
      <c r="C97" s="22">
        <v>2488</v>
      </c>
      <c r="D97" s="90" t="s">
        <v>113</v>
      </c>
      <c r="E97" s="90">
        <v>2488</v>
      </c>
      <c r="F97" s="90" t="s">
        <v>113</v>
      </c>
      <c r="G97" s="22"/>
      <c r="H97" s="22"/>
    </row>
    <row r="98" spans="2:8" x14ac:dyDescent="0.25">
      <c r="B98" s="22" t="s">
        <v>212</v>
      </c>
      <c r="C98" s="22">
        <v>7003</v>
      </c>
      <c r="D98" s="90" t="s">
        <v>106</v>
      </c>
      <c r="E98" s="90">
        <v>7003</v>
      </c>
      <c r="F98" s="90" t="s">
        <v>106</v>
      </c>
      <c r="G98" s="22"/>
      <c r="H98" s="22"/>
    </row>
    <row r="99" spans="2:8" x14ac:dyDescent="0.25">
      <c r="B99" s="22" t="s">
        <v>212</v>
      </c>
      <c r="C99" s="22">
        <v>7004</v>
      </c>
      <c r="D99" s="90" t="s">
        <v>157</v>
      </c>
      <c r="E99" s="90">
        <v>7004</v>
      </c>
      <c r="F99" s="90" t="s">
        <v>157</v>
      </c>
      <c r="G99" s="22"/>
      <c r="H99" s="22"/>
    </row>
    <row r="100" spans="2:8" x14ac:dyDescent="0.25">
      <c r="B100" s="22" t="s">
        <v>212</v>
      </c>
      <c r="C100" s="22">
        <v>7011</v>
      </c>
      <c r="D100" s="90" t="s">
        <v>171</v>
      </c>
      <c r="E100" s="90">
        <v>7011</v>
      </c>
      <c r="F100" s="90" t="s">
        <v>171</v>
      </c>
      <c r="G100" s="22"/>
      <c r="H100" s="22"/>
    </row>
    <row r="101" spans="2:8" x14ac:dyDescent="0.25">
      <c r="B101" s="22" t="s">
        <v>212</v>
      </c>
      <c r="C101" s="22">
        <v>7022</v>
      </c>
      <c r="D101" s="90" t="s">
        <v>131</v>
      </c>
      <c r="E101" s="90">
        <v>7022</v>
      </c>
      <c r="F101" s="90" t="s">
        <v>131</v>
      </c>
      <c r="G101" s="22"/>
      <c r="H101" s="22"/>
    </row>
    <row r="102" spans="2:8" x14ac:dyDescent="0.25">
      <c r="B102" s="65" t="s">
        <v>212</v>
      </c>
      <c r="C102" s="65">
        <v>7023</v>
      </c>
      <c r="D102" s="91" t="s">
        <v>213</v>
      </c>
      <c r="E102" s="90">
        <v>7023</v>
      </c>
      <c r="F102" s="90" t="s">
        <v>213</v>
      </c>
      <c r="G102" s="22"/>
      <c r="H102" s="22"/>
    </row>
    <row r="103" spans="2:8" x14ac:dyDescent="0.25">
      <c r="B103" s="22" t="s">
        <v>212</v>
      </c>
      <c r="C103" s="22">
        <v>7046</v>
      </c>
      <c r="D103" s="90" t="s">
        <v>114</v>
      </c>
      <c r="E103" s="90">
        <v>7046</v>
      </c>
      <c r="F103" s="90" t="s">
        <v>114</v>
      </c>
      <c r="G103" s="22"/>
      <c r="H103" s="22"/>
    </row>
    <row r="104" spans="2:8" x14ac:dyDescent="0.25">
      <c r="B104" s="22" t="s">
        <v>212</v>
      </c>
      <c r="C104" s="22">
        <v>7047</v>
      </c>
      <c r="D104" s="90" t="s">
        <v>151</v>
      </c>
      <c r="E104" s="90">
        <v>7047</v>
      </c>
      <c r="F104" s="90" t="s">
        <v>151</v>
      </c>
      <c r="G104" s="22"/>
      <c r="H104" s="22"/>
    </row>
    <row r="105" spans="2:8" x14ac:dyDescent="0.25">
      <c r="B105" s="22" t="s">
        <v>212</v>
      </c>
      <c r="C105" s="22">
        <v>7049</v>
      </c>
      <c r="D105" s="90" t="s">
        <v>181</v>
      </c>
      <c r="E105" s="90">
        <v>7049</v>
      </c>
      <c r="F105" s="90" t="s">
        <v>181</v>
      </c>
      <c r="G105" s="22"/>
      <c r="H105" s="22"/>
    </row>
    <row r="106" spans="2:8" x14ac:dyDescent="0.25">
      <c r="B106" s="22" t="s">
        <v>212</v>
      </c>
      <c r="C106" s="22">
        <v>8005</v>
      </c>
      <c r="D106" s="90" t="s">
        <v>152</v>
      </c>
      <c r="E106" s="90">
        <v>8005</v>
      </c>
      <c r="F106" s="90" t="s">
        <v>152</v>
      </c>
      <c r="G106" s="22"/>
      <c r="H106" s="22"/>
    </row>
    <row r="107" spans="2:8" x14ac:dyDescent="0.25">
      <c r="B107" s="22" t="s">
        <v>212</v>
      </c>
      <c r="C107" s="22">
        <v>8019</v>
      </c>
      <c r="D107" s="90" t="s">
        <v>112</v>
      </c>
      <c r="E107" s="90">
        <v>8019</v>
      </c>
      <c r="F107" s="90" t="s">
        <v>112</v>
      </c>
      <c r="G107" s="22"/>
      <c r="H107" s="22"/>
    </row>
    <row r="108" spans="2:8" x14ac:dyDescent="0.25">
      <c r="B108" s="22" t="s">
        <v>212</v>
      </c>
      <c r="C108" s="86">
        <v>8077</v>
      </c>
      <c r="D108" s="90" t="s">
        <v>179</v>
      </c>
      <c r="E108" s="91">
        <v>8077</v>
      </c>
      <c r="F108" s="90" t="s">
        <v>179</v>
      </c>
      <c r="G108" s="22"/>
      <c r="H108" s="22"/>
    </row>
    <row r="109" spans="2:8" x14ac:dyDescent="0.25">
      <c r="B109" s="22" t="s">
        <v>212</v>
      </c>
      <c r="C109" s="22"/>
      <c r="D109" s="22"/>
      <c r="E109" s="90">
        <v>6604</v>
      </c>
      <c r="F109" s="90" t="s">
        <v>168</v>
      </c>
      <c r="G109" s="22"/>
      <c r="H109" s="22"/>
    </row>
    <row r="110" spans="2:8" x14ac:dyDescent="0.25">
      <c r="B110" s="22" t="s">
        <v>212</v>
      </c>
      <c r="C110" s="22"/>
      <c r="D110" s="22"/>
      <c r="E110" s="90">
        <v>7048</v>
      </c>
      <c r="F110" s="90" t="s">
        <v>150</v>
      </c>
      <c r="G110" s="22"/>
      <c r="H110" s="22"/>
    </row>
    <row r="111" spans="2:8" x14ac:dyDescent="0.25">
      <c r="B111" s="22" t="s">
        <v>212</v>
      </c>
      <c r="C111" s="22"/>
      <c r="D111" s="22"/>
      <c r="E111" s="90">
        <v>790</v>
      </c>
      <c r="F111" s="90" t="s">
        <v>155</v>
      </c>
      <c r="G111" s="22"/>
      <c r="H111" s="22"/>
    </row>
    <row r="112" spans="2:8" x14ac:dyDescent="0.25">
      <c r="B112" s="22" t="s">
        <v>212</v>
      </c>
      <c r="C112" s="22"/>
      <c r="D112" s="22"/>
      <c r="E112" s="90">
        <v>797</v>
      </c>
      <c r="F112" s="90" t="s">
        <v>156</v>
      </c>
      <c r="G112" s="22"/>
      <c r="H112" s="22"/>
    </row>
    <row r="113" spans="2:8" x14ac:dyDescent="0.25">
      <c r="B113" s="22" t="s">
        <v>212</v>
      </c>
      <c r="C113" s="22"/>
      <c r="D113" s="22"/>
      <c r="E113" s="90">
        <v>6603</v>
      </c>
      <c r="F113" s="90" t="s">
        <v>167</v>
      </c>
      <c r="G113" s="22"/>
      <c r="H113" s="22"/>
    </row>
    <row r="114" spans="2:8" x14ac:dyDescent="0.25">
      <c r="B114" s="22" t="s">
        <v>212</v>
      </c>
      <c r="C114" s="22"/>
      <c r="D114" s="22"/>
      <c r="E114" s="90">
        <v>6602</v>
      </c>
      <c r="F114" s="90" t="s">
        <v>166</v>
      </c>
      <c r="G114" s="22"/>
      <c r="H114" s="22"/>
    </row>
    <row r="115" spans="2:8" x14ac:dyDescent="0.25">
      <c r="B115" s="22" t="s">
        <v>212</v>
      </c>
      <c r="C115" s="22"/>
      <c r="D115" s="22"/>
      <c r="E115" s="90">
        <v>3970</v>
      </c>
      <c r="F115" s="90" t="s">
        <v>164</v>
      </c>
      <c r="G115" s="22"/>
      <c r="H115" s="22"/>
    </row>
    <row r="116" spans="2:8" x14ac:dyDescent="0.25">
      <c r="B116" s="22" t="s">
        <v>212</v>
      </c>
      <c r="C116" s="22"/>
      <c r="D116" s="22"/>
      <c r="E116" s="90">
        <v>274</v>
      </c>
      <c r="F116" s="90" t="s">
        <v>185</v>
      </c>
      <c r="G116" s="22"/>
      <c r="H116" s="22"/>
    </row>
    <row r="117" spans="2:8" x14ac:dyDescent="0.25">
      <c r="B117" s="22" t="s">
        <v>212</v>
      </c>
      <c r="C117" s="22"/>
      <c r="D117" s="22"/>
      <c r="E117" s="90">
        <v>1302</v>
      </c>
      <c r="F117" s="90" t="s">
        <v>147</v>
      </c>
      <c r="G117" s="22"/>
      <c r="H11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D902-1DBD-44F1-8B37-984720259C17}">
  <sheetPr filterMode="1"/>
  <dimension ref="A1:S115"/>
  <sheetViews>
    <sheetView tabSelected="1" topLeftCell="B1" zoomScale="115" zoomScaleNormal="115" workbookViewId="0">
      <pane ySplit="1" topLeftCell="A2" activePane="bottomLeft" state="frozen"/>
      <selection pane="bottomLeft" activeCell="F112" sqref="F112"/>
    </sheetView>
  </sheetViews>
  <sheetFormatPr baseColWidth="10" defaultColWidth="11.42578125" defaultRowHeight="15" customHeight="1" x14ac:dyDescent="0.25"/>
  <cols>
    <col min="1" max="1" width="6.140625" customWidth="1"/>
    <col min="2" max="2" width="20.42578125" customWidth="1"/>
    <col min="3" max="3" width="63.42578125" customWidth="1"/>
    <col min="4" max="4" width="11.42578125" customWidth="1"/>
    <col min="5" max="5" width="15.140625" style="68" customWidth="1"/>
    <col min="6" max="6" width="18.42578125" customWidth="1"/>
    <col min="7" max="7" width="10.42578125" customWidth="1"/>
    <col min="8" max="8" width="10.5703125" customWidth="1"/>
    <col min="9" max="9" width="13.28515625" customWidth="1"/>
    <col min="10" max="10" width="11.85546875" customWidth="1"/>
    <col min="13" max="14" width="11.42578125" hidden="1" customWidth="1"/>
    <col min="15" max="16" width="11.42578125" customWidth="1"/>
    <col min="19" max="19" width="11.42578125" bestFit="1" customWidth="1"/>
  </cols>
  <sheetData>
    <row r="1" spans="1:19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8" t="s">
        <v>5</v>
      </c>
      <c r="G1" s="9" t="s">
        <v>6</v>
      </c>
      <c r="H1" s="53" t="s">
        <v>7</v>
      </c>
      <c r="I1" s="54" t="s">
        <v>8</v>
      </c>
      <c r="J1" s="55" t="s">
        <v>9</v>
      </c>
      <c r="K1" s="24" t="s">
        <v>10</v>
      </c>
      <c r="L1" s="59" t="s">
        <v>11</v>
      </c>
      <c r="M1" s="60" t="s">
        <v>12</v>
      </c>
      <c r="N1" s="60" t="s">
        <v>13</v>
      </c>
      <c r="O1" s="66" t="s">
        <v>14</v>
      </c>
      <c r="P1" s="66" t="s">
        <v>15</v>
      </c>
      <c r="Q1" s="60" t="s">
        <v>12</v>
      </c>
      <c r="R1" s="60" t="s">
        <v>13</v>
      </c>
      <c r="S1" s="66" t="s">
        <v>214</v>
      </c>
    </row>
    <row r="2" spans="1:19" x14ac:dyDescent="0.25">
      <c r="A2" s="2">
        <v>18</v>
      </c>
      <c r="B2" s="38" t="s">
        <v>49</v>
      </c>
      <c r="C2" s="38" t="s">
        <v>50</v>
      </c>
      <c r="D2" s="37" t="s">
        <v>19</v>
      </c>
      <c r="E2" s="37" t="s">
        <v>37</v>
      </c>
      <c r="F2" s="43"/>
      <c r="G2" s="56" t="s">
        <v>22</v>
      </c>
      <c r="H2" s="56" t="s">
        <v>22</v>
      </c>
      <c r="I2" s="56"/>
      <c r="J2" s="57" t="s">
        <v>22</v>
      </c>
      <c r="K2" s="56">
        <v>1</v>
      </c>
      <c r="L2" s="56">
        <v>1</v>
      </c>
      <c r="O2">
        <f>COUNTIFS(Inve!$F$11:$F$117,FInal!C2)</f>
        <v>1</v>
      </c>
      <c r="P2">
        <f>COUNTIFS(Inve!$D$11:$D$117,C2)</f>
        <v>1</v>
      </c>
      <c r="Q2" t="str">
        <f t="shared" ref="Q2:Q33" si="0">IF(O2=1,"Si","No")</f>
        <v>Si</v>
      </c>
      <c r="R2" t="str">
        <f t="shared" ref="R2:R33" si="1">IF(P2=1,"Si","No")</f>
        <v>Si</v>
      </c>
      <c r="S2" t="s">
        <v>215</v>
      </c>
    </row>
    <row r="3" spans="1:19" ht="30" x14ac:dyDescent="0.25">
      <c r="A3" s="2">
        <v>19</v>
      </c>
      <c r="B3" s="16" t="s">
        <v>49</v>
      </c>
      <c r="C3" s="6" t="s">
        <v>51</v>
      </c>
      <c r="D3" s="2" t="s">
        <v>19</v>
      </c>
      <c r="E3" s="2" t="s">
        <v>37</v>
      </c>
      <c r="F3" s="43"/>
      <c r="G3" s="56" t="s">
        <v>22</v>
      </c>
      <c r="H3" s="56" t="s">
        <v>22</v>
      </c>
      <c r="I3" s="56"/>
      <c r="J3" s="57" t="s">
        <v>22</v>
      </c>
      <c r="K3" s="56">
        <v>3</v>
      </c>
      <c r="L3" s="56">
        <v>3</v>
      </c>
      <c r="O3">
        <f>COUNTIFS(Inve!$F$11:$F$117,FInal!C3)</f>
        <v>1</v>
      </c>
      <c r="P3">
        <f>COUNTIFS(Inve!$D$11:$D$117,C3)</f>
        <v>1</v>
      </c>
      <c r="Q3" t="str">
        <f t="shared" si="0"/>
        <v>Si</v>
      </c>
      <c r="R3" t="str">
        <f t="shared" si="1"/>
        <v>Si</v>
      </c>
      <c r="S3" t="s">
        <v>215</v>
      </c>
    </row>
    <row r="4" spans="1:19" x14ac:dyDescent="0.25">
      <c r="A4" s="2">
        <v>20</v>
      </c>
      <c r="B4" s="16" t="s">
        <v>49</v>
      </c>
      <c r="C4" s="6" t="s">
        <v>52</v>
      </c>
      <c r="D4" s="2" t="s">
        <v>19</v>
      </c>
      <c r="E4" s="2" t="s">
        <v>37</v>
      </c>
      <c r="F4" s="43" t="s">
        <v>32</v>
      </c>
      <c r="G4" s="56" t="s">
        <v>22</v>
      </c>
      <c r="H4" s="56" t="s">
        <v>22</v>
      </c>
      <c r="I4" s="56" t="s">
        <v>22</v>
      </c>
      <c r="J4" s="57" t="s">
        <v>22</v>
      </c>
      <c r="K4" s="56">
        <v>1</v>
      </c>
      <c r="L4" s="56">
        <v>1</v>
      </c>
      <c r="O4">
        <f>COUNTIFS(Inve!$F$11:$F$117,FInal!C4)</f>
        <v>1</v>
      </c>
      <c r="P4">
        <f>COUNTIFS(Inve!$D$11:$D$117,C4)</f>
        <v>1</v>
      </c>
      <c r="Q4" t="str">
        <f t="shared" si="0"/>
        <v>Si</v>
      </c>
      <c r="R4" t="str">
        <f t="shared" si="1"/>
        <v>Si</v>
      </c>
      <c r="S4" t="s">
        <v>215</v>
      </c>
    </row>
    <row r="5" spans="1:19" hidden="1" x14ac:dyDescent="0.25">
      <c r="A5" s="2">
        <v>28</v>
      </c>
      <c r="B5" s="38" t="s">
        <v>61</v>
      </c>
      <c r="C5" s="38" t="s">
        <v>62</v>
      </c>
      <c r="D5" s="2" t="s">
        <v>41</v>
      </c>
      <c r="E5" s="2" t="s">
        <v>37</v>
      </c>
      <c r="F5" s="43"/>
      <c r="G5" s="56" t="s">
        <v>22</v>
      </c>
      <c r="H5" s="56" t="s">
        <v>22</v>
      </c>
      <c r="I5" s="56"/>
      <c r="J5" s="57" t="s">
        <v>22</v>
      </c>
      <c r="K5" s="56">
        <v>2</v>
      </c>
      <c r="L5" s="56">
        <v>2</v>
      </c>
      <c r="M5" t="s">
        <v>22</v>
      </c>
      <c r="N5" t="s">
        <v>22</v>
      </c>
      <c r="O5">
        <f>COUNTIFS(Inve!$F$11:$F$117,FInal!C5)</f>
        <v>1</v>
      </c>
      <c r="P5">
        <f>COUNTIFS(Inve!$D$11:$D$117,C5)</f>
        <v>0</v>
      </c>
      <c r="Q5" t="str">
        <f t="shared" si="0"/>
        <v>Si</v>
      </c>
      <c r="R5" t="str">
        <f t="shared" si="1"/>
        <v>No</v>
      </c>
      <c r="S5" t="s">
        <v>216</v>
      </c>
    </row>
    <row r="6" spans="1:19" x14ac:dyDescent="0.25">
      <c r="A6" s="2">
        <v>29</v>
      </c>
      <c r="B6" s="38" t="s">
        <v>61</v>
      </c>
      <c r="C6" s="38" t="s">
        <v>63</v>
      </c>
      <c r="D6" s="2" t="s">
        <v>41</v>
      </c>
      <c r="E6" s="2" t="s">
        <v>37</v>
      </c>
      <c r="F6" s="43"/>
      <c r="G6" s="56" t="s">
        <v>22</v>
      </c>
      <c r="H6" s="56" t="s">
        <v>22</v>
      </c>
      <c r="I6" s="56"/>
      <c r="J6" s="57" t="s">
        <v>22</v>
      </c>
      <c r="K6" s="56">
        <v>2</v>
      </c>
      <c r="L6" s="56">
        <v>2</v>
      </c>
      <c r="O6">
        <f>COUNTIFS(Inve!$F$11:$F$117,FInal!C6)</f>
        <v>1</v>
      </c>
      <c r="P6">
        <f>COUNTIFS(Inve!$D$11:$D$117,C6)</f>
        <v>1</v>
      </c>
      <c r="Q6" t="str">
        <f t="shared" si="0"/>
        <v>Si</v>
      </c>
      <c r="R6" t="str">
        <f t="shared" si="1"/>
        <v>Si</v>
      </c>
      <c r="S6" t="s">
        <v>215</v>
      </c>
    </row>
    <row r="7" spans="1:19" x14ac:dyDescent="0.25">
      <c r="A7" s="2">
        <v>48</v>
      </c>
      <c r="B7" s="3" t="s">
        <v>75</v>
      </c>
      <c r="C7" s="6" t="s">
        <v>84</v>
      </c>
      <c r="D7" s="2" t="s">
        <v>41</v>
      </c>
      <c r="E7" s="2" t="s">
        <v>37</v>
      </c>
      <c r="F7" s="43"/>
      <c r="G7" s="56" t="s">
        <v>22</v>
      </c>
      <c r="H7" s="56" t="s">
        <v>22</v>
      </c>
      <c r="I7" s="56"/>
      <c r="J7" s="57" t="s">
        <v>22</v>
      </c>
      <c r="K7" s="56">
        <v>1</v>
      </c>
      <c r="L7" s="56">
        <v>1</v>
      </c>
      <c r="O7">
        <f>COUNTIFS(Inve!$F$11:$F$117,FInal!C7)</f>
        <v>1</v>
      </c>
      <c r="P7">
        <f>COUNTIFS(Inve!$D$11:$D$117,C7)</f>
        <v>1</v>
      </c>
      <c r="Q7" t="str">
        <f t="shared" si="0"/>
        <v>Si</v>
      </c>
      <c r="R7" t="str">
        <f t="shared" si="1"/>
        <v>Si</v>
      </c>
      <c r="S7" t="s">
        <v>215</v>
      </c>
    </row>
    <row r="8" spans="1:19" x14ac:dyDescent="0.25">
      <c r="A8" s="2">
        <v>64</v>
      </c>
      <c r="B8" s="7" t="s">
        <v>75</v>
      </c>
      <c r="C8" s="6" t="s">
        <v>92</v>
      </c>
      <c r="D8" s="2" t="s">
        <v>41</v>
      </c>
      <c r="E8" s="2" t="s">
        <v>37</v>
      </c>
      <c r="F8" s="43"/>
      <c r="G8" s="56" t="s">
        <v>22</v>
      </c>
      <c r="H8" s="56" t="s">
        <v>22</v>
      </c>
      <c r="I8" s="56"/>
      <c r="J8" s="57" t="s">
        <v>22</v>
      </c>
      <c r="K8" s="56">
        <v>1</v>
      </c>
      <c r="L8" s="56">
        <v>1</v>
      </c>
      <c r="O8">
        <f>COUNTIFS(Inve!$F$11:$F$117,FInal!C8)</f>
        <v>1</v>
      </c>
      <c r="P8">
        <f>COUNTIFS(Inve!$D$11:$D$117,C8)</f>
        <v>1</v>
      </c>
      <c r="Q8" t="str">
        <f t="shared" si="0"/>
        <v>Si</v>
      </c>
      <c r="R8" t="str">
        <f t="shared" si="1"/>
        <v>Si</v>
      </c>
      <c r="S8" t="s">
        <v>215</v>
      </c>
    </row>
    <row r="9" spans="1:19" x14ac:dyDescent="0.25">
      <c r="A9" s="2">
        <v>74</v>
      </c>
      <c r="B9" s="39" t="s">
        <v>61</v>
      </c>
      <c r="C9" s="38" t="s">
        <v>96</v>
      </c>
      <c r="D9" s="37" t="s">
        <v>41</v>
      </c>
      <c r="E9" s="37" t="s">
        <v>37</v>
      </c>
      <c r="F9" s="43"/>
      <c r="G9" s="56" t="s">
        <v>22</v>
      </c>
      <c r="H9" s="56" t="s">
        <v>22</v>
      </c>
      <c r="I9" s="56"/>
      <c r="J9" s="57" t="s">
        <v>22</v>
      </c>
      <c r="K9" s="56">
        <v>2</v>
      </c>
      <c r="L9" s="56">
        <v>2</v>
      </c>
      <c r="O9">
        <f>COUNTIFS(Inve!$F$11:$F$117,FInal!C9)</f>
        <v>1</v>
      </c>
      <c r="P9">
        <f>COUNTIFS(Inve!$D$11:$D$117,C9)</f>
        <v>1</v>
      </c>
      <c r="Q9" t="str">
        <f t="shared" si="0"/>
        <v>Si</v>
      </c>
      <c r="R9" t="str">
        <f t="shared" si="1"/>
        <v>Si</v>
      </c>
      <c r="S9" t="s">
        <v>215</v>
      </c>
    </row>
    <row r="10" spans="1:19" x14ac:dyDescent="0.25">
      <c r="A10" s="2">
        <v>7</v>
      </c>
      <c r="B10" s="38" t="s">
        <v>29</v>
      </c>
      <c r="C10" s="38" t="s">
        <v>31</v>
      </c>
      <c r="D10" s="2" t="s">
        <v>19</v>
      </c>
      <c r="E10" s="2" t="s">
        <v>32</v>
      </c>
      <c r="F10" s="43" t="s">
        <v>33</v>
      </c>
      <c r="G10" s="56" t="s">
        <v>22</v>
      </c>
      <c r="H10" s="56" t="s">
        <v>22</v>
      </c>
      <c r="I10" s="56"/>
      <c r="J10" s="57" t="s">
        <v>22</v>
      </c>
      <c r="K10" s="56">
        <v>1</v>
      </c>
      <c r="L10" s="56">
        <v>1</v>
      </c>
      <c r="O10">
        <f>COUNTIFS(Inve!$F$11:$F$117,FInal!C10)</f>
        <v>1</v>
      </c>
      <c r="P10">
        <f>COUNTIFS(Inve!$D$11:$D$117,C10)</f>
        <v>1</v>
      </c>
      <c r="Q10" t="str">
        <f t="shared" si="0"/>
        <v>Si</v>
      </c>
      <c r="R10" t="str">
        <f t="shared" si="1"/>
        <v>Si</v>
      </c>
      <c r="S10" t="s">
        <v>215</v>
      </c>
    </row>
    <row r="11" spans="1:19" x14ac:dyDescent="0.25">
      <c r="A11" s="2">
        <v>9</v>
      </c>
      <c r="B11" s="38" t="s">
        <v>17</v>
      </c>
      <c r="C11" s="38" t="s">
        <v>36</v>
      </c>
      <c r="D11" s="2" t="s">
        <v>19</v>
      </c>
      <c r="E11" s="2" t="s">
        <v>32</v>
      </c>
      <c r="F11" s="43" t="s">
        <v>37</v>
      </c>
      <c r="G11" s="56" t="s">
        <v>22</v>
      </c>
      <c r="H11" s="56" t="s">
        <v>22</v>
      </c>
      <c r="I11" s="56"/>
      <c r="J11" s="57" t="s">
        <v>22</v>
      </c>
      <c r="K11" s="56">
        <v>1</v>
      </c>
      <c r="L11" s="56">
        <v>1</v>
      </c>
      <c r="O11">
        <f>COUNTIFS(Inve!$F$11:$F$117,FInal!C11)</f>
        <v>1</v>
      </c>
      <c r="P11">
        <f>COUNTIFS(Inve!$D$11:$D$117,C11)</f>
        <v>1</v>
      </c>
      <c r="Q11" t="str">
        <f t="shared" si="0"/>
        <v>Si</v>
      </c>
      <c r="R11" t="str">
        <f t="shared" si="1"/>
        <v>Si</v>
      </c>
      <c r="S11" t="s">
        <v>215</v>
      </c>
    </row>
    <row r="12" spans="1:19" x14ac:dyDescent="0.25">
      <c r="A12" s="2">
        <v>11</v>
      </c>
      <c r="B12" s="16" t="s">
        <v>17</v>
      </c>
      <c r="C12" s="6" t="s">
        <v>39</v>
      </c>
      <c r="D12" s="2" t="s">
        <v>19</v>
      </c>
      <c r="E12" s="2" t="s">
        <v>32</v>
      </c>
      <c r="F12" s="43"/>
      <c r="G12" s="56" t="s">
        <v>22</v>
      </c>
      <c r="H12" s="56" t="s">
        <v>22</v>
      </c>
      <c r="I12" s="56"/>
      <c r="J12" s="57" t="s">
        <v>22</v>
      </c>
      <c r="K12" s="56">
        <v>2</v>
      </c>
      <c r="L12" s="56">
        <v>2</v>
      </c>
      <c r="O12">
        <f>COUNTIFS(Inve!$F$11:$F$117,FInal!C12)</f>
        <v>1</v>
      </c>
      <c r="P12">
        <f>COUNTIFS(Inve!$D$11:$D$117,C12)</f>
        <v>1</v>
      </c>
      <c r="Q12" t="str">
        <f t="shared" si="0"/>
        <v>Si</v>
      </c>
      <c r="R12" t="str">
        <f t="shared" si="1"/>
        <v>Si</v>
      </c>
      <c r="S12" t="s">
        <v>215</v>
      </c>
    </row>
    <row r="13" spans="1:19" x14ac:dyDescent="0.25">
      <c r="A13" s="2">
        <v>12</v>
      </c>
      <c r="B13" s="16" t="s">
        <v>29</v>
      </c>
      <c r="C13" s="6" t="s">
        <v>40</v>
      </c>
      <c r="D13" s="2" t="s">
        <v>41</v>
      </c>
      <c r="E13" s="2" t="s">
        <v>32</v>
      </c>
      <c r="F13" s="43" t="s">
        <v>42</v>
      </c>
      <c r="G13" s="56" t="s">
        <v>22</v>
      </c>
      <c r="H13" s="56" t="s">
        <v>22</v>
      </c>
      <c r="I13" s="56"/>
      <c r="J13" s="57" t="s">
        <v>22</v>
      </c>
      <c r="K13" s="56">
        <v>1</v>
      </c>
      <c r="L13" s="56">
        <v>1</v>
      </c>
      <c r="O13">
        <f>COUNTIFS(Inve!$F$11:$F$117,FInal!C13)</f>
        <v>1</v>
      </c>
      <c r="P13">
        <f>COUNTIFS(Inve!$D$11:$D$117,C13)</f>
        <v>1</v>
      </c>
      <c r="Q13" t="str">
        <f t="shared" si="0"/>
        <v>Si</v>
      </c>
      <c r="R13" t="str">
        <f t="shared" si="1"/>
        <v>Si</v>
      </c>
      <c r="S13" t="s">
        <v>215</v>
      </c>
    </row>
    <row r="14" spans="1:19" hidden="1" x14ac:dyDescent="0.25">
      <c r="A14" s="2">
        <v>13</v>
      </c>
      <c r="B14" s="16" t="s">
        <v>29</v>
      </c>
      <c r="C14" s="6" t="s">
        <v>43</v>
      </c>
      <c r="D14" s="2" t="s">
        <v>41</v>
      </c>
      <c r="E14" s="2" t="s">
        <v>32</v>
      </c>
      <c r="F14" s="43" t="s">
        <v>42</v>
      </c>
      <c r="G14" s="56" t="s">
        <v>22</v>
      </c>
      <c r="H14" s="56" t="s">
        <v>44</v>
      </c>
      <c r="I14" s="56"/>
      <c r="J14" s="57" t="s">
        <v>22</v>
      </c>
      <c r="K14" s="56">
        <v>1</v>
      </c>
      <c r="L14" s="56">
        <v>1</v>
      </c>
      <c r="O14">
        <f>COUNTIFS(Inve!$F$11:$F$117,FInal!C14)</f>
        <v>0</v>
      </c>
      <c r="P14">
        <f>COUNTIFS(Inve!$D$11:$D$117,C14)</f>
        <v>0</v>
      </c>
      <c r="Q14" t="str">
        <f t="shared" si="0"/>
        <v>No</v>
      </c>
      <c r="R14" t="str">
        <f t="shared" si="1"/>
        <v>No</v>
      </c>
      <c r="S14" t="s">
        <v>217</v>
      </c>
    </row>
    <row r="15" spans="1:19" hidden="1" x14ac:dyDescent="0.25">
      <c r="A15" s="2" t="s">
        <v>218</v>
      </c>
      <c r="B15" s="16" t="s">
        <v>17</v>
      </c>
      <c r="C15" s="6" t="s">
        <v>48</v>
      </c>
      <c r="D15" s="2" t="s">
        <v>41</v>
      </c>
      <c r="E15" s="2" t="s">
        <v>32</v>
      </c>
      <c r="F15" s="43"/>
      <c r="G15" s="56" t="s">
        <v>22</v>
      </c>
      <c r="H15" s="56" t="s">
        <v>44</v>
      </c>
      <c r="I15" s="56"/>
      <c r="J15" s="57" t="s">
        <v>22</v>
      </c>
      <c r="K15" s="56">
        <v>3</v>
      </c>
      <c r="L15" s="56">
        <v>3</v>
      </c>
      <c r="O15">
        <f>COUNTIFS(Inve!$F$11:$F$117,FInal!C15)</f>
        <v>1</v>
      </c>
      <c r="P15">
        <f>COUNTIFS(Inve!$D$11:$D$117,C15)</f>
        <v>1</v>
      </c>
      <c r="Q15" t="str">
        <f t="shared" si="0"/>
        <v>Si</v>
      </c>
      <c r="R15" t="str">
        <f t="shared" si="1"/>
        <v>Si</v>
      </c>
      <c r="S15" t="s">
        <v>219</v>
      </c>
    </row>
    <row r="16" spans="1:19" hidden="1" x14ac:dyDescent="0.25">
      <c r="A16" s="2">
        <v>23</v>
      </c>
      <c r="B16" s="16" t="s">
        <v>29</v>
      </c>
      <c r="C16" s="6" t="s">
        <v>57</v>
      </c>
      <c r="D16" s="2" t="s">
        <v>19</v>
      </c>
      <c r="E16" s="2" t="s">
        <v>32</v>
      </c>
      <c r="F16" s="43" t="s">
        <v>32</v>
      </c>
      <c r="G16" s="56" t="s">
        <v>22</v>
      </c>
      <c r="H16" s="56" t="s">
        <v>22</v>
      </c>
      <c r="I16" s="56" t="s">
        <v>22</v>
      </c>
      <c r="J16" s="57" t="s">
        <v>22</v>
      </c>
      <c r="K16" s="56">
        <v>1</v>
      </c>
      <c r="L16" s="56">
        <v>1</v>
      </c>
      <c r="O16">
        <f>COUNTIFS(Inve!$F$11:$F$117,FInal!C16)</f>
        <v>1</v>
      </c>
      <c r="P16">
        <f>COUNTIFS(Inve!$D$11:$D$117,C16)</f>
        <v>1</v>
      </c>
      <c r="Q16" t="str">
        <f t="shared" si="0"/>
        <v>Si</v>
      </c>
      <c r="R16" t="str">
        <f t="shared" si="1"/>
        <v>Si</v>
      </c>
      <c r="S16" t="s">
        <v>219</v>
      </c>
    </row>
    <row r="17" spans="1:19" hidden="1" x14ac:dyDescent="0.25">
      <c r="A17" s="2">
        <v>26</v>
      </c>
      <c r="B17" s="16" t="s">
        <v>29</v>
      </c>
      <c r="C17" s="6" t="s">
        <v>59</v>
      </c>
      <c r="D17" s="2" t="s">
        <v>19</v>
      </c>
      <c r="E17" s="2" t="s">
        <v>32</v>
      </c>
      <c r="F17" s="43" t="s">
        <v>32</v>
      </c>
      <c r="G17" s="56" t="s">
        <v>22</v>
      </c>
      <c r="H17" s="56" t="s">
        <v>22</v>
      </c>
      <c r="I17" s="56" t="s">
        <v>22</v>
      </c>
      <c r="J17" s="57" t="s">
        <v>22</v>
      </c>
      <c r="K17" s="56">
        <v>1</v>
      </c>
      <c r="L17" s="56">
        <v>1</v>
      </c>
      <c r="O17">
        <f>COUNTIFS(Inve!$F$11:$F$117,FInal!C17)</f>
        <v>1</v>
      </c>
      <c r="P17">
        <f>COUNTIFS(Inve!$D$11:$D$117,C17)</f>
        <v>1</v>
      </c>
      <c r="Q17" t="str">
        <f t="shared" si="0"/>
        <v>Si</v>
      </c>
      <c r="R17" t="str">
        <f t="shared" si="1"/>
        <v>Si</v>
      </c>
      <c r="S17" t="s">
        <v>219</v>
      </c>
    </row>
    <row r="18" spans="1:19" ht="30" hidden="1" x14ac:dyDescent="0.25">
      <c r="A18" s="2">
        <v>31</v>
      </c>
      <c r="B18" s="38" t="s">
        <v>64</v>
      </c>
      <c r="C18" s="38" t="s">
        <v>65</v>
      </c>
      <c r="D18" s="2" t="s">
        <v>41</v>
      </c>
      <c r="E18" s="2" t="s">
        <v>32</v>
      </c>
      <c r="F18" s="43"/>
      <c r="G18" s="56" t="s">
        <v>22</v>
      </c>
      <c r="H18" s="56" t="s">
        <v>22</v>
      </c>
      <c r="I18" s="56"/>
      <c r="J18" s="57" t="s">
        <v>22</v>
      </c>
      <c r="K18" s="56">
        <v>2</v>
      </c>
      <c r="L18" s="56">
        <v>2</v>
      </c>
      <c r="O18">
        <f>COUNTIFS(Inve!$F$11:$F$117,FInal!C18)</f>
        <v>1</v>
      </c>
      <c r="P18">
        <f>COUNTIFS(Inve!$D$11:$D$117,C18)</f>
        <v>1</v>
      </c>
      <c r="Q18" t="str">
        <f t="shared" si="0"/>
        <v>Si</v>
      </c>
      <c r="R18" t="str">
        <f t="shared" si="1"/>
        <v>Si</v>
      </c>
      <c r="S18" t="s">
        <v>219</v>
      </c>
    </row>
    <row r="19" spans="1:19" ht="30" hidden="1" x14ac:dyDescent="0.25">
      <c r="A19" s="2">
        <v>32</v>
      </c>
      <c r="B19" s="16" t="s">
        <v>64</v>
      </c>
      <c r="C19" s="6" t="s">
        <v>66</v>
      </c>
      <c r="D19" s="2" t="s">
        <v>41</v>
      </c>
      <c r="E19" s="2" t="s">
        <v>32</v>
      </c>
      <c r="F19" s="43"/>
      <c r="G19" s="56" t="s">
        <v>22</v>
      </c>
      <c r="H19" s="56" t="s">
        <v>22</v>
      </c>
      <c r="I19" s="56"/>
      <c r="J19" s="57" t="s">
        <v>22</v>
      </c>
      <c r="K19" s="56">
        <v>2</v>
      </c>
      <c r="L19" s="56">
        <v>2</v>
      </c>
      <c r="O19">
        <f>COUNTIFS(Inve!$F$11:$F$117,FInal!C19)</f>
        <v>1</v>
      </c>
      <c r="P19">
        <f>COUNTIFS(Inve!$D$11:$D$117,C19)</f>
        <v>1</v>
      </c>
      <c r="Q19" t="str">
        <f t="shared" si="0"/>
        <v>Si</v>
      </c>
      <c r="R19" t="str">
        <f t="shared" si="1"/>
        <v>Si</v>
      </c>
      <c r="S19" t="s">
        <v>219</v>
      </c>
    </row>
    <row r="20" spans="1:19" ht="30" hidden="1" x14ac:dyDescent="0.25">
      <c r="A20" s="2">
        <v>33</v>
      </c>
      <c r="B20" s="16" t="s">
        <v>64</v>
      </c>
      <c r="C20" s="6" t="s">
        <v>67</v>
      </c>
      <c r="D20" s="2" t="s">
        <v>41</v>
      </c>
      <c r="E20" s="2" t="s">
        <v>32</v>
      </c>
      <c r="F20" s="43"/>
      <c r="G20" s="56" t="s">
        <v>22</v>
      </c>
      <c r="H20" s="56" t="s">
        <v>22</v>
      </c>
      <c r="I20" s="56"/>
      <c r="J20" s="57" t="s">
        <v>22</v>
      </c>
      <c r="K20" s="56">
        <v>2</v>
      </c>
      <c r="L20" s="56">
        <v>2</v>
      </c>
      <c r="O20">
        <f>COUNTIFS(Inve!$F$11:$F$117,FInal!C20)</f>
        <v>1</v>
      </c>
      <c r="P20">
        <f>COUNTIFS(Inve!$D$11:$D$117,C20)</f>
        <v>1</v>
      </c>
      <c r="Q20" t="str">
        <f t="shared" si="0"/>
        <v>Si</v>
      </c>
      <c r="R20" t="str">
        <f t="shared" si="1"/>
        <v>Si</v>
      </c>
      <c r="S20" t="s">
        <v>219</v>
      </c>
    </row>
    <row r="21" spans="1:19" hidden="1" x14ac:dyDescent="0.25">
      <c r="A21" s="2">
        <v>39</v>
      </c>
      <c r="B21" s="3" t="s">
        <v>29</v>
      </c>
      <c r="C21" s="6" t="s">
        <v>74</v>
      </c>
      <c r="D21" s="2" t="s">
        <v>41</v>
      </c>
      <c r="E21" s="2" t="s">
        <v>32</v>
      </c>
      <c r="F21" s="43" t="s">
        <v>32</v>
      </c>
      <c r="G21" s="56" t="s">
        <v>22</v>
      </c>
      <c r="H21" s="56" t="s">
        <v>22</v>
      </c>
      <c r="I21" s="56" t="s">
        <v>22</v>
      </c>
      <c r="J21" s="57" t="s">
        <v>22</v>
      </c>
      <c r="K21" s="56">
        <v>1</v>
      </c>
      <c r="L21" s="56">
        <v>1</v>
      </c>
      <c r="O21">
        <f>COUNTIFS(Inve!$F$11:$F$117,FInal!C21)</f>
        <v>1</v>
      </c>
      <c r="P21">
        <f>COUNTIFS(Inve!$D$11:$D$117,C21)</f>
        <v>1</v>
      </c>
      <c r="Q21" t="str">
        <f t="shared" si="0"/>
        <v>Si</v>
      </c>
      <c r="R21" t="str">
        <f t="shared" si="1"/>
        <v>Si</v>
      </c>
      <c r="S21" t="s">
        <v>219</v>
      </c>
    </row>
    <row r="22" spans="1:19" ht="30" hidden="1" x14ac:dyDescent="0.25">
      <c r="A22" s="2">
        <v>49</v>
      </c>
      <c r="B22" s="3" t="s">
        <v>17</v>
      </c>
      <c r="C22" s="6" t="s">
        <v>85</v>
      </c>
      <c r="D22" s="2" t="s">
        <v>41</v>
      </c>
      <c r="E22" s="2" t="s">
        <v>32</v>
      </c>
      <c r="F22" s="43"/>
      <c r="G22" s="56" t="s">
        <v>22</v>
      </c>
      <c r="H22" s="56" t="s">
        <v>22</v>
      </c>
      <c r="I22" s="56"/>
      <c r="J22" s="57" t="s">
        <v>22</v>
      </c>
      <c r="K22" s="56">
        <v>1</v>
      </c>
      <c r="L22" s="56">
        <v>1</v>
      </c>
      <c r="O22">
        <f>COUNTIFS(Inve!$F$11:$F$117,FInal!C22)</f>
        <v>1</v>
      </c>
      <c r="P22">
        <f>COUNTIFS(Inve!$D$11:$D$117,C22)</f>
        <v>1</v>
      </c>
      <c r="Q22" t="str">
        <f t="shared" si="0"/>
        <v>Si</v>
      </c>
      <c r="R22" t="str">
        <f t="shared" si="1"/>
        <v>Si</v>
      </c>
      <c r="S22" t="s">
        <v>219</v>
      </c>
    </row>
    <row r="23" spans="1:19" hidden="1" x14ac:dyDescent="0.25">
      <c r="A23" s="17">
        <v>75</v>
      </c>
      <c r="B23" s="39" t="s">
        <v>61</v>
      </c>
      <c r="C23" s="38" t="s">
        <v>97</v>
      </c>
      <c r="D23" s="2" t="s">
        <v>41</v>
      </c>
      <c r="E23" s="2" t="s">
        <v>32</v>
      </c>
      <c r="F23" s="43"/>
      <c r="G23" s="56" t="s">
        <v>22</v>
      </c>
      <c r="H23" s="56" t="s">
        <v>22</v>
      </c>
      <c r="I23" s="56"/>
      <c r="J23" s="57" t="s">
        <v>22</v>
      </c>
      <c r="K23" s="56">
        <v>2</v>
      </c>
      <c r="L23" s="56">
        <v>2</v>
      </c>
      <c r="O23">
        <f>COUNTIFS(Inve!$F$11:$F$117,FInal!C23)</f>
        <v>1</v>
      </c>
      <c r="P23">
        <f>COUNTIFS(Inve!$D$11:$D$117,C23)</f>
        <v>1</v>
      </c>
      <c r="Q23" t="str">
        <f t="shared" si="0"/>
        <v>Si</v>
      </c>
      <c r="R23" t="str">
        <f t="shared" si="1"/>
        <v>Si</v>
      </c>
      <c r="S23" t="s">
        <v>219</v>
      </c>
    </row>
    <row r="24" spans="1:19" hidden="1" x14ac:dyDescent="0.25">
      <c r="A24" s="17">
        <v>79</v>
      </c>
      <c r="B24" s="39" t="s">
        <v>17</v>
      </c>
      <c r="C24" s="38" t="s">
        <v>98</v>
      </c>
      <c r="D24" s="2" t="s">
        <v>41</v>
      </c>
      <c r="E24" s="2" t="s">
        <v>32</v>
      </c>
      <c r="F24" s="43"/>
      <c r="G24" s="56" t="s">
        <v>22</v>
      </c>
      <c r="H24" s="56" t="s">
        <v>22</v>
      </c>
      <c r="I24" s="56"/>
      <c r="J24" s="57" t="s">
        <v>22</v>
      </c>
      <c r="K24" s="56">
        <v>2</v>
      </c>
      <c r="L24" s="56">
        <v>2</v>
      </c>
      <c r="O24">
        <f>COUNTIFS(Inve!$F$11:$F$117,FInal!C24)</f>
        <v>1</v>
      </c>
      <c r="P24">
        <f>COUNTIFS(Inve!$D$11:$D$117,C24)</f>
        <v>1</v>
      </c>
      <c r="Q24" t="str">
        <f t="shared" si="0"/>
        <v>Si</v>
      </c>
      <c r="R24" t="str">
        <f t="shared" si="1"/>
        <v>Si</v>
      </c>
      <c r="S24" t="s">
        <v>220</v>
      </c>
    </row>
    <row r="25" spans="1:19" ht="30" hidden="1" x14ac:dyDescent="0.25">
      <c r="A25" s="17">
        <v>120</v>
      </c>
      <c r="B25" s="18" t="s">
        <v>29</v>
      </c>
      <c r="C25" s="5" t="s">
        <v>102</v>
      </c>
      <c r="D25" s="2" t="s">
        <v>41</v>
      </c>
      <c r="E25" s="2" t="s">
        <v>32</v>
      </c>
      <c r="F25" s="43"/>
      <c r="G25" s="56" t="s">
        <v>22</v>
      </c>
      <c r="H25" s="56" t="s">
        <v>22</v>
      </c>
      <c r="I25" s="56"/>
      <c r="J25" s="57" t="s">
        <v>22</v>
      </c>
      <c r="K25" s="56">
        <v>3</v>
      </c>
      <c r="L25" s="56">
        <v>3</v>
      </c>
      <c r="M25" s="68" t="s">
        <v>22</v>
      </c>
      <c r="N25" s="68" t="s">
        <v>22</v>
      </c>
      <c r="O25">
        <f>COUNTIFS(Inve!$F$11:$F$117,FInal!C25)</f>
        <v>1</v>
      </c>
      <c r="P25">
        <f>COUNTIFS(Inve!$D$11:$D$117,C25)</f>
        <v>1</v>
      </c>
      <c r="Q25" t="str">
        <f t="shared" si="0"/>
        <v>Si</v>
      </c>
      <c r="R25" t="str">
        <f t="shared" si="1"/>
        <v>Si</v>
      </c>
      <c r="S25" t="s">
        <v>220</v>
      </c>
    </row>
    <row r="26" spans="1:19" ht="14.25" hidden="1" customHeight="1" x14ac:dyDescent="0.25">
      <c r="A26" s="17">
        <v>42</v>
      </c>
      <c r="B26" s="16" t="s">
        <v>17</v>
      </c>
      <c r="C26" s="6" t="s">
        <v>110</v>
      </c>
      <c r="D26" s="2" t="s">
        <v>104</v>
      </c>
      <c r="E26" s="36" t="s">
        <v>32</v>
      </c>
      <c r="F26" s="47"/>
      <c r="G26" s="56" t="s">
        <v>22</v>
      </c>
      <c r="H26" s="56" t="s">
        <v>22</v>
      </c>
      <c r="I26" s="56"/>
      <c r="J26" s="57" t="s">
        <v>22</v>
      </c>
      <c r="K26" s="56">
        <v>2</v>
      </c>
      <c r="L26" s="56">
        <v>2</v>
      </c>
      <c r="O26">
        <f>COUNTIFS(Inve!$F$11:$F$117,FInal!C26)</f>
        <v>1</v>
      </c>
      <c r="P26">
        <f>COUNTIFS(Inve!$D$11:$D$117,C26)</f>
        <v>1</v>
      </c>
      <c r="Q26" s="20" t="str">
        <f t="shared" si="0"/>
        <v>Si</v>
      </c>
      <c r="R26" s="20" t="str">
        <f t="shared" si="1"/>
        <v>Si</v>
      </c>
      <c r="S26" t="s">
        <v>221</v>
      </c>
    </row>
    <row r="27" spans="1:19" ht="30" hidden="1" x14ac:dyDescent="0.25">
      <c r="A27" s="17">
        <v>69</v>
      </c>
      <c r="B27" s="18" t="s">
        <v>17</v>
      </c>
      <c r="C27" s="5" t="s">
        <v>128</v>
      </c>
      <c r="D27" s="2" t="s">
        <v>104</v>
      </c>
      <c r="E27" s="36" t="s">
        <v>32</v>
      </c>
      <c r="F27" s="47"/>
      <c r="G27" s="56" t="s">
        <v>22</v>
      </c>
      <c r="H27" s="56" t="s">
        <v>22</v>
      </c>
      <c r="I27" s="56"/>
      <c r="J27" s="57" t="s">
        <v>22</v>
      </c>
      <c r="K27" s="56">
        <v>1</v>
      </c>
      <c r="L27" s="56">
        <v>1</v>
      </c>
      <c r="O27">
        <f>COUNTIFS(Inve!$F$11:$F$117,FInal!C27)</f>
        <v>1</v>
      </c>
      <c r="P27">
        <f>COUNTIFS(Inve!$D$11:$D$117,C27)</f>
        <v>1</v>
      </c>
      <c r="Q27" t="str">
        <f t="shared" si="0"/>
        <v>Si</v>
      </c>
      <c r="R27" t="str">
        <f t="shared" si="1"/>
        <v>Si</v>
      </c>
      <c r="S27" t="s">
        <v>220</v>
      </c>
    </row>
    <row r="28" spans="1:19" ht="16.5" hidden="1" customHeight="1" x14ac:dyDescent="0.25">
      <c r="A28" s="17">
        <v>82</v>
      </c>
      <c r="B28" s="7" t="s">
        <v>17</v>
      </c>
      <c r="C28" s="5" t="s">
        <v>137</v>
      </c>
      <c r="D28" s="2" t="s">
        <v>104</v>
      </c>
      <c r="E28" s="36" t="s">
        <v>32</v>
      </c>
      <c r="F28" s="47"/>
      <c r="G28" s="56" t="s">
        <v>22</v>
      </c>
      <c r="H28" s="56" t="s">
        <v>22</v>
      </c>
      <c r="I28" s="56"/>
      <c r="J28" s="57" t="s">
        <v>22</v>
      </c>
      <c r="K28" s="56">
        <v>1</v>
      </c>
      <c r="L28" s="56">
        <v>1</v>
      </c>
      <c r="O28">
        <f>COUNTIFS(Inve!$F$11:$F$117,FInal!C28)</f>
        <v>1</v>
      </c>
      <c r="P28">
        <f>COUNTIFS(Inve!$D$11:$D$117,C28)</f>
        <v>1</v>
      </c>
      <c r="Q28" t="str">
        <f t="shared" si="0"/>
        <v>Si</v>
      </c>
      <c r="R28" t="str">
        <f t="shared" si="1"/>
        <v>Si</v>
      </c>
      <c r="S28" t="s">
        <v>220</v>
      </c>
    </row>
    <row r="29" spans="1:19" ht="16.5" hidden="1" customHeight="1" x14ac:dyDescent="0.25">
      <c r="A29" s="17">
        <v>83</v>
      </c>
      <c r="B29" s="7" t="s">
        <v>17</v>
      </c>
      <c r="C29" s="5" t="s">
        <v>138</v>
      </c>
      <c r="D29" s="2" t="s">
        <v>104</v>
      </c>
      <c r="E29" s="36" t="s">
        <v>32</v>
      </c>
      <c r="F29" s="47"/>
      <c r="G29" s="56" t="s">
        <v>22</v>
      </c>
      <c r="H29" s="56" t="s">
        <v>22</v>
      </c>
      <c r="I29" s="56"/>
      <c r="J29" s="57" t="s">
        <v>22</v>
      </c>
      <c r="K29" s="56">
        <v>1</v>
      </c>
      <c r="L29" s="56">
        <v>1</v>
      </c>
      <c r="O29">
        <f>COUNTIFS(Inve!$F$11:$F$117,FInal!C29)</f>
        <v>1</v>
      </c>
      <c r="P29">
        <f>COUNTIFS(Inve!$D$11:$D$117,C29)</f>
        <v>1</v>
      </c>
      <c r="Q29" t="str">
        <f t="shared" si="0"/>
        <v>Si</v>
      </c>
      <c r="R29" t="str">
        <f t="shared" si="1"/>
        <v>Si</v>
      </c>
      <c r="S29" t="s">
        <v>220</v>
      </c>
    </row>
    <row r="30" spans="1:19" ht="16.5" hidden="1" customHeight="1" x14ac:dyDescent="0.25">
      <c r="A30" s="17">
        <v>114</v>
      </c>
      <c r="B30" s="7" t="s">
        <v>17</v>
      </c>
      <c r="C30" s="5" t="s">
        <v>176</v>
      </c>
      <c r="D30" s="2" t="s">
        <v>104</v>
      </c>
      <c r="E30" s="36" t="s">
        <v>32</v>
      </c>
      <c r="F30" s="47"/>
      <c r="G30" s="56" t="s">
        <v>22</v>
      </c>
      <c r="H30" s="56" t="s">
        <v>22</v>
      </c>
      <c r="I30" s="56"/>
      <c r="J30" s="57" t="s">
        <v>22</v>
      </c>
      <c r="K30" s="56">
        <v>3</v>
      </c>
      <c r="L30" s="56">
        <v>3</v>
      </c>
      <c r="O30">
        <f>COUNTIFS(Inve!$F$11:$F$117,FInal!C30)</f>
        <v>1</v>
      </c>
      <c r="P30">
        <f>COUNTIFS(Inve!$D$11:$D$117,C30)</f>
        <v>1</v>
      </c>
      <c r="Q30" s="20" t="str">
        <f t="shared" si="0"/>
        <v>Si</v>
      </c>
      <c r="R30" s="20" t="str">
        <f t="shared" si="1"/>
        <v>Si</v>
      </c>
      <c r="S30" t="s">
        <v>221</v>
      </c>
    </row>
    <row r="31" spans="1:19" hidden="1" x14ac:dyDescent="0.25">
      <c r="A31" s="2">
        <v>2</v>
      </c>
      <c r="B31" s="38" t="s">
        <v>17</v>
      </c>
      <c r="C31" s="38" t="s">
        <v>23</v>
      </c>
      <c r="D31" s="2" t="s">
        <v>19</v>
      </c>
      <c r="E31" s="2" t="s">
        <v>24</v>
      </c>
      <c r="F31" s="43" t="s">
        <v>25</v>
      </c>
      <c r="G31" s="56" t="s">
        <v>22</v>
      </c>
      <c r="H31" s="56" t="s">
        <v>22</v>
      </c>
      <c r="I31" s="56"/>
      <c r="J31" s="57" t="s">
        <v>22</v>
      </c>
      <c r="K31" s="56">
        <v>1</v>
      </c>
      <c r="L31" s="56">
        <v>1</v>
      </c>
      <c r="M31" t="s">
        <v>26</v>
      </c>
      <c r="O31">
        <f>COUNTIFS(Inve!$F$11:$F$117,FInal!C31)</f>
        <v>1</v>
      </c>
      <c r="P31">
        <f>COUNTIFS(Inve!$D$11:$D$117,C31)</f>
        <v>1</v>
      </c>
      <c r="Q31" t="str">
        <f t="shared" si="0"/>
        <v>Si</v>
      </c>
      <c r="R31" t="str">
        <f t="shared" si="1"/>
        <v>Si</v>
      </c>
      <c r="S31" t="s">
        <v>220</v>
      </c>
    </row>
    <row r="32" spans="1:19" hidden="1" x14ac:dyDescent="0.25">
      <c r="A32" s="2">
        <v>4</v>
      </c>
      <c r="B32" s="38" t="s">
        <v>17</v>
      </c>
      <c r="C32" s="38" t="s">
        <v>27</v>
      </c>
      <c r="D32" s="2" t="s">
        <v>19</v>
      </c>
      <c r="E32" s="2" t="s">
        <v>24</v>
      </c>
      <c r="F32" s="43" t="s">
        <v>28</v>
      </c>
      <c r="G32" s="56" t="s">
        <v>22</v>
      </c>
      <c r="H32" s="56" t="s">
        <v>22</v>
      </c>
      <c r="I32" s="56"/>
      <c r="J32" s="57" t="s">
        <v>22</v>
      </c>
      <c r="K32" s="56">
        <v>1</v>
      </c>
      <c r="L32" s="56">
        <v>1</v>
      </c>
      <c r="O32">
        <f>COUNTIFS(Inve!$F$11:$F$117,FInal!C32)</f>
        <v>1</v>
      </c>
      <c r="P32">
        <f>COUNTIFS(Inve!$D$11:$D$117,C32)</f>
        <v>1</v>
      </c>
      <c r="Q32" t="str">
        <f t="shared" si="0"/>
        <v>Si</v>
      </c>
      <c r="R32" t="str">
        <f t="shared" si="1"/>
        <v>Si</v>
      </c>
      <c r="S32" t="s">
        <v>220</v>
      </c>
    </row>
    <row r="33" spans="1:19" hidden="1" x14ac:dyDescent="0.25">
      <c r="A33" s="2">
        <v>14</v>
      </c>
      <c r="B33" s="16" t="s">
        <v>29</v>
      </c>
      <c r="C33" s="6" t="s">
        <v>45</v>
      </c>
      <c r="D33" s="2" t="s">
        <v>19</v>
      </c>
      <c r="E33" s="2" t="s">
        <v>24</v>
      </c>
      <c r="F33" s="43" t="s">
        <v>28</v>
      </c>
      <c r="G33" s="56" t="s">
        <v>22</v>
      </c>
      <c r="H33" s="56" t="s">
        <v>22</v>
      </c>
      <c r="I33" s="56"/>
      <c r="J33" s="57" t="s">
        <v>22</v>
      </c>
      <c r="K33" s="56">
        <v>1</v>
      </c>
      <c r="L33" s="56">
        <v>1</v>
      </c>
      <c r="O33">
        <f>COUNTIFS(Inve!$F$11:$F$117,FInal!C33)</f>
        <v>1</v>
      </c>
      <c r="P33">
        <f>COUNTIFS(Inve!$D$11:$D$117,C33)</f>
        <v>1</v>
      </c>
      <c r="Q33" t="str">
        <f t="shared" si="0"/>
        <v>Si</v>
      </c>
      <c r="R33" t="str">
        <f t="shared" si="1"/>
        <v>Si</v>
      </c>
      <c r="S33" t="s">
        <v>220</v>
      </c>
    </row>
    <row r="34" spans="1:19" ht="30" hidden="1" x14ac:dyDescent="0.25">
      <c r="A34" s="2">
        <v>15</v>
      </c>
      <c r="B34" s="16" t="s">
        <v>29</v>
      </c>
      <c r="C34" s="6" t="s">
        <v>46</v>
      </c>
      <c r="D34" s="2" t="s">
        <v>19</v>
      </c>
      <c r="E34" s="2" t="s">
        <v>24</v>
      </c>
      <c r="F34" s="43" t="s">
        <v>25</v>
      </c>
      <c r="G34" s="56" t="s">
        <v>22</v>
      </c>
      <c r="H34" s="56" t="s">
        <v>22</v>
      </c>
      <c r="I34" s="56" t="s">
        <v>22</v>
      </c>
      <c r="J34" s="57" t="s">
        <v>22</v>
      </c>
      <c r="K34" s="56">
        <v>3</v>
      </c>
      <c r="L34" s="56">
        <v>3</v>
      </c>
      <c r="O34">
        <f>COUNTIFS(Inve!$F$11:$F$117,FInal!C34)</f>
        <v>1</v>
      </c>
      <c r="P34">
        <f>COUNTIFS(Inve!$D$11:$D$117,C34)</f>
        <v>1</v>
      </c>
      <c r="Q34" s="20" t="str">
        <f t="shared" ref="Q34:Q65" si="2">IF(O34=1,"Si","No")</f>
        <v>Si</v>
      </c>
      <c r="R34" s="20" t="str">
        <f t="shared" ref="R34:R65" si="3">IF(P34=1,"Si","No")</f>
        <v>Si</v>
      </c>
      <c r="S34" t="s">
        <v>221</v>
      </c>
    </row>
    <row r="35" spans="1:19" hidden="1" x14ac:dyDescent="0.25">
      <c r="A35" s="2">
        <v>16</v>
      </c>
      <c r="B35" s="16" t="s">
        <v>17</v>
      </c>
      <c r="C35" s="6" t="s">
        <v>47</v>
      </c>
      <c r="D35" s="2" t="s">
        <v>41</v>
      </c>
      <c r="E35" s="2" t="s">
        <v>24</v>
      </c>
      <c r="F35" s="43" t="s">
        <v>24</v>
      </c>
      <c r="G35" s="56" t="s">
        <v>22</v>
      </c>
      <c r="H35" s="56" t="s">
        <v>22</v>
      </c>
      <c r="I35" s="56" t="s">
        <v>22</v>
      </c>
      <c r="J35" s="57" t="s">
        <v>22</v>
      </c>
      <c r="K35" s="56">
        <v>3</v>
      </c>
      <c r="L35" s="56">
        <v>3</v>
      </c>
      <c r="O35">
        <f>COUNTIFS(Inve!$F$11:$F$117,FInal!C35)</f>
        <v>1</v>
      </c>
      <c r="P35">
        <f>COUNTIFS(Inve!$D$11:$D$117,C35)</f>
        <v>1</v>
      </c>
      <c r="Q35" t="str">
        <f t="shared" si="2"/>
        <v>Si</v>
      </c>
      <c r="R35" t="str">
        <f t="shared" si="3"/>
        <v>Si</v>
      </c>
      <c r="S35" t="s">
        <v>220</v>
      </c>
    </row>
    <row r="36" spans="1:19" hidden="1" x14ac:dyDescent="0.25">
      <c r="A36" s="2">
        <v>34</v>
      </c>
      <c r="B36" s="16" t="s">
        <v>29</v>
      </c>
      <c r="C36" s="6" t="s">
        <v>68</v>
      </c>
      <c r="D36" s="2" t="s">
        <v>41</v>
      </c>
      <c r="E36" s="2" t="s">
        <v>24</v>
      </c>
      <c r="F36" s="43" t="s">
        <v>24</v>
      </c>
      <c r="G36" s="56" t="s">
        <v>22</v>
      </c>
      <c r="H36" s="56" t="s">
        <v>22</v>
      </c>
      <c r="I36" s="56" t="s">
        <v>22</v>
      </c>
      <c r="J36" s="57" t="s">
        <v>22</v>
      </c>
      <c r="K36" s="56">
        <v>1</v>
      </c>
      <c r="L36" s="56">
        <v>1</v>
      </c>
      <c r="O36">
        <f>COUNTIFS(Inve!$F$11:$F$117,FInal!C36)</f>
        <v>1</v>
      </c>
      <c r="P36">
        <f>COUNTIFS(Inve!$D$11:$D$117,C36)</f>
        <v>1</v>
      </c>
      <c r="Q36" t="str">
        <f t="shared" si="2"/>
        <v>Si</v>
      </c>
      <c r="R36" t="str">
        <f t="shared" si="3"/>
        <v>Si</v>
      </c>
      <c r="S36" t="s">
        <v>220</v>
      </c>
    </row>
    <row r="37" spans="1:19" hidden="1" x14ac:dyDescent="0.25">
      <c r="A37" s="2">
        <v>35</v>
      </c>
      <c r="B37" s="16" t="s">
        <v>29</v>
      </c>
      <c r="C37" s="6" t="s">
        <v>69</v>
      </c>
      <c r="D37" s="2" t="s">
        <v>41</v>
      </c>
      <c r="E37" s="2" t="s">
        <v>24</v>
      </c>
      <c r="F37" s="43" t="s">
        <v>70</v>
      </c>
      <c r="G37" s="56" t="s">
        <v>22</v>
      </c>
      <c r="H37" s="56" t="s">
        <v>22</v>
      </c>
      <c r="I37" s="56" t="s">
        <v>22</v>
      </c>
      <c r="J37" s="57" t="s">
        <v>22</v>
      </c>
      <c r="K37" s="56">
        <v>1</v>
      </c>
      <c r="L37" s="56">
        <v>1</v>
      </c>
      <c r="O37">
        <f>COUNTIFS(Inve!$F$11:$F$117,FInal!C37)</f>
        <v>1</v>
      </c>
      <c r="P37">
        <f>COUNTIFS(Inve!$D$11:$D$117,C37)</f>
        <v>1</v>
      </c>
      <c r="Q37" s="20" t="str">
        <f t="shared" si="2"/>
        <v>Si</v>
      </c>
      <c r="R37" s="20" t="str">
        <f t="shared" si="3"/>
        <v>Si</v>
      </c>
      <c r="S37" t="s">
        <v>222</v>
      </c>
    </row>
    <row r="38" spans="1:19" hidden="1" x14ac:dyDescent="0.25">
      <c r="A38" s="2">
        <v>36</v>
      </c>
      <c r="B38" s="38" t="s">
        <v>29</v>
      </c>
      <c r="C38" s="38" t="s">
        <v>71</v>
      </c>
      <c r="D38" s="2" t="s">
        <v>41</v>
      </c>
      <c r="E38" s="2" t="s">
        <v>24</v>
      </c>
      <c r="F38" s="43" t="s">
        <v>70</v>
      </c>
      <c r="G38" s="56" t="s">
        <v>22</v>
      </c>
      <c r="H38" s="56" t="s">
        <v>22</v>
      </c>
      <c r="I38" s="56" t="s">
        <v>22</v>
      </c>
      <c r="J38" s="57" t="s">
        <v>22</v>
      </c>
      <c r="K38" s="56">
        <v>1</v>
      </c>
      <c r="L38" s="56">
        <v>1</v>
      </c>
      <c r="O38">
        <f>COUNTIFS(Inve!$F$11:$F$117,FInal!C38)</f>
        <v>1</v>
      </c>
      <c r="P38">
        <f>COUNTIFS(Inve!$D$11:$D$117,C38)</f>
        <v>1</v>
      </c>
      <c r="Q38" t="str">
        <f t="shared" si="2"/>
        <v>Si</v>
      </c>
      <c r="R38" t="str">
        <f t="shared" si="3"/>
        <v>Si</v>
      </c>
      <c r="S38" t="s">
        <v>24</v>
      </c>
    </row>
    <row r="39" spans="1:19" hidden="1" x14ac:dyDescent="0.25">
      <c r="A39" s="2">
        <v>37</v>
      </c>
      <c r="B39" s="38" t="s">
        <v>29</v>
      </c>
      <c r="C39" s="38" t="s">
        <v>72</v>
      </c>
      <c r="D39" s="2" t="s">
        <v>41</v>
      </c>
      <c r="E39" s="2" t="s">
        <v>24</v>
      </c>
      <c r="F39" s="43" t="s">
        <v>70</v>
      </c>
      <c r="G39" s="56" t="s">
        <v>22</v>
      </c>
      <c r="H39" s="56" t="s">
        <v>22</v>
      </c>
      <c r="I39" s="56"/>
      <c r="J39" s="57" t="s">
        <v>22</v>
      </c>
      <c r="K39" s="56">
        <v>1</v>
      </c>
      <c r="L39" s="56">
        <v>1</v>
      </c>
      <c r="O39">
        <f>COUNTIFS(Inve!$F$11:$F$117,FInal!C39)</f>
        <v>1</v>
      </c>
      <c r="P39">
        <f>COUNTIFS(Inve!$D$11:$D$117,C39)</f>
        <v>1</v>
      </c>
      <c r="Q39" t="str">
        <f t="shared" si="2"/>
        <v>Si</v>
      </c>
      <c r="R39" t="str">
        <f t="shared" si="3"/>
        <v>Si</v>
      </c>
      <c r="S39" t="s">
        <v>24</v>
      </c>
    </row>
    <row r="40" spans="1:19" hidden="1" x14ac:dyDescent="0.25">
      <c r="A40" s="2">
        <v>38</v>
      </c>
      <c r="B40" s="3" t="s">
        <v>29</v>
      </c>
      <c r="C40" s="6" t="s">
        <v>73</v>
      </c>
      <c r="D40" s="2" t="s">
        <v>41</v>
      </c>
      <c r="E40" s="2" t="s">
        <v>24</v>
      </c>
      <c r="F40" s="43" t="s">
        <v>24</v>
      </c>
      <c r="G40" s="56" t="s">
        <v>22</v>
      </c>
      <c r="H40" s="56" t="s">
        <v>22</v>
      </c>
      <c r="I40" s="56" t="s">
        <v>22</v>
      </c>
      <c r="J40" s="57" t="s">
        <v>22</v>
      </c>
      <c r="K40" s="56">
        <v>1</v>
      </c>
      <c r="L40" s="56">
        <v>1</v>
      </c>
      <c r="O40">
        <f>COUNTIFS(Inve!$F$11:$F$117,FInal!C40)</f>
        <v>1</v>
      </c>
      <c r="P40">
        <f>COUNTIFS(Inve!$D$11:$D$117,C40)</f>
        <v>1</v>
      </c>
      <c r="Q40" t="str">
        <f t="shared" si="2"/>
        <v>Si</v>
      </c>
      <c r="R40" t="str">
        <f t="shared" si="3"/>
        <v>Si</v>
      </c>
      <c r="S40" t="s">
        <v>24</v>
      </c>
    </row>
    <row r="41" spans="1:19" ht="30" hidden="1" x14ac:dyDescent="0.25">
      <c r="A41" s="2">
        <v>57</v>
      </c>
      <c r="B41" s="7" t="s">
        <v>29</v>
      </c>
      <c r="C41" s="6" t="s">
        <v>88</v>
      </c>
      <c r="D41" s="2" t="s">
        <v>41</v>
      </c>
      <c r="E41" s="2" t="s">
        <v>24</v>
      </c>
      <c r="F41" s="43"/>
      <c r="G41" s="56" t="s">
        <v>22</v>
      </c>
      <c r="H41" s="56" t="s">
        <v>22</v>
      </c>
      <c r="I41" s="56"/>
      <c r="J41" s="57" t="s">
        <v>22</v>
      </c>
      <c r="K41" s="56">
        <v>3</v>
      </c>
      <c r="L41" s="56">
        <v>3</v>
      </c>
      <c r="O41">
        <f>COUNTIFS(Inve!$F$11:$F$117,FInal!C41)</f>
        <v>1</v>
      </c>
      <c r="P41">
        <f>COUNTIFS(Inve!$D$11:$D$117,C41)</f>
        <v>1</v>
      </c>
      <c r="Q41" t="str">
        <f t="shared" si="2"/>
        <v>Si</v>
      </c>
      <c r="R41" t="str">
        <f t="shared" si="3"/>
        <v>Si</v>
      </c>
      <c r="S41" t="s">
        <v>24</v>
      </c>
    </row>
    <row r="42" spans="1:19" ht="30" hidden="1" x14ac:dyDescent="0.25">
      <c r="A42" s="2">
        <v>58</v>
      </c>
      <c r="B42" s="7" t="s">
        <v>29</v>
      </c>
      <c r="C42" s="6" t="s">
        <v>89</v>
      </c>
      <c r="D42" s="2" t="s">
        <v>41</v>
      </c>
      <c r="E42" s="2" t="s">
        <v>24</v>
      </c>
      <c r="F42" s="43"/>
      <c r="G42" s="56" t="s">
        <v>22</v>
      </c>
      <c r="H42" s="56" t="s">
        <v>22</v>
      </c>
      <c r="I42" s="56"/>
      <c r="J42" s="57" t="s">
        <v>22</v>
      </c>
      <c r="K42" s="56">
        <v>3</v>
      </c>
      <c r="L42" s="56">
        <v>3</v>
      </c>
      <c r="O42">
        <f>COUNTIFS(Inve!$F$11:$F$117,FInal!C42)</f>
        <v>1</v>
      </c>
      <c r="P42">
        <f>COUNTIFS(Inve!$D$11:$D$117,C42)</f>
        <v>1</v>
      </c>
      <c r="Q42" t="str">
        <f t="shared" si="2"/>
        <v>Si</v>
      </c>
      <c r="R42" t="str">
        <f t="shared" si="3"/>
        <v>Si</v>
      </c>
      <c r="S42" t="s">
        <v>24</v>
      </c>
    </row>
    <row r="43" spans="1:19" hidden="1" x14ac:dyDescent="0.25">
      <c r="A43" s="17">
        <v>5</v>
      </c>
      <c r="B43" s="16" t="s">
        <v>17</v>
      </c>
      <c r="C43" s="6" t="s">
        <v>105</v>
      </c>
      <c r="D43" s="2" t="s">
        <v>104</v>
      </c>
      <c r="E43" s="36" t="s">
        <v>24</v>
      </c>
      <c r="F43" s="48" t="s">
        <v>25</v>
      </c>
      <c r="G43" s="56" t="s">
        <v>22</v>
      </c>
      <c r="H43" s="56" t="s">
        <v>22</v>
      </c>
      <c r="I43" s="56" t="s">
        <v>22</v>
      </c>
      <c r="J43" s="57" t="s">
        <v>22</v>
      </c>
      <c r="K43" s="56">
        <v>1</v>
      </c>
      <c r="L43" s="56">
        <v>1</v>
      </c>
      <c r="M43" t="e">
        <f t="array" ref="M43">Conca</f>
        <v>#NAME?</v>
      </c>
      <c r="O43">
        <f>COUNTIFS(Inve!$F$11:$F$117,FInal!C43)</f>
        <v>1</v>
      </c>
      <c r="P43">
        <f>COUNTIFS(Inve!$D$11:$D$117,C43)</f>
        <v>1</v>
      </c>
      <c r="Q43" s="20" t="str">
        <f t="shared" si="2"/>
        <v>Si</v>
      </c>
      <c r="R43" s="20" t="str">
        <f t="shared" si="3"/>
        <v>Si</v>
      </c>
      <c r="S43" t="s">
        <v>222</v>
      </c>
    </row>
    <row r="44" spans="1:19" ht="30" hidden="1" x14ac:dyDescent="0.25">
      <c r="A44" s="17">
        <v>30</v>
      </c>
      <c r="B44" s="16" t="s">
        <v>61</v>
      </c>
      <c r="C44" s="6" t="s">
        <v>108</v>
      </c>
      <c r="D44" s="2" t="s">
        <v>104</v>
      </c>
      <c r="E44" s="36" t="s">
        <v>24</v>
      </c>
      <c r="F44" s="69"/>
      <c r="G44" s="56" t="s">
        <v>22</v>
      </c>
      <c r="H44" s="56" t="s">
        <v>44</v>
      </c>
      <c r="I44" s="56"/>
      <c r="J44" s="57" t="s">
        <v>22</v>
      </c>
      <c r="K44" s="56">
        <v>3</v>
      </c>
      <c r="L44" s="56">
        <v>3</v>
      </c>
      <c r="O44">
        <f>COUNTIFS(Inve!$F$11:$F$117,FInal!C44)</f>
        <v>1</v>
      </c>
      <c r="P44">
        <f>COUNTIFS(Inve!$D$11:$D$117,C44)</f>
        <v>0</v>
      </c>
      <c r="Q44" t="str">
        <f t="shared" si="2"/>
        <v>Si</v>
      </c>
      <c r="R44" t="str">
        <f t="shared" si="3"/>
        <v>No</v>
      </c>
      <c r="S44" t="s">
        <v>223</v>
      </c>
    </row>
    <row r="45" spans="1:19" hidden="1" x14ac:dyDescent="0.25">
      <c r="A45" s="17">
        <v>50</v>
      </c>
      <c r="B45" s="16" t="s">
        <v>111</v>
      </c>
      <c r="C45" s="6" t="s">
        <v>112</v>
      </c>
      <c r="D45" s="2" t="s">
        <v>104</v>
      </c>
      <c r="E45" s="36" t="s">
        <v>24</v>
      </c>
      <c r="F45" s="48" t="s">
        <v>24</v>
      </c>
      <c r="G45" s="56" t="s">
        <v>22</v>
      </c>
      <c r="H45" s="56" t="s">
        <v>44</v>
      </c>
      <c r="I45" s="56"/>
      <c r="J45" s="57" t="s">
        <v>22</v>
      </c>
      <c r="K45" s="56">
        <v>1</v>
      </c>
      <c r="L45" s="56">
        <v>1</v>
      </c>
      <c r="O45">
        <f>COUNTIFS(Inve!$F$11:$F$117,FInal!C45)</f>
        <v>1</v>
      </c>
      <c r="P45">
        <f>COUNTIFS(Inve!$D$11:$D$117,C45)</f>
        <v>1</v>
      </c>
      <c r="Q45" s="20" t="str">
        <f t="shared" si="2"/>
        <v>Si</v>
      </c>
      <c r="R45" s="20" t="str">
        <f t="shared" si="3"/>
        <v>Si</v>
      </c>
      <c r="S45" t="s">
        <v>222</v>
      </c>
    </row>
    <row r="46" spans="1:19" hidden="1" x14ac:dyDescent="0.25">
      <c r="A46" s="17">
        <v>51</v>
      </c>
      <c r="B46" s="16" t="s">
        <v>111</v>
      </c>
      <c r="C46" s="6" t="s">
        <v>113</v>
      </c>
      <c r="D46" s="2" t="s">
        <v>104</v>
      </c>
      <c r="E46" s="36" t="s">
        <v>24</v>
      </c>
      <c r="F46" s="48" t="s">
        <v>24</v>
      </c>
      <c r="G46" s="56" t="s">
        <v>22</v>
      </c>
      <c r="H46" s="56" t="s">
        <v>44</v>
      </c>
      <c r="I46" s="56"/>
      <c r="J46" s="57" t="s">
        <v>22</v>
      </c>
      <c r="K46" s="56">
        <v>1</v>
      </c>
      <c r="L46" s="56">
        <v>1</v>
      </c>
      <c r="O46">
        <f>COUNTIFS(Inve!$F$11:$F$117,FInal!C46)</f>
        <v>1</v>
      </c>
      <c r="P46">
        <f>COUNTIFS(Inve!$D$11:$D$117,C46)</f>
        <v>1</v>
      </c>
      <c r="Q46" t="str">
        <f t="shared" si="2"/>
        <v>Si</v>
      </c>
      <c r="R46" t="str">
        <f t="shared" si="3"/>
        <v>Si</v>
      </c>
      <c r="S46" t="s">
        <v>24</v>
      </c>
    </row>
    <row r="47" spans="1:19" hidden="1" x14ac:dyDescent="0.25">
      <c r="A47" s="17">
        <v>52</v>
      </c>
      <c r="B47" s="16" t="s">
        <v>111</v>
      </c>
      <c r="C47" s="6" t="s">
        <v>114</v>
      </c>
      <c r="D47" s="2" t="s">
        <v>104</v>
      </c>
      <c r="E47" s="36" t="s">
        <v>24</v>
      </c>
      <c r="F47" s="48" t="s">
        <v>24</v>
      </c>
      <c r="G47" s="56" t="s">
        <v>22</v>
      </c>
      <c r="H47" s="56" t="s">
        <v>44</v>
      </c>
      <c r="I47" s="56"/>
      <c r="J47" s="57" t="s">
        <v>22</v>
      </c>
      <c r="K47" s="56">
        <v>1</v>
      </c>
      <c r="L47" s="56">
        <v>1</v>
      </c>
      <c r="O47">
        <f>COUNTIFS(Inve!$F$11:$F$117,FInal!C47)</f>
        <v>1</v>
      </c>
      <c r="P47">
        <f>COUNTIFS(Inve!$D$11:$D$117,C47)</f>
        <v>1</v>
      </c>
      <c r="Q47" t="str">
        <f t="shared" si="2"/>
        <v>Si</v>
      </c>
      <c r="R47" t="str">
        <f t="shared" si="3"/>
        <v>Si</v>
      </c>
      <c r="S47" t="s">
        <v>24</v>
      </c>
    </row>
    <row r="48" spans="1:19" ht="30" hidden="1" x14ac:dyDescent="0.25">
      <c r="A48" s="17">
        <v>53</v>
      </c>
      <c r="B48" s="16" t="s">
        <v>111</v>
      </c>
      <c r="C48" s="6" t="s">
        <v>115</v>
      </c>
      <c r="D48" s="2" t="s">
        <v>104</v>
      </c>
      <c r="E48" s="36" t="s">
        <v>24</v>
      </c>
      <c r="F48" s="48" t="s">
        <v>24</v>
      </c>
      <c r="G48" s="56" t="s">
        <v>22</v>
      </c>
      <c r="H48" s="56" t="s">
        <v>44</v>
      </c>
      <c r="I48" s="56"/>
      <c r="J48" s="57" t="s">
        <v>22</v>
      </c>
      <c r="K48" s="56">
        <v>1</v>
      </c>
      <c r="L48" s="56">
        <v>1</v>
      </c>
      <c r="O48">
        <f>COUNTIFS(Inve!$F$11:$F$117,FInal!C48)</f>
        <v>1</v>
      </c>
      <c r="P48">
        <f>COUNTIFS(Inve!$D$11:$D$117,C48)</f>
        <v>1</v>
      </c>
      <c r="Q48" t="str">
        <f t="shared" si="2"/>
        <v>Si</v>
      </c>
      <c r="R48" t="str">
        <f t="shared" si="3"/>
        <v>Si</v>
      </c>
      <c r="S48" t="s">
        <v>24</v>
      </c>
    </row>
    <row r="49" spans="1:19" hidden="1" x14ac:dyDescent="0.25">
      <c r="A49" s="17">
        <v>84</v>
      </c>
      <c r="B49" s="7" t="s">
        <v>139</v>
      </c>
      <c r="C49" s="5" t="s">
        <v>140</v>
      </c>
      <c r="D49" s="2" t="s">
        <v>104</v>
      </c>
      <c r="E49" s="36" t="s">
        <v>24</v>
      </c>
      <c r="F49" s="48" t="s">
        <v>24</v>
      </c>
      <c r="G49" s="56" t="s">
        <v>22</v>
      </c>
      <c r="H49" s="56" t="s">
        <v>22</v>
      </c>
      <c r="I49" s="56" t="s">
        <v>22</v>
      </c>
      <c r="J49" s="57" t="s">
        <v>22</v>
      </c>
      <c r="K49" s="56">
        <v>2</v>
      </c>
      <c r="L49" s="56">
        <v>2</v>
      </c>
      <c r="O49">
        <f>COUNTIFS(Inve!$F$11:$F$117,FInal!C49)</f>
        <v>1</v>
      </c>
      <c r="P49">
        <f>COUNTIFS(Inve!$D$11:$D$117,C49)</f>
        <v>1</v>
      </c>
      <c r="Q49" t="str">
        <f t="shared" si="2"/>
        <v>Si</v>
      </c>
      <c r="R49" t="str">
        <f t="shared" si="3"/>
        <v>Si</v>
      </c>
      <c r="S49" t="s">
        <v>24</v>
      </c>
    </row>
    <row r="50" spans="1:19" hidden="1" x14ac:dyDescent="0.25">
      <c r="A50" s="17">
        <v>87</v>
      </c>
      <c r="B50" s="7" t="s">
        <v>139</v>
      </c>
      <c r="C50" s="5" t="s">
        <v>143</v>
      </c>
      <c r="D50" s="2" t="s">
        <v>104</v>
      </c>
      <c r="E50" s="36" t="s">
        <v>24</v>
      </c>
      <c r="F50" s="48" t="s">
        <v>24</v>
      </c>
      <c r="G50" s="56" t="s">
        <v>22</v>
      </c>
      <c r="H50" s="56" t="s">
        <v>22</v>
      </c>
      <c r="I50" s="56" t="s">
        <v>22</v>
      </c>
      <c r="J50" s="57" t="s">
        <v>22</v>
      </c>
      <c r="K50" s="56">
        <v>2</v>
      </c>
      <c r="L50" s="56">
        <v>2</v>
      </c>
      <c r="O50">
        <f>COUNTIFS(Inve!$F$11:$F$117,FInal!C50)</f>
        <v>1</v>
      </c>
      <c r="P50">
        <f>COUNTIFS(Inve!$D$11:$D$117,C50)</f>
        <v>1</v>
      </c>
      <c r="Q50" t="str">
        <f t="shared" si="2"/>
        <v>Si</v>
      </c>
      <c r="R50" t="str">
        <f t="shared" si="3"/>
        <v>Si</v>
      </c>
      <c r="S50" t="s">
        <v>24</v>
      </c>
    </row>
    <row r="51" spans="1:19" ht="30" hidden="1" x14ac:dyDescent="0.25">
      <c r="A51" s="17">
        <v>92</v>
      </c>
      <c r="B51" s="7" t="s">
        <v>139</v>
      </c>
      <c r="C51" s="5" t="s">
        <v>150</v>
      </c>
      <c r="D51" s="2" t="s">
        <v>107</v>
      </c>
      <c r="E51" s="36" t="s">
        <v>24</v>
      </c>
      <c r="F51" s="48" t="s">
        <v>24</v>
      </c>
      <c r="G51" s="56" t="s">
        <v>22</v>
      </c>
      <c r="H51" s="56" t="s">
        <v>44</v>
      </c>
      <c r="I51" s="56" t="s">
        <v>22</v>
      </c>
      <c r="J51" s="57" t="s">
        <v>22</v>
      </c>
      <c r="K51" s="56">
        <v>3</v>
      </c>
      <c r="L51" s="56">
        <v>3</v>
      </c>
      <c r="O51">
        <f>COUNTIFS(Inve!$F$11:$F$117,FInal!C51)</f>
        <v>1</v>
      </c>
      <c r="P51">
        <f>COUNTIFS(Inve!$D$11:$D$117,C51)</f>
        <v>0</v>
      </c>
      <c r="Q51" t="str">
        <f t="shared" si="2"/>
        <v>Si</v>
      </c>
      <c r="R51" t="str">
        <f t="shared" si="3"/>
        <v>No</v>
      </c>
      <c r="S51" t="s">
        <v>224</v>
      </c>
    </row>
    <row r="52" spans="1:19" ht="30" hidden="1" x14ac:dyDescent="0.25">
      <c r="A52" s="17">
        <v>93</v>
      </c>
      <c r="B52" s="7" t="s">
        <v>139</v>
      </c>
      <c r="C52" s="5" t="s">
        <v>151</v>
      </c>
      <c r="D52" s="2" t="s">
        <v>107</v>
      </c>
      <c r="E52" s="36" t="s">
        <v>24</v>
      </c>
      <c r="F52" s="48" t="s">
        <v>24</v>
      </c>
      <c r="G52" s="56" t="s">
        <v>22</v>
      </c>
      <c r="H52" s="56" t="s">
        <v>44</v>
      </c>
      <c r="I52" s="56" t="s">
        <v>22</v>
      </c>
      <c r="J52" s="57" t="s">
        <v>22</v>
      </c>
      <c r="K52" s="56">
        <v>3</v>
      </c>
      <c r="L52" s="56">
        <v>3</v>
      </c>
      <c r="O52">
        <f>COUNTIFS(Inve!$F$11:$F$117,FInal!C52)</f>
        <v>1</v>
      </c>
      <c r="P52">
        <f>COUNTIFS(Inve!$D$11:$D$117,C52)</f>
        <v>1</v>
      </c>
      <c r="Q52" t="str">
        <f t="shared" si="2"/>
        <v>Si</v>
      </c>
      <c r="R52" t="str">
        <f t="shared" si="3"/>
        <v>Si</v>
      </c>
      <c r="S52" t="s">
        <v>24</v>
      </c>
    </row>
    <row r="53" spans="1:19" hidden="1" x14ac:dyDescent="0.25">
      <c r="A53" s="17">
        <v>94</v>
      </c>
      <c r="B53" s="7" t="s">
        <v>139</v>
      </c>
      <c r="C53" s="5" t="s">
        <v>152</v>
      </c>
      <c r="D53" s="2" t="s">
        <v>107</v>
      </c>
      <c r="E53" s="36" t="s">
        <v>24</v>
      </c>
      <c r="F53" s="48" t="s">
        <v>24</v>
      </c>
      <c r="G53" s="56" t="s">
        <v>22</v>
      </c>
      <c r="H53" s="56" t="s">
        <v>44</v>
      </c>
      <c r="I53" s="56" t="s">
        <v>22</v>
      </c>
      <c r="J53" s="57" t="s">
        <v>22</v>
      </c>
      <c r="K53" s="56">
        <v>1</v>
      </c>
      <c r="L53" s="56">
        <v>1</v>
      </c>
      <c r="O53">
        <f>COUNTIFS(Inve!$F$11:$F$117,FInal!C53)</f>
        <v>1</v>
      </c>
      <c r="P53">
        <f>COUNTIFS(Inve!$D$11:$D$117,C53)</f>
        <v>1</v>
      </c>
      <c r="Q53" t="str">
        <f t="shared" si="2"/>
        <v>Si</v>
      </c>
      <c r="R53" t="str">
        <f t="shared" si="3"/>
        <v>Si</v>
      </c>
      <c r="S53" t="s">
        <v>24</v>
      </c>
    </row>
    <row r="54" spans="1:19" hidden="1" x14ac:dyDescent="0.25">
      <c r="A54" s="17">
        <v>95</v>
      </c>
      <c r="B54" s="7" t="s">
        <v>75</v>
      </c>
      <c r="C54" s="5" t="s">
        <v>153</v>
      </c>
      <c r="D54" s="2" t="s">
        <v>104</v>
      </c>
      <c r="E54" s="36" t="s">
        <v>24</v>
      </c>
      <c r="F54" s="47"/>
      <c r="G54" s="56" t="s">
        <v>22</v>
      </c>
      <c r="H54" s="56" t="s">
        <v>22</v>
      </c>
      <c r="I54" s="56"/>
      <c r="J54" s="57" t="s">
        <v>22</v>
      </c>
      <c r="K54" s="56">
        <v>3</v>
      </c>
      <c r="L54" s="56">
        <v>1</v>
      </c>
      <c r="O54">
        <f>COUNTIFS(Inve!$F$11:$F$117,FInal!C54)</f>
        <v>1</v>
      </c>
      <c r="P54">
        <f>COUNTIFS(Inve!$D$11:$D$117,C54)</f>
        <v>1</v>
      </c>
      <c r="Q54" t="str">
        <f t="shared" si="2"/>
        <v>Si</v>
      </c>
      <c r="R54" t="str">
        <f t="shared" si="3"/>
        <v>Si</v>
      </c>
      <c r="S54" t="s">
        <v>24</v>
      </c>
    </row>
    <row r="55" spans="1:19" hidden="1" x14ac:dyDescent="0.25">
      <c r="A55" s="2">
        <v>1</v>
      </c>
      <c r="B55" s="3" t="s">
        <v>17</v>
      </c>
      <c r="C55" s="6" t="s">
        <v>18</v>
      </c>
      <c r="D55" s="2" t="s">
        <v>19</v>
      </c>
      <c r="E55" s="2" t="s">
        <v>20</v>
      </c>
      <c r="F55" s="44" t="s">
        <v>21</v>
      </c>
      <c r="G55" s="56" t="s">
        <v>22</v>
      </c>
      <c r="H55" s="56" t="s">
        <v>22</v>
      </c>
      <c r="I55" s="56" t="s">
        <v>22</v>
      </c>
      <c r="J55" s="57" t="s">
        <v>22</v>
      </c>
      <c r="K55" s="56">
        <v>1</v>
      </c>
      <c r="L55" s="56">
        <v>1</v>
      </c>
      <c r="M55" t="s">
        <v>22</v>
      </c>
      <c r="N55" t="s">
        <v>22</v>
      </c>
      <c r="O55">
        <f>COUNTIFS(Inve!$F$11:$F$117,FInal!C55)</f>
        <v>1</v>
      </c>
      <c r="P55">
        <f>COUNTIFS(Inve!$D$11:$D$117,C55)</f>
        <v>1</v>
      </c>
      <c r="Q55" t="str">
        <f t="shared" si="2"/>
        <v>Si</v>
      </c>
      <c r="R55" t="str">
        <f t="shared" si="3"/>
        <v>Si</v>
      </c>
      <c r="S55" t="s">
        <v>225</v>
      </c>
    </row>
    <row r="56" spans="1:19" hidden="1" x14ac:dyDescent="0.25">
      <c r="A56" s="2">
        <v>21</v>
      </c>
      <c r="B56" s="16" t="s">
        <v>29</v>
      </c>
      <c r="C56" s="6" t="s">
        <v>53</v>
      </c>
      <c r="D56" s="2" t="s">
        <v>19</v>
      </c>
      <c r="E56" s="2" t="s">
        <v>20</v>
      </c>
      <c r="F56" s="44" t="s">
        <v>54</v>
      </c>
      <c r="G56" s="56" t="s">
        <v>22</v>
      </c>
      <c r="H56" s="56" t="s">
        <v>22</v>
      </c>
      <c r="I56" s="56" t="s">
        <v>22</v>
      </c>
      <c r="J56" s="57" t="s">
        <v>22</v>
      </c>
      <c r="K56" s="56">
        <v>1</v>
      </c>
      <c r="L56" s="56">
        <v>1</v>
      </c>
      <c r="O56">
        <f>COUNTIFS(Inve!$F$11:$F$117,FInal!C56)</f>
        <v>1</v>
      </c>
      <c r="P56">
        <f>COUNTIFS(Inve!$D$11:$D$117,C56)</f>
        <v>1</v>
      </c>
      <c r="Q56" t="str">
        <f t="shared" si="2"/>
        <v>Si</v>
      </c>
      <c r="R56" t="str">
        <f t="shared" si="3"/>
        <v>Si</v>
      </c>
      <c r="S56" t="s">
        <v>225</v>
      </c>
    </row>
    <row r="57" spans="1:19" hidden="1" x14ac:dyDescent="0.25">
      <c r="A57" s="2">
        <v>22</v>
      </c>
      <c r="B57" s="16" t="s">
        <v>29</v>
      </c>
      <c r="C57" s="6" t="s">
        <v>55</v>
      </c>
      <c r="D57" s="2" t="s">
        <v>41</v>
      </c>
      <c r="E57" s="2" t="s">
        <v>20</v>
      </c>
      <c r="F57" s="45" t="s">
        <v>56</v>
      </c>
      <c r="G57" s="56" t="s">
        <v>22</v>
      </c>
      <c r="H57" s="56" t="s">
        <v>22</v>
      </c>
      <c r="I57" s="56" t="s">
        <v>22</v>
      </c>
      <c r="J57" s="57" t="s">
        <v>22</v>
      </c>
      <c r="K57" s="56">
        <v>1</v>
      </c>
      <c r="L57" s="56">
        <v>1</v>
      </c>
      <c r="O57">
        <f>COUNTIFS(Inve!$F$11:$F$117,FInal!C57)</f>
        <v>1</v>
      </c>
      <c r="P57">
        <f>COUNTIFS(Inve!$D$11:$D$117,C57)</f>
        <v>1</v>
      </c>
      <c r="Q57" t="str">
        <f t="shared" si="2"/>
        <v>Si</v>
      </c>
      <c r="R57" t="str">
        <f t="shared" si="3"/>
        <v>Si</v>
      </c>
      <c r="S57" t="s">
        <v>225</v>
      </c>
    </row>
    <row r="58" spans="1:19" hidden="1" x14ac:dyDescent="0.25">
      <c r="A58" s="2">
        <v>25</v>
      </c>
      <c r="B58" s="16" t="s">
        <v>29</v>
      </c>
      <c r="C58" s="6" t="s">
        <v>58</v>
      </c>
      <c r="D58" s="2" t="s">
        <v>19</v>
      </c>
      <c r="E58" s="2" t="s">
        <v>20</v>
      </c>
      <c r="F58" s="45" t="s">
        <v>56</v>
      </c>
      <c r="G58" s="56" t="s">
        <v>22</v>
      </c>
      <c r="H58" s="56" t="s">
        <v>22</v>
      </c>
      <c r="I58" s="56" t="s">
        <v>22</v>
      </c>
      <c r="J58" s="57" t="s">
        <v>22</v>
      </c>
      <c r="K58" s="56">
        <v>1</v>
      </c>
      <c r="L58" s="62">
        <v>1</v>
      </c>
      <c r="M58" s="61"/>
      <c r="N58" s="61"/>
      <c r="O58">
        <f>COUNTIFS(Inve!$F$11:$F$117,FInal!C58)</f>
        <v>1</v>
      </c>
      <c r="P58">
        <f>COUNTIFS(Inve!$D$11:$D$117,C58)</f>
        <v>1</v>
      </c>
      <c r="Q58" t="str">
        <f t="shared" si="2"/>
        <v>Si</v>
      </c>
      <c r="R58" t="str">
        <f t="shared" si="3"/>
        <v>Si</v>
      </c>
      <c r="S58" t="s">
        <v>225</v>
      </c>
    </row>
    <row r="59" spans="1:19" hidden="1" x14ac:dyDescent="0.25">
      <c r="A59" s="2">
        <v>27</v>
      </c>
      <c r="B59" s="16" t="s">
        <v>29</v>
      </c>
      <c r="C59" s="6" t="s">
        <v>60</v>
      </c>
      <c r="D59" s="2" t="s">
        <v>19</v>
      </c>
      <c r="E59" s="2" t="s">
        <v>20</v>
      </c>
      <c r="F59" s="44" t="s">
        <v>21</v>
      </c>
      <c r="G59" s="56" t="s">
        <v>22</v>
      </c>
      <c r="H59" s="56" t="s">
        <v>22</v>
      </c>
      <c r="I59" s="56" t="s">
        <v>22</v>
      </c>
      <c r="J59" s="57" t="s">
        <v>22</v>
      </c>
      <c r="K59" s="56">
        <v>1</v>
      </c>
      <c r="L59" s="62">
        <v>1</v>
      </c>
      <c r="M59" s="61"/>
      <c r="N59" s="61"/>
      <c r="O59">
        <f>COUNTIFS(Inve!$F$11:$F$117,FInal!C59)</f>
        <v>1</v>
      </c>
      <c r="P59">
        <f>COUNTIFS(Inve!$D$11:$D$117,C59)</f>
        <v>1</v>
      </c>
      <c r="Q59" t="str">
        <f t="shared" si="2"/>
        <v>Si</v>
      </c>
      <c r="R59" t="str">
        <f t="shared" si="3"/>
        <v>Si</v>
      </c>
      <c r="S59" t="s">
        <v>225</v>
      </c>
    </row>
    <row r="60" spans="1:19" ht="30" hidden="1" x14ac:dyDescent="0.25">
      <c r="A60" s="2">
        <v>40</v>
      </c>
      <c r="B60" s="3" t="s">
        <v>75</v>
      </c>
      <c r="C60" s="6" t="s">
        <v>76</v>
      </c>
      <c r="D60" s="2" t="s">
        <v>41</v>
      </c>
      <c r="E60" s="2" t="s">
        <v>20</v>
      </c>
      <c r="F60" s="43"/>
      <c r="G60" s="56" t="s">
        <v>22</v>
      </c>
      <c r="H60" s="56" t="s">
        <v>44</v>
      </c>
      <c r="I60" s="56"/>
      <c r="J60" s="57" t="s">
        <v>22</v>
      </c>
      <c r="K60" s="56">
        <v>3</v>
      </c>
      <c r="L60" s="62">
        <v>3</v>
      </c>
      <c r="M60" s="61"/>
      <c r="N60" s="61"/>
      <c r="O60">
        <f>COUNTIFS(Inve!$F$11:$F$117,FInal!C60)</f>
        <v>1</v>
      </c>
      <c r="P60">
        <f>COUNTIFS(Inve!$D$11:$D$117,C60)</f>
        <v>1</v>
      </c>
      <c r="Q60" t="str">
        <f t="shared" si="2"/>
        <v>Si</v>
      </c>
      <c r="R60" t="str">
        <f t="shared" si="3"/>
        <v>Si</v>
      </c>
      <c r="S60" t="s">
        <v>83</v>
      </c>
    </row>
    <row r="61" spans="1:19" ht="30" hidden="1" x14ac:dyDescent="0.25">
      <c r="A61" s="2">
        <v>47</v>
      </c>
      <c r="B61" s="3" t="s">
        <v>75</v>
      </c>
      <c r="C61" s="6" t="s">
        <v>82</v>
      </c>
      <c r="D61" s="2" t="s">
        <v>41</v>
      </c>
      <c r="E61" s="2" t="s">
        <v>20</v>
      </c>
      <c r="F61" s="46" t="s">
        <v>83</v>
      </c>
      <c r="G61" s="56" t="s">
        <v>22</v>
      </c>
      <c r="H61" s="56" t="s">
        <v>22</v>
      </c>
      <c r="I61" s="56" t="s">
        <v>22</v>
      </c>
      <c r="J61" s="57" t="s">
        <v>22</v>
      </c>
      <c r="K61" s="56">
        <v>1</v>
      </c>
      <c r="L61" s="62">
        <v>1</v>
      </c>
      <c r="M61" s="61"/>
      <c r="N61" s="61"/>
      <c r="O61">
        <f>COUNTIFS(Inve!$F$11:$F$117,FInal!C61)</f>
        <v>1</v>
      </c>
      <c r="P61">
        <f>COUNTIFS(Inve!$D$11:$D$117,C61)</f>
        <v>1</v>
      </c>
      <c r="Q61" t="str">
        <f t="shared" si="2"/>
        <v>Si</v>
      </c>
      <c r="R61" t="str">
        <f t="shared" si="3"/>
        <v>Si</v>
      </c>
      <c r="S61" t="s">
        <v>225</v>
      </c>
    </row>
    <row r="62" spans="1:19" hidden="1" x14ac:dyDescent="0.25">
      <c r="A62" s="2">
        <v>56</v>
      </c>
      <c r="B62" s="40" t="s">
        <v>17</v>
      </c>
      <c r="C62" s="41" t="s">
        <v>87</v>
      </c>
      <c r="D62" s="42" t="s">
        <v>41</v>
      </c>
      <c r="E62" s="42" t="s">
        <v>20</v>
      </c>
      <c r="F62" s="43"/>
      <c r="G62" s="56" t="s">
        <v>22</v>
      </c>
      <c r="H62" s="56" t="s">
        <v>22</v>
      </c>
      <c r="I62" s="56"/>
      <c r="J62" s="57" t="s">
        <v>22</v>
      </c>
      <c r="K62" s="56">
        <v>2</v>
      </c>
      <c r="L62" s="62">
        <v>2</v>
      </c>
      <c r="M62" s="61"/>
      <c r="N62" s="61"/>
      <c r="O62">
        <f>COUNTIFS(Inve!$F$11:$F$117,FInal!C62)</f>
        <v>1</v>
      </c>
      <c r="P62">
        <f>COUNTIFS(Inve!$D$11:$D$117,C62)</f>
        <v>1</v>
      </c>
      <c r="Q62" t="str">
        <f t="shared" si="2"/>
        <v>Si</v>
      </c>
      <c r="R62" t="str">
        <f t="shared" si="3"/>
        <v>Si</v>
      </c>
      <c r="S62" t="s">
        <v>83</v>
      </c>
    </row>
    <row r="63" spans="1:19" ht="30" hidden="1" x14ac:dyDescent="0.25">
      <c r="A63" s="2">
        <v>63</v>
      </c>
      <c r="B63" s="7" t="s">
        <v>75</v>
      </c>
      <c r="C63" s="6" t="s">
        <v>90</v>
      </c>
      <c r="D63" s="2" t="s">
        <v>41</v>
      </c>
      <c r="E63" s="2" t="s">
        <v>20</v>
      </c>
      <c r="F63" s="70" t="s">
        <v>91</v>
      </c>
      <c r="G63" s="56" t="s">
        <v>22</v>
      </c>
      <c r="H63" s="56" t="s">
        <v>22</v>
      </c>
      <c r="I63" s="56" t="s">
        <v>22</v>
      </c>
      <c r="J63" s="57" t="s">
        <v>22</v>
      </c>
      <c r="K63" s="56">
        <v>1</v>
      </c>
      <c r="L63" s="62">
        <v>1</v>
      </c>
      <c r="M63" s="61"/>
      <c r="N63" s="61"/>
      <c r="O63">
        <f>COUNTIFS(Inve!$F$11:$F$117,FInal!C63)</f>
        <v>1</v>
      </c>
      <c r="P63">
        <f>COUNTIFS(Inve!$D$11:$D$117,C63)</f>
        <v>1</v>
      </c>
      <c r="Q63" t="str">
        <f t="shared" si="2"/>
        <v>Si</v>
      </c>
      <c r="R63" t="str">
        <f t="shared" si="3"/>
        <v>Si</v>
      </c>
      <c r="S63" t="s">
        <v>225</v>
      </c>
    </row>
    <row r="64" spans="1:19" hidden="1" x14ac:dyDescent="0.25">
      <c r="A64" s="2">
        <v>70</v>
      </c>
      <c r="B64" s="7" t="s">
        <v>29</v>
      </c>
      <c r="C64" s="6" t="s">
        <v>93</v>
      </c>
      <c r="D64" s="2" t="s">
        <v>41</v>
      </c>
      <c r="E64" s="2" t="s">
        <v>20</v>
      </c>
      <c r="F64" s="46" t="s">
        <v>83</v>
      </c>
      <c r="G64" s="56" t="s">
        <v>22</v>
      </c>
      <c r="H64" s="56" t="s">
        <v>22</v>
      </c>
      <c r="I64" s="56" t="s">
        <v>22</v>
      </c>
      <c r="J64" s="57" t="s">
        <v>22</v>
      </c>
      <c r="K64" s="56">
        <v>1</v>
      </c>
      <c r="L64" s="62">
        <v>1</v>
      </c>
      <c r="M64" s="61"/>
      <c r="N64" s="61"/>
      <c r="O64">
        <f>COUNTIFS(Inve!$F$11:$F$117,FInal!C64)</f>
        <v>1</v>
      </c>
      <c r="P64">
        <f>COUNTIFS(Inve!$D$11:$D$117,C64)</f>
        <v>1</v>
      </c>
      <c r="Q64" t="str">
        <f t="shared" si="2"/>
        <v>Si</v>
      </c>
      <c r="R64" t="str">
        <f t="shared" si="3"/>
        <v>Si</v>
      </c>
      <c r="S64" t="s">
        <v>225</v>
      </c>
    </row>
    <row r="65" spans="1:19" hidden="1" x14ac:dyDescent="0.25">
      <c r="A65" s="2">
        <v>71</v>
      </c>
      <c r="B65" s="7" t="s">
        <v>29</v>
      </c>
      <c r="C65" s="6" t="s">
        <v>94</v>
      </c>
      <c r="D65" s="2" t="s">
        <v>41</v>
      </c>
      <c r="E65" s="2" t="s">
        <v>20</v>
      </c>
      <c r="F65" s="43"/>
      <c r="G65" s="56" t="s">
        <v>22</v>
      </c>
      <c r="H65" s="56" t="s">
        <v>22</v>
      </c>
      <c r="I65" s="56"/>
      <c r="J65" s="57" t="s">
        <v>22</v>
      </c>
      <c r="K65" s="56">
        <v>3</v>
      </c>
      <c r="L65" s="62">
        <v>2</v>
      </c>
      <c r="M65" s="61"/>
      <c r="N65" s="61"/>
      <c r="O65">
        <f>COUNTIFS(Inve!$F$11:$F$117,FInal!C65)</f>
        <v>1</v>
      </c>
      <c r="P65">
        <f>COUNTIFS(Inve!$D$11:$D$117,C65)</f>
        <v>1</v>
      </c>
      <c r="Q65" t="str">
        <f t="shared" si="2"/>
        <v>Si</v>
      </c>
      <c r="R65" t="str">
        <f t="shared" si="3"/>
        <v>Si</v>
      </c>
      <c r="S65" t="s">
        <v>225</v>
      </c>
    </row>
    <row r="66" spans="1:19" hidden="1" x14ac:dyDescent="0.25">
      <c r="A66" s="17">
        <v>108</v>
      </c>
      <c r="B66" s="18" t="s">
        <v>100</v>
      </c>
      <c r="C66" s="6" t="s">
        <v>101</v>
      </c>
      <c r="D66" s="2" t="s">
        <v>41</v>
      </c>
      <c r="E66" s="2" t="s">
        <v>20</v>
      </c>
      <c r="F66" s="43"/>
      <c r="G66" s="56" t="s">
        <v>44</v>
      </c>
      <c r="H66" s="56" t="s">
        <v>44</v>
      </c>
      <c r="I66" s="56"/>
      <c r="J66" s="57" t="s">
        <v>22</v>
      </c>
      <c r="K66" s="56">
        <v>1</v>
      </c>
      <c r="L66" s="62">
        <v>1</v>
      </c>
      <c r="M66" s="23" t="s">
        <v>44</v>
      </c>
      <c r="N66" s="23" t="s">
        <v>44</v>
      </c>
      <c r="O66">
        <f>COUNTIFS(Inve!$F$11:$F$117,FInal!C66)</f>
        <v>0</v>
      </c>
      <c r="P66">
        <f>COUNTIFS(Inve!$D$11:$D$117,C66)</f>
        <v>0</v>
      </c>
      <c r="Q66" t="str">
        <f t="shared" ref="Q66:Q97" si="4">IF(O66=1,"Si","No")</f>
        <v>No</v>
      </c>
      <c r="R66" t="str">
        <f t="shared" ref="R66:R97" si="5">IF(P66=1,"Si","No")</f>
        <v>No</v>
      </c>
      <c r="S66" t="s">
        <v>217</v>
      </c>
    </row>
    <row r="67" spans="1:19" hidden="1" x14ac:dyDescent="0.25">
      <c r="A67" s="17">
        <v>41</v>
      </c>
      <c r="B67" s="16" t="s">
        <v>17</v>
      </c>
      <c r="C67" s="6" t="s">
        <v>109</v>
      </c>
      <c r="D67" s="2" t="s">
        <v>104</v>
      </c>
      <c r="E67" s="36" t="s">
        <v>20</v>
      </c>
      <c r="F67" s="47"/>
      <c r="G67" s="56" t="s">
        <v>22</v>
      </c>
      <c r="H67" s="56" t="s">
        <v>22</v>
      </c>
      <c r="I67" s="56"/>
      <c r="J67" s="57" t="s">
        <v>22</v>
      </c>
      <c r="K67" s="56">
        <v>3</v>
      </c>
      <c r="L67" s="62">
        <v>3</v>
      </c>
      <c r="M67" s="61"/>
      <c r="N67" s="61"/>
      <c r="O67">
        <f>COUNTIFS(Inve!$F$11:$F$117,FInal!C67)</f>
        <v>1</v>
      </c>
      <c r="P67">
        <f>COUNTIFS(Inve!$D$11:$D$117,C67)</f>
        <v>1</v>
      </c>
      <c r="Q67" t="str">
        <f t="shared" si="4"/>
        <v>Si</v>
      </c>
      <c r="R67" t="str">
        <f t="shared" si="5"/>
        <v>Si</v>
      </c>
      <c r="S67" t="s">
        <v>83</v>
      </c>
    </row>
    <row r="68" spans="1:19" hidden="1" x14ac:dyDescent="0.25">
      <c r="A68" s="17">
        <v>59</v>
      </c>
      <c r="B68" s="18" t="s">
        <v>29</v>
      </c>
      <c r="C68" s="5" t="s">
        <v>119</v>
      </c>
      <c r="D68" s="2" t="s">
        <v>104</v>
      </c>
      <c r="E68" s="36" t="s">
        <v>20</v>
      </c>
      <c r="F68" s="47"/>
      <c r="G68" s="56" t="s">
        <v>22</v>
      </c>
      <c r="H68" s="56" t="s">
        <v>22</v>
      </c>
      <c r="I68" s="56"/>
      <c r="J68" s="57" t="s">
        <v>22</v>
      </c>
      <c r="K68" s="56">
        <v>1</v>
      </c>
      <c r="L68" s="62">
        <v>1</v>
      </c>
      <c r="M68" s="61"/>
      <c r="N68" s="61"/>
      <c r="O68">
        <f>COUNTIFS(Inve!$F$11:$F$117,FInal!C68)</f>
        <v>1</v>
      </c>
      <c r="P68">
        <f>COUNTIFS(Inve!$D$11:$D$117,C68)</f>
        <v>1</v>
      </c>
      <c r="Q68" t="str">
        <f t="shared" si="4"/>
        <v>Si</v>
      </c>
      <c r="R68" t="str">
        <f t="shared" si="5"/>
        <v>Si</v>
      </c>
      <c r="S68" t="s">
        <v>225</v>
      </c>
    </row>
    <row r="69" spans="1:19" hidden="1" x14ac:dyDescent="0.25">
      <c r="A69" s="17">
        <v>60</v>
      </c>
      <c r="B69" s="18" t="s">
        <v>29</v>
      </c>
      <c r="C69" s="5" t="s">
        <v>120</v>
      </c>
      <c r="D69" s="2" t="s">
        <v>104</v>
      </c>
      <c r="E69" s="36" t="s">
        <v>20</v>
      </c>
      <c r="F69" s="50" t="s">
        <v>121</v>
      </c>
      <c r="G69" s="56" t="s">
        <v>22</v>
      </c>
      <c r="H69" s="56" t="s">
        <v>22</v>
      </c>
      <c r="I69" s="56" t="s">
        <v>22</v>
      </c>
      <c r="J69" s="57" t="s">
        <v>22</v>
      </c>
      <c r="K69" s="56">
        <v>1</v>
      </c>
      <c r="L69" s="62">
        <v>1</v>
      </c>
      <c r="M69" s="61"/>
      <c r="N69" s="61"/>
      <c r="O69">
        <f>COUNTIFS(Inve!$F$11:$F$117,FInal!C69)</f>
        <v>1</v>
      </c>
      <c r="P69">
        <f>COUNTIFS(Inve!$D$11:$D$117,C69)</f>
        <v>1</v>
      </c>
      <c r="Q69" t="str">
        <f t="shared" si="4"/>
        <v>Si</v>
      </c>
      <c r="R69" t="str">
        <f t="shared" si="5"/>
        <v>Si</v>
      </c>
      <c r="S69" t="s">
        <v>225</v>
      </c>
    </row>
    <row r="70" spans="1:19" hidden="1" x14ac:dyDescent="0.25">
      <c r="A70" s="17">
        <v>61</v>
      </c>
      <c r="B70" s="18" t="s">
        <v>29</v>
      </c>
      <c r="C70" s="5" t="s">
        <v>122</v>
      </c>
      <c r="D70" s="2" t="s">
        <v>104</v>
      </c>
      <c r="E70" s="36" t="s">
        <v>20</v>
      </c>
      <c r="F70" s="47"/>
      <c r="G70" s="56" t="s">
        <v>22</v>
      </c>
      <c r="H70" s="56" t="s">
        <v>22</v>
      </c>
      <c r="I70" s="56"/>
      <c r="J70" s="57" t="s">
        <v>22</v>
      </c>
      <c r="K70" s="56">
        <v>3</v>
      </c>
      <c r="L70" s="62">
        <v>2</v>
      </c>
      <c r="M70" s="61"/>
      <c r="N70" s="61"/>
      <c r="O70">
        <f>COUNTIFS(Inve!$F$11:$F$117,FInal!C70)</f>
        <v>1</v>
      </c>
      <c r="P70">
        <f>COUNTIFS(Inve!$D$11:$D$117,C70)</f>
        <v>1</v>
      </c>
      <c r="Q70" t="str">
        <f t="shared" si="4"/>
        <v>Si</v>
      </c>
      <c r="R70" t="str">
        <f t="shared" si="5"/>
        <v>Si</v>
      </c>
      <c r="S70" t="s">
        <v>83</v>
      </c>
    </row>
    <row r="71" spans="1:19" hidden="1" x14ac:dyDescent="0.25">
      <c r="A71" s="17">
        <v>62</v>
      </c>
      <c r="B71" s="18" t="s">
        <v>29</v>
      </c>
      <c r="C71" s="5" t="s">
        <v>123</v>
      </c>
      <c r="D71" s="2" t="s">
        <v>104</v>
      </c>
      <c r="E71" s="36" t="s">
        <v>20</v>
      </c>
      <c r="F71" s="47"/>
      <c r="G71" s="56" t="s">
        <v>22</v>
      </c>
      <c r="H71" s="56" t="s">
        <v>22</v>
      </c>
      <c r="I71" s="56"/>
      <c r="J71" s="57" t="s">
        <v>22</v>
      </c>
      <c r="K71" s="56">
        <v>3</v>
      </c>
      <c r="L71" s="62">
        <v>2</v>
      </c>
      <c r="M71" s="61"/>
      <c r="N71" s="61"/>
      <c r="O71">
        <f>COUNTIFS(Inve!$F$11:$F$117,FInal!C71)</f>
        <v>1</v>
      </c>
      <c r="P71">
        <f>COUNTIFS(Inve!$D$11:$D$117,C71)</f>
        <v>1</v>
      </c>
      <c r="Q71" t="str">
        <f t="shared" si="4"/>
        <v>Si</v>
      </c>
      <c r="R71" t="str">
        <f t="shared" si="5"/>
        <v>Si</v>
      </c>
      <c r="S71" t="s">
        <v>83</v>
      </c>
    </row>
    <row r="72" spans="1:19" ht="75" hidden="1" x14ac:dyDescent="0.25">
      <c r="A72" s="17">
        <v>107</v>
      </c>
      <c r="B72" s="7" t="s">
        <v>100</v>
      </c>
      <c r="C72" s="5" t="s">
        <v>168</v>
      </c>
      <c r="D72" s="2" t="s">
        <v>107</v>
      </c>
      <c r="E72" s="5" t="s">
        <v>169</v>
      </c>
      <c r="F72" s="47"/>
      <c r="G72" s="56" t="s">
        <v>22</v>
      </c>
      <c r="H72" s="56" t="s">
        <v>44</v>
      </c>
      <c r="I72" s="56"/>
      <c r="J72" s="57" t="s">
        <v>22</v>
      </c>
      <c r="K72" s="56">
        <v>3</v>
      </c>
      <c r="L72" s="62">
        <v>3</v>
      </c>
      <c r="M72" s="61"/>
      <c r="N72" s="61"/>
      <c r="O72">
        <f>COUNTIFS(Inve!$F$11:$F$117,FInal!C72)</f>
        <v>1</v>
      </c>
      <c r="P72">
        <f>COUNTIFS(Inve!$D$11:$D$117,C72)</f>
        <v>0</v>
      </c>
      <c r="Q72" t="str">
        <f t="shared" si="4"/>
        <v>Si</v>
      </c>
      <c r="R72" t="str">
        <f t="shared" si="5"/>
        <v>No</v>
      </c>
      <c r="S72" t="s">
        <v>224</v>
      </c>
    </row>
    <row r="73" spans="1:19" ht="90" hidden="1" x14ac:dyDescent="0.25">
      <c r="A73" s="17">
        <v>73</v>
      </c>
      <c r="B73" s="18" t="s">
        <v>29</v>
      </c>
      <c r="C73" s="5" t="s">
        <v>129</v>
      </c>
      <c r="D73" s="2" t="s">
        <v>107</v>
      </c>
      <c r="E73" s="5" t="s">
        <v>130</v>
      </c>
      <c r="F73" s="47"/>
      <c r="G73" s="56" t="s">
        <v>22</v>
      </c>
      <c r="H73" s="56" t="s">
        <v>22</v>
      </c>
      <c r="I73" s="56"/>
      <c r="J73" s="57" t="s">
        <v>22</v>
      </c>
      <c r="K73" s="56">
        <v>3</v>
      </c>
      <c r="L73" s="62">
        <v>3</v>
      </c>
      <c r="M73" s="61"/>
      <c r="N73" s="61"/>
      <c r="O73">
        <f>COUNTIFS(Inve!$F$11:$F$117,FInal!C73)</f>
        <v>1</v>
      </c>
      <c r="P73">
        <f>COUNTIFS(Inve!$D$11:$D$117,C73)</f>
        <v>1</v>
      </c>
      <c r="Q73" t="str">
        <f t="shared" si="4"/>
        <v>Si</v>
      </c>
      <c r="R73" t="str">
        <f t="shared" si="5"/>
        <v>Si</v>
      </c>
      <c r="S73" t="s">
        <v>222</v>
      </c>
    </row>
    <row r="74" spans="1:19" hidden="1" x14ac:dyDescent="0.25">
      <c r="A74" s="17">
        <v>66</v>
      </c>
      <c r="B74" s="18" t="s">
        <v>75</v>
      </c>
      <c r="C74" s="5" t="s">
        <v>125</v>
      </c>
      <c r="D74" s="2" t="s">
        <v>104</v>
      </c>
      <c r="E74" s="36" t="s">
        <v>83</v>
      </c>
      <c r="F74" s="47"/>
      <c r="G74" s="56" t="s">
        <v>22</v>
      </c>
      <c r="H74" s="56" t="s">
        <v>22</v>
      </c>
      <c r="I74" s="56"/>
      <c r="J74" s="57" t="s">
        <v>22</v>
      </c>
      <c r="K74" s="56">
        <v>2</v>
      </c>
      <c r="L74" s="62">
        <v>2</v>
      </c>
      <c r="M74" s="61"/>
      <c r="N74" s="61"/>
      <c r="O74">
        <f>COUNTIFS(Inve!$F$11:$F$117,FInal!C74)</f>
        <v>1</v>
      </c>
      <c r="P74">
        <f>COUNTIFS(Inve!$D$11:$D$117,C74)</f>
        <v>1</v>
      </c>
      <c r="Q74" t="str">
        <f t="shared" si="4"/>
        <v>Si</v>
      </c>
      <c r="R74" t="str">
        <f t="shared" si="5"/>
        <v>Si</v>
      </c>
      <c r="S74" t="s">
        <v>83</v>
      </c>
    </row>
    <row r="75" spans="1:19" ht="30" hidden="1" x14ac:dyDescent="0.25">
      <c r="A75" s="17">
        <v>67</v>
      </c>
      <c r="B75" s="18" t="s">
        <v>75</v>
      </c>
      <c r="C75" s="5" t="s">
        <v>126</v>
      </c>
      <c r="D75" s="2" t="s">
        <v>104</v>
      </c>
      <c r="E75" s="36" t="s">
        <v>83</v>
      </c>
      <c r="F75" s="47"/>
      <c r="G75" s="56" t="s">
        <v>22</v>
      </c>
      <c r="H75" s="56" t="s">
        <v>22</v>
      </c>
      <c r="I75" s="56"/>
      <c r="J75" s="57" t="s">
        <v>22</v>
      </c>
      <c r="K75" s="56">
        <v>2</v>
      </c>
      <c r="L75" s="62">
        <v>2</v>
      </c>
      <c r="M75" s="61"/>
      <c r="N75" s="61"/>
      <c r="O75">
        <f>COUNTIFS(Inve!$F$11:$F$117,FInal!C75)</f>
        <v>2</v>
      </c>
      <c r="P75">
        <f>COUNTIFS(Inve!$D$11:$D$117,C75)</f>
        <v>1</v>
      </c>
      <c r="Q75" t="str">
        <f t="shared" si="4"/>
        <v>No</v>
      </c>
      <c r="R75" t="str">
        <f t="shared" si="5"/>
        <v>Si</v>
      </c>
      <c r="S75" t="s">
        <v>226</v>
      </c>
    </row>
    <row r="76" spans="1:19" hidden="1" x14ac:dyDescent="0.25">
      <c r="A76" s="17">
        <v>68</v>
      </c>
      <c r="B76" s="18" t="s">
        <v>17</v>
      </c>
      <c r="C76" s="5" t="s">
        <v>127</v>
      </c>
      <c r="D76" s="2" t="s">
        <v>104</v>
      </c>
      <c r="E76" s="36" t="s">
        <v>83</v>
      </c>
      <c r="F76" s="51" t="s">
        <v>83</v>
      </c>
      <c r="G76" s="56" t="s">
        <v>22</v>
      </c>
      <c r="H76" s="56" t="s">
        <v>22</v>
      </c>
      <c r="I76" s="56" t="s">
        <v>22</v>
      </c>
      <c r="J76" s="57" t="s">
        <v>22</v>
      </c>
      <c r="K76" s="56">
        <v>1</v>
      </c>
      <c r="L76" s="62">
        <v>1</v>
      </c>
      <c r="M76" s="61"/>
      <c r="N76" s="61"/>
      <c r="O76">
        <f>COUNTIFS(Inve!$F$11:$F$117,FInal!C76)</f>
        <v>1</v>
      </c>
      <c r="P76">
        <f>COUNTIFS(Inve!$D$11:$D$117,C76)</f>
        <v>1</v>
      </c>
      <c r="Q76" t="str">
        <f t="shared" si="4"/>
        <v>Si</v>
      </c>
      <c r="R76" t="str">
        <f t="shared" si="5"/>
        <v>Si</v>
      </c>
      <c r="S76" t="s">
        <v>83</v>
      </c>
    </row>
    <row r="77" spans="1:19" hidden="1" x14ac:dyDescent="0.25">
      <c r="A77" s="17">
        <v>80</v>
      </c>
      <c r="B77" s="7" t="s">
        <v>29</v>
      </c>
      <c r="C77" s="5" t="s">
        <v>136</v>
      </c>
      <c r="D77" s="2" t="s">
        <v>104</v>
      </c>
      <c r="E77" s="36" t="s">
        <v>83</v>
      </c>
      <c r="F77" s="47"/>
      <c r="G77" s="56" t="s">
        <v>22</v>
      </c>
      <c r="H77" s="56" t="s">
        <v>44</v>
      </c>
      <c r="I77" s="56"/>
      <c r="J77" s="57" t="s">
        <v>22</v>
      </c>
      <c r="K77" s="56">
        <v>3</v>
      </c>
      <c r="L77" s="62">
        <v>3</v>
      </c>
      <c r="M77" s="61"/>
      <c r="N77" s="61"/>
      <c r="O77">
        <f>COUNTIFS(Inve!$F$11:$F$117,FInal!C77)</f>
        <v>1</v>
      </c>
      <c r="P77">
        <f>COUNTIFS(Inve!$D$11:$D$117,C77)</f>
        <v>1</v>
      </c>
      <c r="Q77" t="str">
        <f t="shared" si="4"/>
        <v>Si</v>
      </c>
      <c r="R77" t="str">
        <f t="shared" si="5"/>
        <v>Si</v>
      </c>
      <c r="S77" t="s">
        <v>83</v>
      </c>
    </row>
    <row r="78" spans="1:19" hidden="1" x14ac:dyDescent="0.25">
      <c r="A78" s="17">
        <v>103</v>
      </c>
      <c r="B78" s="7" t="s">
        <v>100</v>
      </c>
      <c r="C78" s="5" t="s">
        <v>163</v>
      </c>
      <c r="D78" s="2" t="s">
        <v>104</v>
      </c>
      <c r="E78" s="36" t="s">
        <v>83</v>
      </c>
      <c r="F78" s="47"/>
      <c r="G78" s="56" t="s">
        <v>22</v>
      </c>
      <c r="H78" s="56" t="s">
        <v>44</v>
      </c>
      <c r="I78" s="56"/>
      <c r="J78" s="57" t="s">
        <v>22</v>
      </c>
      <c r="K78" s="56">
        <v>3</v>
      </c>
      <c r="L78" s="62">
        <v>3</v>
      </c>
      <c r="M78" s="61"/>
      <c r="N78" s="61"/>
      <c r="O78">
        <f>COUNTIFS(Inve!$F$11:$F$117,FInal!C78)</f>
        <v>1</v>
      </c>
      <c r="P78">
        <f>COUNTIFS(Inve!$D$11:$D$117,C78)</f>
        <v>0</v>
      </c>
      <c r="Q78" t="str">
        <f t="shared" si="4"/>
        <v>Si</v>
      </c>
      <c r="R78" t="str">
        <f t="shared" si="5"/>
        <v>No</v>
      </c>
      <c r="S78" t="s">
        <v>224</v>
      </c>
    </row>
    <row r="79" spans="1:19" ht="90" hidden="1" x14ac:dyDescent="0.25">
      <c r="A79" s="17">
        <v>122</v>
      </c>
      <c r="B79" s="7" t="s">
        <v>17</v>
      </c>
      <c r="C79" s="5" t="s">
        <v>185</v>
      </c>
      <c r="D79" s="2" t="s">
        <v>107</v>
      </c>
      <c r="E79" s="5" t="s">
        <v>186</v>
      </c>
      <c r="F79" s="47"/>
      <c r="G79" s="56" t="s">
        <v>44</v>
      </c>
      <c r="H79" s="56" t="s">
        <v>44</v>
      </c>
      <c r="I79" s="56"/>
      <c r="J79" s="57" t="s">
        <v>22</v>
      </c>
      <c r="K79" s="56">
        <v>2</v>
      </c>
      <c r="L79" s="62">
        <v>2</v>
      </c>
      <c r="M79" s="23" t="s">
        <v>22</v>
      </c>
      <c r="N79" s="23" t="s">
        <v>44</v>
      </c>
      <c r="O79">
        <f>COUNTIFS(Inve!$F$11:$F$117,FInal!C79)</f>
        <v>1</v>
      </c>
      <c r="P79">
        <f>COUNTIFS(Inve!$D$11:$D$117,C79)</f>
        <v>0</v>
      </c>
      <c r="Q79" t="str">
        <f t="shared" si="4"/>
        <v>Si</v>
      </c>
      <c r="R79" t="str">
        <f t="shared" si="5"/>
        <v>No</v>
      </c>
      <c r="S79" t="s">
        <v>224</v>
      </c>
    </row>
    <row r="80" spans="1:19" ht="30" hidden="1" x14ac:dyDescent="0.25">
      <c r="A80" s="17">
        <v>102</v>
      </c>
      <c r="B80" s="7" t="s">
        <v>100</v>
      </c>
      <c r="C80" s="5" t="s">
        <v>161</v>
      </c>
      <c r="D80" s="2" t="s">
        <v>107</v>
      </c>
      <c r="E80" s="5" t="s">
        <v>162</v>
      </c>
      <c r="F80" s="47"/>
      <c r="G80" s="56" t="s">
        <v>44</v>
      </c>
      <c r="H80" s="56" t="s">
        <v>44</v>
      </c>
      <c r="I80" s="56"/>
      <c r="J80" s="57" t="s">
        <v>22</v>
      </c>
      <c r="K80" s="56">
        <v>2</v>
      </c>
      <c r="L80" s="62">
        <v>2</v>
      </c>
      <c r="M80" s="23" t="s">
        <v>44</v>
      </c>
      <c r="N80" s="23" t="s">
        <v>44</v>
      </c>
      <c r="O80">
        <f>COUNTIFS(Inve!$F$11:$F$117,FInal!C80)</f>
        <v>0</v>
      </c>
      <c r="P80">
        <f>COUNTIFS(Inve!$D$11:$D$117,C80)</f>
        <v>0</v>
      </c>
      <c r="Q80" t="str">
        <f t="shared" si="4"/>
        <v>No</v>
      </c>
      <c r="R80" t="str">
        <f t="shared" si="5"/>
        <v>No</v>
      </c>
      <c r="S80" t="s">
        <v>217</v>
      </c>
    </row>
    <row r="81" spans="1:19" ht="45" hidden="1" x14ac:dyDescent="0.25">
      <c r="A81" s="2">
        <v>76</v>
      </c>
      <c r="B81" s="7" t="s">
        <v>17</v>
      </c>
      <c r="C81" s="5" t="s">
        <v>131</v>
      </c>
      <c r="D81" s="2" t="s">
        <v>107</v>
      </c>
      <c r="E81" s="5" t="s">
        <v>132</v>
      </c>
      <c r="F81" s="47"/>
      <c r="G81" s="56" t="s">
        <v>22</v>
      </c>
      <c r="H81" s="56" t="s">
        <v>22</v>
      </c>
      <c r="I81" s="56"/>
      <c r="J81" s="57" t="s">
        <v>22</v>
      </c>
      <c r="K81" s="56">
        <v>3</v>
      </c>
      <c r="L81" s="62">
        <v>3</v>
      </c>
      <c r="M81" s="61"/>
      <c r="N81" s="61"/>
      <c r="O81">
        <f>COUNTIFS(Inve!$F$11:$F$117,FInal!C81)</f>
        <v>1</v>
      </c>
      <c r="P81">
        <f>COUNTIFS(Inve!$D$11:$D$117,C81)</f>
        <v>1</v>
      </c>
      <c r="Q81" t="str">
        <f t="shared" si="4"/>
        <v>Si</v>
      </c>
      <c r="R81" t="str">
        <f t="shared" si="5"/>
        <v>Si</v>
      </c>
      <c r="S81" t="s">
        <v>222</v>
      </c>
    </row>
    <row r="82" spans="1:19" ht="30" hidden="1" x14ac:dyDescent="0.25">
      <c r="A82" s="17">
        <v>110</v>
      </c>
      <c r="B82" s="7" t="s">
        <v>29</v>
      </c>
      <c r="C82" s="5" t="s">
        <v>171</v>
      </c>
      <c r="D82" s="2" t="s">
        <v>107</v>
      </c>
      <c r="E82" s="36" t="s">
        <v>172</v>
      </c>
      <c r="F82" s="47"/>
      <c r="G82" s="56" t="s">
        <v>22</v>
      </c>
      <c r="H82" s="56" t="s">
        <v>22</v>
      </c>
      <c r="I82" s="56"/>
      <c r="J82" s="57" t="s">
        <v>22</v>
      </c>
      <c r="K82" s="56">
        <v>1</v>
      </c>
      <c r="L82" s="62">
        <v>1</v>
      </c>
      <c r="M82" s="61"/>
      <c r="N82" s="61"/>
      <c r="O82">
        <f>COUNTIFS(Inve!$F$11:$F$117,FInal!C82)</f>
        <v>1</v>
      </c>
      <c r="P82">
        <f>COUNTIFS(Inve!$D$11:$D$117,C82)</f>
        <v>1</v>
      </c>
      <c r="Q82" t="str">
        <f t="shared" si="4"/>
        <v>Si</v>
      </c>
      <c r="R82" t="str">
        <f t="shared" si="5"/>
        <v>Si</v>
      </c>
      <c r="S82" t="s">
        <v>222</v>
      </c>
    </row>
    <row r="83" spans="1:19" ht="45" hidden="1" x14ac:dyDescent="0.25">
      <c r="A83" s="17">
        <v>104</v>
      </c>
      <c r="B83" s="7" t="s">
        <v>100</v>
      </c>
      <c r="C83" s="71" t="s">
        <v>164</v>
      </c>
      <c r="D83" s="2" t="s">
        <v>107</v>
      </c>
      <c r="E83" s="5" t="s">
        <v>165</v>
      </c>
      <c r="F83" s="47"/>
      <c r="G83" s="56" t="s">
        <v>22</v>
      </c>
      <c r="H83" s="56" t="s">
        <v>44</v>
      </c>
      <c r="I83" s="56"/>
      <c r="J83" s="57" t="s">
        <v>22</v>
      </c>
      <c r="K83" s="56">
        <v>2</v>
      </c>
      <c r="L83" s="62">
        <v>2</v>
      </c>
      <c r="M83" s="61"/>
      <c r="N83" s="61"/>
      <c r="O83">
        <f>COUNTIFS(Inve!$F$11:$F$117,FInal!C83)</f>
        <v>1</v>
      </c>
      <c r="P83">
        <f>COUNTIFS(Inve!$D$11:$D$117,C83)</f>
        <v>0</v>
      </c>
      <c r="Q83" t="str">
        <f t="shared" si="4"/>
        <v>Si</v>
      </c>
      <c r="R83" t="str">
        <f t="shared" si="5"/>
        <v>No</v>
      </c>
      <c r="S83" t="s">
        <v>227</v>
      </c>
    </row>
    <row r="84" spans="1:19" ht="60" hidden="1" x14ac:dyDescent="0.25">
      <c r="A84" s="17">
        <v>91</v>
      </c>
      <c r="B84" s="7" t="s">
        <v>139</v>
      </c>
      <c r="C84" s="5" t="s">
        <v>148</v>
      </c>
      <c r="D84" s="2" t="s">
        <v>107</v>
      </c>
      <c r="E84" s="5" t="s">
        <v>149</v>
      </c>
      <c r="F84" s="47"/>
      <c r="G84" s="56" t="s">
        <v>22</v>
      </c>
      <c r="H84" s="56" t="s">
        <v>22</v>
      </c>
      <c r="I84" s="56"/>
      <c r="J84" s="57" t="s">
        <v>22</v>
      </c>
      <c r="K84" s="56">
        <v>3</v>
      </c>
      <c r="L84" s="62">
        <v>3</v>
      </c>
      <c r="M84" s="61"/>
      <c r="N84" s="61"/>
      <c r="O84">
        <f>COUNTIFS(Inve!$F$11:$F$117,FInal!C84)</f>
        <v>1</v>
      </c>
      <c r="P84">
        <f>COUNTIFS(Inve!$D$11:$D$117,C84)</f>
        <v>1</v>
      </c>
      <c r="Q84" t="str">
        <f t="shared" si="4"/>
        <v>Si</v>
      </c>
      <c r="R84" t="str">
        <f t="shared" si="5"/>
        <v>Si</v>
      </c>
      <c r="S84" t="s">
        <v>222</v>
      </c>
    </row>
    <row r="85" spans="1:19" hidden="1" x14ac:dyDescent="0.25">
      <c r="A85" s="2">
        <v>6</v>
      </c>
      <c r="B85" s="38" t="s">
        <v>29</v>
      </c>
      <c r="C85" s="38" t="s">
        <v>30</v>
      </c>
      <c r="D85" s="37" t="s">
        <v>19</v>
      </c>
      <c r="E85" s="37" t="s">
        <v>28</v>
      </c>
      <c r="F85" s="43"/>
      <c r="G85" s="56" t="s">
        <v>22</v>
      </c>
      <c r="H85" s="56" t="s">
        <v>22</v>
      </c>
      <c r="I85" s="56"/>
      <c r="J85" s="57" t="s">
        <v>22</v>
      </c>
      <c r="K85" s="56">
        <v>1</v>
      </c>
      <c r="L85" s="62">
        <v>1</v>
      </c>
      <c r="M85" s="61"/>
      <c r="N85" s="61"/>
      <c r="O85">
        <f>COUNTIFS(Inve!$F$11:$F$117,FInal!C85)</f>
        <v>1</v>
      </c>
      <c r="P85">
        <f>COUNTIFS(Inve!$D$11:$D$117,C85)</f>
        <v>1</v>
      </c>
      <c r="Q85" t="str">
        <f t="shared" si="4"/>
        <v>Si</v>
      </c>
      <c r="R85" t="str">
        <f t="shared" si="5"/>
        <v>Si</v>
      </c>
      <c r="S85" t="s">
        <v>225</v>
      </c>
    </row>
    <row r="86" spans="1:19" hidden="1" x14ac:dyDescent="0.25">
      <c r="A86" s="2">
        <v>8</v>
      </c>
      <c r="B86" s="3" t="s">
        <v>17</v>
      </c>
      <c r="C86" s="6" t="s">
        <v>34</v>
      </c>
      <c r="D86" s="2" t="s">
        <v>19</v>
      </c>
      <c r="E86" s="2" t="s">
        <v>28</v>
      </c>
      <c r="F86" s="43"/>
      <c r="G86" s="56" t="s">
        <v>22</v>
      </c>
      <c r="H86" s="56" t="s">
        <v>35</v>
      </c>
      <c r="I86" s="56"/>
      <c r="J86" s="57" t="s">
        <v>22</v>
      </c>
      <c r="K86" s="56">
        <v>1</v>
      </c>
      <c r="L86" s="62">
        <v>1</v>
      </c>
      <c r="M86" s="61"/>
      <c r="N86" s="61"/>
      <c r="O86">
        <f>COUNTIFS(Inve!$F$11:$F$117,FInal!C86)</f>
        <v>1</v>
      </c>
      <c r="P86">
        <f>COUNTIFS(Inve!$D$11:$D$117,C86)</f>
        <v>1</v>
      </c>
      <c r="Q86" t="str">
        <f t="shared" si="4"/>
        <v>Si</v>
      </c>
      <c r="R86" t="str">
        <f t="shared" si="5"/>
        <v>Si</v>
      </c>
      <c r="S86" t="s">
        <v>83</v>
      </c>
    </row>
    <row r="87" spans="1:19" hidden="1" x14ac:dyDescent="0.25">
      <c r="A87" s="2">
        <v>10</v>
      </c>
      <c r="B87" s="38" t="s">
        <v>17</v>
      </c>
      <c r="C87" s="38" t="s">
        <v>38</v>
      </c>
      <c r="D87" s="37" t="s">
        <v>19</v>
      </c>
      <c r="E87" s="37" t="s">
        <v>28</v>
      </c>
      <c r="F87" s="43"/>
      <c r="G87" s="56" t="s">
        <v>22</v>
      </c>
      <c r="H87" s="56" t="s">
        <v>22</v>
      </c>
      <c r="I87" s="56"/>
      <c r="J87" s="57" t="s">
        <v>22</v>
      </c>
      <c r="K87" s="56">
        <v>1</v>
      </c>
      <c r="L87" s="62">
        <v>1</v>
      </c>
      <c r="M87" s="61"/>
      <c r="N87" s="61"/>
      <c r="O87">
        <f>COUNTIFS(Inve!$F$11:$F$117,FInal!C87)</f>
        <v>1</v>
      </c>
      <c r="P87">
        <f>COUNTIFS(Inve!$D$11:$D$117,C87)</f>
        <v>1</v>
      </c>
      <c r="Q87" t="str">
        <f t="shared" si="4"/>
        <v>Si</v>
      </c>
      <c r="R87" t="str">
        <f t="shared" si="5"/>
        <v>Si</v>
      </c>
      <c r="S87" t="s">
        <v>225</v>
      </c>
    </row>
    <row r="88" spans="1:19" hidden="1" x14ac:dyDescent="0.25">
      <c r="A88" s="2">
        <v>43</v>
      </c>
      <c r="B88" s="3" t="s">
        <v>17</v>
      </c>
      <c r="C88" s="6" t="s">
        <v>77</v>
      </c>
      <c r="D88" s="2" t="s">
        <v>41</v>
      </c>
      <c r="E88" s="2" t="s">
        <v>28</v>
      </c>
      <c r="F88" s="43"/>
      <c r="G88" s="56" t="s">
        <v>22</v>
      </c>
      <c r="H88" s="56" t="s">
        <v>22</v>
      </c>
      <c r="I88" s="56"/>
      <c r="J88" s="57" t="s">
        <v>22</v>
      </c>
      <c r="K88" s="56">
        <v>3</v>
      </c>
      <c r="L88" s="62">
        <v>3</v>
      </c>
      <c r="M88" s="61"/>
      <c r="N88" s="61"/>
      <c r="O88">
        <f>COUNTIFS(Inve!$F$11:$F$117,FInal!C88)</f>
        <v>1</v>
      </c>
      <c r="P88">
        <f>COUNTIFS(Inve!$D$11:$D$117,C88)</f>
        <v>1</v>
      </c>
      <c r="Q88" t="str">
        <f t="shared" si="4"/>
        <v>Si</v>
      </c>
      <c r="R88" t="str">
        <f t="shared" si="5"/>
        <v>Si</v>
      </c>
      <c r="S88" t="s">
        <v>83</v>
      </c>
    </row>
    <row r="89" spans="1:19" hidden="1" x14ac:dyDescent="0.25">
      <c r="A89" s="2">
        <v>44</v>
      </c>
      <c r="B89" s="38" t="s">
        <v>78</v>
      </c>
      <c r="C89" s="38" t="s">
        <v>79</v>
      </c>
      <c r="D89" s="2" t="s">
        <v>41</v>
      </c>
      <c r="E89" s="2" t="s">
        <v>28</v>
      </c>
      <c r="F89" s="43"/>
      <c r="G89" s="56" t="s">
        <v>22</v>
      </c>
      <c r="H89" s="56" t="s">
        <v>22</v>
      </c>
      <c r="I89" s="56"/>
      <c r="J89" s="57" t="s">
        <v>22</v>
      </c>
      <c r="K89" s="56">
        <v>2</v>
      </c>
      <c r="L89" s="62">
        <v>2</v>
      </c>
      <c r="M89" s="61"/>
      <c r="N89" s="61"/>
      <c r="O89">
        <f>COUNTIFS(Inve!$F$11:$F$117,FInal!C89)</f>
        <v>1</v>
      </c>
      <c r="P89">
        <f>COUNTIFS(Inve!$D$11:$D$117,C89)</f>
        <v>1</v>
      </c>
      <c r="Q89" t="str">
        <f t="shared" si="4"/>
        <v>Si</v>
      </c>
      <c r="R89" t="str">
        <f t="shared" si="5"/>
        <v>Si</v>
      </c>
      <c r="S89" t="s">
        <v>83</v>
      </c>
    </row>
    <row r="90" spans="1:19" ht="30" hidden="1" x14ac:dyDescent="0.25">
      <c r="A90" s="2">
        <v>45</v>
      </c>
      <c r="B90" s="38" t="s">
        <v>78</v>
      </c>
      <c r="C90" s="38" t="s">
        <v>80</v>
      </c>
      <c r="D90" s="2" t="s">
        <v>41</v>
      </c>
      <c r="E90" s="2" t="s">
        <v>28</v>
      </c>
      <c r="F90" s="43"/>
      <c r="G90" s="56" t="s">
        <v>22</v>
      </c>
      <c r="H90" s="56" t="s">
        <v>22</v>
      </c>
      <c r="I90" s="56"/>
      <c r="J90" s="57" t="s">
        <v>22</v>
      </c>
      <c r="K90" s="56">
        <v>2</v>
      </c>
      <c r="L90" s="62">
        <v>2</v>
      </c>
      <c r="M90" s="61"/>
      <c r="N90" s="61"/>
      <c r="O90">
        <f>COUNTIFS(Inve!$F$11:$F$117,FInal!C90)</f>
        <v>1</v>
      </c>
      <c r="P90">
        <f>COUNTIFS(Inve!$D$11:$D$117,C90)</f>
        <v>1</v>
      </c>
      <c r="Q90" t="str">
        <f t="shared" si="4"/>
        <v>Si</v>
      </c>
      <c r="R90" t="str">
        <f t="shared" si="5"/>
        <v>Si</v>
      </c>
      <c r="S90" t="s">
        <v>83</v>
      </c>
    </row>
    <row r="91" spans="1:19" hidden="1" x14ac:dyDescent="0.25">
      <c r="A91" s="2">
        <v>46</v>
      </c>
      <c r="B91" s="3" t="s">
        <v>78</v>
      </c>
      <c r="C91" s="6" t="s">
        <v>81</v>
      </c>
      <c r="D91" s="2" t="s">
        <v>41</v>
      </c>
      <c r="E91" s="2" t="s">
        <v>28</v>
      </c>
      <c r="F91" s="43"/>
      <c r="G91" s="56" t="s">
        <v>22</v>
      </c>
      <c r="H91" s="56" t="s">
        <v>22</v>
      </c>
      <c r="I91" s="56"/>
      <c r="J91" s="57" t="s">
        <v>22</v>
      </c>
      <c r="K91" s="56">
        <v>3</v>
      </c>
      <c r="L91" s="62">
        <v>3</v>
      </c>
      <c r="M91" s="61"/>
      <c r="N91" s="61"/>
      <c r="O91">
        <f>COUNTIFS(Inve!$F$11:$F$117,FInal!C91)</f>
        <v>1</v>
      </c>
      <c r="P91">
        <f>COUNTIFS(Inve!$D$11:$D$117,C91)</f>
        <v>1</v>
      </c>
      <c r="Q91" t="str">
        <f t="shared" si="4"/>
        <v>Si</v>
      </c>
      <c r="R91" t="str">
        <f t="shared" si="5"/>
        <v>Si</v>
      </c>
      <c r="S91" t="s">
        <v>83</v>
      </c>
    </row>
    <row r="92" spans="1:19" ht="30" hidden="1" x14ac:dyDescent="0.25">
      <c r="A92" s="2">
        <v>55</v>
      </c>
      <c r="B92" s="3" t="s">
        <v>78</v>
      </c>
      <c r="C92" s="6" t="s">
        <v>86</v>
      </c>
      <c r="D92" s="2" t="s">
        <v>41</v>
      </c>
      <c r="E92" s="2" t="s">
        <v>28</v>
      </c>
      <c r="F92" s="43"/>
      <c r="G92" s="56" t="s">
        <v>22</v>
      </c>
      <c r="H92" s="56" t="s">
        <v>22</v>
      </c>
      <c r="I92" s="56"/>
      <c r="J92" s="57" t="s">
        <v>22</v>
      </c>
      <c r="K92" s="56">
        <v>3</v>
      </c>
      <c r="L92" s="62">
        <v>3</v>
      </c>
      <c r="M92" s="61"/>
      <c r="N92" s="61"/>
      <c r="O92">
        <f>COUNTIFS(Inve!$F$11:$F$117,FInal!C92)</f>
        <v>1</v>
      </c>
      <c r="P92">
        <f>COUNTIFS(Inve!$D$11:$D$117,C92)</f>
        <v>1</v>
      </c>
      <c r="Q92" t="str">
        <f t="shared" si="4"/>
        <v>Si</v>
      </c>
      <c r="R92" t="str">
        <f t="shared" si="5"/>
        <v>Si</v>
      </c>
      <c r="S92" t="s">
        <v>83</v>
      </c>
    </row>
    <row r="93" spans="1:19" ht="30" hidden="1" x14ac:dyDescent="0.25">
      <c r="A93" s="2">
        <v>72</v>
      </c>
      <c r="B93" s="7" t="s">
        <v>29</v>
      </c>
      <c r="C93" s="6" t="s">
        <v>95</v>
      </c>
      <c r="D93" s="2" t="s">
        <v>41</v>
      </c>
      <c r="E93" s="2" t="s">
        <v>28</v>
      </c>
      <c r="F93" s="43"/>
      <c r="G93" s="56" t="s">
        <v>22</v>
      </c>
      <c r="H93" s="56" t="s">
        <v>22</v>
      </c>
      <c r="I93" s="56"/>
      <c r="J93" s="57" t="s">
        <v>22</v>
      </c>
      <c r="K93" s="56">
        <v>1</v>
      </c>
      <c r="L93" s="62">
        <v>1</v>
      </c>
      <c r="M93" s="61"/>
      <c r="N93" s="61"/>
      <c r="O93">
        <f>COUNTIFS(Inve!$F$11:$F$117,FInal!C93)</f>
        <v>1</v>
      </c>
      <c r="P93">
        <f>COUNTIFS(Inve!$D$11:$D$117,C93)</f>
        <v>1</v>
      </c>
      <c r="Q93" t="str">
        <f t="shared" si="4"/>
        <v>Si</v>
      </c>
      <c r="R93" t="str">
        <f t="shared" si="5"/>
        <v>Si</v>
      </c>
      <c r="S93" t="s">
        <v>83</v>
      </c>
    </row>
    <row r="94" spans="1:19" ht="30" hidden="1" x14ac:dyDescent="0.25">
      <c r="A94" s="17">
        <v>81</v>
      </c>
      <c r="B94" s="18" t="s">
        <v>29</v>
      </c>
      <c r="C94" s="6" t="s">
        <v>99</v>
      </c>
      <c r="D94" s="2" t="s">
        <v>41</v>
      </c>
      <c r="E94" s="2" t="s">
        <v>28</v>
      </c>
      <c r="F94" s="43"/>
      <c r="G94" s="56" t="s">
        <v>22</v>
      </c>
      <c r="H94" s="56" t="s">
        <v>22</v>
      </c>
      <c r="I94" s="56"/>
      <c r="J94" s="57" t="s">
        <v>22</v>
      </c>
      <c r="K94" s="56">
        <v>2</v>
      </c>
      <c r="L94" s="62">
        <v>2</v>
      </c>
      <c r="M94" s="61"/>
      <c r="N94" s="61"/>
      <c r="O94">
        <f>COUNTIFS(Inve!$F$11:$F$117,FInal!C94)</f>
        <v>1</v>
      </c>
      <c r="P94">
        <f>COUNTIFS(Inve!$D$11:$D$117,C94)</f>
        <v>1</v>
      </c>
      <c r="Q94" t="str">
        <f t="shared" si="4"/>
        <v>Si</v>
      </c>
      <c r="R94" t="str">
        <f t="shared" si="5"/>
        <v>Si</v>
      </c>
      <c r="S94" t="s">
        <v>83</v>
      </c>
    </row>
    <row r="95" spans="1:19" hidden="1" x14ac:dyDescent="0.25">
      <c r="A95" s="17">
        <v>3</v>
      </c>
      <c r="B95" s="16" t="s">
        <v>100</v>
      </c>
      <c r="C95" s="6" t="s">
        <v>103</v>
      </c>
      <c r="D95" s="2" t="s">
        <v>104</v>
      </c>
      <c r="E95" s="36"/>
      <c r="F95" s="47"/>
      <c r="G95" s="56" t="s">
        <v>44</v>
      </c>
      <c r="H95" s="56" t="s">
        <v>44</v>
      </c>
      <c r="I95" s="56"/>
      <c r="J95" s="57" t="s">
        <v>22</v>
      </c>
      <c r="K95" s="56">
        <v>1</v>
      </c>
      <c r="L95" s="62">
        <v>1</v>
      </c>
      <c r="M95" s="23" t="s">
        <v>44</v>
      </c>
      <c r="N95" s="23" t="s">
        <v>44</v>
      </c>
      <c r="O95">
        <f>COUNTIFS(Inve!$F$11:$F$117,FInal!C95)</f>
        <v>0</v>
      </c>
      <c r="P95">
        <f>COUNTIFS(Inve!$D$11:$D$117,C95)</f>
        <v>0</v>
      </c>
      <c r="Q95" t="str">
        <f t="shared" si="4"/>
        <v>No</v>
      </c>
      <c r="R95" t="str">
        <f t="shared" si="5"/>
        <v>No</v>
      </c>
      <c r="S95" t="s">
        <v>217</v>
      </c>
    </row>
    <row r="96" spans="1:19" hidden="1" x14ac:dyDescent="0.25">
      <c r="A96" s="17">
        <v>24</v>
      </c>
      <c r="B96" s="16"/>
      <c r="C96" s="6" t="s">
        <v>106</v>
      </c>
      <c r="D96" s="2" t="s">
        <v>107</v>
      </c>
      <c r="E96" s="5"/>
      <c r="F96" s="47"/>
      <c r="G96" s="56" t="s">
        <v>22</v>
      </c>
      <c r="H96" s="56" t="s">
        <v>22</v>
      </c>
      <c r="I96" s="56"/>
      <c r="J96" s="57" t="s">
        <v>22</v>
      </c>
      <c r="K96" s="56">
        <v>3</v>
      </c>
      <c r="L96" s="62">
        <v>3</v>
      </c>
      <c r="M96" s="61"/>
      <c r="N96" s="61"/>
      <c r="O96">
        <f>COUNTIFS(Inve!$F$11:$F$117,FInal!C96)</f>
        <v>1</v>
      </c>
      <c r="P96">
        <f>COUNTIFS(Inve!$D$11:$D$117,C96)</f>
        <v>1</v>
      </c>
      <c r="Q96" t="str">
        <f t="shared" si="4"/>
        <v>Si</v>
      </c>
      <c r="R96" t="str">
        <f t="shared" si="5"/>
        <v>Si</v>
      </c>
      <c r="S96" t="s">
        <v>222</v>
      </c>
    </row>
    <row r="97" spans="1:19" hidden="1" x14ac:dyDescent="0.25">
      <c r="A97" s="17">
        <v>65</v>
      </c>
      <c r="B97" s="18" t="s">
        <v>75</v>
      </c>
      <c r="C97" s="5" t="s">
        <v>124</v>
      </c>
      <c r="D97" s="2" t="s">
        <v>104</v>
      </c>
      <c r="E97" s="5"/>
      <c r="F97" s="47"/>
      <c r="G97" s="56" t="s">
        <v>22</v>
      </c>
      <c r="H97" s="56" t="s">
        <v>22</v>
      </c>
      <c r="I97" s="56"/>
      <c r="J97" s="57" t="s">
        <v>22</v>
      </c>
      <c r="K97" s="56">
        <v>3</v>
      </c>
      <c r="L97" s="62">
        <v>3</v>
      </c>
      <c r="M97" s="61"/>
      <c r="N97" s="61"/>
      <c r="O97">
        <f>COUNTIFS(Inve!$F$11:$F$117,FInal!C97)</f>
        <v>1</v>
      </c>
      <c r="P97">
        <f>COUNTIFS(Inve!$D$11:$D$117,C97)</f>
        <v>1</v>
      </c>
      <c r="Q97" t="str">
        <f t="shared" si="4"/>
        <v>Si</v>
      </c>
      <c r="R97" t="str">
        <f t="shared" si="5"/>
        <v>Si</v>
      </c>
      <c r="S97" t="s">
        <v>222</v>
      </c>
    </row>
    <row r="98" spans="1:19" hidden="1" x14ac:dyDescent="0.25">
      <c r="A98" s="17">
        <v>86</v>
      </c>
      <c r="B98" s="7" t="s">
        <v>139</v>
      </c>
      <c r="C98" s="5" t="s">
        <v>142</v>
      </c>
      <c r="D98" s="2" t="s">
        <v>104</v>
      </c>
      <c r="E98" s="5"/>
      <c r="F98" s="47"/>
      <c r="G98" s="56" t="s">
        <v>44</v>
      </c>
      <c r="H98" s="56" t="s">
        <v>44</v>
      </c>
      <c r="I98" s="56"/>
      <c r="J98" s="57" t="s">
        <v>22</v>
      </c>
      <c r="K98" s="56">
        <v>3</v>
      </c>
      <c r="L98" s="62">
        <v>3</v>
      </c>
      <c r="M98" s="23" t="s">
        <v>22</v>
      </c>
      <c r="N98" s="23" t="s">
        <v>22</v>
      </c>
      <c r="O98">
        <f>COUNTIFS(Inve!$F$11:$F$117,FInal!C98)</f>
        <v>1</v>
      </c>
      <c r="P98">
        <f>COUNTIFS(Inve!$D$11:$D$117,C98)</f>
        <v>1</v>
      </c>
      <c r="Q98" t="str">
        <f t="shared" ref="Q98:Q109" si="6">IF(O98=1,"Si","No")</f>
        <v>Si</v>
      </c>
      <c r="R98" t="str">
        <f t="shared" ref="R98:R109" si="7">IF(P98=1,"Si","No")</f>
        <v>Si</v>
      </c>
      <c r="S98" t="s">
        <v>228</v>
      </c>
    </row>
    <row r="99" spans="1:19" ht="30" hidden="1" x14ac:dyDescent="0.25">
      <c r="A99" s="17">
        <v>88</v>
      </c>
      <c r="B99" s="7" t="s">
        <v>139</v>
      </c>
      <c r="C99" s="5" t="s">
        <v>144</v>
      </c>
      <c r="D99" s="2" t="s">
        <v>104</v>
      </c>
      <c r="E99" s="36"/>
      <c r="F99" s="47"/>
      <c r="G99" s="56" t="s">
        <v>22</v>
      </c>
      <c r="H99" s="56" t="s">
        <v>44</v>
      </c>
      <c r="I99" s="56"/>
      <c r="J99" s="57" t="s">
        <v>22</v>
      </c>
      <c r="K99" s="56">
        <v>1</v>
      </c>
      <c r="L99" s="62">
        <v>1</v>
      </c>
      <c r="M99" s="61"/>
      <c r="N99" s="61"/>
      <c r="O99">
        <f>COUNTIFS(Inve!$F$11:$F$117,FInal!C99)</f>
        <v>1</v>
      </c>
      <c r="P99">
        <f>COUNTIFS(Inve!$D$11:$D$117,C99)</f>
        <v>1</v>
      </c>
      <c r="Q99" t="str">
        <f t="shared" si="6"/>
        <v>Si</v>
      </c>
      <c r="R99" t="str">
        <f t="shared" si="7"/>
        <v>Si</v>
      </c>
      <c r="S99" t="s">
        <v>228</v>
      </c>
    </row>
    <row r="100" spans="1:19" hidden="1" x14ac:dyDescent="0.25">
      <c r="A100" s="17">
        <v>89</v>
      </c>
      <c r="B100" s="7" t="s">
        <v>139</v>
      </c>
      <c r="C100" s="5" t="s">
        <v>145</v>
      </c>
      <c r="D100" s="2" t="s">
        <v>104</v>
      </c>
      <c r="E100" s="5"/>
      <c r="F100" s="47"/>
      <c r="G100" s="56" t="s">
        <v>22</v>
      </c>
      <c r="H100" s="56" t="s">
        <v>146</v>
      </c>
      <c r="I100" s="56"/>
      <c r="J100" s="57" t="s">
        <v>22</v>
      </c>
      <c r="K100" s="56">
        <v>2</v>
      </c>
      <c r="L100" s="62">
        <v>2</v>
      </c>
      <c r="M100" s="61"/>
      <c r="N100" s="61"/>
      <c r="O100">
        <f>COUNTIFS(Inve!$F$11:$F$117,FInal!C100)</f>
        <v>1</v>
      </c>
      <c r="P100">
        <f>COUNTIFS(Inve!$D$11:$D$117,C100)</f>
        <v>1</v>
      </c>
      <c r="Q100" t="str">
        <f t="shared" si="6"/>
        <v>Si</v>
      </c>
      <c r="R100" t="str">
        <f t="shared" si="7"/>
        <v>Si</v>
      </c>
      <c r="S100" t="s">
        <v>228</v>
      </c>
    </row>
    <row r="101" spans="1:19" hidden="1" x14ac:dyDescent="0.25">
      <c r="A101" s="17">
        <v>90</v>
      </c>
      <c r="B101" s="7" t="s">
        <v>139</v>
      </c>
      <c r="C101" s="5" t="s">
        <v>147</v>
      </c>
      <c r="D101" s="2" t="s">
        <v>104</v>
      </c>
      <c r="E101" s="5"/>
      <c r="F101" s="47"/>
      <c r="G101" s="56" t="s">
        <v>22</v>
      </c>
      <c r="H101" s="56" t="s">
        <v>44</v>
      </c>
      <c r="I101" s="56"/>
      <c r="J101" s="57" t="s">
        <v>22</v>
      </c>
      <c r="K101" s="56">
        <v>2</v>
      </c>
      <c r="L101" s="62">
        <v>2</v>
      </c>
      <c r="M101" s="61"/>
      <c r="N101" s="61"/>
      <c r="O101">
        <f>COUNTIFS(Inve!$F$11:$F$117,FInal!C101)</f>
        <v>1</v>
      </c>
      <c r="P101">
        <f>COUNTIFS(Inve!$D$11:$D$117,C101)</f>
        <v>0</v>
      </c>
      <c r="Q101" t="str">
        <f t="shared" si="6"/>
        <v>Si</v>
      </c>
      <c r="R101" t="str">
        <f t="shared" si="7"/>
        <v>No</v>
      </c>
      <c r="S101" t="s">
        <v>224</v>
      </c>
    </row>
    <row r="102" spans="1:19" hidden="1" x14ac:dyDescent="0.25">
      <c r="A102" s="2">
        <v>99</v>
      </c>
      <c r="B102" s="7" t="s">
        <v>17</v>
      </c>
      <c r="C102" s="71" t="s">
        <v>157</v>
      </c>
      <c r="D102" s="2" t="s">
        <v>107</v>
      </c>
      <c r="E102" s="5"/>
      <c r="F102" s="47"/>
      <c r="G102" s="56" t="s">
        <v>22</v>
      </c>
      <c r="H102" s="56" t="s">
        <v>22</v>
      </c>
      <c r="I102" s="56"/>
      <c r="J102" s="57" t="s">
        <v>22</v>
      </c>
      <c r="K102" s="56">
        <v>2</v>
      </c>
      <c r="L102" s="62">
        <v>2</v>
      </c>
      <c r="M102" s="61"/>
      <c r="N102" s="61"/>
      <c r="O102">
        <f>COUNTIFS(Inve!$F$11:$F$117,FInal!C102)</f>
        <v>1</v>
      </c>
      <c r="P102">
        <f>COUNTIFS(Inve!$D$11:$D$117,C102)</f>
        <v>1</v>
      </c>
      <c r="Q102" t="str">
        <f t="shared" si="6"/>
        <v>Si</v>
      </c>
      <c r="R102" t="str">
        <f t="shared" si="7"/>
        <v>Si</v>
      </c>
      <c r="S102" t="s">
        <v>227</v>
      </c>
    </row>
    <row r="103" spans="1:19" hidden="1" x14ac:dyDescent="0.25">
      <c r="A103" s="17">
        <v>105</v>
      </c>
      <c r="B103" s="7" t="s">
        <v>100</v>
      </c>
      <c r="C103" s="5" t="s">
        <v>166</v>
      </c>
      <c r="D103" s="2" t="s">
        <v>104</v>
      </c>
      <c r="E103" s="5"/>
      <c r="F103" s="47"/>
      <c r="G103" s="56" t="s">
        <v>22</v>
      </c>
      <c r="H103" s="56" t="s">
        <v>44</v>
      </c>
      <c r="I103" s="56"/>
      <c r="J103" s="57" t="s">
        <v>22</v>
      </c>
      <c r="K103" s="56">
        <v>3</v>
      </c>
      <c r="L103" s="62">
        <v>3</v>
      </c>
      <c r="M103" s="61"/>
      <c r="N103" s="61"/>
      <c r="O103">
        <f>COUNTIFS(Inve!$F$11:$F$117,FInal!C103)</f>
        <v>1</v>
      </c>
      <c r="P103">
        <f>COUNTIFS(Inve!$D$11:$D$117,C103)</f>
        <v>0</v>
      </c>
      <c r="Q103" t="str">
        <f t="shared" si="6"/>
        <v>Si</v>
      </c>
      <c r="R103" t="str">
        <f t="shared" si="7"/>
        <v>No</v>
      </c>
      <c r="S103" t="s">
        <v>224</v>
      </c>
    </row>
    <row r="104" spans="1:19" hidden="1" x14ac:dyDescent="0.25">
      <c r="A104" s="17">
        <v>106</v>
      </c>
      <c r="B104" s="7" t="s">
        <v>100</v>
      </c>
      <c r="C104" s="5" t="s">
        <v>167</v>
      </c>
      <c r="D104" s="2" t="s">
        <v>107</v>
      </c>
      <c r="E104" s="36"/>
      <c r="F104" s="47"/>
      <c r="G104" s="56" t="s">
        <v>22</v>
      </c>
      <c r="H104" s="56" t="s">
        <v>44</v>
      </c>
      <c r="I104" s="56"/>
      <c r="J104" s="57" t="s">
        <v>22</v>
      </c>
      <c r="K104" s="56">
        <v>1</v>
      </c>
      <c r="L104" s="62">
        <v>1</v>
      </c>
      <c r="M104" s="61"/>
      <c r="N104" s="61"/>
      <c r="O104">
        <f>COUNTIFS(Inve!$F$11:$F$117,FInal!C104)</f>
        <v>1</v>
      </c>
      <c r="P104">
        <f>COUNTIFS(Inve!$D$11:$D$117,C104)</f>
        <v>0</v>
      </c>
      <c r="Q104" t="str">
        <f t="shared" si="6"/>
        <v>Si</v>
      </c>
      <c r="R104" t="str">
        <f t="shared" si="7"/>
        <v>No</v>
      </c>
      <c r="S104" t="s">
        <v>224</v>
      </c>
    </row>
    <row r="105" spans="1:19" hidden="1" x14ac:dyDescent="0.25">
      <c r="A105" s="17">
        <v>109</v>
      </c>
      <c r="B105" s="7" t="s">
        <v>100</v>
      </c>
      <c r="C105" s="5" t="s">
        <v>170</v>
      </c>
      <c r="D105" s="2" t="s">
        <v>107</v>
      </c>
      <c r="E105" s="36"/>
      <c r="F105" s="47"/>
      <c r="G105" s="56" t="s">
        <v>44</v>
      </c>
      <c r="H105" s="56" t="s">
        <v>44</v>
      </c>
      <c r="I105" s="56"/>
      <c r="J105" s="57" t="s">
        <v>22</v>
      </c>
      <c r="K105" s="56">
        <v>1</v>
      </c>
      <c r="L105" s="62">
        <v>1</v>
      </c>
      <c r="M105" s="23" t="s">
        <v>44</v>
      </c>
      <c r="N105" s="23" t="s">
        <v>44</v>
      </c>
      <c r="O105">
        <f>COUNTIFS(Inve!$F$11:$F$117,FInal!C105)</f>
        <v>0</v>
      </c>
      <c r="P105">
        <f>COUNTIFS(Inve!$D$11:$D$117,C105)</f>
        <v>0</v>
      </c>
      <c r="Q105" t="str">
        <f t="shared" si="6"/>
        <v>No</v>
      </c>
      <c r="R105" t="str">
        <f t="shared" si="7"/>
        <v>No</v>
      </c>
      <c r="S105" t="s">
        <v>217</v>
      </c>
    </row>
    <row r="106" spans="1:19" hidden="1" x14ac:dyDescent="0.25">
      <c r="A106" s="17">
        <v>116</v>
      </c>
      <c r="B106" s="7" t="s">
        <v>17</v>
      </c>
      <c r="C106" s="5" t="s">
        <v>179</v>
      </c>
      <c r="D106" s="2" t="s">
        <v>107</v>
      </c>
      <c r="E106" s="5"/>
      <c r="F106" s="47"/>
      <c r="G106" s="56" t="s">
        <v>22</v>
      </c>
      <c r="H106" s="56" t="s">
        <v>22</v>
      </c>
      <c r="I106" s="56"/>
      <c r="J106" s="57" t="s">
        <v>22</v>
      </c>
      <c r="K106" s="56">
        <v>3</v>
      </c>
      <c r="L106" s="62">
        <v>3</v>
      </c>
      <c r="M106" s="61"/>
      <c r="N106" s="61"/>
      <c r="O106">
        <f>COUNTIFS(Inve!$F$11:$F$117,FInal!C106)</f>
        <v>1</v>
      </c>
      <c r="P106">
        <f>COUNTIFS(Inve!$D$11:$D$117,C106)</f>
        <v>1</v>
      </c>
      <c r="Q106" t="str">
        <f t="shared" si="6"/>
        <v>Si</v>
      </c>
      <c r="R106" t="str">
        <f t="shared" si="7"/>
        <v>Si</v>
      </c>
      <c r="S106" t="s">
        <v>228</v>
      </c>
    </row>
    <row r="107" spans="1:19" hidden="1" x14ac:dyDescent="0.25">
      <c r="A107" s="17">
        <v>118</v>
      </c>
      <c r="B107" s="7" t="s">
        <v>29</v>
      </c>
      <c r="C107" s="5" t="s">
        <v>181</v>
      </c>
      <c r="D107" s="2" t="s">
        <v>107</v>
      </c>
      <c r="E107" s="5"/>
      <c r="F107" s="47"/>
      <c r="G107" s="56" t="s">
        <v>22</v>
      </c>
      <c r="H107" s="56" t="s">
        <v>22</v>
      </c>
      <c r="I107" s="56"/>
      <c r="J107" s="57" t="s">
        <v>22</v>
      </c>
      <c r="K107" s="56">
        <v>3</v>
      </c>
      <c r="L107" s="62">
        <v>3</v>
      </c>
      <c r="M107" s="61"/>
      <c r="N107" s="61"/>
      <c r="O107">
        <f>COUNTIFS(Inve!$F$11:$F$117,FInal!C107)</f>
        <v>1</v>
      </c>
      <c r="P107">
        <f>COUNTIFS(Inve!$D$11:$D$117,C107)</f>
        <v>1</v>
      </c>
      <c r="Q107" t="str">
        <f t="shared" si="6"/>
        <v>Si</v>
      </c>
      <c r="R107" t="str">
        <f t="shared" si="7"/>
        <v>Si</v>
      </c>
      <c r="S107" t="s">
        <v>228</v>
      </c>
    </row>
    <row r="108" spans="1:19" hidden="1" x14ac:dyDescent="0.25">
      <c r="A108" s="17">
        <v>121</v>
      </c>
      <c r="B108" s="7" t="s">
        <v>75</v>
      </c>
      <c r="C108" s="5" t="s">
        <v>184</v>
      </c>
      <c r="D108" s="2" t="s">
        <v>104</v>
      </c>
      <c r="E108" s="5"/>
      <c r="F108" s="47"/>
      <c r="G108" s="56" t="s">
        <v>22</v>
      </c>
      <c r="H108" s="56" t="s">
        <v>22</v>
      </c>
      <c r="I108" s="56"/>
      <c r="J108" s="57" t="s">
        <v>22</v>
      </c>
      <c r="K108" s="56">
        <v>3</v>
      </c>
      <c r="L108" s="62">
        <v>3</v>
      </c>
      <c r="M108" s="61"/>
      <c r="N108" s="61"/>
      <c r="O108">
        <f>COUNTIFS(Inve!$F$11:$F$117,FInal!C108)</f>
        <v>1</v>
      </c>
      <c r="P108">
        <f>COUNTIFS(Inve!$D$11:$D$117,C108)</f>
        <v>1</v>
      </c>
      <c r="Q108" t="str">
        <f t="shared" si="6"/>
        <v>Si</v>
      </c>
      <c r="R108" t="str">
        <f t="shared" si="7"/>
        <v>Si</v>
      </c>
      <c r="S108" t="s">
        <v>228</v>
      </c>
    </row>
    <row r="109" spans="1:19" hidden="1" x14ac:dyDescent="0.25">
      <c r="A109" s="17">
        <v>124</v>
      </c>
      <c r="B109" s="7" t="s">
        <v>17</v>
      </c>
      <c r="C109" s="5" t="s">
        <v>189</v>
      </c>
      <c r="D109" s="2" t="s">
        <v>104</v>
      </c>
      <c r="E109" s="5"/>
      <c r="F109" s="47"/>
      <c r="G109" s="56" t="s">
        <v>22</v>
      </c>
      <c r="H109" s="56" t="s">
        <v>22</v>
      </c>
      <c r="I109" s="56"/>
      <c r="J109" s="57" t="s">
        <v>22</v>
      </c>
      <c r="K109" s="56">
        <v>3</v>
      </c>
      <c r="L109" s="62">
        <v>3</v>
      </c>
      <c r="M109" s="61"/>
      <c r="N109" s="61"/>
      <c r="O109">
        <f>COUNTIFS(Inve!$F$11:$F$117,FInal!C109)</f>
        <v>1</v>
      </c>
      <c r="P109">
        <f>COUNTIFS(Inve!$D$11:$D$117,C109)</f>
        <v>1</v>
      </c>
      <c r="Q109" t="str">
        <f t="shared" si="6"/>
        <v>Si</v>
      </c>
      <c r="R109" t="str">
        <f t="shared" si="7"/>
        <v>Si</v>
      </c>
      <c r="S109" t="s">
        <v>228</v>
      </c>
    </row>
    <row r="110" spans="1:19" x14ac:dyDescent="0.25">
      <c r="A110" s="20"/>
    </row>
    <row r="115" spans="5:5" x14ac:dyDescent="0.25">
      <c r="E115" s="68">
        <f>108-85-2</f>
        <v>21</v>
      </c>
    </row>
  </sheetData>
  <autoFilter ref="A1:S109" xr:uid="{48DCD902-1DBD-44F1-8B37-984720259C17}">
    <filterColumn colId="18">
      <filters>
        <filter val="Jorge"/>
      </filters>
    </filterColumn>
  </autoFilter>
  <sortState xmlns:xlrd2="http://schemas.microsoft.com/office/spreadsheetml/2017/richdata2" ref="A2:R109">
    <sortCondition ref="E2:E10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EFB0-920C-4470-BF78-7129FDBC1F8B}">
  <sheetPr filterMode="1"/>
  <dimension ref="A1:H131"/>
  <sheetViews>
    <sheetView workbookViewId="0">
      <selection activeCell="C124" sqref="C124"/>
    </sheetView>
  </sheetViews>
  <sheetFormatPr baseColWidth="10" defaultColWidth="11.42578125" defaultRowHeight="15" x14ac:dyDescent="0.25"/>
  <cols>
    <col min="1" max="1" width="29.5703125" customWidth="1"/>
    <col min="2" max="2" width="13.5703125" customWidth="1"/>
    <col min="3" max="3" width="94.5703125" customWidth="1"/>
    <col min="7" max="7" width="13.7109375" customWidth="1"/>
    <col min="8" max="8" width="40" customWidth="1"/>
  </cols>
  <sheetData>
    <row r="1" spans="1:8" ht="45" x14ac:dyDescent="0.25">
      <c r="A1" s="72" t="s">
        <v>1</v>
      </c>
      <c r="B1" s="72" t="s">
        <v>229</v>
      </c>
      <c r="C1" s="72" t="s">
        <v>2</v>
      </c>
      <c r="D1" s="73" t="s">
        <v>230</v>
      </c>
      <c r="E1" s="74" t="s">
        <v>231</v>
      </c>
      <c r="F1" s="75" t="s">
        <v>232</v>
      </c>
      <c r="G1" s="74" t="s">
        <v>233</v>
      </c>
      <c r="H1" s="75" t="s">
        <v>234</v>
      </c>
    </row>
    <row r="2" spans="1:8" hidden="1" x14ac:dyDescent="0.25">
      <c r="A2" s="76" t="s">
        <v>75</v>
      </c>
      <c r="B2" s="76"/>
      <c r="C2" s="77" t="s">
        <v>235</v>
      </c>
      <c r="D2" s="76" t="s">
        <v>227</v>
      </c>
      <c r="E2" t="s">
        <v>227</v>
      </c>
      <c r="F2" t="s">
        <v>236</v>
      </c>
      <c r="G2" t="s">
        <v>237</v>
      </c>
      <c r="H2" t="s">
        <v>238</v>
      </c>
    </row>
    <row r="3" spans="1:8" hidden="1" x14ac:dyDescent="0.25">
      <c r="A3" s="76" t="s">
        <v>239</v>
      </c>
      <c r="B3" s="76"/>
      <c r="C3" s="78" t="s">
        <v>240</v>
      </c>
      <c r="D3" s="76" t="s">
        <v>227</v>
      </c>
      <c r="E3" t="s">
        <v>227</v>
      </c>
      <c r="F3" t="s">
        <v>241</v>
      </c>
      <c r="G3" t="s">
        <v>242</v>
      </c>
    </row>
    <row r="4" spans="1:8" hidden="1" x14ac:dyDescent="0.25">
      <c r="A4" s="76" t="s">
        <v>239</v>
      </c>
      <c r="B4" s="76"/>
      <c r="C4" s="78" t="s">
        <v>243</v>
      </c>
      <c r="D4" s="76" t="s">
        <v>227</v>
      </c>
      <c r="E4" t="s">
        <v>227</v>
      </c>
      <c r="F4" t="s">
        <v>241</v>
      </c>
      <c r="G4" t="s">
        <v>242</v>
      </c>
    </row>
    <row r="5" spans="1:8" hidden="1" x14ac:dyDescent="0.25">
      <c r="A5" s="76" t="s">
        <v>239</v>
      </c>
      <c r="B5" s="76"/>
      <c r="C5" s="78" t="s">
        <v>244</v>
      </c>
      <c r="D5" s="76" t="s">
        <v>227</v>
      </c>
      <c r="E5" t="s">
        <v>227</v>
      </c>
      <c r="F5" t="s">
        <v>241</v>
      </c>
      <c r="G5" t="s">
        <v>242</v>
      </c>
    </row>
    <row r="6" spans="1:8" hidden="1" x14ac:dyDescent="0.25">
      <c r="A6" s="76" t="s">
        <v>239</v>
      </c>
      <c r="B6" s="76"/>
      <c r="C6" s="78" t="s">
        <v>245</v>
      </c>
      <c r="D6" s="76" t="s">
        <v>227</v>
      </c>
      <c r="E6" t="s">
        <v>227</v>
      </c>
      <c r="F6" t="s">
        <v>241</v>
      </c>
      <c r="G6" t="s">
        <v>242</v>
      </c>
    </row>
    <row r="7" spans="1:8" hidden="1" x14ac:dyDescent="0.25">
      <c r="A7" s="76" t="s">
        <v>239</v>
      </c>
      <c r="B7" s="76"/>
      <c r="C7" s="78" t="s">
        <v>246</v>
      </c>
      <c r="D7" s="76" t="s">
        <v>227</v>
      </c>
      <c r="E7" t="s">
        <v>227</v>
      </c>
      <c r="F7" t="s">
        <v>241</v>
      </c>
      <c r="G7" t="s">
        <v>242</v>
      </c>
    </row>
    <row r="8" spans="1:8" x14ac:dyDescent="0.25">
      <c r="A8" s="76" t="s">
        <v>75</v>
      </c>
      <c r="B8" s="76"/>
      <c r="C8" s="79" t="s">
        <v>156</v>
      </c>
      <c r="D8" s="76" t="s">
        <v>247</v>
      </c>
      <c r="E8" t="s">
        <v>227</v>
      </c>
      <c r="F8" s="76" t="s">
        <v>236</v>
      </c>
      <c r="G8" t="s">
        <v>237</v>
      </c>
    </row>
    <row r="9" spans="1:8" hidden="1" x14ac:dyDescent="0.25">
      <c r="A9" s="76" t="s">
        <v>190</v>
      </c>
      <c r="B9" s="76" t="s">
        <v>248</v>
      </c>
      <c r="C9" s="15" t="s">
        <v>249</v>
      </c>
      <c r="D9" s="76" t="s">
        <v>227</v>
      </c>
      <c r="E9" t="s">
        <v>227</v>
      </c>
      <c r="F9" t="s">
        <v>241</v>
      </c>
      <c r="G9" t="s">
        <v>250</v>
      </c>
    </row>
    <row r="10" spans="1:8" x14ac:dyDescent="0.25">
      <c r="A10" s="76" t="s">
        <v>75</v>
      </c>
      <c r="B10" s="76"/>
      <c r="C10" s="79" t="s">
        <v>155</v>
      </c>
      <c r="D10" s="76" t="s">
        <v>247</v>
      </c>
      <c r="E10" t="s">
        <v>227</v>
      </c>
      <c r="F10" s="76" t="s">
        <v>236</v>
      </c>
      <c r="G10" t="s">
        <v>237</v>
      </c>
    </row>
    <row r="11" spans="1:8" hidden="1" x14ac:dyDescent="0.25">
      <c r="A11" s="76" t="s">
        <v>251</v>
      </c>
      <c r="B11" s="76"/>
      <c r="C11" s="15" t="s">
        <v>252</v>
      </c>
      <c r="D11" s="76" t="s">
        <v>227</v>
      </c>
      <c r="E11" t="s">
        <v>227</v>
      </c>
      <c r="F11" t="s">
        <v>241</v>
      </c>
      <c r="G11" t="s">
        <v>242</v>
      </c>
    </row>
    <row r="12" spans="1:8" x14ac:dyDescent="0.25">
      <c r="A12" s="76" t="s">
        <v>17</v>
      </c>
      <c r="B12" s="76"/>
      <c r="C12" s="76" t="s">
        <v>133</v>
      </c>
      <c r="D12" s="76" t="s">
        <v>247</v>
      </c>
      <c r="E12" t="s">
        <v>227</v>
      </c>
      <c r="F12" s="76" t="s">
        <v>236</v>
      </c>
      <c r="G12" t="s">
        <v>237</v>
      </c>
    </row>
    <row r="13" spans="1:8" x14ac:dyDescent="0.25">
      <c r="A13" s="76" t="s">
        <v>17</v>
      </c>
      <c r="B13" s="76"/>
      <c r="C13" s="84" t="s">
        <v>157</v>
      </c>
      <c r="D13" s="76" t="s">
        <v>247</v>
      </c>
      <c r="E13" t="s">
        <v>227</v>
      </c>
      <c r="F13" s="76" t="s">
        <v>236</v>
      </c>
      <c r="G13" t="s">
        <v>237</v>
      </c>
    </row>
    <row r="14" spans="1:8" x14ac:dyDescent="0.25">
      <c r="A14" s="76" t="s">
        <v>100</v>
      </c>
      <c r="B14" s="76"/>
      <c r="C14" s="76" t="s">
        <v>160</v>
      </c>
      <c r="D14" s="76" t="s">
        <v>247</v>
      </c>
      <c r="E14" t="s">
        <v>227</v>
      </c>
      <c r="F14" s="76" t="s">
        <v>236</v>
      </c>
      <c r="G14" t="s">
        <v>237</v>
      </c>
    </row>
    <row r="15" spans="1:8" x14ac:dyDescent="0.25">
      <c r="A15" s="76" t="s">
        <v>100</v>
      </c>
      <c r="B15" s="76"/>
      <c r="C15" s="76" t="s">
        <v>175</v>
      </c>
      <c r="D15" s="76" t="s">
        <v>247</v>
      </c>
      <c r="E15" t="s">
        <v>227</v>
      </c>
      <c r="F15" s="76" t="s">
        <v>236</v>
      </c>
      <c r="G15" t="s">
        <v>237</v>
      </c>
    </row>
    <row r="16" spans="1:8" x14ac:dyDescent="0.25">
      <c r="A16" s="76" t="s">
        <v>100</v>
      </c>
      <c r="B16" s="76"/>
      <c r="C16" s="76" t="s">
        <v>174</v>
      </c>
      <c r="D16" s="76" t="s">
        <v>247</v>
      </c>
      <c r="E16" t="s">
        <v>227</v>
      </c>
      <c r="F16" s="76" t="s">
        <v>236</v>
      </c>
      <c r="G16" t="s">
        <v>237</v>
      </c>
    </row>
    <row r="17" spans="1:8" x14ac:dyDescent="0.25">
      <c r="A17" s="76" t="s">
        <v>100</v>
      </c>
      <c r="B17" s="76"/>
      <c r="C17" s="76" t="s">
        <v>173</v>
      </c>
      <c r="D17" s="76" t="s">
        <v>247</v>
      </c>
      <c r="E17" t="s">
        <v>227</v>
      </c>
      <c r="F17" s="76" t="s">
        <v>236</v>
      </c>
      <c r="G17" t="s">
        <v>237</v>
      </c>
    </row>
    <row r="18" spans="1:8" x14ac:dyDescent="0.25">
      <c r="A18" s="76" t="s">
        <v>100</v>
      </c>
      <c r="B18" s="76"/>
      <c r="C18" s="84" t="s">
        <v>164</v>
      </c>
      <c r="D18" s="76" t="s">
        <v>247</v>
      </c>
      <c r="E18" t="s">
        <v>227</v>
      </c>
      <c r="F18" s="76" t="s">
        <v>236</v>
      </c>
      <c r="G18" t="s">
        <v>237</v>
      </c>
    </row>
    <row r="19" spans="1:8" hidden="1" x14ac:dyDescent="0.25">
      <c r="A19" s="76" t="s">
        <v>190</v>
      </c>
      <c r="B19" s="76"/>
      <c r="C19" s="80" t="s">
        <v>253</v>
      </c>
      <c r="D19" s="76" t="s">
        <v>227</v>
      </c>
      <c r="E19" t="s">
        <v>227</v>
      </c>
      <c r="F19" t="s">
        <v>236</v>
      </c>
      <c r="G19" t="s">
        <v>237</v>
      </c>
    </row>
    <row r="20" spans="1:8" hidden="1" x14ac:dyDescent="0.25">
      <c r="A20" s="76" t="s">
        <v>75</v>
      </c>
      <c r="B20" s="76"/>
      <c r="C20" s="80" t="s">
        <v>254</v>
      </c>
      <c r="D20" s="76" t="s">
        <v>227</v>
      </c>
      <c r="E20" t="s">
        <v>227</v>
      </c>
      <c r="F20" t="s">
        <v>236</v>
      </c>
      <c r="G20" t="s">
        <v>237</v>
      </c>
    </row>
    <row r="21" spans="1:8" hidden="1" x14ac:dyDescent="0.25">
      <c r="A21" s="76" t="s">
        <v>190</v>
      </c>
      <c r="B21" s="76" t="s">
        <v>255</v>
      </c>
      <c r="C21" s="80" t="s">
        <v>256</v>
      </c>
      <c r="D21" s="76" t="s">
        <v>227</v>
      </c>
      <c r="E21" t="s">
        <v>227</v>
      </c>
      <c r="F21" t="s">
        <v>236</v>
      </c>
      <c r="G21" t="s">
        <v>237</v>
      </c>
    </row>
    <row r="22" spans="1:8" hidden="1" x14ac:dyDescent="0.25">
      <c r="A22" s="76" t="s">
        <v>257</v>
      </c>
      <c r="B22" s="76"/>
      <c r="C22" s="15" t="s">
        <v>258</v>
      </c>
      <c r="D22" s="76" t="s">
        <v>227</v>
      </c>
      <c r="E22" t="s">
        <v>227</v>
      </c>
      <c r="F22" t="s">
        <v>241</v>
      </c>
      <c r="G22" t="s">
        <v>242</v>
      </c>
    </row>
    <row r="23" spans="1:8" hidden="1" x14ac:dyDescent="0.25">
      <c r="A23" s="76" t="s">
        <v>75</v>
      </c>
      <c r="B23" s="76"/>
      <c r="C23" s="15" t="s">
        <v>259</v>
      </c>
      <c r="D23" s="76" t="s">
        <v>227</v>
      </c>
      <c r="E23" t="s">
        <v>227</v>
      </c>
      <c r="F23" t="s">
        <v>241</v>
      </c>
      <c r="G23" t="s">
        <v>242</v>
      </c>
      <c r="H23" s="81" t="s">
        <v>260</v>
      </c>
    </row>
    <row r="24" spans="1:8" hidden="1" x14ac:dyDescent="0.25">
      <c r="A24" s="76" t="s">
        <v>75</v>
      </c>
      <c r="B24" s="76"/>
      <c r="C24" s="80" t="s">
        <v>261</v>
      </c>
      <c r="D24" s="76" t="s">
        <v>227</v>
      </c>
      <c r="E24" t="s">
        <v>227</v>
      </c>
      <c r="F24" t="s">
        <v>236</v>
      </c>
      <c r="G24" t="s">
        <v>237</v>
      </c>
      <c r="H24" t="s">
        <v>262</v>
      </c>
    </row>
    <row r="25" spans="1:8" hidden="1" x14ac:dyDescent="0.25">
      <c r="A25" s="76" t="s">
        <v>75</v>
      </c>
      <c r="B25" s="76"/>
      <c r="C25" s="80" t="s">
        <v>263</v>
      </c>
      <c r="D25" s="76" t="s">
        <v>227</v>
      </c>
      <c r="E25" t="s">
        <v>227</v>
      </c>
      <c r="F25" t="s">
        <v>236</v>
      </c>
      <c r="G25" t="s">
        <v>242</v>
      </c>
      <c r="H25" s="81" t="s">
        <v>264</v>
      </c>
    </row>
    <row r="26" spans="1:8" hidden="1" x14ac:dyDescent="0.25">
      <c r="A26" s="76" t="s">
        <v>100</v>
      </c>
      <c r="B26" s="76"/>
      <c r="C26" s="80" t="s">
        <v>265</v>
      </c>
      <c r="D26" s="76" t="s">
        <v>227</v>
      </c>
      <c r="E26" t="s">
        <v>227</v>
      </c>
      <c r="F26" t="s">
        <v>236</v>
      </c>
      <c r="G26" t="s">
        <v>237</v>
      </c>
    </row>
    <row r="27" spans="1:8" hidden="1" x14ac:dyDescent="0.25">
      <c r="A27" s="76" t="s">
        <v>251</v>
      </c>
      <c r="B27" s="76"/>
      <c r="C27" s="76" t="s">
        <v>266</v>
      </c>
      <c r="D27" s="76" t="s">
        <v>227</v>
      </c>
      <c r="E27" t="s">
        <v>227</v>
      </c>
      <c r="F27" t="s">
        <v>236</v>
      </c>
      <c r="G27" t="s">
        <v>237</v>
      </c>
    </row>
    <row r="28" spans="1:8" hidden="1" x14ac:dyDescent="0.25">
      <c r="A28" s="76" t="s">
        <v>251</v>
      </c>
      <c r="B28" s="76"/>
      <c r="C28" s="15" t="s">
        <v>267</v>
      </c>
      <c r="D28" s="76" t="s">
        <v>227</v>
      </c>
      <c r="E28" t="s">
        <v>227</v>
      </c>
      <c r="F28" t="s">
        <v>241</v>
      </c>
      <c r="G28" t="s">
        <v>242</v>
      </c>
    </row>
    <row r="29" spans="1:8" hidden="1" x14ac:dyDescent="0.25">
      <c r="A29" s="76" t="s">
        <v>251</v>
      </c>
      <c r="B29" s="76"/>
      <c r="C29" s="15" t="s">
        <v>268</v>
      </c>
      <c r="D29" s="76" t="s">
        <v>227</v>
      </c>
      <c r="E29" t="s">
        <v>227</v>
      </c>
      <c r="F29" t="s">
        <v>241</v>
      </c>
      <c r="G29" t="s">
        <v>242</v>
      </c>
    </row>
    <row r="30" spans="1:8" hidden="1" x14ac:dyDescent="0.25">
      <c r="A30" s="76" t="s">
        <v>251</v>
      </c>
      <c r="B30" s="76"/>
      <c r="C30" s="15" t="s">
        <v>269</v>
      </c>
      <c r="D30" s="76" t="s">
        <v>227</v>
      </c>
      <c r="E30" t="s">
        <v>227</v>
      </c>
      <c r="F30" t="s">
        <v>241</v>
      </c>
      <c r="G30" t="s">
        <v>242</v>
      </c>
    </row>
    <row r="31" spans="1:8" hidden="1" x14ac:dyDescent="0.25">
      <c r="A31" s="76" t="s">
        <v>251</v>
      </c>
      <c r="B31" s="76"/>
      <c r="C31" s="15" t="s">
        <v>270</v>
      </c>
      <c r="D31" s="76" t="s">
        <v>227</v>
      </c>
      <c r="E31" t="s">
        <v>227</v>
      </c>
      <c r="F31" t="s">
        <v>241</v>
      </c>
      <c r="G31" t="s">
        <v>242</v>
      </c>
    </row>
    <row r="32" spans="1:8" hidden="1" x14ac:dyDescent="0.25">
      <c r="A32" s="76" t="s">
        <v>251</v>
      </c>
      <c r="B32" s="76"/>
      <c r="C32" s="76" t="s">
        <v>271</v>
      </c>
      <c r="D32" s="76" t="s">
        <v>227</v>
      </c>
      <c r="E32" t="s">
        <v>227</v>
      </c>
      <c r="F32" t="s">
        <v>236</v>
      </c>
      <c r="G32" t="s">
        <v>237</v>
      </c>
    </row>
    <row r="33" spans="1:8" hidden="1" x14ac:dyDescent="0.25">
      <c r="A33" s="76" t="s">
        <v>251</v>
      </c>
      <c r="B33" s="76"/>
      <c r="C33" s="76" t="s">
        <v>272</v>
      </c>
      <c r="D33" s="76" t="s">
        <v>227</v>
      </c>
      <c r="E33" t="s">
        <v>227</v>
      </c>
      <c r="F33" t="s">
        <v>236</v>
      </c>
      <c r="G33" t="s">
        <v>237</v>
      </c>
    </row>
    <row r="34" spans="1:8" hidden="1" x14ac:dyDescent="0.25">
      <c r="A34" s="76" t="s">
        <v>251</v>
      </c>
      <c r="B34" s="76"/>
      <c r="C34" s="76" t="s">
        <v>273</v>
      </c>
      <c r="D34" s="76" t="s">
        <v>227</v>
      </c>
      <c r="E34" t="s">
        <v>227</v>
      </c>
      <c r="F34" t="s">
        <v>236</v>
      </c>
      <c r="G34" t="s">
        <v>237</v>
      </c>
    </row>
    <row r="35" spans="1:8" hidden="1" x14ac:dyDescent="0.25">
      <c r="A35" s="76" t="s">
        <v>251</v>
      </c>
      <c r="B35" s="76"/>
      <c r="C35" s="76" t="s">
        <v>274</v>
      </c>
      <c r="D35" s="76" t="s">
        <v>227</v>
      </c>
      <c r="E35" t="s">
        <v>227</v>
      </c>
      <c r="F35" t="s">
        <v>236</v>
      </c>
      <c r="G35" t="s">
        <v>237</v>
      </c>
    </row>
    <row r="36" spans="1:8" hidden="1" x14ac:dyDescent="0.25">
      <c r="A36" s="76" t="s">
        <v>251</v>
      </c>
      <c r="B36" s="76"/>
      <c r="C36" s="76" t="s">
        <v>275</v>
      </c>
      <c r="D36" s="76" t="s">
        <v>227</v>
      </c>
      <c r="E36" t="s">
        <v>227</v>
      </c>
      <c r="F36" t="s">
        <v>236</v>
      </c>
      <c r="G36" t="s">
        <v>237</v>
      </c>
    </row>
    <row r="37" spans="1:8" hidden="1" x14ac:dyDescent="0.25">
      <c r="A37" s="76" t="s">
        <v>251</v>
      </c>
      <c r="B37" s="76"/>
      <c r="C37" s="76" t="s">
        <v>276</v>
      </c>
      <c r="D37" s="76" t="s">
        <v>227</v>
      </c>
      <c r="E37" t="s">
        <v>227</v>
      </c>
      <c r="F37" t="s">
        <v>236</v>
      </c>
      <c r="G37" t="s">
        <v>237</v>
      </c>
    </row>
    <row r="38" spans="1:8" hidden="1" x14ac:dyDescent="0.25">
      <c r="A38" s="76" t="s">
        <v>251</v>
      </c>
      <c r="B38" s="76"/>
      <c r="C38" s="76" t="s">
        <v>277</v>
      </c>
      <c r="D38" s="76" t="s">
        <v>227</v>
      </c>
      <c r="E38" t="s">
        <v>227</v>
      </c>
      <c r="F38" t="s">
        <v>236</v>
      </c>
      <c r="G38" t="s">
        <v>237</v>
      </c>
    </row>
    <row r="39" spans="1:8" hidden="1" x14ac:dyDescent="0.25">
      <c r="A39" s="76" t="s">
        <v>251</v>
      </c>
      <c r="B39" s="76"/>
      <c r="C39" s="76" t="s">
        <v>278</v>
      </c>
      <c r="D39" s="76" t="s">
        <v>227</v>
      </c>
      <c r="E39" t="s">
        <v>227</v>
      </c>
      <c r="F39" t="s">
        <v>236</v>
      </c>
      <c r="G39" t="s">
        <v>237</v>
      </c>
    </row>
    <row r="40" spans="1:8" hidden="1" x14ac:dyDescent="0.25">
      <c r="A40" s="76" t="s">
        <v>251</v>
      </c>
      <c r="B40" s="76"/>
      <c r="C40" s="76" t="s">
        <v>279</v>
      </c>
      <c r="D40" s="76" t="s">
        <v>227</v>
      </c>
      <c r="E40" t="s">
        <v>227</v>
      </c>
      <c r="F40" t="s">
        <v>236</v>
      </c>
      <c r="G40" t="s">
        <v>237</v>
      </c>
    </row>
    <row r="41" spans="1:8" hidden="1" x14ac:dyDescent="0.25">
      <c r="A41" s="76" t="s">
        <v>251</v>
      </c>
      <c r="B41" s="76"/>
      <c r="C41" s="76" t="s">
        <v>280</v>
      </c>
      <c r="D41" s="76" t="s">
        <v>227</v>
      </c>
      <c r="E41" t="s">
        <v>227</v>
      </c>
      <c r="F41" t="s">
        <v>236</v>
      </c>
      <c r="G41" t="s">
        <v>237</v>
      </c>
    </row>
    <row r="42" spans="1:8" hidden="1" x14ac:dyDescent="0.25">
      <c r="A42" s="76" t="s">
        <v>251</v>
      </c>
      <c r="B42" s="76"/>
      <c r="C42" s="76" t="s">
        <v>281</v>
      </c>
      <c r="D42" s="76" t="s">
        <v>227</v>
      </c>
      <c r="E42" t="s">
        <v>227</v>
      </c>
      <c r="F42" t="s">
        <v>236</v>
      </c>
      <c r="G42" t="s">
        <v>237</v>
      </c>
    </row>
    <row r="43" spans="1:8" hidden="1" x14ac:dyDescent="0.25">
      <c r="A43" s="76" t="s">
        <v>251</v>
      </c>
      <c r="B43" s="76"/>
      <c r="C43" s="76" t="s">
        <v>282</v>
      </c>
      <c r="D43" s="76" t="s">
        <v>227</v>
      </c>
      <c r="E43" t="s">
        <v>227</v>
      </c>
      <c r="F43" t="s">
        <v>236</v>
      </c>
      <c r="G43" t="s">
        <v>237</v>
      </c>
    </row>
    <row r="44" spans="1:8" hidden="1" x14ac:dyDescent="0.25">
      <c r="A44" s="76" t="s">
        <v>251</v>
      </c>
      <c r="B44" s="76"/>
      <c r="C44" s="76" t="s">
        <v>283</v>
      </c>
      <c r="D44" s="76" t="s">
        <v>227</v>
      </c>
      <c r="E44" t="s">
        <v>227</v>
      </c>
      <c r="F44" t="s">
        <v>236</v>
      </c>
      <c r="G44" t="s">
        <v>237</v>
      </c>
    </row>
    <row r="45" spans="1:8" hidden="1" x14ac:dyDescent="0.25">
      <c r="A45" s="76" t="s">
        <v>251</v>
      </c>
      <c r="B45" s="76"/>
      <c r="C45" s="76" t="s">
        <v>284</v>
      </c>
      <c r="D45" s="76" t="s">
        <v>227</v>
      </c>
      <c r="E45" t="s">
        <v>227</v>
      </c>
      <c r="F45" t="s">
        <v>236</v>
      </c>
      <c r="G45" t="s">
        <v>237</v>
      </c>
    </row>
    <row r="46" spans="1:8" hidden="1" x14ac:dyDescent="0.25">
      <c r="A46" s="76" t="s">
        <v>251</v>
      </c>
      <c r="B46" s="76"/>
      <c r="C46" s="76" t="s">
        <v>285</v>
      </c>
      <c r="D46" s="76" t="s">
        <v>227</v>
      </c>
      <c r="E46" t="s">
        <v>227</v>
      </c>
      <c r="F46" t="s">
        <v>236</v>
      </c>
      <c r="G46" t="s">
        <v>237</v>
      </c>
    </row>
    <row r="47" spans="1:8" hidden="1" x14ac:dyDescent="0.25">
      <c r="A47" s="76" t="s">
        <v>190</v>
      </c>
      <c r="B47" s="76" t="s">
        <v>248</v>
      </c>
      <c r="C47" s="76" t="s">
        <v>286</v>
      </c>
      <c r="D47" s="76" t="s">
        <v>227</v>
      </c>
      <c r="E47" t="s">
        <v>227</v>
      </c>
      <c r="F47" t="s">
        <v>241</v>
      </c>
      <c r="G47" t="s">
        <v>250</v>
      </c>
    </row>
    <row r="48" spans="1:8" hidden="1" x14ac:dyDescent="0.25">
      <c r="A48" s="76" t="s">
        <v>75</v>
      </c>
      <c r="B48" s="76"/>
      <c r="C48" s="15" t="s">
        <v>287</v>
      </c>
      <c r="D48" s="76" t="s">
        <v>227</v>
      </c>
      <c r="E48" t="s">
        <v>227</v>
      </c>
      <c r="F48" t="s">
        <v>241</v>
      </c>
      <c r="G48" t="s">
        <v>242</v>
      </c>
      <c r="H48" t="s">
        <v>288</v>
      </c>
    </row>
    <row r="49" spans="1:8" hidden="1" x14ac:dyDescent="0.25">
      <c r="A49" s="76" t="s">
        <v>75</v>
      </c>
      <c r="B49" s="76"/>
      <c r="C49" s="77" t="s">
        <v>289</v>
      </c>
      <c r="D49" s="76" t="s">
        <v>227</v>
      </c>
      <c r="E49" t="s">
        <v>227</v>
      </c>
      <c r="F49" t="s">
        <v>236</v>
      </c>
      <c r="G49" t="s">
        <v>237</v>
      </c>
    </row>
    <row r="50" spans="1:8" hidden="1" x14ac:dyDescent="0.25">
      <c r="A50" s="76" t="s">
        <v>75</v>
      </c>
      <c r="B50" s="76"/>
      <c r="C50" s="77" t="s">
        <v>290</v>
      </c>
      <c r="D50" s="76" t="s">
        <v>227</v>
      </c>
      <c r="E50" t="s">
        <v>227</v>
      </c>
      <c r="F50" t="s">
        <v>236</v>
      </c>
      <c r="G50" t="s">
        <v>237</v>
      </c>
    </row>
    <row r="51" spans="1:8" hidden="1" x14ac:dyDescent="0.25">
      <c r="A51" s="76" t="s">
        <v>190</v>
      </c>
      <c r="B51" s="76" t="s">
        <v>291</v>
      </c>
      <c r="C51" s="80" t="s">
        <v>292</v>
      </c>
      <c r="D51" s="76" t="s">
        <v>227</v>
      </c>
      <c r="E51" t="s">
        <v>227</v>
      </c>
      <c r="F51" t="s">
        <v>236</v>
      </c>
      <c r="G51" t="s">
        <v>237</v>
      </c>
    </row>
    <row r="52" spans="1:8" hidden="1" x14ac:dyDescent="0.25">
      <c r="A52" s="76" t="s">
        <v>257</v>
      </c>
      <c r="B52" s="76"/>
      <c r="C52" s="80" t="s">
        <v>293</v>
      </c>
      <c r="D52" s="76" t="s">
        <v>227</v>
      </c>
      <c r="E52" t="s">
        <v>227</v>
      </c>
      <c r="F52" t="s">
        <v>236</v>
      </c>
      <c r="G52" t="s">
        <v>237</v>
      </c>
    </row>
    <row r="53" spans="1:8" hidden="1" x14ac:dyDescent="0.25">
      <c r="A53" s="76" t="s">
        <v>294</v>
      </c>
      <c r="B53" s="76"/>
      <c r="C53" s="80" t="s">
        <v>295</v>
      </c>
      <c r="D53" s="76" t="s">
        <v>227</v>
      </c>
      <c r="E53" t="s">
        <v>227</v>
      </c>
      <c r="F53" t="s">
        <v>236</v>
      </c>
      <c r="G53" t="s">
        <v>237</v>
      </c>
      <c r="H53" s="76"/>
    </row>
    <row r="54" spans="1:8" hidden="1" x14ac:dyDescent="0.25">
      <c r="A54" s="76" t="s">
        <v>294</v>
      </c>
      <c r="B54" s="76"/>
      <c r="C54" s="15" t="s">
        <v>296</v>
      </c>
      <c r="D54" s="76" t="s">
        <v>227</v>
      </c>
      <c r="E54" t="s">
        <v>227</v>
      </c>
      <c r="F54" t="s">
        <v>241</v>
      </c>
      <c r="G54" t="s">
        <v>237</v>
      </c>
    </row>
    <row r="55" spans="1:8" hidden="1" x14ac:dyDescent="0.25">
      <c r="A55" s="76" t="s">
        <v>75</v>
      </c>
      <c r="B55" s="76"/>
      <c r="C55" s="80" t="s">
        <v>297</v>
      </c>
      <c r="D55" s="76" t="s">
        <v>227</v>
      </c>
      <c r="E55" t="s">
        <v>227</v>
      </c>
      <c r="F55" t="s">
        <v>236</v>
      </c>
      <c r="G55" t="s">
        <v>237</v>
      </c>
    </row>
    <row r="56" spans="1:8" hidden="1" x14ac:dyDescent="0.25">
      <c r="A56" s="76" t="s">
        <v>75</v>
      </c>
      <c r="B56" s="76"/>
      <c r="C56" s="80" t="s">
        <v>298</v>
      </c>
      <c r="D56" s="76" t="s">
        <v>227</v>
      </c>
      <c r="E56" t="s">
        <v>227</v>
      </c>
      <c r="F56" t="s">
        <v>236</v>
      </c>
      <c r="G56" t="s">
        <v>237</v>
      </c>
    </row>
    <row r="57" spans="1:8" hidden="1" x14ac:dyDescent="0.25">
      <c r="A57" s="76" t="s">
        <v>75</v>
      </c>
      <c r="B57" s="76"/>
      <c r="C57" s="80" t="s">
        <v>299</v>
      </c>
      <c r="D57" s="76" t="s">
        <v>227</v>
      </c>
      <c r="E57" t="s">
        <v>227</v>
      </c>
      <c r="F57" t="s">
        <v>236</v>
      </c>
      <c r="G57" t="s">
        <v>237</v>
      </c>
    </row>
    <row r="58" spans="1:8" hidden="1" x14ac:dyDescent="0.25">
      <c r="A58" s="76" t="s">
        <v>75</v>
      </c>
      <c r="B58" s="76"/>
      <c r="C58" s="15" t="s">
        <v>300</v>
      </c>
      <c r="D58" s="76" t="s">
        <v>227</v>
      </c>
      <c r="E58" t="s">
        <v>227</v>
      </c>
      <c r="F58" t="s">
        <v>241</v>
      </c>
      <c r="G58" t="s">
        <v>242</v>
      </c>
    </row>
    <row r="59" spans="1:8" hidden="1" x14ac:dyDescent="0.25">
      <c r="A59" s="76" t="s">
        <v>64</v>
      </c>
      <c r="B59" s="15"/>
      <c r="C59" s="15" t="s">
        <v>301</v>
      </c>
      <c r="D59" s="76" t="s">
        <v>227</v>
      </c>
      <c r="E59" s="76" t="s">
        <v>227</v>
      </c>
      <c r="F59" t="s">
        <v>241</v>
      </c>
      <c r="G59" s="76" t="s">
        <v>237</v>
      </c>
    </row>
    <row r="60" spans="1:8" hidden="1" x14ac:dyDescent="0.25">
      <c r="A60" s="76" t="s">
        <v>257</v>
      </c>
      <c r="B60" s="76"/>
      <c r="C60" s="82" t="s">
        <v>302</v>
      </c>
      <c r="D60" s="76" t="s">
        <v>227</v>
      </c>
      <c r="E60" t="s">
        <v>227</v>
      </c>
      <c r="F60" t="s">
        <v>241</v>
      </c>
      <c r="G60" t="s">
        <v>237</v>
      </c>
    </row>
    <row r="61" spans="1:8" hidden="1" x14ac:dyDescent="0.25">
      <c r="A61" s="76" t="s">
        <v>257</v>
      </c>
      <c r="B61" s="76"/>
      <c r="C61" s="82" t="s">
        <v>303</v>
      </c>
      <c r="D61" s="76" t="s">
        <v>227</v>
      </c>
      <c r="E61" t="s">
        <v>227</v>
      </c>
      <c r="F61" t="s">
        <v>241</v>
      </c>
      <c r="G61" t="s">
        <v>237</v>
      </c>
    </row>
    <row r="62" spans="1:8" hidden="1" x14ac:dyDescent="0.25">
      <c r="A62" s="76" t="s">
        <v>257</v>
      </c>
      <c r="B62" s="76"/>
      <c r="C62" s="82" t="s">
        <v>304</v>
      </c>
      <c r="D62" s="76" t="s">
        <v>227</v>
      </c>
      <c r="E62" t="s">
        <v>227</v>
      </c>
      <c r="F62" t="s">
        <v>241</v>
      </c>
      <c r="G62" t="s">
        <v>237</v>
      </c>
    </row>
    <row r="63" spans="1:8" hidden="1" x14ac:dyDescent="0.25">
      <c r="A63" s="76" t="s">
        <v>257</v>
      </c>
      <c r="B63" s="76"/>
      <c r="C63" s="82" t="s">
        <v>305</v>
      </c>
      <c r="D63" s="76" t="s">
        <v>227</v>
      </c>
      <c r="E63" t="s">
        <v>227</v>
      </c>
      <c r="F63" t="s">
        <v>241</v>
      </c>
      <c r="G63" t="s">
        <v>237</v>
      </c>
    </row>
    <row r="64" spans="1:8" hidden="1" x14ac:dyDescent="0.25">
      <c r="A64" s="76" t="s">
        <v>257</v>
      </c>
      <c r="B64" s="76"/>
      <c r="C64" s="82" t="s">
        <v>306</v>
      </c>
      <c r="D64" s="76" t="s">
        <v>227</v>
      </c>
      <c r="E64" t="s">
        <v>227</v>
      </c>
      <c r="F64" t="s">
        <v>241</v>
      </c>
      <c r="G64" t="s">
        <v>237</v>
      </c>
    </row>
    <row r="65" spans="1:7" hidden="1" x14ac:dyDescent="0.25">
      <c r="A65" s="76" t="s">
        <v>257</v>
      </c>
      <c r="B65" s="76"/>
      <c r="C65" s="82" t="s">
        <v>307</v>
      </c>
      <c r="D65" s="76" t="s">
        <v>227</v>
      </c>
      <c r="E65" t="s">
        <v>227</v>
      </c>
      <c r="F65" t="s">
        <v>241</v>
      </c>
      <c r="G65" t="s">
        <v>237</v>
      </c>
    </row>
    <row r="66" spans="1:7" hidden="1" x14ac:dyDescent="0.25">
      <c r="A66" s="76" t="s">
        <v>257</v>
      </c>
      <c r="B66" s="76"/>
      <c r="C66" s="82" t="s">
        <v>308</v>
      </c>
      <c r="D66" s="76" t="s">
        <v>227</v>
      </c>
      <c r="E66" t="s">
        <v>227</v>
      </c>
      <c r="F66" t="s">
        <v>241</v>
      </c>
      <c r="G66" t="s">
        <v>237</v>
      </c>
    </row>
    <row r="67" spans="1:7" hidden="1" x14ac:dyDescent="0.25">
      <c r="A67" s="76" t="s">
        <v>257</v>
      </c>
      <c r="B67" s="76"/>
      <c r="C67" s="82" t="s">
        <v>309</v>
      </c>
      <c r="D67" s="76" t="s">
        <v>227</v>
      </c>
      <c r="E67" t="s">
        <v>227</v>
      </c>
      <c r="F67" t="s">
        <v>241</v>
      </c>
      <c r="G67" t="s">
        <v>237</v>
      </c>
    </row>
    <row r="68" spans="1:7" hidden="1" x14ac:dyDescent="0.25">
      <c r="A68" s="76" t="s">
        <v>257</v>
      </c>
      <c r="B68" s="76"/>
      <c r="C68" s="82" t="s">
        <v>310</v>
      </c>
      <c r="D68" s="76" t="s">
        <v>227</v>
      </c>
      <c r="E68" t="s">
        <v>227</v>
      </c>
      <c r="F68" t="s">
        <v>241</v>
      </c>
      <c r="G68" t="s">
        <v>237</v>
      </c>
    </row>
    <row r="69" spans="1:7" hidden="1" x14ac:dyDescent="0.25">
      <c r="A69" s="76" t="s">
        <v>257</v>
      </c>
      <c r="B69" s="76"/>
      <c r="C69" s="82" t="s">
        <v>311</v>
      </c>
      <c r="D69" s="76" t="s">
        <v>227</v>
      </c>
      <c r="E69" t="s">
        <v>227</v>
      </c>
      <c r="F69" t="s">
        <v>241</v>
      </c>
      <c r="G69" t="s">
        <v>237</v>
      </c>
    </row>
    <row r="70" spans="1:7" hidden="1" x14ac:dyDescent="0.25">
      <c r="A70" s="76" t="s">
        <v>257</v>
      </c>
      <c r="B70" s="76"/>
      <c r="C70" s="82" t="s">
        <v>312</v>
      </c>
      <c r="D70" s="76" t="s">
        <v>227</v>
      </c>
      <c r="E70" t="s">
        <v>227</v>
      </c>
      <c r="F70" t="s">
        <v>241</v>
      </c>
      <c r="G70" t="s">
        <v>237</v>
      </c>
    </row>
    <row r="71" spans="1:7" hidden="1" x14ac:dyDescent="0.25">
      <c r="A71" s="76" t="s">
        <v>257</v>
      </c>
      <c r="B71" s="76"/>
      <c r="C71" s="82" t="s">
        <v>313</v>
      </c>
      <c r="D71" s="76" t="s">
        <v>227</v>
      </c>
      <c r="E71" t="s">
        <v>227</v>
      </c>
      <c r="F71" t="s">
        <v>241</v>
      </c>
      <c r="G71" t="s">
        <v>237</v>
      </c>
    </row>
    <row r="72" spans="1:7" hidden="1" x14ac:dyDescent="0.25">
      <c r="A72" s="76" t="s">
        <v>257</v>
      </c>
      <c r="B72" s="76"/>
      <c r="C72" s="82" t="s">
        <v>314</v>
      </c>
      <c r="D72" s="76" t="s">
        <v>227</v>
      </c>
      <c r="E72" t="s">
        <v>227</v>
      </c>
      <c r="F72" t="s">
        <v>241</v>
      </c>
      <c r="G72" t="s">
        <v>237</v>
      </c>
    </row>
    <row r="73" spans="1:7" hidden="1" x14ac:dyDescent="0.25">
      <c r="A73" s="76" t="s">
        <v>257</v>
      </c>
      <c r="B73" s="76"/>
      <c r="C73" s="82" t="s">
        <v>315</v>
      </c>
      <c r="D73" s="76" t="s">
        <v>227</v>
      </c>
      <c r="E73" t="s">
        <v>227</v>
      </c>
      <c r="F73" t="s">
        <v>241</v>
      </c>
      <c r="G73" t="s">
        <v>237</v>
      </c>
    </row>
    <row r="74" spans="1:7" hidden="1" x14ac:dyDescent="0.25">
      <c r="A74" s="76" t="s">
        <v>257</v>
      </c>
      <c r="B74" s="76"/>
      <c r="C74" s="82" t="s">
        <v>316</v>
      </c>
      <c r="D74" s="76" t="s">
        <v>227</v>
      </c>
      <c r="E74" t="s">
        <v>227</v>
      </c>
      <c r="F74" t="s">
        <v>241</v>
      </c>
      <c r="G74" t="s">
        <v>237</v>
      </c>
    </row>
    <row r="75" spans="1:7" hidden="1" x14ac:dyDescent="0.25">
      <c r="A75" s="76" t="s">
        <v>257</v>
      </c>
      <c r="B75" s="76"/>
      <c r="C75" s="82" t="s">
        <v>317</v>
      </c>
      <c r="D75" s="76" t="s">
        <v>227</v>
      </c>
      <c r="E75" t="s">
        <v>227</v>
      </c>
      <c r="F75" t="s">
        <v>241</v>
      </c>
      <c r="G75" t="s">
        <v>237</v>
      </c>
    </row>
    <row r="76" spans="1:7" hidden="1" x14ac:dyDescent="0.25">
      <c r="A76" s="76" t="s">
        <v>257</v>
      </c>
      <c r="B76" s="76"/>
      <c r="C76" s="82" t="s">
        <v>318</v>
      </c>
      <c r="D76" s="76" t="s">
        <v>227</v>
      </c>
      <c r="E76" t="s">
        <v>227</v>
      </c>
      <c r="F76" t="s">
        <v>241</v>
      </c>
      <c r="G76" t="s">
        <v>237</v>
      </c>
    </row>
    <row r="77" spans="1:7" hidden="1" x14ac:dyDescent="0.25">
      <c r="A77" s="76" t="s">
        <v>257</v>
      </c>
      <c r="B77" s="76"/>
      <c r="C77" s="82" t="s">
        <v>319</v>
      </c>
      <c r="D77" s="76" t="s">
        <v>227</v>
      </c>
      <c r="E77" t="s">
        <v>227</v>
      </c>
      <c r="F77" t="s">
        <v>241</v>
      </c>
      <c r="G77" t="s">
        <v>237</v>
      </c>
    </row>
    <row r="78" spans="1:7" hidden="1" x14ac:dyDescent="0.25">
      <c r="A78" s="76" t="s">
        <v>257</v>
      </c>
      <c r="B78" s="76"/>
      <c r="C78" s="82" t="s">
        <v>320</v>
      </c>
      <c r="D78" s="76" t="s">
        <v>227</v>
      </c>
      <c r="E78" t="s">
        <v>227</v>
      </c>
      <c r="F78" t="s">
        <v>241</v>
      </c>
      <c r="G78" t="s">
        <v>237</v>
      </c>
    </row>
    <row r="79" spans="1:7" hidden="1" x14ac:dyDescent="0.25">
      <c r="A79" s="76" t="s">
        <v>257</v>
      </c>
      <c r="B79" s="76"/>
      <c r="C79" s="82" t="s">
        <v>321</v>
      </c>
      <c r="D79" s="76" t="s">
        <v>227</v>
      </c>
      <c r="E79" t="s">
        <v>227</v>
      </c>
      <c r="F79" t="s">
        <v>241</v>
      </c>
      <c r="G79" t="s">
        <v>237</v>
      </c>
    </row>
    <row r="80" spans="1:7" hidden="1" x14ac:dyDescent="0.25">
      <c r="A80" s="76" t="s">
        <v>257</v>
      </c>
      <c r="B80" s="76"/>
      <c r="C80" s="82" t="s">
        <v>322</v>
      </c>
      <c r="D80" s="76" t="s">
        <v>227</v>
      </c>
      <c r="E80" t="s">
        <v>227</v>
      </c>
      <c r="F80" t="s">
        <v>241</v>
      </c>
      <c r="G80" t="s">
        <v>242</v>
      </c>
    </row>
    <row r="81" spans="1:7" hidden="1" x14ac:dyDescent="0.25">
      <c r="A81" s="76" t="s">
        <v>257</v>
      </c>
      <c r="B81" s="76"/>
      <c r="C81" s="82" t="s">
        <v>323</v>
      </c>
      <c r="D81" s="76" t="s">
        <v>227</v>
      </c>
      <c r="E81" t="s">
        <v>227</v>
      </c>
      <c r="F81" t="s">
        <v>241</v>
      </c>
      <c r="G81" t="s">
        <v>237</v>
      </c>
    </row>
    <row r="82" spans="1:7" hidden="1" x14ac:dyDescent="0.25">
      <c r="A82" s="76" t="s">
        <v>257</v>
      </c>
      <c r="B82" s="76"/>
      <c r="C82" s="82" t="s">
        <v>324</v>
      </c>
      <c r="D82" s="76" t="s">
        <v>227</v>
      </c>
      <c r="E82" t="s">
        <v>227</v>
      </c>
      <c r="F82" t="s">
        <v>241</v>
      </c>
      <c r="G82" t="s">
        <v>237</v>
      </c>
    </row>
    <row r="83" spans="1:7" hidden="1" x14ac:dyDescent="0.25">
      <c r="A83" s="76" t="s">
        <v>257</v>
      </c>
      <c r="B83" s="76"/>
      <c r="C83" s="82" t="s">
        <v>325</v>
      </c>
      <c r="D83" s="76" t="s">
        <v>227</v>
      </c>
      <c r="E83" t="s">
        <v>227</v>
      </c>
      <c r="F83" t="s">
        <v>241</v>
      </c>
      <c r="G83" t="s">
        <v>237</v>
      </c>
    </row>
    <row r="84" spans="1:7" hidden="1" x14ac:dyDescent="0.25">
      <c r="A84" s="76" t="s">
        <v>257</v>
      </c>
      <c r="B84" s="76"/>
      <c r="C84" s="82" t="s">
        <v>326</v>
      </c>
      <c r="D84" s="76" t="s">
        <v>227</v>
      </c>
      <c r="E84" t="s">
        <v>227</v>
      </c>
      <c r="F84" t="s">
        <v>241</v>
      </c>
      <c r="G84" t="s">
        <v>237</v>
      </c>
    </row>
    <row r="85" spans="1:7" hidden="1" x14ac:dyDescent="0.25">
      <c r="A85" s="76" t="s">
        <v>257</v>
      </c>
      <c r="B85" s="76"/>
      <c r="C85" s="82" t="s">
        <v>327</v>
      </c>
      <c r="D85" s="76" t="s">
        <v>227</v>
      </c>
      <c r="E85" t="s">
        <v>227</v>
      </c>
      <c r="F85" t="s">
        <v>241</v>
      </c>
      <c r="G85" t="s">
        <v>237</v>
      </c>
    </row>
    <row r="86" spans="1:7" hidden="1" x14ac:dyDescent="0.25">
      <c r="A86" s="76" t="s">
        <v>257</v>
      </c>
      <c r="B86" s="76"/>
      <c r="C86" s="82" t="s">
        <v>328</v>
      </c>
      <c r="D86" s="76" t="s">
        <v>227</v>
      </c>
      <c r="E86" t="s">
        <v>227</v>
      </c>
      <c r="F86" t="s">
        <v>241</v>
      </c>
      <c r="G86" t="s">
        <v>237</v>
      </c>
    </row>
    <row r="87" spans="1:7" hidden="1" x14ac:dyDescent="0.25">
      <c r="A87" s="76" t="s">
        <v>257</v>
      </c>
      <c r="B87" s="76"/>
      <c r="C87" s="82" t="s">
        <v>329</v>
      </c>
      <c r="D87" s="76" t="s">
        <v>227</v>
      </c>
      <c r="E87" t="s">
        <v>227</v>
      </c>
      <c r="F87" t="s">
        <v>241</v>
      </c>
      <c r="G87" t="s">
        <v>237</v>
      </c>
    </row>
    <row r="88" spans="1:7" hidden="1" x14ac:dyDescent="0.25">
      <c r="A88" s="76" t="s">
        <v>257</v>
      </c>
      <c r="B88" s="76"/>
      <c r="C88" s="82" t="s">
        <v>330</v>
      </c>
      <c r="D88" s="76" t="s">
        <v>227</v>
      </c>
      <c r="E88" t="s">
        <v>227</v>
      </c>
      <c r="F88" t="s">
        <v>241</v>
      </c>
      <c r="G88" t="s">
        <v>237</v>
      </c>
    </row>
    <row r="89" spans="1:7" hidden="1" x14ac:dyDescent="0.25">
      <c r="A89" s="76" t="s">
        <v>257</v>
      </c>
      <c r="B89" s="76"/>
      <c r="C89" s="82" t="s">
        <v>331</v>
      </c>
      <c r="D89" s="76" t="s">
        <v>227</v>
      </c>
      <c r="E89" t="s">
        <v>227</v>
      </c>
      <c r="F89" t="s">
        <v>241</v>
      </c>
      <c r="G89" t="s">
        <v>237</v>
      </c>
    </row>
    <row r="90" spans="1:7" hidden="1" x14ac:dyDescent="0.25">
      <c r="A90" s="76" t="s">
        <v>257</v>
      </c>
      <c r="B90" s="76"/>
      <c r="C90" s="82" t="s">
        <v>332</v>
      </c>
      <c r="D90" s="76" t="s">
        <v>227</v>
      </c>
      <c r="E90" t="s">
        <v>227</v>
      </c>
      <c r="F90" t="s">
        <v>241</v>
      </c>
      <c r="G90" t="s">
        <v>237</v>
      </c>
    </row>
    <row r="91" spans="1:7" hidden="1" x14ac:dyDescent="0.25">
      <c r="A91" s="76" t="s">
        <v>257</v>
      </c>
      <c r="B91" s="76"/>
      <c r="C91" s="82" t="s">
        <v>333</v>
      </c>
      <c r="D91" s="76" t="s">
        <v>227</v>
      </c>
      <c r="E91" t="s">
        <v>227</v>
      </c>
      <c r="F91" t="s">
        <v>241</v>
      </c>
      <c r="G91" t="s">
        <v>237</v>
      </c>
    </row>
    <row r="92" spans="1:7" hidden="1" x14ac:dyDescent="0.25">
      <c r="A92" s="76" t="s">
        <v>257</v>
      </c>
      <c r="B92" s="76"/>
      <c r="C92" s="82" t="s">
        <v>334</v>
      </c>
      <c r="D92" s="76" t="s">
        <v>227</v>
      </c>
      <c r="E92" t="s">
        <v>227</v>
      </c>
      <c r="F92" t="s">
        <v>241</v>
      </c>
      <c r="G92" t="s">
        <v>237</v>
      </c>
    </row>
    <row r="93" spans="1:7" hidden="1" x14ac:dyDescent="0.25">
      <c r="A93" s="76" t="s">
        <v>257</v>
      </c>
      <c r="B93" s="76"/>
      <c r="C93" s="82" t="s">
        <v>335</v>
      </c>
      <c r="D93" s="76" t="s">
        <v>227</v>
      </c>
      <c r="E93" t="s">
        <v>227</v>
      </c>
      <c r="F93" t="s">
        <v>241</v>
      </c>
      <c r="G93" t="s">
        <v>237</v>
      </c>
    </row>
    <row r="94" spans="1:7" hidden="1" x14ac:dyDescent="0.25">
      <c r="A94" s="76" t="s">
        <v>257</v>
      </c>
      <c r="B94" s="76"/>
      <c r="C94" s="82" t="s">
        <v>336</v>
      </c>
      <c r="D94" s="76" t="s">
        <v>227</v>
      </c>
      <c r="E94" t="s">
        <v>227</v>
      </c>
      <c r="F94" t="s">
        <v>241</v>
      </c>
      <c r="G94" t="s">
        <v>237</v>
      </c>
    </row>
    <row r="95" spans="1:7" hidden="1" x14ac:dyDescent="0.25">
      <c r="A95" s="76" t="s">
        <v>257</v>
      </c>
      <c r="B95" s="76"/>
      <c r="C95" s="82" t="s">
        <v>337</v>
      </c>
      <c r="D95" s="76" t="s">
        <v>227</v>
      </c>
      <c r="E95" t="s">
        <v>227</v>
      </c>
      <c r="F95" t="s">
        <v>241</v>
      </c>
      <c r="G95" t="s">
        <v>242</v>
      </c>
    </row>
    <row r="96" spans="1:7" hidden="1" x14ac:dyDescent="0.25">
      <c r="A96" s="76" t="s">
        <v>257</v>
      </c>
      <c r="B96" s="76"/>
      <c r="C96" s="82" t="s">
        <v>338</v>
      </c>
      <c r="D96" s="76" t="s">
        <v>227</v>
      </c>
      <c r="E96" t="s">
        <v>227</v>
      </c>
      <c r="F96" t="s">
        <v>241</v>
      </c>
      <c r="G96" t="s">
        <v>242</v>
      </c>
    </row>
    <row r="97" spans="1:7" hidden="1" x14ac:dyDescent="0.25">
      <c r="A97" s="76" t="s">
        <v>257</v>
      </c>
      <c r="B97" s="76"/>
      <c r="C97" s="82" t="s">
        <v>339</v>
      </c>
      <c r="D97" s="76" t="s">
        <v>227</v>
      </c>
      <c r="E97" t="s">
        <v>227</v>
      </c>
      <c r="F97" t="s">
        <v>236</v>
      </c>
      <c r="G97" t="s">
        <v>237</v>
      </c>
    </row>
    <row r="98" spans="1:7" hidden="1" x14ac:dyDescent="0.25">
      <c r="A98" s="76" t="s">
        <v>257</v>
      </c>
      <c r="B98" s="76"/>
      <c r="C98" s="82" t="s">
        <v>340</v>
      </c>
      <c r="D98" s="76" t="s">
        <v>227</v>
      </c>
      <c r="E98" t="s">
        <v>227</v>
      </c>
      <c r="F98" t="s">
        <v>241</v>
      </c>
      <c r="G98" t="s">
        <v>237</v>
      </c>
    </row>
    <row r="99" spans="1:7" hidden="1" x14ac:dyDescent="0.25">
      <c r="A99" s="76" t="s">
        <v>257</v>
      </c>
      <c r="B99" s="76"/>
      <c r="C99" s="82" t="s">
        <v>341</v>
      </c>
      <c r="D99" s="76" t="s">
        <v>227</v>
      </c>
      <c r="E99" t="s">
        <v>227</v>
      </c>
      <c r="F99" t="s">
        <v>241</v>
      </c>
      <c r="G99" t="s">
        <v>237</v>
      </c>
    </row>
    <row r="100" spans="1:7" hidden="1" x14ac:dyDescent="0.25">
      <c r="A100" s="76" t="s">
        <v>257</v>
      </c>
      <c r="B100" s="76"/>
      <c r="C100" s="82" t="s">
        <v>342</v>
      </c>
      <c r="D100" s="76" t="s">
        <v>227</v>
      </c>
      <c r="E100" t="s">
        <v>227</v>
      </c>
      <c r="F100" t="s">
        <v>241</v>
      </c>
      <c r="G100" t="s">
        <v>237</v>
      </c>
    </row>
    <row r="101" spans="1:7" hidden="1" x14ac:dyDescent="0.25">
      <c r="A101" s="76" t="s">
        <v>343</v>
      </c>
      <c r="C101" s="76" t="s">
        <v>344</v>
      </c>
      <c r="D101" s="76" t="s">
        <v>345</v>
      </c>
      <c r="E101" t="s">
        <v>227</v>
      </c>
      <c r="F101" t="s">
        <v>236</v>
      </c>
      <c r="G101" t="s">
        <v>237</v>
      </c>
    </row>
    <row r="102" spans="1:7" hidden="1" x14ac:dyDescent="0.25">
      <c r="A102" s="76" t="s">
        <v>343</v>
      </c>
      <c r="C102" s="76" t="s">
        <v>346</v>
      </c>
      <c r="D102" s="76" t="s">
        <v>345</v>
      </c>
      <c r="E102" t="s">
        <v>227</v>
      </c>
      <c r="F102" t="s">
        <v>236</v>
      </c>
      <c r="G102" t="s">
        <v>237</v>
      </c>
    </row>
    <row r="103" spans="1:7" hidden="1" x14ac:dyDescent="0.25">
      <c r="A103" s="76" t="s">
        <v>343</v>
      </c>
      <c r="C103" s="76" t="s">
        <v>347</v>
      </c>
      <c r="D103" s="76" t="s">
        <v>345</v>
      </c>
      <c r="E103" t="s">
        <v>227</v>
      </c>
      <c r="F103" t="s">
        <v>236</v>
      </c>
      <c r="G103" t="s">
        <v>237</v>
      </c>
    </row>
    <row r="104" spans="1:7" hidden="1" x14ac:dyDescent="0.25">
      <c r="A104" s="76" t="s">
        <v>343</v>
      </c>
      <c r="C104" s="83" t="s">
        <v>348</v>
      </c>
      <c r="D104" s="76" t="s">
        <v>345</v>
      </c>
      <c r="E104" t="s">
        <v>227</v>
      </c>
      <c r="F104" t="s">
        <v>236</v>
      </c>
      <c r="G104" t="s">
        <v>237</v>
      </c>
    </row>
    <row r="105" spans="1:7" hidden="1" x14ac:dyDescent="0.25">
      <c r="A105" s="76" t="s">
        <v>343</v>
      </c>
      <c r="C105" s="83" t="s">
        <v>349</v>
      </c>
      <c r="D105" s="76" t="s">
        <v>345</v>
      </c>
      <c r="E105" t="s">
        <v>227</v>
      </c>
      <c r="F105" t="s">
        <v>236</v>
      </c>
      <c r="G105" t="s">
        <v>237</v>
      </c>
    </row>
    <row r="107" spans="1:7" x14ac:dyDescent="0.25">
      <c r="C107" s="5" t="s">
        <v>168</v>
      </c>
    </row>
    <row r="108" spans="1:7" x14ac:dyDescent="0.25">
      <c r="C108" s="5" t="s">
        <v>129</v>
      </c>
    </row>
    <row r="109" spans="1:7" x14ac:dyDescent="0.25">
      <c r="C109" s="5" t="s">
        <v>185</v>
      </c>
    </row>
    <row r="110" spans="1:7" x14ac:dyDescent="0.25">
      <c r="C110" s="5" t="s">
        <v>161</v>
      </c>
    </row>
    <row r="111" spans="1:7" x14ac:dyDescent="0.25">
      <c r="C111" s="5" t="s">
        <v>131</v>
      </c>
    </row>
    <row r="112" spans="1:7" x14ac:dyDescent="0.25">
      <c r="C112" s="5" t="s">
        <v>171</v>
      </c>
    </row>
    <row r="113" spans="3:3" x14ac:dyDescent="0.25">
      <c r="C113" s="71" t="s">
        <v>164</v>
      </c>
    </row>
    <row r="114" spans="3:3" x14ac:dyDescent="0.25">
      <c r="C114" s="5" t="s">
        <v>148</v>
      </c>
    </row>
    <row r="117" spans="3:3" x14ac:dyDescent="0.25">
      <c r="C117" s="6" t="s">
        <v>103</v>
      </c>
    </row>
    <row r="118" spans="3:3" x14ac:dyDescent="0.25">
      <c r="C118" s="6" t="s">
        <v>106</v>
      </c>
    </row>
    <row r="119" spans="3:3" x14ac:dyDescent="0.25">
      <c r="C119" s="5" t="s">
        <v>124</v>
      </c>
    </row>
    <row r="120" spans="3:3" x14ac:dyDescent="0.25">
      <c r="C120" s="5" t="s">
        <v>142</v>
      </c>
    </row>
    <row r="121" spans="3:3" x14ac:dyDescent="0.25">
      <c r="C121" s="5" t="s">
        <v>144</v>
      </c>
    </row>
    <row r="122" spans="3:3" x14ac:dyDescent="0.25">
      <c r="C122" s="5" t="s">
        <v>145</v>
      </c>
    </row>
    <row r="123" spans="3:3" x14ac:dyDescent="0.25">
      <c r="C123" s="5" t="s">
        <v>147</v>
      </c>
    </row>
    <row r="124" spans="3:3" x14ac:dyDescent="0.25">
      <c r="C124" s="71" t="s">
        <v>157</v>
      </c>
    </row>
    <row r="125" spans="3:3" x14ac:dyDescent="0.25">
      <c r="C125" s="5" t="s">
        <v>166</v>
      </c>
    </row>
    <row r="126" spans="3:3" x14ac:dyDescent="0.25">
      <c r="C126" s="5" t="s">
        <v>167</v>
      </c>
    </row>
    <row r="127" spans="3:3" x14ac:dyDescent="0.25">
      <c r="C127" s="5" t="s">
        <v>170</v>
      </c>
    </row>
    <row r="128" spans="3:3" x14ac:dyDescent="0.25">
      <c r="C128" s="5" t="s">
        <v>179</v>
      </c>
    </row>
    <row r="129" spans="3:3" x14ac:dyDescent="0.25">
      <c r="C129" s="5" t="s">
        <v>181</v>
      </c>
    </row>
    <row r="130" spans="3:3" x14ac:dyDescent="0.25">
      <c r="C130" s="5" t="s">
        <v>184</v>
      </c>
    </row>
    <row r="131" spans="3:3" x14ac:dyDescent="0.25">
      <c r="C131" s="5" t="s">
        <v>189</v>
      </c>
    </row>
  </sheetData>
  <autoFilter ref="A1:H105" xr:uid="{4864EFB0-920C-4470-BF78-7129FDBC1F8B}">
    <filterColumn colId="3">
      <filters>
        <filter val="E3"/>
      </filters>
    </filterColumn>
  </autoFilter>
  <conditionalFormatting sqref="C1:C100">
    <cfRule type="duplicateValues" dxfId="2" priority="1"/>
  </conditionalFormatting>
  <conditionalFormatting sqref="C1:C105">
    <cfRule type="duplicateValues" dxfId="1" priority="2"/>
    <cfRule type="duplicateValues" dxfId="0" priority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50796-3D42-46F0-886E-71C3A3911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287C42-93B3-4858-BAEC-CE2243305547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3.xml><?xml version="1.0" encoding="utf-8"?>
<ds:datastoreItem xmlns:ds="http://schemas.openxmlformats.org/officeDocument/2006/customXml" ds:itemID="{2F2C0C2B-4509-41A2-AE62-74FB7FAD9B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Detalle</vt:lpstr>
      <vt:lpstr>Inve</vt:lpstr>
      <vt:lpstr>FInal</vt:lpstr>
      <vt:lpstr>E4</vt:lpstr>
      <vt:lpstr>Detalle!Área_de_extracción</vt:lpstr>
      <vt:lpstr>Detalle!Criterios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Jorge Cisneros</cp:lastModifiedBy>
  <cp:revision/>
  <dcterms:created xsi:type="dcterms:W3CDTF">2024-08-14T22:59:37Z</dcterms:created>
  <dcterms:modified xsi:type="dcterms:W3CDTF">2025-01-21T18:15:37Z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