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OLCE\PPS-IPS\"/>
    </mc:Choice>
  </mc:AlternateContent>
  <xr:revisionPtr revIDLastSave="0" documentId="13_ncr:1_{9015F1E7-689F-4B7C-8D0B-4382D559825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jemplo" sheetId="33" r:id="rId1"/>
    <sheet name="DATOS" sheetId="1" r:id="rId2"/>
    <sheet name="2.14" sheetId="35" r:id="rId3"/>
    <sheet name="2.15" sheetId="36" r:id="rId4"/>
    <sheet name="2.16" sheetId="37" r:id="rId5"/>
  </sheets>
  <definedNames>
    <definedName name="_xlnm._FilterDatabase" localSheetId="1" hidden="1">DATOS!$B$25:$G$28</definedName>
    <definedName name="_xlnm._FilterDatabase" localSheetId="0" hidden="1">Ejemplo!$B$3:$G$4</definedName>
    <definedName name="Caracteristica_Evaluar" localSheetId="2">#REF!</definedName>
    <definedName name="Caracteristica_Evaluar" localSheetId="3">#REF!</definedName>
    <definedName name="Caracteristica_Evaluar" localSheetId="4">#REF!</definedName>
    <definedName name="Caracteristica_Evaluar">#REF!</definedName>
    <definedName name="Componentes" localSheetId="2">#REF!</definedName>
    <definedName name="Componentes" localSheetId="3">#REF!</definedName>
    <definedName name="Componentes" localSheetId="4">#REF!</definedName>
    <definedName name="Componentes">#REF!</definedName>
    <definedName name="Estado_CP" localSheetId="2">#REF!</definedName>
    <definedName name="Estado_CP" localSheetId="3">#REF!</definedName>
    <definedName name="Estado_CP" localSheetId="4">#REF!</definedName>
    <definedName name="Estado_CP">#REF!</definedName>
    <definedName name="Metodos_Pruebas" localSheetId="2">#REF!</definedName>
    <definedName name="Metodos_Pruebas" localSheetId="3">#REF!</definedName>
    <definedName name="Metodos_Pruebas" localSheetId="4">#REF!</definedName>
    <definedName name="Metodos_Pruebas">#REF!</definedName>
    <definedName name="Requerimientos" localSheetId="2">#REF!</definedName>
    <definedName name="Requerimientos" localSheetId="3">#REF!</definedName>
    <definedName name="Requerimientos" localSheetId="4">#REF!</definedName>
    <definedName name="Requerimientos">#REF!</definedName>
    <definedName name="Tecnicas_Pruebas" localSheetId="2">#REF!</definedName>
    <definedName name="Tecnicas_Pruebas" localSheetId="3">#REF!</definedName>
    <definedName name="Tecnicas_Pruebas" localSheetId="4">#REF!</definedName>
    <definedName name="Tecnicas_Pruebas">#REF!</definedName>
    <definedName name="Tipo_Pruebas" localSheetId="2">#REF!</definedName>
    <definedName name="Tipo_Pruebas" localSheetId="3">#REF!</definedName>
    <definedName name="Tipo_Pruebas" localSheetId="4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<sst xmlns="http://schemas.openxmlformats.org/spreadsheetml/2006/main" count="128" uniqueCount="94">
  <si>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</si>
  <si>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</si>
  <si>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</si>
  <si>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</si>
  <si>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</si>
  <si>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</si>
  <si>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</si>
  <si>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</si>
  <si>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</si>
  <si>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</si>
  <si>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</si>
  <si>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</si>
  <si>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</si>
  <si>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</si>
  <si>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</si>
  <si>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</si>
  <si>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</si>
  <si>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</si>
  <si>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</si>
  <si>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</si>
  <si>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</si>
  <si>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</si>
  <si>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</si>
  <si>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</si>
  <si>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</si>
  <si>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</si>
  <si>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</si>
  <si>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</si>
  <si>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</si>
  <si>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</si>
  <si>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</si>
  <si>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</si>
  <si>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16/10/2024</t>
  </si>
  <si>
    <t>Jorge Cisneros</t>
  </si>
  <si>
    <t>Ejecucion del Indicador: Evolución de trámites de mercancías restringidas en VUCE</t>
  </si>
  <si>
    <t>-</t>
  </si>
  <si>
    <t xml:space="preserve"> - Familia: Operaciones
 - Indicador: Evolución de trámites de mercancías restringidas en VUCE
 - Pestaña "Gráfica"</t>
  </si>
  <si>
    <t>CP01</t>
  </si>
  <si>
    <t>CP02</t>
  </si>
  <si>
    <t>CP03</t>
  </si>
  <si>
    <t>https://landing-test.vuce.gob.pe/olce-wp/indicador/evolucion-de-tramites-de-mercancias-restringidas-en-vuce/</t>
  </si>
  <si>
    <t>OLCE</t>
  </si>
  <si>
    <t>PASO 01: Dar clic en la pestaña "Gráficas"</t>
  </si>
  <si>
    <t>El usuario accede al indicador Evolución de trámites de mercancías restringidas en VUCE, ubicado en la familia  "Operaciones"</t>
  </si>
  <si>
    <t>La información que el usuario visualiza en la pestaña "Gráficas" se encuentra conformada por la siguientes secciones:</t>
  </si>
  <si>
    <t>SECCIÓN 1:</t>
  </si>
  <si>
    <t xml:space="preserve">El usuario visualiza el nombre del indicador, la fuente y una sumilla
</t>
  </si>
  <si>
    <t>SECCIÓN 2:</t>
  </si>
  <si>
    <t>El usuario visualiza los filtros de búsqueda por año y métrica</t>
  </si>
  <si>
    <t>SECCIÓN 3:</t>
  </si>
  <si>
    <t>SECCIÓN 4:</t>
  </si>
  <si>
    <t>El usuario visualiza la gráfica comparativa del indicador, las cuales pueden ser visualizadas por Barras, Columnas, Líneas y Áreas</t>
  </si>
  <si>
    <t>Barras</t>
  </si>
  <si>
    <t>Columnas</t>
  </si>
  <si>
    <t>Líneas</t>
  </si>
  <si>
    <t>Áreas</t>
  </si>
  <si>
    <t>Flujo Alternativo: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</si>
  <si>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"Imprimir" para de descargar la información que se visualiza del indicador</t>
    </r>
  </si>
  <si>
    <t>El portal realiza la descarga de archivo en PDF</t>
  </si>
  <si>
    <t>El usuario da clic sobre el archivo descargado y visualiza el PDF con la información que se visualiza del indicador</t>
  </si>
  <si>
    <r>
      <rPr>
        <b/>
        <sz val="11"/>
        <color theme="1"/>
        <rFont val="Calibri"/>
        <family val="2"/>
        <scheme val="minor"/>
      </rPr>
      <t xml:space="preserve">FA02: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el cuadro comparativo y ampliar la visualización</t>
    </r>
  </si>
  <si>
    <t>Escenario 1: El usuario da clic en el icono de las 3 líneas y selecciona "Ver en pantalla completa"</t>
  </si>
  <si>
    <t xml:space="preserve">El portal muestra en pantalla completa el cuadro comparativo </t>
  </si>
  <si>
    <t>Escenario 2: El usuario da clic en el icono de las 3 líneas y selecciona "Descargar imagen PNG"</t>
  </si>
  <si>
    <t>El portal realiza la descarga de archivo en PNG</t>
  </si>
  <si>
    <t>El usuario da clic sobre el archivo descargado y visualiza el cuadro comparativo en imagen</t>
  </si>
  <si>
    <t>Escenario 3: El usuario da clic en el icono de las 3 líneas y selecciona "Descargar imagen JPEG"</t>
  </si>
  <si>
    <t>El portal realiza la descarga de archivo en JPEG</t>
  </si>
  <si>
    <t>Escenario 4: El usuario da clic en el icono de las 3 líneas y selecciona "Descargar CSV"</t>
  </si>
  <si>
    <t>El portal realiza la descarga de archivo en CSV</t>
  </si>
  <si>
    <t>El usuario da clic sobre el archivo CSV descargado y visualiza la información de los valores mostrados según los filtros de frecuencia y métricas aplicados</t>
  </si>
  <si>
    <t>Escenario 5: El usuario da clic en el icono de las 3 líneas y selecciona "Descargar imagen XLS"</t>
  </si>
  <si>
    <t>El portal realiza la descarga de archivo en XLS</t>
  </si>
  <si>
    <t>El usuario da clic sobre el archivo XLS  descargado y visualiza la información de los valores mostrados según los filtros de frecuencia y métricas aplicados</t>
  </si>
  <si>
    <t>PASO 01: Selecciona la pestaña Tabla de datos</t>
  </si>
  <si>
    <t>El usuario selecciona la pestaña Tabla de datos y visualiza la información del indicador</t>
  </si>
  <si>
    <t>La información que el usuario visualiza en la pestaña "Tabla de datos" se encuentra conformada por la siguientes secciones:</t>
  </si>
  <si>
    <t>El usuario visualiza los filtros de búsqueda por año y dimensiones según el indicador</t>
  </si>
  <si>
    <t>El usuario visualiza la tabla de datos con la información del indicador</t>
  </si>
  <si>
    <t>Flujo Alternativo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</si>
  <si>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la tabla de datos</t>
    </r>
  </si>
  <si>
    <t>Escenario 1: El usuario da clic en el icono de las 3 líneas y selecciona "Descargar CSV"</t>
  </si>
  <si>
    <t xml:space="preserve">El usuario da clic sobre el archivo CSV descargado y visualiza la información de los valores mostrados </t>
  </si>
  <si>
    <t>Escenario 2: El usuario da clic en el icono de las 3 líneas y selecciona "Descargar imagen XLS"</t>
  </si>
  <si>
    <t xml:space="preserve">El usuario da clic sobre el archivo XLS  descargado y visualiza la información de los valores mostrados </t>
  </si>
  <si>
    <t>PASO 01: Selecciona la pestaña Ficha</t>
  </si>
  <si>
    <t>El usuario selecciona la pestaña Ficha y visualiza la ficha del indicador</t>
  </si>
  <si>
    <t>La información que el usuario visualiza en la pestaña "Ficha" se encuentra conformada por la siguientes secciones:</t>
  </si>
  <si>
    <t>El usuario visualiza la información de la ficha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</si>
  <si>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"Descargar" para realizar la descarga de la ficha en PDF</t>
    </r>
  </si>
  <si>
    <t>El portal realiza la descarga de archivo</t>
  </si>
  <si>
    <t>El portal abre en una nueva pestaña la ficha descarga en PDF</t>
  </si>
  <si>
    <t>El usuario visualiza las Gráfica y tablas interpretativa de los filtros aplicados</t>
  </si>
  <si>
    <t>El usuario visualiza el Apartado de comparativa de los gráficos con la información del indicador, mostradas en gráficos de "Columnas", "Barras", "Anillos" y "Áreas"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</si>
</sst>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46">
    <xf numFmtId="0" fontId="0" fillId="0" borderId="0" xfId="0"/>
    <xf numFmtId="0" fontId="7" fillId="0" borderId="0" xfId="0" applyFont="1"/>
    <xf numFmtId="0" fontId="5" fillId="2" borderId="3" xfId="0" applyFont="1" applyFill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/>
    </xf>
    <xf numFmtId="49" fontId="15" fillId="4" borderId="3" xfId="0" applyNumberFormat="1" applyFont="1" applyFill="1" applyBorder="1" applyAlignment="1">
      <alignment horizontal="center"/>
    </xf>
    <xf numFmtId="14" fontId="8" fillId="3" borderId="3" xfId="0" applyNumberFormat="1" applyFont="1" applyFill="1" applyBorder="1"/>
    <xf numFmtId="49" fontId="8" fillId="3" borderId="3" xfId="0" applyNumberFormat="1" applyFont="1" applyFill="1" applyBorder="1"/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11" fillId="0" borderId="3" xfId="2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19" fillId="0" borderId="1" xfId="0" quotePrefix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/>
    <xf numFmtId="0" fontId="23" fillId="2" borderId="7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/>
    <xf numFmtId="0" fontId="8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3" fillId="0" borderId="0" xfId="3" applyFont="1"/>
    <xf numFmtId="0" fontId="3" fillId="0" borderId="0" xfId="3"/>
    <xf numFmtId="0" fontId="24" fillId="0" borderId="0" xfId="3" applyFont="1"/>
    <xf numFmtId="0" fontId="24" fillId="0" borderId="0" xfId="3" applyFont="1" applyAlignment="1">
      <alignment horizontal="right"/>
    </xf>
    <xf numFmtId="0" fontId="25" fillId="0" borderId="0" xfId="3" applyFont="1" applyAlignment="1">
      <alignment horizontal="left"/>
    </xf>
    <xf numFmtId="0" fontId="25" fillId="0" borderId="0" xfId="3" applyFont="1"/>
    <xf numFmtId="0" fontId="2" fillId="0" borderId="0" xfId="3" applyFont="1"/>
    <xf numFmtId="0" fontId="8" fillId="3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3" fillId="2" borderId="5" xfId="0" applyFont="1" applyFill="1" applyBorder="1" applyAlignment="1">
      <alignment horizontal="center" vertical="center"/>
    </xf>
  </cellXfs>
  <cellStyles count="4">
    <cellStyle name="Hipervínculo" xfId="2" builtinId="8"/>
    <cellStyle name="Hyperlink" xfId="1" xr:uid="{00000000-000B-0000-0000-000008000000}"/>
    <cellStyle name="Normal" xfId="0" builtinId="0"/>
    <cellStyle name="Normal 2" xfId="3" xr:uid="{11077D5D-1B4E-4E94-B92A-1E8A883705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22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22.png"/><Relationship Id="rId1" Type="http://schemas.openxmlformats.org/officeDocument/2006/relationships/image" Target="../media/image39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345</xdr:row>
      <xdr:rowOff>0</xdr:rowOff>
    </xdr:from>
    <xdr:to>
      <xdr:col>10</xdr:col>
      <xdr:colOff>485775</xdr:colOff>
      <xdr:row>363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67CA38-3518-4C49-A4BC-5B67CB349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674000"/>
          <a:ext cx="73437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38101</xdr:colOff>
      <xdr:row>370</xdr:row>
      <xdr:rowOff>33243</xdr:rowOff>
    </xdr:from>
    <xdr:to>
      <xdr:col>10</xdr:col>
      <xdr:colOff>495301</xdr:colOff>
      <xdr:row>386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AB43DC-F50E-4A1C-946F-E38C81BC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1" y="63469743"/>
          <a:ext cx="7315200" cy="308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278</xdr:row>
      <xdr:rowOff>57150</xdr:rowOff>
    </xdr:from>
    <xdr:to>
      <xdr:col>10</xdr:col>
      <xdr:colOff>465967</xdr:colOff>
      <xdr:row>296</xdr:row>
      <xdr:rowOff>115007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8398DB-2683-4F86-AC32-8893C5E16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45967650"/>
          <a:ext cx="7209667" cy="3486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301</xdr:row>
      <xdr:rowOff>85725</xdr:rowOff>
    </xdr:from>
    <xdr:to>
      <xdr:col>10</xdr:col>
      <xdr:colOff>404562</xdr:colOff>
      <xdr:row>320</xdr:row>
      <xdr:rowOff>67413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862EFF-E815-46AE-A953-6875C48D2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50377725"/>
          <a:ext cx="7195887" cy="360118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323</xdr:row>
      <xdr:rowOff>69735</xdr:rowOff>
    </xdr:from>
    <xdr:to>
      <xdr:col>10</xdr:col>
      <xdr:colOff>581025</xdr:colOff>
      <xdr:row>342</xdr:row>
      <xdr:rowOff>38813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6390344-6F2F-400E-B7E5-3D695397D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54552735"/>
          <a:ext cx="7391400" cy="3588578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429</xdr:row>
      <xdr:rowOff>114300</xdr:rowOff>
    </xdr:from>
    <xdr:to>
      <xdr:col>5</xdr:col>
      <xdr:colOff>25894</xdr:colOff>
      <xdr:row>438</xdr:row>
      <xdr:rowOff>104775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FCA56E9-B180-4672-BFCF-EF59026AAB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10" t="15915" r="4207" b="48276"/>
        <a:stretch/>
      </xdr:blipFill>
      <xdr:spPr bwMode="auto">
        <a:xfrm>
          <a:off x="2219325" y="74790300"/>
          <a:ext cx="1616569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55892</xdr:colOff>
      <xdr:row>443</xdr:row>
      <xdr:rowOff>76199</xdr:rowOff>
    </xdr:from>
    <xdr:to>
      <xdr:col>10</xdr:col>
      <xdr:colOff>288851</xdr:colOff>
      <xdr:row>466</xdr:row>
      <xdr:rowOff>104774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653E8A6-7B46-4766-95A0-03A8E80A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7892" y="77419199"/>
          <a:ext cx="7090959" cy="44100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471</xdr:row>
      <xdr:rowOff>85725</xdr:rowOff>
    </xdr:from>
    <xdr:to>
      <xdr:col>5</xdr:col>
      <xdr:colOff>41755</xdr:colOff>
      <xdr:row>481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1860B88-B1F2-4E61-984C-EB8E4EDEA3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18" t="12864" r="4458" b="47627"/>
        <a:stretch/>
      </xdr:blipFill>
      <xdr:spPr bwMode="auto">
        <a:xfrm>
          <a:off x="2286000" y="82762725"/>
          <a:ext cx="156575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485</xdr:row>
      <xdr:rowOff>47625</xdr:rowOff>
    </xdr:from>
    <xdr:to>
      <xdr:col>6</xdr:col>
      <xdr:colOff>362402</xdr:colOff>
      <xdr:row>491</xdr:row>
      <xdr:rowOff>47785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3B8D21C-B5C0-4023-96BA-AE1343C1E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5450" y="85391625"/>
          <a:ext cx="3238952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496</xdr:row>
      <xdr:rowOff>28575</xdr:rowOff>
    </xdr:from>
    <xdr:to>
      <xdr:col>9</xdr:col>
      <xdr:colOff>664081</xdr:colOff>
      <xdr:row>519</xdr:row>
      <xdr:rowOff>10425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6039B65-A402-4884-9F12-C271CA1CB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" y="87468075"/>
          <a:ext cx="6702931" cy="43633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523</xdr:row>
      <xdr:rowOff>85725</xdr:rowOff>
    </xdr:from>
    <xdr:to>
      <xdr:col>4</xdr:col>
      <xdr:colOff>28575</xdr:colOff>
      <xdr:row>532</xdr:row>
      <xdr:rowOff>35099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C1881FC-CF2D-48E7-9C3A-714028AF9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94" t="16489" r="4445" b="44947"/>
        <a:stretch/>
      </xdr:blipFill>
      <xdr:spPr bwMode="auto">
        <a:xfrm>
          <a:off x="1619250" y="92668725"/>
          <a:ext cx="1457325" cy="166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523875</xdr:colOff>
      <xdr:row>536</xdr:row>
      <xdr:rowOff>9525</xdr:rowOff>
    </xdr:from>
    <xdr:to>
      <xdr:col>5</xdr:col>
      <xdr:colOff>733880</xdr:colOff>
      <xdr:row>541</xdr:row>
      <xdr:rowOff>181132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11A67CD-93B8-4703-A225-EFE730F3D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5875" y="95069025"/>
          <a:ext cx="3258005" cy="112410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546</xdr:row>
      <xdr:rowOff>9525</xdr:rowOff>
    </xdr:from>
    <xdr:to>
      <xdr:col>9</xdr:col>
      <xdr:colOff>635506</xdr:colOff>
      <xdr:row>568</xdr:row>
      <xdr:rowOff>181875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6297A8C-CCD8-40CD-A556-EA90104B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0575" y="96974025"/>
          <a:ext cx="6702931" cy="436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573</xdr:row>
      <xdr:rowOff>95250</xdr:rowOff>
    </xdr:from>
    <xdr:to>
      <xdr:col>4</xdr:col>
      <xdr:colOff>523875</xdr:colOff>
      <xdr:row>584</xdr:row>
      <xdr:rowOff>30993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509F122-5378-4394-9086-8857E7B440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42" t="13793" r="3994" b="45889"/>
        <a:stretch/>
      </xdr:blipFill>
      <xdr:spPr bwMode="auto">
        <a:xfrm>
          <a:off x="1781175" y="102203250"/>
          <a:ext cx="1790700" cy="2031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161925</xdr:colOff>
      <xdr:row>588</xdr:row>
      <xdr:rowOff>76200</xdr:rowOff>
    </xdr:from>
    <xdr:to>
      <xdr:col>6</xdr:col>
      <xdr:colOff>343351</xdr:colOff>
      <xdr:row>594</xdr:row>
      <xdr:rowOff>9675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4E154CA-ACDB-49DD-81BF-8921F7B0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5925" y="105041700"/>
          <a:ext cx="3229426" cy="10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598</xdr:row>
      <xdr:rowOff>0</xdr:rowOff>
    </xdr:from>
    <xdr:to>
      <xdr:col>10</xdr:col>
      <xdr:colOff>207197</xdr:colOff>
      <xdr:row>625</xdr:row>
      <xdr:rowOff>47625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158DA31-1910-4BAB-A417-CC659FC8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1051" y="106870500"/>
          <a:ext cx="7046146" cy="519112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628</xdr:row>
      <xdr:rowOff>114300</xdr:rowOff>
    </xdr:from>
    <xdr:to>
      <xdr:col>4</xdr:col>
      <xdr:colOff>432698</xdr:colOff>
      <xdr:row>637</xdr:row>
      <xdr:rowOff>152400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3B15A55-131F-4309-B8A3-5D3FC6CC13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55" t="14754" r="3966" b="46130"/>
        <a:stretch/>
      </xdr:blipFill>
      <xdr:spPr bwMode="auto">
        <a:xfrm>
          <a:off x="1933575" y="112699800"/>
          <a:ext cx="1547123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276225</xdr:colOff>
      <xdr:row>642</xdr:row>
      <xdr:rowOff>28575</xdr:rowOff>
    </xdr:from>
    <xdr:to>
      <xdr:col>6</xdr:col>
      <xdr:colOff>448124</xdr:colOff>
      <xdr:row>648</xdr:row>
      <xdr:rowOff>133524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39D2B6F-FE23-4EDE-AEBA-CD1FD5F99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00225" y="115281075"/>
          <a:ext cx="3219899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63432</xdr:colOff>
      <xdr:row>653</xdr:row>
      <xdr:rowOff>66674</xdr:rowOff>
    </xdr:from>
    <xdr:to>
      <xdr:col>10</xdr:col>
      <xdr:colOff>621403</xdr:colOff>
      <xdr:row>676</xdr:row>
      <xdr:rowOff>86673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7CA3B11-3216-4EDD-8BC8-69BD97C42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5432" y="117414674"/>
          <a:ext cx="7415971" cy="4401499"/>
        </a:xfrm>
        <a:prstGeom prst="rect">
          <a:avLst/>
        </a:prstGeom>
      </xdr:spPr>
    </xdr:pic>
    <xdr:clientData/>
  </xdr:twoCellAnchor>
  <xdr:twoCellAnchor>
    <xdr:from>
      <xdr:col>10</xdr:col>
      <xdr:colOff>209550</xdr:colOff>
      <xdr:row>376</xdr:row>
      <xdr:rowOff>95250</xdr:rowOff>
    </xdr:from>
    <xdr:to>
      <xdr:col>10</xdr:col>
      <xdr:colOff>689621</xdr:colOff>
      <xdr:row>380</xdr:row>
      <xdr:rowOff>73007</xdr:rowOff>
    </xdr:to>
    <xdr:sp macro="" textlink="">
      <xdr:nvSpPr>
        <xdr:cNvPr id="25" name="Flecha derecha 28">
          <a:extLst>
            <a:ext uri="{FF2B5EF4-FFF2-40B4-BE49-F238E27FC236}">
              <a16:creationId xmlns:a16="http://schemas.microsoft.com/office/drawing/2014/main" id="{986BB14F-44D9-441C-AB2C-C2C6987D4D2B}"/>
            </a:ext>
          </a:extLst>
        </xdr:cNvPr>
        <xdr:cNvSpPr/>
      </xdr:nvSpPr>
      <xdr:spPr>
        <a:xfrm rot="14029950">
          <a:off x="7699707" y="64804593"/>
          <a:ext cx="739757" cy="480071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57150</xdr:colOff>
      <xdr:row>389</xdr:row>
      <xdr:rowOff>9525</xdr:rowOff>
    </xdr:from>
    <xdr:to>
      <xdr:col>5</xdr:col>
      <xdr:colOff>200470</xdr:colOff>
      <xdr:row>395</xdr:row>
      <xdr:rowOff>124000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3C30772-7EB0-4AB7-898C-6964BC2E2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19150" y="67065525"/>
          <a:ext cx="3191320" cy="12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400</xdr:row>
      <xdr:rowOff>60178</xdr:rowOff>
    </xdr:from>
    <xdr:to>
      <xdr:col>10</xdr:col>
      <xdr:colOff>704851</xdr:colOff>
      <xdr:row>422</xdr:row>
      <xdr:rowOff>162882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B182FCA-EA2F-405A-8007-11DA0E0C0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81051" y="69211678"/>
          <a:ext cx="7543800" cy="4293704"/>
        </a:xfrm>
        <a:prstGeom prst="rect">
          <a:avLst/>
        </a:prstGeom>
      </xdr:spPr>
    </xdr:pic>
    <xdr:clientData/>
  </xdr:twoCellAnchor>
  <xdr:twoCellAnchor editAs="oneCell">
    <xdr:from>
      <xdr:col>1</xdr:col>
      <xdr:colOff>7327</xdr:colOff>
      <xdr:row>10</xdr:row>
      <xdr:rowOff>36634</xdr:rowOff>
    </xdr:from>
    <xdr:to>
      <xdr:col>10</xdr:col>
      <xdr:colOff>278424</xdr:colOff>
      <xdr:row>15</xdr:row>
      <xdr:rowOff>75001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8BA72BE-FBC2-4A5A-B11C-03E6A0103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9327" y="1941634"/>
          <a:ext cx="7129097" cy="9908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153866</xdr:rowOff>
    </xdr:from>
    <xdr:to>
      <xdr:col>5</xdr:col>
      <xdr:colOff>666750</xdr:colOff>
      <xdr:row>23</xdr:row>
      <xdr:rowOff>175363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EF5E953-319D-4755-B6D4-B0D7915F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" y="3963866"/>
          <a:ext cx="3714750" cy="5929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608401</xdr:colOff>
      <xdr:row>36</xdr:row>
      <xdr:rowOff>131885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46F1460-34ED-4B96-9E37-14330C51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0" y="4762500"/>
          <a:ext cx="3656401" cy="22273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630120</xdr:colOff>
      <xdr:row>65</xdr:row>
      <xdr:rowOff>612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1C8A704-1556-40FF-99F3-349A2B7F5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62000" y="8001000"/>
          <a:ext cx="10536120" cy="438211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66</xdr:row>
      <xdr:rowOff>9525</xdr:rowOff>
    </xdr:from>
    <xdr:to>
      <xdr:col>14</xdr:col>
      <xdr:colOff>458640</xdr:colOff>
      <xdr:row>107</xdr:row>
      <xdr:rowOff>67773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1A77C5D-B78B-445A-A593-452B09DDE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09625" y="12582525"/>
          <a:ext cx="10317015" cy="78687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14</xdr:col>
      <xdr:colOff>534857</xdr:colOff>
      <xdr:row>138</xdr:row>
      <xdr:rowOff>143506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9FBDC6C-A498-4B68-AEE4-64B4C2CE3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000" y="21907500"/>
          <a:ext cx="10440857" cy="45250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14</xdr:col>
      <xdr:colOff>525331</xdr:colOff>
      <xdr:row>171</xdr:row>
      <xdr:rowOff>115140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B0FC8041-3247-4658-8A32-DBFA48998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2000" y="26670000"/>
          <a:ext cx="10431331" cy="60206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14</xdr:col>
      <xdr:colOff>487225</xdr:colOff>
      <xdr:row>195</xdr:row>
      <xdr:rowOff>86349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645E180-7ED2-4748-A5F2-AC0FFD9EF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62000" y="32766000"/>
          <a:ext cx="10393225" cy="4467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14</xdr:col>
      <xdr:colOff>468173</xdr:colOff>
      <xdr:row>219</xdr:row>
      <xdr:rowOff>143506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943C52C8-EF89-458D-8992-9C20A03D0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62000" y="37338000"/>
          <a:ext cx="10374173" cy="45250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10</xdr:row>
      <xdr:rowOff>38100</xdr:rowOff>
    </xdr:from>
    <xdr:to>
      <xdr:col>10</xdr:col>
      <xdr:colOff>318722</xdr:colOff>
      <xdr:row>15</xdr:row>
      <xdr:rowOff>76467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E527AA0-1C34-4765-97EB-613C58801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943100"/>
          <a:ext cx="7129097" cy="990867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21</xdr:row>
      <xdr:rowOff>161925</xdr:rowOff>
    </xdr:from>
    <xdr:to>
      <xdr:col>7</xdr:col>
      <xdr:colOff>743693</xdr:colOff>
      <xdr:row>26</xdr:row>
      <xdr:rowOff>85847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B82E1E1-CDB7-4FD6-8718-0994A5B3E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4162425"/>
          <a:ext cx="5325218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733426</xdr:colOff>
      <xdr:row>27</xdr:row>
      <xdr:rowOff>9525</xdr:rowOff>
    </xdr:from>
    <xdr:to>
      <xdr:col>6</xdr:col>
      <xdr:colOff>581026</xdr:colOff>
      <xdr:row>39</xdr:row>
      <xdr:rowOff>149203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7155FC5-5285-4DD4-96EC-CD30BDB69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6" y="5153025"/>
          <a:ext cx="4419600" cy="24256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9</xdr:col>
      <xdr:colOff>755404</xdr:colOff>
      <xdr:row>68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9899EE6-CAA0-42C1-A800-1A542B33A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572500"/>
          <a:ext cx="6851404" cy="438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75</xdr:row>
      <xdr:rowOff>0</xdr:rowOff>
    </xdr:from>
    <xdr:to>
      <xdr:col>9</xdr:col>
      <xdr:colOff>438151</xdr:colOff>
      <xdr:row>94</xdr:row>
      <xdr:rowOff>103580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D4DE4A3-6E47-4D41-861E-279ED31A1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14287500"/>
          <a:ext cx="6534150" cy="372308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98</xdr:row>
      <xdr:rowOff>38100</xdr:rowOff>
    </xdr:from>
    <xdr:to>
      <xdr:col>5</xdr:col>
      <xdr:colOff>600559</xdr:colOff>
      <xdr:row>103</xdr:row>
      <xdr:rowOff>95391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03DB959-5064-46FD-873D-D75207054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2975" y="18707100"/>
          <a:ext cx="3467584" cy="10097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108</xdr:row>
      <xdr:rowOff>1</xdr:rowOff>
    </xdr:from>
    <xdr:to>
      <xdr:col>10</xdr:col>
      <xdr:colOff>142875</xdr:colOff>
      <xdr:row>157</xdr:row>
      <xdr:rowOff>89293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B942888-149E-4B7A-B43D-C64682A72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20574001"/>
          <a:ext cx="6972300" cy="942379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162</xdr:row>
      <xdr:rowOff>85725</xdr:rowOff>
    </xdr:from>
    <xdr:to>
      <xdr:col>9</xdr:col>
      <xdr:colOff>495300</xdr:colOff>
      <xdr:row>181</xdr:row>
      <xdr:rowOff>189305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37871DB-A925-4C0A-8271-B791BE15B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9150" y="30946725"/>
          <a:ext cx="6534150" cy="372308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186</xdr:row>
      <xdr:rowOff>28575</xdr:rowOff>
    </xdr:from>
    <xdr:to>
      <xdr:col>5</xdr:col>
      <xdr:colOff>743437</xdr:colOff>
      <xdr:row>193</xdr:row>
      <xdr:rowOff>143077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A210552-F231-4CEE-AAB4-49B82CA9C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6800" y="35461575"/>
          <a:ext cx="3486637" cy="144800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197</xdr:row>
      <xdr:rowOff>38100</xdr:rowOff>
    </xdr:from>
    <xdr:to>
      <xdr:col>9</xdr:col>
      <xdr:colOff>534323</xdr:colOff>
      <xdr:row>248</xdr:row>
      <xdr:rowOff>39456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6C6BF5C-67B7-4495-B3E2-73D813ABC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0" y="37566600"/>
          <a:ext cx="6611273" cy="9716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145302</xdr:colOff>
      <xdr:row>54</xdr:row>
      <xdr:rowOff>152399</xdr:rowOff>
    </xdr:from>
    <xdr:to>
      <xdr:col>11</xdr:col>
      <xdr:colOff>38099</xdr:colOff>
      <xdr:row>83</xdr:row>
      <xdr:rowOff>118801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625B1BD-E750-4373-88BF-5AFE7DE55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302" y="10439399"/>
          <a:ext cx="7512797" cy="5490902"/>
        </a:xfrm>
        <a:prstGeom prst="rect">
          <a:avLst/>
        </a:prstGeom>
      </xdr:spPr>
    </xdr:pic>
    <xdr:clientData/>
  </xdr:twoCellAnchor>
  <xdr:twoCellAnchor>
    <xdr:from>
      <xdr:col>9</xdr:col>
      <xdr:colOff>723900</xdr:colOff>
      <xdr:row>69</xdr:row>
      <xdr:rowOff>0</xdr:rowOff>
    </xdr:from>
    <xdr:to>
      <xdr:col>10</xdr:col>
      <xdr:colOff>742950</xdr:colOff>
      <xdr:row>74</xdr:row>
      <xdr:rowOff>171450</xdr:rowOff>
    </xdr:to>
    <xdr:sp macro="" textlink="">
      <xdr:nvSpPr>
        <xdr:cNvPr id="5" name="Flecha derecha 9">
          <a:extLst>
            <a:ext uri="{FF2B5EF4-FFF2-40B4-BE49-F238E27FC236}">
              <a16:creationId xmlns:a16="http://schemas.microsoft.com/office/drawing/2014/main" id="{156FE900-D5C2-44FB-AC21-E13DBB60CEE7}"/>
            </a:ext>
          </a:extLst>
        </xdr:cNvPr>
        <xdr:cNvSpPr/>
      </xdr:nvSpPr>
      <xdr:spPr>
        <a:xfrm rot="14056965">
          <a:off x="7410450" y="13315950"/>
          <a:ext cx="1123950" cy="7810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28575</xdr:colOff>
      <xdr:row>10</xdr:row>
      <xdr:rowOff>57150</xdr:rowOff>
    </xdr:from>
    <xdr:to>
      <xdr:col>10</xdr:col>
      <xdr:colOff>299672</xdr:colOff>
      <xdr:row>15</xdr:row>
      <xdr:rowOff>95517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11E6AB-3A36-4A2A-A644-BC3B7D9FB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1962150"/>
          <a:ext cx="7129097" cy="9908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11952</xdr:colOff>
      <xdr:row>20</xdr:row>
      <xdr:rowOff>190499</xdr:rowOff>
    </xdr:from>
    <xdr:to>
      <xdr:col>10</xdr:col>
      <xdr:colOff>666749</xdr:colOff>
      <xdr:row>49</xdr:row>
      <xdr:rowOff>156901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11F9877-0E12-4ADD-9DC3-BD5D1CA3B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52" y="4000499"/>
          <a:ext cx="7512797" cy="54909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86</xdr:row>
      <xdr:rowOff>180975</xdr:rowOff>
    </xdr:from>
    <xdr:to>
      <xdr:col>5</xdr:col>
      <xdr:colOff>448143</xdr:colOff>
      <xdr:row>93</xdr:row>
      <xdr:rowOff>171635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A53B7D-12C6-4ED5-AAFD-571E2F33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5" y="16563975"/>
          <a:ext cx="3353268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152400</xdr:rowOff>
    </xdr:from>
    <xdr:to>
      <xdr:col>12</xdr:col>
      <xdr:colOff>61232</xdr:colOff>
      <xdr:row>131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1F6FE4A-59EC-43FE-BCD1-EC069157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630900"/>
          <a:ext cx="9205232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landing-test.vuce.gob.pe/olce-wp/indicador/evolucion-de-tramites-de-mercancias-restringidas-en-vuce/" TargetMode="External"/><Relationship Id="rId1" Type="http://schemas.openxmlformats.org/officeDocument/2006/relationships/hyperlink" Target="https://landing-test.vuce.gob.pe/olce-wp/indicador/evolucion-de-tramites-de-mercancias-restringidas-en-vuc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</row>
    <row r="4" spans="2:8" ht="114.75" customHeight="1" thickBot="1" x14ac:dyDescent="0.3">
      <c r="B4" s="15" t="s">
        <v>7</v>
      </c>
      <c r="C4" s="25" t="s">
        <v>8</v>
      </c>
      <c r="D4" s="17" t="s">
        <v>9</v>
      </c>
      <c r="E4" s="18" t="s">
        <v>10</v>
      </c>
      <c r="F4" s="19" t="s">
        <v>11</v>
      </c>
      <c r="G4" s="20" t="s">
        <v>12</v>
      </c>
      <c r="H4" s="21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6" t="s">
        <v>5</v>
      </c>
    </row>
    <row r="10" spans="2:8" ht="15.75" customHeight="1" x14ac:dyDescent="0.25">
      <c r="B10" s="26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6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98"/>
  <sheetViews>
    <sheetView tabSelected="1" topLeftCell="A13" zoomScale="115" zoomScaleNormal="115" workbookViewId="0">
      <selection activeCell="I27" sqref="I27"/>
    </sheetView>
  </sheetViews>
  <sheetFormatPr baseColWidth="10" defaultColWidth="14.42578125" defaultRowHeight="15" customHeight="1" x14ac:dyDescent="0.25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 x14ac:dyDescent="0.25">
      <c r="E3" s="40" t="s">
        <v>18</v>
      </c>
      <c r="F3" s="40"/>
      <c r="G3" s="40"/>
    </row>
    <row r="4" spans="2:7" ht="15" customHeight="1" x14ac:dyDescent="0.25">
      <c r="E4" s="40"/>
      <c r="F4" s="40"/>
      <c r="G4" s="40"/>
    </row>
    <row r="8" spans="2:7" ht="15" customHeight="1" x14ac:dyDescent="0.25">
      <c r="C8" s="2" t="s">
        <v>19</v>
      </c>
      <c r="D8" s="2" t="s">
        <v>20</v>
      </c>
      <c r="E8" s="42" t="s">
        <v>21</v>
      </c>
      <c r="F8" s="42"/>
      <c r="G8" s="2" t="s">
        <v>22</v>
      </c>
    </row>
    <row r="9" spans="2:7" ht="25.9" customHeight="1" x14ac:dyDescent="0.25">
      <c r="C9" s="3" t="s">
        <v>32</v>
      </c>
      <c r="D9" s="4" t="s">
        <v>23</v>
      </c>
      <c r="E9" s="41" t="s">
        <v>34</v>
      </c>
      <c r="F9" s="41"/>
      <c r="G9" s="14" t="s">
        <v>33</v>
      </c>
    </row>
    <row r="10" spans="2:7" ht="15" customHeight="1" x14ac:dyDescent="0.25">
      <c r="C10" s="5"/>
      <c r="D10" s="6"/>
      <c r="E10" s="39"/>
      <c r="F10" s="39"/>
      <c r="G10" s="8"/>
    </row>
    <row r="11" spans="2:7" ht="15" customHeight="1" x14ac:dyDescent="0.25">
      <c r="C11" s="5"/>
      <c r="D11" s="6"/>
      <c r="E11" s="39"/>
      <c r="F11" s="39"/>
      <c r="G11" s="8"/>
    </row>
    <row r="12" spans="2:7" ht="15" customHeight="1" x14ac:dyDescent="0.25">
      <c r="C12" s="5"/>
      <c r="D12" s="6"/>
      <c r="E12" s="39"/>
      <c r="F12" s="39"/>
      <c r="G12" s="8"/>
    </row>
    <row r="13" spans="2:7" ht="15" customHeight="1" x14ac:dyDescent="0.25">
      <c r="C13" s="5"/>
      <c r="D13" s="6"/>
      <c r="E13" s="39"/>
      <c r="F13" s="39"/>
      <c r="G13" s="8"/>
    </row>
    <row r="16" spans="2:7" ht="15" customHeight="1" x14ac:dyDescent="0.25">
      <c r="B16" s="22" t="s">
        <v>24</v>
      </c>
    </row>
    <row r="17" spans="1:8" ht="15" customHeight="1" x14ac:dyDescent="0.25">
      <c r="B17" s="45" t="s">
        <v>25</v>
      </c>
      <c r="C17" s="45"/>
      <c r="D17" s="23" t="s">
        <v>26</v>
      </c>
    </row>
    <row r="18" spans="1:8" ht="15" customHeight="1" x14ac:dyDescent="0.25">
      <c r="B18" s="43" t="s">
        <v>27</v>
      </c>
      <c r="C18" s="44"/>
      <c r="D18" s="24">
        <f>COUNTIF($G:$G,"CONFORME")</f>
        <v>0</v>
      </c>
    </row>
    <row r="19" spans="1:8" ht="15" customHeight="1" x14ac:dyDescent="0.25">
      <c r="B19" s="43" t="s">
        <v>28</v>
      </c>
      <c r="C19" s="44"/>
      <c r="D19" s="24">
        <f>COUNTIF($G:$G,"NO CONFORME")</f>
        <v>3</v>
      </c>
    </row>
    <row r="20" spans="1:8" ht="15" customHeight="1" x14ac:dyDescent="0.25">
      <c r="B20" s="43" t="s">
        <v>29</v>
      </c>
      <c r="C20" s="44"/>
      <c r="D20" s="24">
        <f>COUNTIF($G:$G,"NO APLICA")</f>
        <v>0</v>
      </c>
    </row>
    <row r="21" spans="1:8" ht="15" customHeight="1" x14ac:dyDescent="0.25">
      <c r="B21" s="43" t="s">
        <v>30</v>
      </c>
      <c r="C21" s="44"/>
      <c r="D21" s="24">
        <f>COUNTIF($G:$G,"PENDIENTE")</f>
        <v>0</v>
      </c>
    </row>
    <row r="22" spans="1:8" ht="15" customHeight="1" x14ac:dyDescent="0.25">
      <c r="B22" s="43" t="s">
        <v>31</v>
      </c>
      <c r="C22" s="44"/>
      <c r="D22" s="24">
        <f>SUM(D18:F21)</f>
        <v>3</v>
      </c>
    </row>
    <row r="25" spans="1:8" ht="37.9" customHeight="1" x14ac:dyDescent="0.25">
      <c r="B25" s="9" t="s">
        <v>0</v>
      </c>
      <c r="C25" s="9" t="s">
        <v>1</v>
      </c>
      <c r="D25" s="9" t="s">
        <v>2</v>
      </c>
      <c r="E25" s="9" t="s">
        <v>3</v>
      </c>
      <c r="F25" s="9" t="s">
        <v>4</v>
      </c>
      <c r="G25" s="9" t="s">
        <v>5</v>
      </c>
      <c r="H25" s="9" t="s">
        <v>6</v>
      </c>
    </row>
    <row r="26" spans="1:8" ht="66.75" customHeight="1" x14ac:dyDescent="0.25">
      <c r="B26" s="7" t="s">
        <v>37</v>
      </c>
      <c r="C26" s="31" t="s">
        <v>41</v>
      </c>
      <c r="D26" s="10" t="s">
        <v>35</v>
      </c>
      <c r="E26" s="11" t="s">
        <v>36</v>
      </c>
      <c r="F26" s="12" t="s">
        <v>40</v>
      </c>
      <c r="G26" s="13" t="s">
        <v>15</v>
      </c>
      <c r="H26" s="28" t="s">
        <v>35</v>
      </c>
    </row>
    <row r="27" spans="1:8" ht="94.5" customHeight="1" x14ac:dyDescent="0.25">
      <c r="A27" s="1"/>
      <c r="B27" s="7" t="s">
        <v>38</v>
      </c>
      <c r="C27" s="31" t="s">
        <v>41</v>
      </c>
      <c r="D27" s="10" t="s">
        <v>35</v>
      </c>
      <c r="E27" s="11" t="s">
        <v>36</v>
      </c>
      <c r="F27" s="12" t="s">
        <v>40</v>
      </c>
      <c r="G27" s="13" t="s">
        <v>15</v>
      </c>
      <c r="H27" s="29" t="s">
        <v>35</v>
      </c>
    </row>
    <row r="28" spans="1:8" ht="66.75" customHeight="1" x14ac:dyDescent="0.25">
      <c r="A28" s="1"/>
      <c r="B28" s="27" t="s">
        <v>39</v>
      </c>
      <c r="C28" s="31" t="s">
        <v>41</v>
      </c>
      <c r="D28" s="10" t="s">
        <v>35</v>
      </c>
      <c r="E28" s="11" t="s">
        <v>36</v>
      </c>
      <c r="F28" s="12" t="s">
        <v>40</v>
      </c>
      <c r="G28" s="13" t="s">
        <v>15</v>
      </c>
      <c r="H28" s="30" t="s">
        <v>35</v>
      </c>
    </row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25:G28" xr:uid="{00000000-0009-0000-0000-000000000000}"/>
  <mergeCells count="13">
    <mergeCell ref="B22:C22"/>
    <mergeCell ref="B17:C17"/>
    <mergeCell ref="B18:C18"/>
    <mergeCell ref="B19:C19"/>
    <mergeCell ref="B20:C20"/>
    <mergeCell ref="B21:C21"/>
    <mergeCell ref="E12:F12"/>
    <mergeCell ref="E13:F13"/>
    <mergeCell ref="E3:G4"/>
    <mergeCell ref="E9:F9"/>
    <mergeCell ref="E11:F11"/>
    <mergeCell ref="E8:F8"/>
    <mergeCell ref="E10:F10"/>
  </mergeCells>
  <phoneticPr fontId="12" type="noConversion"/>
  <hyperlinks>
    <hyperlink ref="F26" r:id="rId1" xr:uid="{AA4AD3AC-6CAD-4113-AA16-9EB40BAFACA2}"/>
    <hyperlink ref="F27:F28" r:id="rId2" display="https://landing-test.vuce.gob.pe/olce-wp/indicador/evolucion-de-tramites-de-mercancias-restringidas-en-vuce/" xr:uid="{130CCA70-5A60-4B68-AB7A-5C604C960317}"/>
  </hyperlinks>
  <pageMargins left="0.7" right="0.7" top="0.75" bottom="0.75" header="0" footer="0"/>
  <pageSetup orientation="landscape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972C-3DF9-48B5-96CC-E9DD74A2B63D}">
  <dimension ref="B2:C652"/>
  <sheetViews>
    <sheetView zoomScaleNormal="100" workbookViewId="0">
      <selection activeCell="B197" sqref="B197"/>
    </sheetView>
  </sheetViews>
  <sheetFormatPr baseColWidth="10" defaultColWidth="11.42578125" defaultRowHeight="15" x14ac:dyDescent="0.25"/>
  <cols>
    <col min="1" max="16384" width="11.42578125" style="33"/>
  </cols>
  <sheetData>
    <row r="2" spans="2:2" x14ac:dyDescent="0.25">
      <c r="B2" s="32" t="s">
        <v>42</v>
      </c>
    </row>
    <row r="4" spans="2:2" x14ac:dyDescent="0.25">
      <c r="B4" s="33" t="s">
        <v>43</v>
      </c>
    </row>
    <row r="5" spans="2:2" x14ac:dyDescent="0.25">
      <c r="B5" s="33" t="s">
        <v>44</v>
      </c>
    </row>
    <row r="7" spans="2:2" x14ac:dyDescent="0.25">
      <c r="B7" s="34" t="s">
        <v>45</v>
      </c>
    </row>
    <row r="9" spans="2:2" x14ac:dyDescent="0.25">
      <c r="B9" s="33" t="s">
        <v>46</v>
      </c>
    </row>
    <row r="18" spans="2:2" x14ac:dyDescent="0.25">
      <c r="B18" s="34" t="s">
        <v>47</v>
      </c>
    </row>
    <row r="20" spans="2:2" x14ac:dyDescent="0.25">
      <c r="B20" s="33" t="s">
        <v>48</v>
      </c>
    </row>
    <row r="39" spans="2:2" x14ac:dyDescent="0.25">
      <c r="B39" s="34" t="s">
        <v>49</v>
      </c>
    </row>
    <row r="41" spans="2:2" x14ac:dyDescent="0.25">
      <c r="B41" s="38" t="s">
        <v>92</v>
      </c>
    </row>
    <row r="112" spans="2:2" x14ac:dyDescent="0.25">
      <c r="B112" s="34" t="s">
        <v>50</v>
      </c>
    </row>
    <row r="114" spans="2:2" x14ac:dyDescent="0.25">
      <c r="B114" s="38" t="s">
        <v>93</v>
      </c>
    </row>
    <row r="273" spans="2:2" x14ac:dyDescent="0.25">
      <c r="B273" s="34" t="s">
        <v>50</v>
      </c>
    </row>
    <row r="275" spans="2:2" x14ac:dyDescent="0.25">
      <c r="B275" s="33" t="s">
        <v>51</v>
      </c>
    </row>
    <row r="277" spans="2:2" x14ac:dyDescent="0.25">
      <c r="B277" s="35" t="s">
        <v>52</v>
      </c>
    </row>
    <row r="300" spans="2:2" x14ac:dyDescent="0.25">
      <c r="B300" s="35" t="s">
        <v>53</v>
      </c>
    </row>
    <row r="322" spans="2:2" x14ac:dyDescent="0.25">
      <c r="B322" s="35" t="s">
        <v>54</v>
      </c>
    </row>
    <row r="323" spans="2:2" x14ac:dyDescent="0.25">
      <c r="B323" s="35"/>
    </row>
    <row r="344" spans="2:2" x14ac:dyDescent="0.25">
      <c r="B344" s="35" t="s">
        <v>55</v>
      </c>
    </row>
    <row r="367" spans="2:2" x14ac:dyDescent="0.25">
      <c r="B367" s="36" t="s">
        <v>56</v>
      </c>
    </row>
    <row r="369" spans="2:2" x14ac:dyDescent="0.25">
      <c r="B369" s="33" t="s">
        <v>57</v>
      </c>
    </row>
    <row r="388" spans="2:2" x14ac:dyDescent="0.25">
      <c r="B388" s="33" t="s">
        <v>58</v>
      </c>
    </row>
    <row r="399" spans="2:2" x14ac:dyDescent="0.25">
      <c r="B399" s="33" t="s">
        <v>59</v>
      </c>
    </row>
    <row r="426" spans="2:3" x14ac:dyDescent="0.25">
      <c r="B426" s="33" t="s">
        <v>60</v>
      </c>
    </row>
    <row r="428" spans="2:3" x14ac:dyDescent="0.25">
      <c r="C428" s="32" t="s">
        <v>61</v>
      </c>
    </row>
    <row r="442" spans="3:3" x14ac:dyDescent="0.25">
      <c r="C442" s="33" t="s">
        <v>62</v>
      </c>
    </row>
    <row r="470" spans="3:3" x14ac:dyDescent="0.25">
      <c r="C470" s="32" t="s">
        <v>63</v>
      </c>
    </row>
    <row r="484" spans="3:3" x14ac:dyDescent="0.25">
      <c r="C484" s="33" t="s">
        <v>64</v>
      </c>
    </row>
    <row r="495" spans="3:3" x14ac:dyDescent="0.25">
      <c r="C495" s="33" t="s">
        <v>65</v>
      </c>
    </row>
    <row r="522" spans="3:3" x14ac:dyDescent="0.25">
      <c r="C522" s="32" t="s">
        <v>66</v>
      </c>
    </row>
    <row r="535" spans="3:3" x14ac:dyDescent="0.25">
      <c r="C535" s="33" t="s">
        <v>67</v>
      </c>
    </row>
    <row r="545" spans="3:3" x14ac:dyDescent="0.25">
      <c r="C545" s="33" t="s">
        <v>65</v>
      </c>
    </row>
    <row r="572" spans="3:3" x14ac:dyDescent="0.25">
      <c r="C572" s="32" t="s">
        <v>68</v>
      </c>
    </row>
    <row r="587" spans="3:3" x14ac:dyDescent="0.25">
      <c r="C587" s="33" t="s">
        <v>69</v>
      </c>
    </row>
    <row r="597" spans="3:3" x14ac:dyDescent="0.25">
      <c r="C597" s="33" t="s">
        <v>70</v>
      </c>
    </row>
    <row r="627" spans="3:3" x14ac:dyDescent="0.25">
      <c r="C627" s="32" t="s">
        <v>71</v>
      </c>
    </row>
    <row r="641" spans="3:3" x14ac:dyDescent="0.25">
      <c r="C641" s="33" t="s">
        <v>72</v>
      </c>
    </row>
    <row r="652" spans="3:3" x14ac:dyDescent="0.25">
      <c r="C652" s="33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78B6-7204-48DA-8128-F90D1B670797}">
  <dimension ref="B2:C251"/>
  <sheetViews>
    <sheetView workbookViewId="0">
      <selection activeCell="M206" sqref="M206"/>
    </sheetView>
  </sheetViews>
  <sheetFormatPr baseColWidth="10" defaultColWidth="11.42578125" defaultRowHeight="15" x14ac:dyDescent="0.25"/>
  <cols>
    <col min="1" max="16384" width="11.42578125" style="33"/>
  </cols>
  <sheetData>
    <row r="2" spans="2:2" x14ac:dyDescent="0.25">
      <c r="B2" s="32" t="s">
        <v>74</v>
      </c>
    </row>
    <row r="4" spans="2:2" x14ac:dyDescent="0.25">
      <c r="B4" s="33" t="s">
        <v>75</v>
      </c>
    </row>
    <row r="5" spans="2:2" x14ac:dyDescent="0.25">
      <c r="B5" s="33" t="s">
        <v>76</v>
      </c>
    </row>
    <row r="7" spans="2:2" x14ac:dyDescent="0.25">
      <c r="B7" s="34" t="s">
        <v>45</v>
      </c>
    </row>
    <row r="9" spans="2:2" x14ac:dyDescent="0.25">
      <c r="B9" s="33" t="s">
        <v>46</v>
      </c>
    </row>
    <row r="19" spans="2:2" x14ac:dyDescent="0.25">
      <c r="B19" s="34" t="s">
        <v>47</v>
      </c>
    </row>
    <row r="21" spans="2:2" x14ac:dyDescent="0.25">
      <c r="B21" s="33" t="s">
        <v>77</v>
      </c>
    </row>
    <row r="42" spans="2:2" x14ac:dyDescent="0.25">
      <c r="B42" s="34" t="s">
        <v>50</v>
      </c>
    </row>
    <row r="44" spans="2:2" x14ac:dyDescent="0.25">
      <c r="B44" s="33" t="s">
        <v>78</v>
      </c>
    </row>
    <row r="70" spans="2:3" x14ac:dyDescent="0.25">
      <c r="B70" s="37" t="s">
        <v>79</v>
      </c>
    </row>
    <row r="72" spans="2:3" x14ac:dyDescent="0.25">
      <c r="B72" s="33" t="s">
        <v>80</v>
      </c>
    </row>
    <row r="74" spans="2:3" x14ac:dyDescent="0.25">
      <c r="C74" s="32" t="s">
        <v>81</v>
      </c>
    </row>
    <row r="97" spans="3:3" x14ac:dyDescent="0.25">
      <c r="C97" s="33" t="s">
        <v>69</v>
      </c>
    </row>
    <row r="107" spans="3:3" x14ac:dyDescent="0.25">
      <c r="C107" s="33" t="s">
        <v>82</v>
      </c>
    </row>
    <row r="161" spans="3:3" x14ac:dyDescent="0.25">
      <c r="C161" s="32" t="s">
        <v>83</v>
      </c>
    </row>
    <row r="185" spans="3:3" x14ac:dyDescent="0.25">
      <c r="C185" s="33" t="s">
        <v>72</v>
      </c>
    </row>
    <row r="196" spans="3:3" x14ac:dyDescent="0.25">
      <c r="C196" s="33" t="s">
        <v>84</v>
      </c>
    </row>
    <row r="198" spans="3:3" x14ac:dyDescent="0.25">
      <c r="C198" s="32"/>
    </row>
    <row r="251" spans="3:3" x14ac:dyDescent="0.25">
      <c r="C251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ED3E-F60A-484D-80DB-FC75A4720C5A}">
  <dimension ref="B2:B96"/>
  <sheetViews>
    <sheetView topLeftCell="A105" zoomScale="115" zoomScaleNormal="115" workbookViewId="0">
      <selection activeCell="O121" sqref="O121"/>
    </sheetView>
  </sheetViews>
  <sheetFormatPr baseColWidth="10" defaultColWidth="11.42578125" defaultRowHeight="15" x14ac:dyDescent="0.25"/>
  <cols>
    <col min="1" max="16384" width="11.42578125" style="33"/>
  </cols>
  <sheetData>
    <row r="2" spans="2:2" x14ac:dyDescent="0.25">
      <c r="B2" s="32" t="s">
        <v>85</v>
      </c>
    </row>
    <row r="4" spans="2:2" x14ac:dyDescent="0.25">
      <c r="B4" s="33" t="s">
        <v>86</v>
      </c>
    </row>
    <row r="5" spans="2:2" x14ac:dyDescent="0.25">
      <c r="B5" s="33" t="s">
        <v>87</v>
      </c>
    </row>
    <row r="7" spans="2:2" x14ac:dyDescent="0.25">
      <c r="B7" s="34" t="s">
        <v>45</v>
      </c>
    </row>
    <row r="9" spans="2:2" x14ac:dyDescent="0.25">
      <c r="B9" s="33" t="s">
        <v>46</v>
      </c>
    </row>
    <row r="18" spans="2:2" x14ac:dyDescent="0.25">
      <c r="B18" s="34" t="s">
        <v>47</v>
      </c>
    </row>
    <row r="20" spans="2:2" x14ac:dyDescent="0.25">
      <c r="B20" s="33" t="s">
        <v>88</v>
      </c>
    </row>
    <row r="52" spans="2:2" x14ac:dyDescent="0.25">
      <c r="B52" s="37" t="s">
        <v>79</v>
      </c>
    </row>
    <row r="54" spans="2:2" x14ac:dyDescent="0.25">
      <c r="B54" s="33" t="s">
        <v>89</v>
      </c>
    </row>
    <row r="86" spans="2:2" x14ac:dyDescent="0.25">
      <c r="B86" s="33" t="s">
        <v>90</v>
      </c>
    </row>
    <row r="96" spans="2:2" x14ac:dyDescent="0.25">
      <c r="B96" s="33" t="s">
        <v>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DATOS</vt:lpstr>
      <vt:lpstr>2.14</vt:lpstr>
      <vt:lpstr>2.15</vt:lpstr>
      <vt:lpstr>2.16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2024-10-16T23:11:02Z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