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style3.xml" ContentType="application/vnd.ms-office.chartstyl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Cache/pivotCacheRecords1.xml" ContentType="application/vnd.openxmlformats-officedocument.spreadsheetml.pivotCacheRecord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hidePivotFieldList="1"/>
  <mc:AlternateContent xmlns:mc="http://schemas.openxmlformats.org/markup-compatibility/2006">
    <mc:Choice Requires="x15">
      <x15ac:absPath xmlns:x15ac="http://schemas.microsoft.com/office/spreadsheetml/2010/11/ac" url="E:\Consulting\IFCOM\2023-10 VUCE-2\Pruebas de Stress\"/>
    </mc:Choice>
  </mc:AlternateContent>
  <xr:revisionPtr revIDLastSave="0" documentId="13_ncr:1_{1ADA6F5C-BAE7-416C-880F-84A57C4D6EC1}" xr6:coauthVersionLast="47" xr6:coauthVersionMax="47" xr10:uidLastSave="{00000000-0000-0000-0000-000000000000}"/>
  <bookViews>
    <workbookView xWindow="30915" yWindow="885" windowWidth="21630" windowHeight="14370" firstSheet="1" activeTab="2" xr2:uid="{00000000-000D-0000-FFFF-FFFF00000000}"/>
  </bookViews>
  <sheets>
    <sheet name="CONSOLIDADOFinal" sheetId="2" r:id="rId1"/>
    <sheet name="Análisis" sheetId="4" r:id="rId2"/>
    <sheet name="Formulas" sheetId="3" r:id="rId3"/>
    <sheet name="Parámetros Auth NUEVO" sheetId="1" r:id="rId4"/>
    <sheet name="Grafico" sheetId="5" r:id="rId5"/>
  </sheets>
  <definedNames>
    <definedName name="_xlnm._FilterDatabase" localSheetId="0" hidden="1">CONSOLIDADOFinal!$A$1:$V$1113</definedName>
    <definedName name="_xlnm._FilterDatabase" localSheetId="2" hidden="1">Formulas!$A$2:$K$48</definedName>
    <definedName name="_xlnm._FilterDatabase" localSheetId="3" hidden="1">'Parámetros Auth NUEVO'!$A$1:$V$44</definedName>
  </definedNames>
  <calcPr calcId="191029"/>
  <pivotCaches>
    <pivotCache cacheId="2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8" i="3" l="1"/>
  <c r="K48" i="3"/>
  <c r="J48" i="3"/>
  <c r="O4" i="3"/>
  <c r="O5" i="3" s="1"/>
  <c r="Q5" i="3" s="1"/>
  <c r="R5" i="3" s="1"/>
  <c r="Q3" i="3"/>
  <c r="S1048576" i="2"/>
  <c r="U1113" i="2"/>
  <c r="S1113" i="2"/>
  <c r="R1113" i="2" s="1"/>
  <c r="Q1113" i="2"/>
  <c r="O1113" i="2"/>
  <c r="U1112" i="2"/>
  <c r="S1112" i="2"/>
  <c r="R1112" i="2" s="1"/>
  <c r="Q1112" i="2"/>
  <c r="O1112" i="2"/>
  <c r="U1111" i="2"/>
  <c r="S1111" i="2"/>
  <c r="R1111" i="2" s="1"/>
  <c r="Q1111" i="2"/>
  <c r="O1111" i="2"/>
  <c r="U1110" i="2"/>
  <c r="S1110" i="2"/>
  <c r="R1110" i="2" s="1"/>
  <c r="Q1110" i="2"/>
  <c r="O1110" i="2"/>
  <c r="U1109" i="2"/>
  <c r="S1109" i="2"/>
  <c r="R1109" i="2" s="1"/>
  <c r="Q1109" i="2"/>
  <c r="O1109" i="2"/>
  <c r="U1108" i="2"/>
  <c r="S1108" i="2"/>
  <c r="R1108" i="2" s="1"/>
  <c r="Q1108" i="2"/>
  <c r="O1108" i="2"/>
  <c r="U1107" i="2"/>
  <c r="S1107" i="2"/>
  <c r="R1107" i="2" s="1"/>
  <c r="Q1107" i="2"/>
  <c r="O1107" i="2"/>
  <c r="U1106" i="2"/>
  <c r="S1106" i="2"/>
  <c r="R1106" i="2" s="1"/>
  <c r="Q1106" i="2"/>
  <c r="O1106" i="2"/>
  <c r="U1105" i="2"/>
  <c r="S1105" i="2"/>
  <c r="R1105" i="2" s="1"/>
  <c r="Q1105" i="2"/>
  <c r="O1105" i="2"/>
  <c r="U1104" i="2"/>
  <c r="S1104" i="2"/>
  <c r="R1104" i="2" s="1"/>
  <c r="Q1104" i="2"/>
  <c r="O1104" i="2"/>
  <c r="U1103" i="2"/>
  <c r="S1103" i="2"/>
  <c r="R1103" i="2" s="1"/>
  <c r="Q1103" i="2"/>
  <c r="O1103" i="2"/>
  <c r="U1102" i="2"/>
  <c r="S1102" i="2"/>
  <c r="R1102" i="2" s="1"/>
  <c r="Q1102" i="2"/>
  <c r="O1102" i="2"/>
  <c r="U1101" i="2"/>
  <c r="S1101" i="2"/>
  <c r="R1101" i="2" s="1"/>
  <c r="Q1101" i="2"/>
  <c r="O1101" i="2"/>
  <c r="U1100" i="2"/>
  <c r="S1100" i="2"/>
  <c r="R1100" i="2" s="1"/>
  <c r="Q1100" i="2"/>
  <c r="O1100" i="2"/>
  <c r="U1099" i="2"/>
  <c r="S1099" i="2"/>
  <c r="R1099" i="2" s="1"/>
  <c r="Q1099" i="2"/>
  <c r="O1099" i="2"/>
  <c r="U1098" i="2"/>
  <c r="S1098" i="2"/>
  <c r="R1098" i="2" s="1"/>
  <c r="Q1098" i="2"/>
  <c r="O1098" i="2"/>
  <c r="U1097" i="2"/>
  <c r="S1097" i="2"/>
  <c r="R1097" i="2" s="1"/>
  <c r="Q1097" i="2"/>
  <c r="O1097" i="2"/>
  <c r="U1096" i="2"/>
  <c r="S1096" i="2"/>
  <c r="R1096" i="2" s="1"/>
  <c r="Q1096" i="2"/>
  <c r="O1096" i="2"/>
  <c r="U1095" i="2"/>
  <c r="S1095" i="2"/>
  <c r="R1095" i="2" s="1"/>
  <c r="Q1095" i="2"/>
  <c r="O1095" i="2"/>
  <c r="U1094" i="2"/>
  <c r="S1094" i="2"/>
  <c r="R1094" i="2" s="1"/>
  <c r="Q1094" i="2"/>
  <c r="O1094" i="2"/>
  <c r="U1093" i="2"/>
  <c r="S1093" i="2"/>
  <c r="R1093" i="2" s="1"/>
  <c r="Q1093" i="2"/>
  <c r="O1093" i="2"/>
  <c r="U1092" i="2"/>
  <c r="S1092" i="2"/>
  <c r="R1092" i="2" s="1"/>
  <c r="Q1092" i="2"/>
  <c r="O1092" i="2"/>
  <c r="U1091" i="2"/>
  <c r="S1091" i="2"/>
  <c r="R1091" i="2" s="1"/>
  <c r="Q1091" i="2"/>
  <c r="O1091" i="2"/>
  <c r="U1090" i="2"/>
  <c r="S1090" i="2"/>
  <c r="R1090" i="2" s="1"/>
  <c r="Q1090" i="2"/>
  <c r="O1090" i="2"/>
  <c r="U1089" i="2"/>
  <c r="S1089" i="2"/>
  <c r="R1089" i="2" s="1"/>
  <c r="Q1089" i="2"/>
  <c r="O1089" i="2"/>
  <c r="U1088" i="2"/>
  <c r="S1088" i="2"/>
  <c r="R1088" i="2" s="1"/>
  <c r="Q1088" i="2"/>
  <c r="O1088" i="2"/>
  <c r="U1087" i="2"/>
  <c r="S1087" i="2"/>
  <c r="R1087" i="2" s="1"/>
  <c r="Q1087" i="2"/>
  <c r="O1087" i="2"/>
  <c r="U1086" i="2"/>
  <c r="S1086" i="2"/>
  <c r="R1086" i="2" s="1"/>
  <c r="Q1086" i="2"/>
  <c r="O1086" i="2"/>
  <c r="U1085" i="2"/>
  <c r="S1085" i="2"/>
  <c r="R1085" i="2" s="1"/>
  <c r="Q1085" i="2"/>
  <c r="O1085" i="2"/>
  <c r="U1084" i="2"/>
  <c r="S1084" i="2"/>
  <c r="R1084" i="2" s="1"/>
  <c r="Q1084" i="2"/>
  <c r="O1084" i="2"/>
  <c r="U1083" i="2"/>
  <c r="S1083" i="2"/>
  <c r="R1083" i="2" s="1"/>
  <c r="Q1083" i="2"/>
  <c r="O1083" i="2"/>
  <c r="U1082" i="2"/>
  <c r="S1082" i="2"/>
  <c r="R1082" i="2" s="1"/>
  <c r="Q1082" i="2"/>
  <c r="O1082" i="2"/>
  <c r="U1081" i="2"/>
  <c r="S1081" i="2"/>
  <c r="R1081" i="2" s="1"/>
  <c r="Q1081" i="2"/>
  <c r="O1081" i="2"/>
  <c r="U1080" i="2"/>
  <c r="S1080" i="2"/>
  <c r="R1080" i="2" s="1"/>
  <c r="Q1080" i="2"/>
  <c r="O1080" i="2"/>
  <c r="U1079" i="2"/>
  <c r="S1079" i="2"/>
  <c r="R1079" i="2" s="1"/>
  <c r="Q1079" i="2"/>
  <c r="O1079" i="2"/>
  <c r="U1078" i="2"/>
  <c r="S1078" i="2"/>
  <c r="R1078" i="2" s="1"/>
  <c r="Q1078" i="2"/>
  <c r="O1078" i="2"/>
  <c r="U1077" i="2"/>
  <c r="S1077" i="2"/>
  <c r="R1077" i="2" s="1"/>
  <c r="Q1077" i="2"/>
  <c r="O1077" i="2"/>
  <c r="U1076" i="2"/>
  <c r="S1076" i="2"/>
  <c r="R1076" i="2" s="1"/>
  <c r="Q1076" i="2"/>
  <c r="O1076" i="2"/>
  <c r="U1075" i="2"/>
  <c r="S1075" i="2"/>
  <c r="R1075" i="2" s="1"/>
  <c r="Q1075" i="2"/>
  <c r="O1075" i="2"/>
  <c r="U1074" i="2"/>
  <c r="S1074" i="2"/>
  <c r="R1074" i="2" s="1"/>
  <c r="Q1074" i="2"/>
  <c r="O1074" i="2"/>
  <c r="U1073" i="2"/>
  <c r="S1073" i="2"/>
  <c r="R1073" i="2" s="1"/>
  <c r="Q1073" i="2"/>
  <c r="O1073" i="2"/>
  <c r="U1072" i="2"/>
  <c r="S1072" i="2"/>
  <c r="R1072" i="2" s="1"/>
  <c r="Q1072" i="2"/>
  <c r="O1072" i="2"/>
  <c r="U1071" i="2"/>
  <c r="S1071" i="2"/>
  <c r="R1071" i="2" s="1"/>
  <c r="Q1071" i="2"/>
  <c r="O1071" i="2"/>
  <c r="U1070" i="2"/>
  <c r="S1070" i="2"/>
  <c r="R1070" i="2" s="1"/>
  <c r="Q1070" i="2"/>
  <c r="O1070" i="2"/>
  <c r="U1069" i="2"/>
  <c r="S1069" i="2"/>
  <c r="R1069" i="2" s="1"/>
  <c r="Q1069" i="2"/>
  <c r="O1069" i="2"/>
  <c r="U1068" i="2"/>
  <c r="S1068" i="2"/>
  <c r="R1068" i="2" s="1"/>
  <c r="Q1068" i="2"/>
  <c r="O1068" i="2"/>
  <c r="U1067" i="2"/>
  <c r="S1067" i="2"/>
  <c r="R1067" i="2" s="1"/>
  <c r="Q1067" i="2"/>
  <c r="O1067" i="2"/>
  <c r="U1066" i="2"/>
  <c r="S1066" i="2"/>
  <c r="R1066" i="2" s="1"/>
  <c r="Q1066" i="2"/>
  <c r="O1066" i="2"/>
  <c r="U1065" i="2"/>
  <c r="S1065" i="2"/>
  <c r="R1065" i="2" s="1"/>
  <c r="Q1065" i="2"/>
  <c r="O1065" i="2"/>
  <c r="U1064" i="2"/>
  <c r="S1064" i="2"/>
  <c r="R1064" i="2" s="1"/>
  <c r="Q1064" i="2"/>
  <c r="O1064" i="2"/>
  <c r="U1063" i="2"/>
  <c r="S1063" i="2"/>
  <c r="R1063" i="2" s="1"/>
  <c r="Q1063" i="2"/>
  <c r="O1063" i="2"/>
  <c r="U1062" i="2"/>
  <c r="S1062" i="2"/>
  <c r="R1062" i="2" s="1"/>
  <c r="Q1062" i="2"/>
  <c r="O1062" i="2"/>
  <c r="U1061" i="2"/>
  <c r="S1061" i="2"/>
  <c r="R1061" i="2" s="1"/>
  <c r="Q1061" i="2"/>
  <c r="O1061" i="2"/>
  <c r="U1060" i="2"/>
  <c r="S1060" i="2"/>
  <c r="R1060" i="2" s="1"/>
  <c r="Q1060" i="2"/>
  <c r="O1060" i="2"/>
  <c r="U1059" i="2"/>
  <c r="S1059" i="2"/>
  <c r="R1059" i="2" s="1"/>
  <c r="Q1059" i="2"/>
  <c r="O1059" i="2"/>
  <c r="U1058" i="2"/>
  <c r="S1058" i="2"/>
  <c r="R1058" i="2" s="1"/>
  <c r="Q1058" i="2"/>
  <c r="O1058" i="2"/>
  <c r="U1057" i="2"/>
  <c r="S1057" i="2"/>
  <c r="R1057" i="2" s="1"/>
  <c r="Q1057" i="2"/>
  <c r="O1057" i="2"/>
  <c r="U1056" i="2"/>
  <c r="S1056" i="2"/>
  <c r="R1056" i="2" s="1"/>
  <c r="Q1056" i="2"/>
  <c r="O1056" i="2"/>
  <c r="U1055" i="2"/>
  <c r="S1055" i="2"/>
  <c r="R1055" i="2" s="1"/>
  <c r="Q1055" i="2"/>
  <c r="O1055" i="2"/>
  <c r="U1054" i="2"/>
  <c r="S1054" i="2"/>
  <c r="R1054" i="2" s="1"/>
  <c r="Q1054" i="2"/>
  <c r="O1054" i="2"/>
  <c r="U1053" i="2"/>
  <c r="S1053" i="2"/>
  <c r="R1053" i="2" s="1"/>
  <c r="Q1053" i="2"/>
  <c r="O1053" i="2"/>
  <c r="U1052" i="2"/>
  <c r="S1052" i="2"/>
  <c r="R1052" i="2" s="1"/>
  <c r="Q1052" i="2"/>
  <c r="O1052" i="2"/>
  <c r="U1051" i="2"/>
  <c r="S1051" i="2"/>
  <c r="R1051" i="2" s="1"/>
  <c r="Q1051" i="2"/>
  <c r="O1051" i="2"/>
  <c r="U1050" i="2"/>
  <c r="S1050" i="2"/>
  <c r="R1050" i="2" s="1"/>
  <c r="Q1050" i="2"/>
  <c r="O1050" i="2"/>
  <c r="U1049" i="2"/>
  <c r="S1049" i="2"/>
  <c r="R1049" i="2" s="1"/>
  <c r="Q1049" i="2"/>
  <c r="O1049" i="2"/>
  <c r="U1048" i="2"/>
  <c r="S1048" i="2"/>
  <c r="R1048" i="2" s="1"/>
  <c r="Q1048" i="2"/>
  <c r="O1048" i="2"/>
  <c r="U1047" i="2"/>
  <c r="S1047" i="2"/>
  <c r="R1047" i="2" s="1"/>
  <c r="Q1047" i="2"/>
  <c r="O1047" i="2"/>
  <c r="U1046" i="2"/>
  <c r="S1046" i="2"/>
  <c r="R1046" i="2" s="1"/>
  <c r="Q1046" i="2"/>
  <c r="O1046" i="2"/>
  <c r="U1045" i="2"/>
  <c r="S1045" i="2"/>
  <c r="R1045" i="2" s="1"/>
  <c r="Q1045" i="2"/>
  <c r="O1045" i="2"/>
  <c r="U1044" i="2"/>
  <c r="S1044" i="2"/>
  <c r="R1044" i="2" s="1"/>
  <c r="Q1044" i="2"/>
  <c r="O1044" i="2"/>
  <c r="U1043" i="2"/>
  <c r="S1043" i="2"/>
  <c r="R1043" i="2" s="1"/>
  <c r="Q1043" i="2"/>
  <c r="O1043" i="2"/>
  <c r="U1042" i="2"/>
  <c r="S1042" i="2"/>
  <c r="R1042" i="2" s="1"/>
  <c r="Q1042" i="2"/>
  <c r="O1042" i="2"/>
  <c r="U1041" i="2"/>
  <c r="S1041" i="2"/>
  <c r="R1041" i="2" s="1"/>
  <c r="Q1041" i="2"/>
  <c r="O1041" i="2"/>
  <c r="U1040" i="2"/>
  <c r="S1040" i="2"/>
  <c r="R1040" i="2" s="1"/>
  <c r="Q1040" i="2"/>
  <c r="O1040" i="2"/>
  <c r="U1039" i="2"/>
  <c r="S1039" i="2"/>
  <c r="R1039" i="2" s="1"/>
  <c r="Q1039" i="2"/>
  <c r="O1039" i="2"/>
  <c r="U1038" i="2"/>
  <c r="S1038" i="2"/>
  <c r="R1038" i="2" s="1"/>
  <c r="Q1038" i="2"/>
  <c r="O1038" i="2"/>
  <c r="U1037" i="2"/>
  <c r="S1037" i="2"/>
  <c r="R1037" i="2" s="1"/>
  <c r="Q1037" i="2"/>
  <c r="O1037" i="2"/>
  <c r="U1036" i="2"/>
  <c r="S1036" i="2"/>
  <c r="R1036" i="2" s="1"/>
  <c r="Q1036" i="2"/>
  <c r="O1036" i="2"/>
  <c r="U1035" i="2"/>
  <c r="S1035" i="2"/>
  <c r="R1035" i="2" s="1"/>
  <c r="Q1035" i="2"/>
  <c r="O1035" i="2"/>
  <c r="U1034" i="2"/>
  <c r="S1034" i="2"/>
  <c r="R1034" i="2" s="1"/>
  <c r="Q1034" i="2"/>
  <c r="O1034" i="2"/>
  <c r="U1033" i="2"/>
  <c r="S1033" i="2"/>
  <c r="R1033" i="2" s="1"/>
  <c r="Q1033" i="2"/>
  <c r="O1033" i="2"/>
  <c r="U1032" i="2"/>
  <c r="S1032" i="2"/>
  <c r="R1032" i="2" s="1"/>
  <c r="Q1032" i="2"/>
  <c r="O1032" i="2"/>
  <c r="U1031" i="2"/>
  <c r="S1031" i="2"/>
  <c r="R1031" i="2" s="1"/>
  <c r="Q1031" i="2"/>
  <c r="O1031" i="2"/>
  <c r="U1030" i="2"/>
  <c r="S1030" i="2"/>
  <c r="R1030" i="2" s="1"/>
  <c r="Q1030" i="2"/>
  <c r="O1030" i="2"/>
  <c r="U1029" i="2"/>
  <c r="S1029" i="2"/>
  <c r="R1029" i="2" s="1"/>
  <c r="Q1029" i="2"/>
  <c r="O1029" i="2"/>
  <c r="U1028" i="2"/>
  <c r="S1028" i="2"/>
  <c r="R1028" i="2" s="1"/>
  <c r="Q1028" i="2"/>
  <c r="O1028" i="2"/>
  <c r="U1027" i="2"/>
  <c r="S1027" i="2"/>
  <c r="R1027" i="2" s="1"/>
  <c r="Q1027" i="2"/>
  <c r="O1027" i="2"/>
  <c r="U1026" i="2"/>
  <c r="S1026" i="2"/>
  <c r="R1026" i="2" s="1"/>
  <c r="Q1026" i="2"/>
  <c r="O1026" i="2"/>
  <c r="U1025" i="2"/>
  <c r="S1025" i="2"/>
  <c r="R1025" i="2" s="1"/>
  <c r="Q1025" i="2"/>
  <c r="O1025" i="2"/>
  <c r="U1024" i="2"/>
  <c r="S1024" i="2"/>
  <c r="R1024" i="2" s="1"/>
  <c r="Q1024" i="2"/>
  <c r="O1024" i="2"/>
  <c r="U1023" i="2"/>
  <c r="S1023" i="2"/>
  <c r="R1023" i="2" s="1"/>
  <c r="Q1023" i="2"/>
  <c r="O1023" i="2"/>
  <c r="U1022" i="2"/>
  <c r="S1022" i="2"/>
  <c r="R1022" i="2" s="1"/>
  <c r="Q1022" i="2"/>
  <c r="O1022" i="2"/>
  <c r="U1021" i="2"/>
  <c r="S1021" i="2"/>
  <c r="R1021" i="2" s="1"/>
  <c r="Q1021" i="2"/>
  <c r="O1021" i="2"/>
  <c r="U1020" i="2"/>
  <c r="S1020" i="2"/>
  <c r="R1020" i="2" s="1"/>
  <c r="Q1020" i="2"/>
  <c r="O1020" i="2"/>
  <c r="U1019" i="2"/>
  <c r="S1019" i="2"/>
  <c r="R1019" i="2" s="1"/>
  <c r="Q1019" i="2"/>
  <c r="O1019" i="2"/>
  <c r="U1018" i="2"/>
  <c r="S1018" i="2"/>
  <c r="R1018" i="2" s="1"/>
  <c r="Q1018" i="2"/>
  <c r="O1018" i="2"/>
  <c r="U1017" i="2"/>
  <c r="S1017" i="2"/>
  <c r="R1017" i="2" s="1"/>
  <c r="Q1017" i="2"/>
  <c r="O1017" i="2"/>
  <c r="U1016" i="2"/>
  <c r="S1016" i="2"/>
  <c r="R1016" i="2" s="1"/>
  <c r="Q1016" i="2"/>
  <c r="O1016" i="2"/>
  <c r="U1015" i="2"/>
  <c r="S1015" i="2"/>
  <c r="R1015" i="2" s="1"/>
  <c r="Q1015" i="2"/>
  <c r="O1015" i="2"/>
  <c r="U1014" i="2"/>
  <c r="S1014" i="2"/>
  <c r="R1014" i="2" s="1"/>
  <c r="Q1014" i="2"/>
  <c r="O1014" i="2"/>
  <c r="U1013" i="2"/>
  <c r="S1013" i="2"/>
  <c r="R1013" i="2" s="1"/>
  <c r="Q1013" i="2"/>
  <c r="O1013" i="2"/>
  <c r="U1012" i="2"/>
  <c r="S1012" i="2"/>
  <c r="R1012" i="2" s="1"/>
  <c r="Q1012" i="2"/>
  <c r="O1012" i="2"/>
  <c r="U1011" i="2"/>
  <c r="S1011" i="2"/>
  <c r="R1011" i="2" s="1"/>
  <c r="Q1011" i="2"/>
  <c r="O1011" i="2"/>
  <c r="U1010" i="2"/>
  <c r="S1010" i="2"/>
  <c r="R1010" i="2" s="1"/>
  <c r="Q1010" i="2"/>
  <c r="O1010" i="2"/>
  <c r="U1009" i="2"/>
  <c r="S1009" i="2"/>
  <c r="R1009" i="2" s="1"/>
  <c r="Q1009" i="2"/>
  <c r="O1009" i="2"/>
  <c r="U1008" i="2"/>
  <c r="S1008" i="2"/>
  <c r="R1008" i="2" s="1"/>
  <c r="Q1008" i="2"/>
  <c r="O1008" i="2"/>
  <c r="U1007" i="2"/>
  <c r="S1007" i="2"/>
  <c r="R1007" i="2" s="1"/>
  <c r="Q1007" i="2"/>
  <c r="O1007" i="2"/>
  <c r="U1006" i="2"/>
  <c r="S1006" i="2"/>
  <c r="R1006" i="2" s="1"/>
  <c r="Q1006" i="2"/>
  <c r="O1006" i="2"/>
  <c r="U1005" i="2"/>
  <c r="S1005" i="2"/>
  <c r="R1005" i="2" s="1"/>
  <c r="Q1005" i="2"/>
  <c r="O1005" i="2"/>
  <c r="U1004" i="2"/>
  <c r="S1004" i="2"/>
  <c r="R1004" i="2" s="1"/>
  <c r="Q1004" i="2"/>
  <c r="O1004" i="2"/>
  <c r="U1003" i="2"/>
  <c r="S1003" i="2"/>
  <c r="R1003" i="2" s="1"/>
  <c r="Q1003" i="2"/>
  <c r="O1003" i="2"/>
  <c r="U1002" i="2"/>
  <c r="S1002" i="2"/>
  <c r="R1002" i="2" s="1"/>
  <c r="Q1002" i="2"/>
  <c r="O1002" i="2"/>
  <c r="U1001" i="2"/>
  <c r="S1001" i="2"/>
  <c r="R1001" i="2" s="1"/>
  <c r="Q1001" i="2"/>
  <c r="O1001" i="2"/>
  <c r="U1000" i="2"/>
  <c r="S1000" i="2"/>
  <c r="R1000" i="2" s="1"/>
  <c r="Q1000" i="2"/>
  <c r="O1000" i="2"/>
  <c r="U999" i="2"/>
  <c r="S999" i="2"/>
  <c r="R999" i="2" s="1"/>
  <c r="Q999" i="2"/>
  <c r="O999" i="2"/>
  <c r="U998" i="2"/>
  <c r="S998" i="2"/>
  <c r="R998" i="2" s="1"/>
  <c r="Q998" i="2"/>
  <c r="O998" i="2"/>
  <c r="U997" i="2"/>
  <c r="S997" i="2"/>
  <c r="R997" i="2" s="1"/>
  <c r="Q997" i="2"/>
  <c r="O997" i="2"/>
  <c r="U996" i="2"/>
  <c r="S996" i="2"/>
  <c r="R996" i="2" s="1"/>
  <c r="Q996" i="2"/>
  <c r="O996" i="2"/>
  <c r="U995" i="2"/>
  <c r="S995" i="2"/>
  <c r="R995" i="2" s="1"/>
  <c r="Q995" i="2"/>
  <c r="O995" i="2"/>
  <c r="U994" i="2"/>
  <c r="S994" i="2"/>
  <c r="R994" i="2" s="1"/>
  <c r="Q994" i="2"/>
  <c r="O994" i="2"/>
  <c r="U993" i="2"/>
  <c r="R993" i="2"/>
  <c r="Q993" i="2"/>
  <c r="O993" i="2"/>
  <c r="U992" i="2"/>
  <c r="S992" i="2"/>
  <c r="R992" i="2" s="1"/>
  <c r="Q992" i="2"/>
  <c r="O992" i="2"/>
  <c r="U991" i="2"/>
  <c r="S991" i="2"/>
  <c r="R991" i="2" s="1"/>
  <c r="Q991" i="2"/>
  <c r="O991" i="2"/>
  <c r="U990" i="2"/>
  <c r="S990" i="2"/>
  <c r="R990" i="2" s="1"/>
  <c r="Q990" i="2"/>
  <c r="O990" i="2"/>
  <c r="U989" i="2"/>
  <c r="S989" i="2"/>
  <c r="R989" i="2" s="1"/>
  <c r="Q989" i="2"/>
  <c r="O989" i="2"/>
  <c r="U988" i="2"/>
  <c r="S988" i="2"/>
  <c r="R988" i="2" s="1"/>
  <c r="Q988" i="2"/>
  <c r="O988" i="2"/>
  <c r="U987" i="2"/>
  <c r="S987" i="2"/>
  <c r="R987" i="2" s="1"/>
  <c r="Q987" i="2"/>
  <c r="O987" i="2"/>
  <c r="U986" i="2"/>
  <c r="S986" i="2"/>
  <c r="R986" i="2" s="1"/>
  <c r="Q986" i="2"/>
  <c r="O986" i="2"/>
  <c r="U985" i="2"/>
  <c r="S985" i="2"/>
  <c r="R985" i="2" s="1"/>
  <c r="Q985" i="2"/>
  <c r="O985" i="2"/>
  <c r="U984" i="2"/>
  <c r="S984" i="2"/>
  <c r="R984" i="2" s="1"/>
  <c r="Q984" i="2"/>
  <c r="O984" i="2"/>
  <c r="U983" i="2"/>
  <c r="S983" i="2"/>
  <c r="R983" i="2" s="1"/>
  <c r="Q983" i="2"/>
  <c r="O983" i="2"/>
  <c r="U982" i="2"/>
  <c r="S982" i="2"/>
  <c r="R982" i="2" s="1"/>
  <c r="Q982" i="2"/>
  <c r="O982" i="2"/>
  <c r="U981" i="2"/>
  <c r="S981" i="2"/>
  <c r="R981" i="2" s="1"/>
  <c r="Q981" i="2"/>
  <c r="O981" i="2"/>
  <c r="U980" i="2"/>
  <c r="S980" i="2"/>
  <c r="R980" i="2" s="1"/>
  <c r="Q980" i="2"/>
  <c r="O980" i="2"/>
  <c r="U979" i="2"/>
  <c r="S979" i="2"/>
  <c r="R979" i="2" s="1"/>
  <c r="Q979" i="2"/>
  <c r="O979" i="2"/>
  <c r="U978" i="2"/>
  <c r="S978" i="2"/>
  <c r="R978" i="2" s="1"/>
  <c r="Q978" i="2"/>
  <c r="O978" i="2"/>
  <c r="U977" i="2"/>
  <c r="S977" i="2"/>
  <c r="R977" i="2" s="1"/>
  <c r="Q977" i="2"/>
  <c r="O977" i="2"/>
  <c r="U976" i="2"/>
  <c r="S976" i="2"/>
  <c r="R976" i="2" s="1"/>
  <c r="Q976" i="2"/>
  <c r="O976" i="2"/>
  <c r="U975" i="2"/>
  <c r="S975" i="2"/>
  <c r="R975" i="2" s="1"/>
  <c r="Q975" i="2"/>
  <c r="O975" i="2"/>
  <c r="U974" i="2"/>
  <c r="S974" i="2"/>
  <c r="R974" i="2" s="1"/>
  <c r="Q974" i="2"/>
  <c r="O974" i="2"/>
  <c r="U973" i="2"/>
  <c r="S973" i="2"/>
  <c r="R973" i="2" s="1"/>
  <c r="Q973" i="2"/>
  <c r="O973" i="2"/>
  <c r="U972" i="2"/>
  <c r="S972" i="2"/>
  <c r="R972" i="2" s="1"/>
  <c r="Q972" i="2"/>
  <c r="O972" i="2"/>
  <c r="U971" i="2"/>
  <c r="S971" i="2"/>
  <c r="R971" i="2" s="1"/>
  <c r="Q971" i="2"/>
  <c r="O971" i="2"/>
  <c r="U970" i="2"/>
  <c r="S970" i="2"/>
  <c r="R970" i="2" s="1"/>
  <c r="Q970" i="2"/>
  <c r="O970" i="2"/>
  <c r="U969" i="2"/>
  <c r="S969" i="2"/>
  <c r="R969" i="2" s="1"/>
  <c r="Q969" i="2"/>
  <c r="O969" i="2"/>
  <c r="U968" i="2"/>
  <c r="S968" i="2"/>
  <c r="R968" i="2" s="1"/>
  <c r="Q968" i="2"/>
  <c r="O968" i="2"/>
  <c r="U967" i="2"/>
  <c r="S967" i="2"/>
  <c r="R967" i="2" s="1"/>
  <c r="Q967" i="2"/>
  <c r="O967" i="2"/>
  <c r="U966" i="2"/>
  <c r="S966" i="2"/>
  <c r="R966" i="2" s="1"/>
  <c r="Q966" i="2"/>
  <c r="O966" i="2"/>
  <c r="U965" i="2"/>
  <c r="S965" i="2"/>
  <c r="R965" i="2" s="1"/>
  <c r="Q965" i="2"/>
  <c r="O965" i="2"/>
  <c r="U964" i="2"/>
  <c r="S964" i="2"/>
  <c r="R964" i="2" s="1"/>
  <c r="Q964" i="2"/>
  <c r="O964" i="2"/>
  <c r="U963" i="2"/>
  <c r="S963" i="2"/>
  <c r="R963" i="2" s="1"/>
  <c r="Q963" i="2"/>
  <c r="O963" i="2"/>
  <c r="U962" i="2"/>
  <c r="S962" i="2"/>
  <c r="R962" i="2" s="1"/>
  <c r="Q962" i="2"/>
  <c r="O962" i="2"/>
  <c r="U961" i="2"/>
  <c r="S961" i="2"/>
  <c r="R961" i="2" s="1"/>
  <c r="Q961" i="2"/>
  <c r="O961" i="2"/>
  <c r="U960" i="2"/>
  <c r="S960" i="2"/>
  <c r="R960" i="2" s="1"/>
  <c r="Q960" i="2"/>
  <c r="O960" i="2"/>
  <c r="U959" i="2"/>
  <c r="S959" i="2"/>
  <c r="R959" i="2" s="1"/>
  <c r="Q959" i="2"/>
  <c r="O959" i="2"/>
  <c r="U958" i="2"/>
  <c r="S958" i="2"/>
  <c r="R958" i="2" s="1"/>
  <c r="Q958" i="2"/>
  <c r="O958" i="2"/>
  <c r="U957" i="2"/>
  <c r="S957" i="2"/>
  <c r="R957" i="2" s="1"/>
  <c r="Q957" i="2"/>
  <c r="O957" i="2"/>
  <c r="U956" i="2"/>
  <c r="S956" i="2"/>
  <c r="R956" i="2" s="1"/>
  <c r="Q956" i="2"/>
  <c r="O956" i="2"/>
  <c r="U955" i="2"/>
  <c r="S955" i="2"/>
  <c r="R955" i="2" s="1"/>
  <c r="Q955" i="2"/>
  <c r="O955" i="2"/>
  <c r="U954" i="2"/>
  <c r="S954" i="2"/>
  <c r="R954" i="2" s="1"/>
  <c r="Q954" i="2"/>
  <c r="O954" i="2"/>
  <c r="U953" i="2"/>
  <c r="S953" i="2"/>
  <c r="R953" i="2" s="1"/>
  <c r="Q953" i="2"/>
  <c r="O953" i="2"/>
  <c r="U952" i="2"/>
  <c r="S952" i="2"/>
  <c r="R952" i="2" s="1"/>
  <c r="Q952" i="2"/>
  <c r="O952" i="2"/>
  <c r="U951" i="2"/>
  <c r="S951" i="2"/>
  <c r="R951" i="2" s="1"/>
  <c r="Q951" i="2"/>
  <c r="O951" i="2"/>
  <c r="U950" i="2"/>
  <c r="S950" i="2"/>
  <c r="R950" i="2" s="1"/>
  <c r="Q950" i="2"/>
  <c r="O950" i="2"/>
  <c r="U949" i="2"/>
  <c r="S949" i="2"/>
  <c r="R949" i="2" s="1"/>
  <c r="Q949" i="2"/>
  <c r="O949" i="2"/>
  <c r="U948" i="2"/>
  <c r="S948" i="2"/>
  <c r="R948" i="2" s="1"/>
  <c r="Q948" i="2"/>
  <c r="O948" i="2"/>
  <c r="U947" i="2"/>
  <c r="S947" i="2"/>
  <c r="R947" i="2" s="1"/>
  <c r="Q947" i="2"/>
  <c r="O947" i="2"/>
  <c r="U946" i="2"/>
  <c r="S946" i="2"/>
  <c r="R946" i="2" s="1"/>
  <c r="Q946" i="2"/>
  <c r="O946" i="2"/>
  <c r="U945" i="2"/>
  <c r="S945" i="2"/>
  <c r="R945" i="2" s="1"/>
  <c r="Q945" i="2"/>
  <c r="O945" i="2"/>
  <c r="U944" i="2"/>
  <c r="S944" i="2"/>
  <c r="R944" i="2" s="1"/>
  <c r="Q944" i="2"/>
  <c r="O944" i="2"/>
  <c r="U943" i="2"/>
  <c r="S943" i="2"/>
  <c r="R943" i="2" s="1"/>
  <c r="Q943" i="2"/>
  <c r="O943" i="2"/>
  <c r="U942" i="2"/>
  <c r="S942" i="2"/>
  <c r="R942" i="2" s="1"/>
  <c r="Q942" i="2"/>
  <c r="O942" i="2"/>
  <c r="U941" i="2"/>
  <c r="S941" i="2"/>
  <c r="R941" i="2" s="1"/>
  <c r="Q941" i="2"/>
  <c r="O941" i="2"/>
  <c r="U940" i="2"/>
  <c r="S940" i="2"/>
  <c r="R940" i="2" s="1"/>
  <c r="Q940" i="2"/>
  <c r="O940" i="2"/>
  <c r="U939" i="2"/>
  <c r="S939" i="2"/>
  <c r="R939" i="2" s="1"/>
  <c r="Q939" i="2"/>
  <c r="O939" i="2"/>
  <c r="U938" i="2"/>
  <c r="S938" i="2"/>
  <c r="R938" i="2" s="1"/>
  <c r="Q938" i="2"/>
  <c r="O938" i="2"/>
  <c r="U937" i="2"/>
  <c r="S937" i="2"/>
  <c r="R937" i="2" s="1"/>
  <c r="Q937" i="2"/>
  <c r="O937" i="2"/>
  <c r="U936" i="2"/>
  <c r="S936" i="2"/>
  <c r="R936" i="2" s="1"/>
  <c r="Q936" i="2"/>
  <c r="O936" i="2"/>
  <c r="U935" i="2"/>
  <c r="S935" i="2"/>
  <c r="R935" i="2" s="1"/>
  <c r="Q935" i="2"/>
  <c r="O935" i="2"/>
  <c r="U934" i="2"/>
  <c r="S934" i="2"/>
  <c r="R934" i="2" s="1"/>
  <c r="Q934" i="2"/>
  <c r="O934" i="2"/>
  <c r="U933" i="2"/>
  <c r="S933" i="2"/>
  <c r="R933" i="2" s="1"/>
  <c r="Q933" i="2"/>
  <c r="O933" i="2"/>
  <c r="U932" i="2"/>
  <c r="S932" i="2"/>
  <c r="R932" i="2" s="1"/>
  <c r="Q932" i="2"/>
  <c r="O932" i="2"/>
  <c r="U931" i="2"/>
  <c r="S931" i="2"/>
  <c r="R931" i="2" s="1"/>
  <c r="Q931" i="2"/>
  <c r="O931" i="2"/>
  <c r="U930" i="2"/>
  <c r="S930" i="2"/>
  <c r="R930" i="2" s="1"/>
  <c r="Q930" i="2"/>
  <c r="O930" i="2"/>
  <c r="U929" i="2"/>
  <c r="S929" i="2"/>
  <c r="R929" i="2" s="1"/>
  <c r="Q929" i="2"/>
  <c r="O929" i="2"/>
  <c r="U928" i="2"/>
  <c r="S928" i="2"/>
  <c r="R928" i="2" s="1"/>
  <c r="Q928" i="2"/>
  <c r="O928" i="2"/>
  <c r="U927" i="2"/>
  <c r="S927" i="2"/>
  <c r="R927" i="2" s="1"/>
  <c r="Q927" i="2"/>
  <c r="O927" i="2"/>
  <c r="U926" i="2"/>
  <c r="S926" i="2"/>
  <c r="R926" i="2" s="1"/>
  <c r="Q926" i="2"/>
  <c r="O926" i="2"/>
  <c r="U925" i="2"/>
  <c r="S925" i="2"/>
  <c r="R925" i="2" s="1"/>
  <c r="Q925" i="2"/>
  <c r="O925" i="2"/>
  <c r="U924" i="2"/>
  <c r="S924" i="2"/>
  <c r="R924" i="2" s="1"/>
  <c r="Q924" i="2"/>
  <c r="O924" i="2"/>
  <c r="U923" i="2"/>
  <c r="S923" i="2"/>
  <c r="R923" i="2" s="1"/>
  <c r="Q923" i="2"/>
  <c r="O923" i="2"/>
  <c r="U922" i="2"/>
  <c r="S922" i="2"/>
  <c r="R922" i="2" s="1"/>
  <c r="Q922" i="2"/>
  <c r="O922" i="2"/>
  <c r="U921" i="2"/>
  <c r="S921" i="2"/>
  <c r="R921" i="2" s="1"/>
  <c r="Q921" i="2"/>
  <c r="O921" i="2"/>
  <c r="U920" i="2"/>
  <c r="S920" i="2"/>
  <c r="R920" i="2" s="1"/>
  <c r="Q920" i="2"/>
  <c r="O920" i="2"/>
  <c r="U919" i="2"/>
  <c r="S919" i="2"/>
  <c r="R919" i="2" s="1"/>
  <c r="Q919" i="2"/>
  <c r="O919" i="2"/>
  <c r="U918" i="2"/>
  <c r="S918" i="2"/>
  <c r="R918" i="2" s="1"/>
  <c r="Q918" i="2"/>
  <c r="O918" i="2"/>
  <c r="U917" i="2"/>
  <c r="S917" i="2"/>
  <c r="R917" i="2" s="1"/>
  <c r="Q917" i="2"/>
  <c r="O917" i="2"/>
  <c r="U916" i="2"/>
  <c r="S916" i="2"/>
  <c r="R916" i="2" s="1"/>
  <c r="Q916" i="2"/>
  <c r="O916" i="2"/>
  <c r="U915" i="2"/>
  <c r="S915" i="2"/>
  <c r="R915" i="2" s="1"/>
  <c r="Q915" i="2"/>
  <c r="O915" i="2"/>
  <c r="U914" i="2"/>
  <c r="S914" i="2"/>
  <c r="R914" i="2" s="1"/>
  <c r="Q914" i="2"/>
  <c r="O914" i="2"/>
  <c r="U913" i="2"/>
  <c r="S913" i="2"/>
  <c r="R913" i="2" s="1"/>
  <c r="Q913" i="2"/>
  <c r="O913" i="2"/>
  <c r="U912" i="2"/>
  <c r="S912" i="2"/>
  <c r="R912" i="2" s="1"/>
  <c r="Q912" i="2"/>
  <c r="O912" i="2"/>
  <c r="U911" i="2"/>
  <c r="S911" i="2"/>
  <c r="R911" i="2" s="1"/>
  <c r="Q911" i="2"/>
  <c r="O911" i="2"/>
  <c r="U910" i="2"/>
  <c r="S910" i="2"/>
  <c r="R910" i="2" s="1"/>
  <c r="Q910" i="2"/>
  <c r="O910" i="2"/>
  <c r="U909" i="2"/>
  <c r="S909" i="2"/>
  <c r="R909" i="2" s="1"/>
  <c r="Q909" i="2"/>
  <c r="O909" i="2"/>
  <c r="U908" i="2"/>
  <c r="S908" i="2"/>
  <c r="R908" i="2" s="1"/>
  <c r="Q908" i="2"/>
  <c r="O908" i="2"/>
  <c r="U907" i="2"/>
  <c r="S907" i="2"/>
  <c r="R907" i="2" s="1"/>
  <c r="Q907" i="2"/>
  <c r="O907" i="2"/>
  <c r="U906" i="2"/>
  <c r="S906" i="2"/>
  <c r="R906" i="2" s="1"/>
  <c r="Q906" i="2"/>
  <c r="O906" i="2"/>
  <c r="U905" i="2"/>
  <c r="S905" i="2"/>
  <c r="R905" i="2" s="1"/>
  <c r="Q905" i="2"/>
  <c r="O905" i="2"/>
  <c r="U904" i="2"/>
  <c r="S904" i="2"/>
  <c r="R904" i="2" s="1"/>
  <c r="Q904" i="2"/>
  <c r="O904" i="2"/>
  <c r="U903" i="2"/>
  <c r="S903" i="2"/>
  <c r="R903" i="2" s="1"/>
  <c r="Q903" i="2"/>
  <c r="O903" i="2"/>
  <c r="U902" i="2"/>
  <c r="S902" i="2"/>
  <c r="R902" i="2" s="1"/>
  <c r="Q902" i="2"/>
  <c r="O902" i="2"/>
  <c r="U901" i="2"/>
  <c r="S901" i="2"/>
  <c r="R901" i="2" s="1"/>
  <c r="Q901" i="2"/>
  <c r="O901" i="2"/>
  <c r="U900" i="2"/>
  <c r="S900" i="2"/>
  <c r="R900" i="2" s="1"/>
  <c r="Q900" i="2"/>
  <c r="O900" i="2"/>
  <c r="U899" i="2"/>
  <c r="S899" i="2"/>
  <c r="R899" i="2" s="1"/>
  <c r="Q899" i="2"/>
  <c r="O899" i="2"/>
  <c r="U898" i="2"/>
  <c r="S898" i="2"/>
  <c r="R898" i="2" s="1"/>
  <c r="Q898" i="2"/>
  <c r="O898" i="2"/>
  <c r="U897" i="2"/>
  <c r="S897" i="2"/>
  <c r="R897" i="2" s="1"/>
  <c r="Q897" i="2"/>
  <c r="O897" i="2"/>
  <c r="U896" i="2"/>
  <c r="S896" i="2"/>
  <c r="R896" i="2" s="1"/>
  <c r="Q896" i="2"/>
  <c r="O896" i="2"/>
  <c r="U895" i="2"/>
  <c r="S895" i="2"/>
  <c r="R895" i="2" s="1"/>
  <c r="Q895" i="2"/>
  <c r="O895" i="2"/>
  <c r="U894" i="2"/>
  <c r="S894" i="2"/>
  <c r="R894" i="2" s="1"/>
  <c r="Q894" i="2"/>
  <c r="O894" i="2"/>
  <c r="U893" i="2"/>
  <c r="S893" i="2"/>
  <c r="R893" i="2" s="1"/>
  <c r="Q893" i="2"/>
  <c r="O893" i="2"/>
  <c r="U892" i="2"/>
  <c r="S892" i="2"/>
  <c r="R892" i="2" s="1"/>
  <c r="Q892" i="2"/>
  <c r="O892" i="2"/>
  <c r="U891" i="2"/>
  <c r="S891" i="2"/>
  <c r="R891" i="2" s="1"/>
  <c r="Q891" i="2"/>
  <c r="O891" i="2"/>
  <c r="U890" i="2"/>
  <c r="S890" i="2"/>
  <c r="R890" i="2" s="1"/>
  <c r="Q890" i="2"/>
  <c r="O890" i="2"/>
  <c r="U889" i="2"/>
  <c r="S889" i="2"/>
  <c r="R889" i="2" s="1"/>
  <c r="Q889" i="2"/>
  <c r="O889" i="2"/>
  <c r="U888" i="2"/>
  <c r="S888" i="2"/>
  <c r="R888" i="2" s="1"/>
  <c r="Q888" i="2"/>
  <c r="O888" i="2"/>
  <c r="U887" i="2"/>
  <c r="S887" i="2"/>
  <c r="R887" i="2" s="1"/>
  <c r="Q887" i="2"/>
  <c r="O887" i="2"/>
  <c r="U886" i="2"/>
  <c r="S886" i="2"/>
  <c r="R886" i="2" s="1"/>
  <c r="Q886" i="2"/>
  <c r="O886" i="2"/>
  <c r="U885" i="2"/>
  <c r="S885" i="2"/>
  <c r="R885" i="2" s="1"/>
  <c r="Q885" i="2"/>
  <c r="O885" i="2"/>
  <c r="U884" i="2"/>
  <c r="S884" i="2"/>
  <c r="R884" i="2" s="1"/>
  <c r="Q884" i="2"/>
  <c r="O884" i="2"/>
  <c r="U883" i="2"/>
  <c r="S883" i="2"/>
  <c r="R883" i="2" s="1"/>
  <c r="Q883" i="2"/>
  <c r="O883" i="2"/>
  <c r="U882" i="2"/>
  <c r="S882" i="2"/>
  <c r="R882" i="2" s="1"/>
  <c r="Q882" i="2"/>
  <c r="O882" i="2"/>
  <c r="U881" i="2"/>
  <c r="S881" i="2"/>
  <c r="R881" i="2" s="1"/>
  <c r="Q881" i="2"/>
  <c r="O881" i="2"/>
  <c r="U880" i="2"/>
  <c r="S880" i="2"/>
  <c r="R880" i="2" s="1"/>
  <c r="Q880" i="2"/>
  <c r="O880" i="2"/>
  <c r="U879" i="2"/>
  <c r="S879" i="2"/>
  <c r="R879" i="2" s="1"/>
  <c r="Q879" i="2"/>
  <c r="O879" i="2"/>
  <c r="U878" i="2"/>
  <c r="S878" i="2"/>
  <c r="R878" i="2" s="1"/>
  <c r="Q878" i="2"/>
  <c r="O878" i="2"/>
  <c r="U877" i="2"/>
  <c r="S877" i="2"/>
  <c r="R877" i="2" s="1"/>
  <c r="Q877" i="2"/>
  <c r="O877" i="2"/>
  <c r="U876" i="2"/>
  <c r="S876" i="2"/>
  <c r="R876" i="2" s="1"/>
  <c r="Q876" i="2"/>
  <c r="O876" i="2"/>
  <c r="U875" i="2"/>
  <c r="S875" i="2"/>
  <c r="R875" i="2" s="1"/>
  <c r="Q875" i="2"/>
  <c r="O875" i="2"/>
  <c r="U874" i="2"/>
  <c r="S874" i="2"/>
  <c r="R874" i="2" s="1"/>
  <c r="Q874" i="2"/>
  <c r="O874" i="2"/>
  <c r="U873" i="2"/>
  <c r="S873" i="2"/>
  <c r="R873" i="2" s="1"/>
  <c r="Q873" i="2"/>
  <c r="O873" i="2"/>
  <c r="U872" i="2"/>
  <c r="S872" i="2"/>
  <c r="R872" i="2" s="1"/>
  <c r="Q872" i="2"/>
  <c r="O872" i="2"/>
  <c r="U871" i="2"/>
  <c r="S871" i="2"/>
  <c r="R871" i="2" s="1"/>
  <c r="Q871" i="2"/>
  <c r="O871" i="2"/>
  <c r="U870" i="2"/>
  <c r="S870" i="2"/>
  <c r="R870" i="2" s="1"/>
  <c r="Q870" i="2"/>
  <c r="O870" i="2"/>
  <c r="U869" i="2"/>
  <c r="S869" i="2"/>
  <c r="R869" i="2" s="1"/>
  <c r="Q869" i="2"/>
  <c r="O869" i="2"/>
  <c r="U868" i="2"/>
  <c r="S868" i="2"/>
  <c r="R868" i="2" s="1"/>
  <c r="Q868" i="2"/>
  <c r="O868" i="2"/>
  <c r="U867" i="2"/>
  <c r="S867" i="2"/>
  <c r="R867" i="2" s="1"/>
  <c r="Q867" i="2"/>
  <c r="O867" i="2"/>
  <c r="U866" i="2"/>
  <c r="S866" i="2"/>
  <c r="R866" i="2" s="1"/>
  <c r="Q866" i="2"/>
  <c r="O866" i="2"/>
  <c r="U865" i="2"/>
  <c r="S865" i="2"/>
  <c r="R865" i="2" s="1"/>
  <c r="Q865" i="2"/>
  <c r="O865" i="2"/>
  <c r="U864" i="2"/>
  <c r="S864" i="2"/>
  <c r="R864" i="2" s="1"/>
  <c r="Q864" i="2"/>
  <c r="O864" i="2"/>
  <c r="U863" i="2"/>
  <c r="S863" i="2"/>
  <c r="R863" i="2" s="1"/>
  <c r="Q863" i="2"/>
  <c r="O863" i="2"/>
  <c r="U862" i="2"/>
  <c r="S862" i="2"/>
  <c r="R862" i="2" s="1"/>
  <c r="Q862" i="2"/>
  <c r="O862" i="2"/>
  <c r="U861" i="2"/>
  <c r="S861" i="2"/>
  <c r="R861" i="2" s="1"/>
  <c r="Q861" i="2"/>
  <c r="O861" i="2"/>
  <c r="U860" i="2"/>
  <c r="S860" i="2"/>
  <c r="R860" i="2" s="1"/>
  <c r="Q860" i="2"/>
  <c r="O860" i="2"/>
  <c r="U859" i="2"/>
  <c r="S859" i="2"/>
  <c r="R859" i="2" s="1"/>
  <c r="Q859" i="2"/>
  <c r="O859" i="2"/>
  <c r="U858" i="2"/>
  <c r="S858" i="2"/>
  <c r="R858" i="2" s="1"/>
  <c r="Q858" i="2"/>
  <c r="O858" i="2"/>
  <c r="U857" i="2"/>
  <c r="S857" i="2"/>
  <c r="R857" i="2" s="1"/>
  <c r="Q857" i="2"/>
  <c r="O857" i="2"/>
  <c r="U856" i="2"/>
  <c r="S856" i="2"/>
  <c r="R856" i="2" s="1"/>
  <c r="Q856" i="2"/>
  <c r="O856" i="2"/>
  <c r="U855" i="2"/>
  <c r="S855" i="2"/>
  <c r="R855" i="2" s="1"/>
  <c r="Q855" i="2"/>
  <c r="O855" i="2"/>
  <c r="U854" i="2"/>
  <c r="S854" i="2"/>
  <c r="R854" i="2" s="1"/>
  <c r="Q854" i="2"/>
  <c r="O854" i="2"/>
  <c r="U853" i="2"/>
  <c r="S853" i="2"/>
  <c r="R853" i="2" s="1"/>
  <c r="Q853" i="2"/>
  <c r="O853" i="2"/>
  <c r="U852" i="2"/>
  <c r="S852" i="2"/>
  <c r="R852" i="2"/>
  <c r="Q852" i="2"/>
  <c r="O852" i="2"/>
  <c r="U851" i="2"/>
  <c r="S851" i="2"/>
  <c r="R851" i="2" s="1"/>
  <c r="Q851" i="2"/>
  <c r="O851" i="2"/>
  <c r="U850" i="2"/>
  <c r="S850" i="2"/>
  <c r="R850" i="2" s="1"/>
  <c r="Q850" i="2"/>
  <c r="O850" i="2"/>
  <c r="U849" i="2"/>
  <c r="S849" i="2"/>
  <c r="R849" i="2" s="1"/>
  <c r="Q849" i="2"/>
  <c r="O849" i="2"/>
  <c r="U848" i="2"/>
  <c r="S848" i="2"/>
  <c r="R848" i="2" s="1"/>
  <c r="Q848" i="2"/>
  <c r="O848" i="2"/>
  <c r="U847" i="2"/>
  <c r="S847" i="2"/>
  <c r="R847" i="2" s="1"/>
  <c r="Q847" i="2"/>
  <c r="O847" i="2"/>
  <c r="U846" i="2"/>
  <c r="S846" i="2"/>
  <c r="R846" i="2" s="1"/>
  <c r="Q846" i="2"/>
  <c r="O846" i="2"/>
  <c r="U845" i="2"/>
  <c r="S845" i="2"/>
  <c r="R845" i="2" s="1"/>
  <c r="Q845" i="2"/>
  <c r="O845" i="2"/>
  <c r="U844" i="2"/>
  <c r="S844" i="2"/>
  <c r="R844" i="2" s="1"/>
  <c r="Q844" i="2"/>
  <c r="O844" i="2"/>
  <c r="U843" i="2"/>
  <c r="S843" i="2"/>
  <c r="R843" i="2" s="1"/>
  <c r="Q843" i="2"/>
  <c r="O843" i="2"/>
  <c r="U842" i="2"/>
  <c r="S842" i="2"/>
  <c r="R842" i="2" s="1"/>
  <c r="Q842" i="2"/>
  <c r="O842" i="2"/>
  <c r="U841" i="2"/>
  <c r="S841" i="2"/>
  <c r="R841" i="2" s="1"/>
  <c r="Q841" i="2"/>
  <c r="O841" i="2"/>
  <c r="U840" i="2"/>
  <c r="S840" i="2"/>
  <c r="R840" i="2" s="1"/>
  <c r="Q840" i="2"/>
  <c r="O840" i="2"/>
  <c r="U839" i="2"/>
  <c r="S839" i="2"/>
  <c r="R839" i="2" s="1"/>
  <c r="Q839" i="2"/>
  <c r="O839" i="2"/>
  <c r="U838" i="2"/>
  <c r="S838" i="2"/>
  <c r="R838" i="2" s="1"/>
  <c r="Q838" i="2"/>
  <c r="O838" i="2"/>
  <c r="U837" i="2"/>
  <c r="S837" i="2"/>
  <c r="R837" i="2" s="1"/>
  <c r="Q837" i="2"/>
  <c r="O837" i="2"/>
  <c r="U836" i="2"/>
  <c r="S836" i="2"/>
  <c r="R836" i="2" s="1"/>
  <c r="Q836" i="2"/>
  <c r="O836" i="2"/>
  <c r="U835" i="2"/>
  <c r="S835" i="2"/>
  <c r="R835" i="2" s="1"/>
  <c r="Q835" i="2"/>
  <c r="O835" i="2"/>
  <c r="U834" i="2"/>
  <c r="S834" i="2"/>
  <c r="R834" i="2" s="1"/>
  <c r="Q834" i="2"/>
  <c r="O834" i="2"/>
  <c r="U833" i="2"/>
  <c r="S833" i="2"/>
  <c r="R833" i="2" s="1"/>
  <c r="Q833" i="2"/>
  <c r="O833" i="2"/>
  <c r="U832" i="2"/>
  <c r="S832" i="2"/>
  <c r="R832" i="2" s="1"/>
  <c r="Q832" i="2"/>
  <c r="O832" i="2"/>
  <c r="U831" i="2"/>
  <c r="S831" i="2"/>
  <c r="R831" i="2" s="1"/>
  <c r="Q831" i="2"/>
  <c r="O831" i="2"/>
  <c r="U830" i="2"/>
  <c r="S830" i="2"/>
  <c r="R830" i="2" s="1"/>
  <c r="Q830" i="2"/>
  <c r="O830" i="2"/>
  <c r="U829" i="2"/>
  <c r="S829" i="2"/>
  <c r="R829" i="2" s="1"/>
  <c r="Q829" i="2"/>
  <c r="O829" i="2"/>
  <c r="U828" i="2"/>
  <c r="S828" i="2"/>
  <c r="R828" i="2" s="1"/>
  <c r="Q828" i="2"/>
  <c r="O828" i="2"/>
  <c r="U827" i="2"/>
  <c r="S827" i="2"/>
  <c r="R827" i="2" s="1"/>
  <c r="Q827" i="2"/>
  <c r="O827" i="2"/>
  <c r="U826" i="2"/>
  <c r="S826" i="2"/>
  <c r="R826" i="2" s="1"/>
  <c r="Q826" i="2"/>
  <c r="O826" i="2"/>
  <c r="U825" i="2"/>
  <c r="S825" i="2"/>
  <c r="R825" i="2" s="1"/>
  <c r="Q825" i="2"/>
  <c r="O825" i="2"/>
  <c r="U824" i="2"/>
  <c r="S824" i="2"/>
  <c r="R824" i="2" s="1"/>
  <c r="Q824" i="2"/>
  <c r="O824" i="2"/>
  <c r="U823" i="2"/>
  <c r="S823" i="2"/>
  <c r="R823" i="2" s="1"/>
  <c r="Q823" i="2"/>
  <c r="O823" i="2"/>
  <c r="U822" i="2"/>
  <c r="S822" i="2"/>
  <c r="R822" i="2" s="1"/>
  <c r="Q822" i="2"/>
  <c r="O822" i="2"/>
  <c r="U821" i="2"/>
  <c r="S821" i="2"/>
  <c r="R821" i="2" s="1"/>
  <c r="Q821" i="2"/>
  <c r="O821" i="2"/>
  <c r="U820" i="2"/>
  <c r="S820" i="2"/>
  <c r="R820" i="2" s="1"/>
  <c r="Q820" i="2"/>
  <c r="O820" i="2"/>
  <c r="U819" i="2"/>
  <c r="S819" i="2"/>
  <c r="R819" i="2" s="1"/>
  <c r="Q819" i="2"/>
  <c r="O819" i="2"/>
  <c r="U818" i="2"/>
  <c r="S818" i="2"/>
  <c r="R818" i="2" s="1"/>
  <c r="Q818" i="2"/>
  <c r="O818" i="2"/>
  <c r="U817" i="2"/>
  <c r="S817" i="2"/>
  <c r="R817" i="2" s="1"/>
  <c r="Q817" i="2"/>
  <c r="O817" i="2"/>
  <c r="U816" i="2"/>
  <c r="S816" i="2"/>
  <c r="R816" i="2" s="1"/>
  <c r="Q816" i="2"/>
  <c r="O816" i="2"/>
  <c r="U815" i="2"/>
  <c r="S815" i="2"/>
  <c r="R815" i="2" s="1"/>
  <c r="Q815" i="2"/>
  <c r="O815" i="2"/>
  <c r="U814" i="2"/>
  <c r="S814" i="2"/>
  <c r="R814" i="2" s="1"/>
  <c r="Q814" i="2"/>
  <c r="O814" i="2"/>
  <c r="U813" i="2"/>
  <c r="S813" i="2"/>
  <c r="R813" i="2" s="1"/>
  <c r="Q813" i="2"/>
  <c r="O813" i="2"/>
  <c r="U812" i="2"/>
  <c r="S812" i="2"/>
  <c r="R812" i="2" s="1"/>
  <c r="Q812" i="2"/>
  <c r="O812" i="2"/>
  <c r="U811" i="2"/>
  <c r="S811" i="2"/>
  <c r="R811" i="2" s="1"/>
  <c r="Q811" i="2"/>
  <c r="O811" i="2"/>
  <c r="U810" i="2"/>
  <c r="S810" i="2"/>
  <c r="R810" i="2" s="1"/>
  <c r="Q810" i="2"/>
  <c r="O810" i="2"/>
  <c r="U809" i="2"/>
  <c r="S809" i="2"/>
  <c r="R809" i="2" s="1"/>
  <c r="Q809" i="2"/>
  <c r="O809" i="2"/>
  <c r="U808" i="2"/>
  <c r="S808" i="2"/>
  <c r="R808" i="2" s="1"/>
  <c r="Q808" i="2"/>
  <c r="O808" i="2"/>
  <c r="U807" i="2"/>
  <c r="S807" i="2"/>
  <c r="R807" i="2" s="1"/>
  <c r="Q807" i="2"/>
  <c r="O807" i="2"/>
  <c r="U806" i="2"/>
  <c r="S806" i="2"/>
  <c r="R806" i="2" s="1"/>
  <c r="Q806" i="2"/>
  <c r="O806" i="2"/>
  <c r="U805" i="2"/>
  <c r="S805" i="2"/>
  <c r="R805" i="2" s="1"/>
  <c r="Q805" i="2"/>
  <c r="O805" i="2"/>
  <c r="U804" i="2"/>
  <c r="S804" i="2"/>
  <c r="R804" i="2" s="1"/>
  <c r="Q804" i="2"/>
  <c r="O804" i="2"/>
  <c r="U803" i="2"/>
  <c r="S803" i="2"/>
  <c r="R803" i="2" s="1"/>
  <c r="Q803" i="2"/>
  <c r="O803" i="2"/>
  <c r="U802" i="2"/>
  <c r="S802" i="2"/>
  <c r="R802" i="2" s="1"/>
  <c r="Q802" i="2"/>
  <c r="O802" i="2"/>
  <c r="U801" i="2"/>
  <c r="S801" i="2"/>
  <c r="R801" i="2" s="1"/>
  <c r="Q801" i="2"/>
  <c r="O801" i="2"/>
  <c r="U800" i="2"/>
  <c r="S800" i="2"/>
  <c r="R800" i="2" s="1"/>
  <c r="Q800" i="2"/>
  <c r="O800" i="2"/>
  <c r="U799" i="2"/>
  <c r="S799" i="2"/>
  <c r="R799" i="2" s="1"/>
  <c r="Q799" i="2"/>
  <c r="O799" i="2"/>
  <c r="U798" i="2"/>
  <c r="S798" i="2"/>
  <c r="R798" i="2" s="1"/>
  <c r="Q798" i="2"/>
  <c r="O798" i="2"/>
  <c r="U797" i="2"/>
  <c r="S797" i="2"/>
  <c r="R797" i="2" s="1"/>
  <c r="Q797" i="2"/>
  <c r="O797" i="2"/>
  <c r="U796" i="2"/>
  <c r="S796" i="2"/>
  <c r="R796" i="2" s="1"/>
  <c r="Q796" i="2"/>
  <c r="O796" i="2"/>
  <c r="U795" i="2"/>
  <c r="S795" i="2"/>
  <c r="R795" i="2" s="1"/>
  <c r="Q795" i="2"/>
  <c r="O795" i="2"/>
  <c r="U794" i="2"/>
  <c r="S794" i="2"/>
  <c r="R794" i="2" s="1"/>
  <c r="Q794" i="2"/>
  <c r="O794" i="2"/>
  <c r="U793" i="2"/>
  <c r="S793" i="2"/>
  <c r="R793" i="2" s="1"/>
  <c r="Q793" i="2"/>
  <c r="O793" i="2"/>
  <c r="U792" i="2"/>
  <c r="S792" i="2"/>
  <c r="R792" i="2" s="1"/>
  <c r="Q792" i="2"/>
  <c r="O792" i="2"/>
  <c r="U791" i="2"/>
  <c r="S791" i="2"/>
  <c r="R791" i="2" s="1"/>
  <c r="Q791" i="2"/>
  <c r="O791" i="2"/>
  <c r="U790" i="2"/>
  <c r="S790" i="2"/>
  <c r="R790" i="2" s="1"/>
  <c r="Q790" i="2"/>
  <c r="O790" i="2"/>
  <c r="U789" i="2"/>
  <c r="S789" i="2"/>
  <c r="R789" i="2" s="1"/>
  <c r="Q789" i="2"/>
  <c r="O789" i="2"/>
  <c r="U788" i="2"/>
  <c r="S788" i="2"/>
  <c r="R788" i="2" s="1"/>
  <c r="Q788" i="2"/>
  <c r="O788" i="2"/>
  <c r="U787" i="2"/>
  <c r="S787" i="2"/>
  <c r="R787" i="2" s="1"/>
  <c r="Q787" i="2"/>
  <c r="O787" i="2"/>
  <c r="U786" i="2"/>
  <c r="S786" i="2"/>
  <c r="R786" i="2" s="1"/>
  <c r="Q786" i="2"/>
  <c r="O786" i="2"/>
  <c r="U785" i="2"/>
  <c r="S785" i="2"/>
  <c r="R785" i="2" s="1"/>
  <c r="Q785" i="2"/>
  <c r="O785" i="2"/>
  <c r="U784" i="2"/>
  <c r="S784" i="2"/>
  <c r="R784" i="2" s="1"/>
  <c r="Q784" i="2"/>
  <c r="O784" i="2"/>
  <c r="U783" i="2"/>
  <c r="S783" i="2"/>
  <c r="R783" i="2" s="1"/>
  <c r="Q783" i="2"/>
  <c r="O783" i="2"/>
  <c r="U782" i="2"/>
  <c r="S782" i="2"/>
  <c r="R782" i="2" s="1"/>
  <c r="Q782" i="2"/>
  <c r="O782" i="2"/>
  <c r="U781" i="2"/>
  <c r="S781" i="2"/>
  <c r="R781" i="2" s="1"/>
  <c r="Q781" i="2"/>
  <c r="O781" i="2"/>
  <c r="U780" i="2"/>
  <c r="S780" i="2"/>
  <c r="R780" i="2" s="1"/>
  <c r="Q780" i="2"/>
  <c r="O780" i="2"/>
  <c r="U779" i="2"/>
  <c r="S779" i="2"/>
  <c r="R779" i="2" s="1"/>
  <c r="Q779" i="2"/>
  <c r="O779" i="2"/>
  <c r="U778" i="2"/>
  <c r="S778" i="2"/>
  <c r="R778" i="2" s="1"/>
  <c r="Q778" i="2"/>
  <c r="O778" i="2"/>
  <c r="U777" i="2"/>
  <c r="S777" i="2"/>
  <c r="R777" i="2" s="1"/>
  <c r="Q777" i="2"/>
  <c r="O777" i="2"/>
  <c r="U776" i="2"/>
  <c r="S776" i="2"/>
  <c r="R776" i="2" s="1"/>
  <c r="Q776" i="2"/>
  <c r="O776" i="2"/>
  <c r="U775" i="2"/>
  <c r="S775" i="2"/>
  <c r="R775" i="2" s="1"/>
  <c r="Q775" i="2"/>
  <c r="O775" i="2"/>
  <c r="U774" i="2"/>
  <c r="S774" i="2"/>
  <c r="R774" i="2" s="1"/>
  <c r="Q774" i="2"/>
  <c r="O774" i="2"/>
  <c r="U773" i="2"/>
  <c r="S773" i="2"/>
  <c r="R773" i="2" s="1"/>
  <c r="Q773" i="2"/>
  <c r="O773" i="2"/>
  <c r="U772" i="2"/>
  <c r="S772" i="2"/>
  <c r="R772" i="2" s="1"/>
  <c r="Q772" i="2"/>
  <c r="O772" i="2"/>
  <c r="U771" i="2"/>
  <c r="S771" i="2"/>
  <c r="R771" i="2" s="1"/>
  <c r="Q771" i="2"/>
  <c r="O771" i="2"/>
  <c r="U770" i="2"/>
  <c r="S770" i="2"/>
  <c r="R770" i="2" s="1"/>
  <c r="Q770" i="2"/>
  <c r="O770" i="2"/>
  <c r="U769" i="2"/>
  <c r="S769" i="2"/>
  <c r="R769" i="2" s="1"/>
  <c r="Q769" i="2"/>
  <c r="O769" i="2"/>
  <c r="U768" i="2"/>
  <c r="S768" i="2"/>
  <c r="R768" i="2" s="1"/>
  <c r="Q768" i="2"/>
  <c r="O768" i="2"/>
  <c r="U767" i="2"/>
  <c r="S767" i="2"/>
  <c r="R767" i="2" s="1"/>
  <c r="Q767" i="2"/>
  <c r="O767" i="2"/>
  <c r="U766" i="2"/>
  <c r="S766" i="2"/>
  <c r="R766" i="2" s="1"/>
  <c r="Q766" i="2"/>
  <c r="O766" i="2"/>
  <c r="U765" i="2"/>
  <c r="S765" i="2"/>
  <c r="R765" i="2" s="1"/>
  <c r="Q765" i="2"/>
  <c r="O765" i="2"/>
  <c r="U764" i="2"/>
  <c r="S764" i="2"/>
  <c r="R764" i="2" s="1"/>
  <c r="Q764" i="2"/>
  <c r="O764" i="2"/>
  <c r="U763" i="2"/>
  <c r="S763" i="2"/>
  <c r="R763" i="2" s="1"/>
  <c r="Q763" i="2"/>
  <c r="O763" i="2"/>
  <c r="U762" i="2"/>
  <c r="S762" i="2"/>
  <c r="R762" i="2" s="1"/>
  <c r="Q762" i="2"/>
  <c r="O762" i="2"/>
  <c r="U761" i="2"/>
  <c r="S761" i="2"/>
  <c r="R761" i="2" s="1"/>
  <c r="Q761" i="2"/>
  <c r="O761" i="2"/>
  <c r="U760" i="2"/>
  <c r="S760" i="2"/>
  <c r="R760" i="2" s="1"/>
  <c r="Q760" i="2"/>
  <c r="O760" i="2"/>
  <c r="U759" i="2"/>
  <c r="S759" i="2"/>
  <c r="R759" i="2" s="1"/>
  <c r="Q759" i="2"/>
  <c r="O759" i="2"/>
  <c r="U758" i="2"/>
  <c r="S758" i="2"/>
  <c r="R758" i="2" s="1"/>
  <c r="Q758" i="2"/>
  <c r="O758" i="2"/>
  <c r="U757" i="2"/>
  <c r="S757" i="2"/>
  <c r="R757" i="2" s="1"/>
  <c r="Q757" i="2"/>
  <c r="O757" i="2"/>
  <c r="U756" i="2"/>
  <c r="S756" i="2"/>
  <c r="R756" i="2" s="1"/>
  <c r="Q756" i="2"/>
  <c r="O756" i="2"/>
  <c r="U755" i="2"/>
  <c r="S755" i="2"/>
  <c r="R755" i="2" s="1"/>
  <c r="Q755" i="2"/>
  <c r="O755" i="2"/>
  <c r="U754" i="2"/>
  <c r="S754" i="2"/>
  <c r="R754" i="2" s="1"/>
  <c r="Q754" i="2"/>
  <c r="O754" i="2"/>
  <c r="U753" i="2"/>
  <c r="S753" i="2"/>
  <c r="R753" i="2" s="1"/>
  <c r="Q753" i="2"/>
  <c r="O753" i="2"/>
  <c r="U752" i="2"/>
  <c r="S752" i="2"/>
  <c r="R752" i="2" s="1"/>
  <c r="Q752" i="2"/>
  <c r="O752" i="2"/>
  <c r="U751" i="2"/>
  <c r="S751" i="2"/>
  <c r="R751" i="2" s="1"/>
  <c r="Q751" i="2"/>
  <c r="O751" i="2"/>
  <c r="U750" i="2"/>
  <c r="S750" i="2"/>
  <c r="R750" i="2" s="1"/>
  <c r="Q750" i="2"/>
  <c r="O750" i="2"/>
  <c r="U749" i="2"/>
  <c r="S749" i="2"/>
  <c r="R749" i="2" s="1"/>
  <c r="Q749" i="2"/>
  <c r="O749" i="2"/>
  <c r="U748" i="2"/>
  <c r="S748" i="2"/>
  <c r="R748" i="2" s="1"/>
  <c r="Q748" i="2"/>
  <c r="O748" i="2"/>
  <c r="U747" i="2"/>
  <c r="S747" i="2"/>
  <c r="R747" i="2" s="1"/>
  <c r="Q747" i="2"/>
  <c r="O747" i="2"/>
  <c r="U746" i="2"/>
  <c r="S746" i="2"/>
  <c r="R746" i="2" s="1"/>
  <c r="Q746" i="2"/>
  <c r="O746" i="2"/>
  <c r="U745" i="2"/>
  <c r="S745" i="2"/>
  <c r="R745" i="2" s="1"/>
  <c r="Q745" i="2"/>
  <c r="O745" i="2"/>
  <c r="U744" i="2"/>
  <c r="S744" i="2"/>
  <c r="R744" i="2" s="1"/>
  <c r="Q744" i="2"/>
  <c r="O744" i="2"/>
  <c r="U743" i="2"/>
  <c r="S743" i="2"/>
  <c r="R743" i="2" s="1"/>
  <c r="Q743" i="2"/>
  <c r="O743" i="2"/>
  <c r="U742" i="2"/>
  <c r="S742" i="2"/>
  <c r="R742" i="2" s="1"/>
  <c r="Q742" i="2"/>
  <c r="O742" i="2"/>
  <c r="U741" i="2"/>
  <c r="S741" i="2"/>
  <c r="R741" i="2" s="1"/>
  <c r="Q741" i="2"/>
  <c r="O741" i="2"/>
  <c r="U740" i="2"/>
  <c r="S740" i="2"/>
  <c r="R740" i="2" s="1"/>
  <c r="Q740" i="2"/>
  <c r="O740" i="2"/>
  <c r="U739" i="2"/>
  <c r="S739" i="2"/>
  <c r="R739" i="2" s="1"/>
  <c r="Q739" i="2"/>
  <c r="O739" i="2"/>
  <c r="U738" i="2"/>
  <c r="S738" i="2"/>
  <c r="R738" i="2" s="1"/>
  <c r="Q738" i="2"/>
  <c r="O738" i="2"/>
  <c r="U737" i="2"/>
  <c r="S737" i="2"/>
  <c r="R737" i="2" s="1"/>
  <c r="Q737" i="2"/>
  <c r="O737" i="2"/>
  <c r="U736" i="2"/>
  <c r="S736" i="2"/>
  <c r="R736" i="2" s="1"/>
  <c r="Q736" i="2"/>
  <c r="O736" i="2"/>
  <c r="U735" i="2"/>
  <c r="S735" i="2"/>
  <c r="R735" i="2" s="1"/>
  <c r="Q735" i="2"/>
  <c r="O735" i="2"/>
  <c r="U734" i="2"/>
  <c r="S734" i="2"/>
  <c r="R734" i="2" s="1"/>
  <c r="Q734" i="2"/>
  <c r="O734" i="2"/>
  <c r="U733" i="2"/>
  <c r="S733" i="2"/>
  <c r="R733" i="2" s="1"/>
  <c r="Q733" i="2"/>
  <c r="O733" i="2"/>
  <c r="U732" i="2"/>
  <c r="S732" i="2"/>
  <c r="R732" i="2" s="1"/>
  <c r="Q732" i="2"/>
  <c r="O732" i="2"/>
  <c r="U731" i="2"/>
  <c r="S731" i="2"/>
  <c r="R731" i="2" s="1"/>
  <c r="Q731" i="2"/>
  <c r="O731" i="2"/>
  <c r="U730" i="2"/>
  <c r="S730" i="2"/>
  <c r="R730" i="2" s="1"/>
  <c r="Q730" i="2"/>
  <c r="O730" i="2"/>
  <c r="U729" i="2"/>
  <c r="S729" i="2"/>
  <c r="R729" i="2" s="1"/>
  <c r="Q729" i="2"/>
  <c r="O729" i="2"/>
  <c r="U728" i="2"/>
  <c r="S728" i="2"/>
  <c r="R728" i="2" s="1"/>
  <c r="Q728" i="2"/>
  <c r="O728" i="2"/>
  <c r="U727" i="2"/>
  <c r="S727" i="2"/>
  <c r="R727" i="2" s="1"/>
  <c r="Q727" i="2"/>
  <c r="O727" i="2"/>
  <c r="U726" i="2"/>
  <c r="S726" i="2"/>
  <c r="R726" i="2" s="1"/>
  <c r="Q726" i="2"/>
  <c r="O726" i="2"/>
  <c r="U725" i="2"/>
  <c r="S725" i="2"/>
  <c r="R725" i="2" s="1"/>
  <c r="Q725" i="2"/>
  <c r="O725" i="2"/>
  <c r="U724" i="2"/>
  <c r="S724" i="2"/>
  <c r="R724" i="2" s="1"/>
  <c r="Q724" i="2"/>
  <c r="O724" i="2"/>
  <c r="U723" i="2"/>
  <c r="S723" i="2"/>
  <c r="R723" i="2" s="1"/>
  <c r="Q723" i="2"/>
  <c r="O723" i="2"/>
  <c r="U722" i="2"/>
  <c r="S722" i="2"/>
  <c r="R722" i="2" s="1"/>
  <c r="Q722" i="2"/>
  <c r="O722" i="2"/>
  <c r="U721" i="2"/>
  <c r="S721" i="2"/>
  <c r="R721" i="2" s="1"/>
  <c r="Q721" i="2"/>
  <c r="O721" i="2"/>
  <c r="U720" i="2"/>
  <c r="S720" i="2"/>
  <c r="R720" i="2" s="1"/>
  <c r="Q720" i="2"/>
  <c r="O720" i="2"/>
  <c r="U719" i="2"/>
  <c r="S719" i="2"/>
  <c r="R719" i="2" s="1"/>
  <c r="Q719" i="2"/>
  <c r="O719" i="2"/>
  <c r="U718" i="2"/>
  <c r="S718" i="2"/>
  <c r="R718" i="2" s="1"/>
  <c r="Q718" i="2"/>
  <c r="O718" i="2"/>
  <c r="U717" i="2"/>
  <c r="S717" i="2"/>
  <c r="R717" i="2" s="1"/>
  <c r="Q717" i="2"/>
  <c r="O717" i="2"/>
  <c r="U716" i="2"/>
  <c r="S716" i="2"/>
  <c r="R716" i="2" s="1"/>
  <c r="Q716" i="2"/>
  <c r="O716" i="2"/>
  <c r="U715" i="2"/>
  <c r="S715" i="2"/>
  <c r="R715" i="2" s="1"/>
  <c r="Q715" i="2"/>
  <c r="O715" i="2"/>
  <c r="U714" i="2"/>
  <c r="S714" i="2"/>
  <c r="R714" i="2" s="1"/>
  <c r="Q714" i="2"/>
  <c r="O714" i="2"/>
  <c r="U713" i="2"/>
  <c r="S713" i="2"/>
  <c r="R713" i="2" s="1"/>
  <c r="Q713" i="2"/>
  <c r="O713" i="2"/>
  <c r="U712" i="2"/>
  <c r="S712" i="2"/>
  <c r="R712" i="2" s="1"/>
  <c r="Q712" i="2"/>
  <c r="O712" i="2"/>
  <c r="U711" i="2"/>
  <c r="S711" i="2"/>
  <c r="R711" i="2" s="1"/>
  <c r="Q711" i="2"/>
  <c r="O711" i="2"/>
  <c r="U710" i="2"/>
  <c r="S710" i="2"/>
  <c r="R710" i="2" s="1"/>
  <c r="Q710" i="2"/>
  <c r="O710" i="2"/>
  <c r="U709" i="2"/>
  <c r="S709" i="2"/>
  <c r="R709" i="2" s="1"/>
  <c r="Q709" i="2"/>
  <c r="O709" i="2"/>
  <c r="U708" i="2"/>
  <c r="S708" i="2"/>
  <c r="R708" i="2" s="1"/>
  <c r="Q708" i="2"/>
  <c r="O708" i="2"/>
  <c r="U707" i="2"/>
  <c r="S707" i="2"/>
  <c r="R707" i="2" s="1"/>
  <c r="Q707" i="2"/>
  <c r="O707" i="2"/>
  <c r="U706" i="2"/>
  <c r="S706" i="2"/>
  <c r="R706" i="2" s="1"/>
  <c r="Q706" i="2"/>
  <c r="O706" i="2"/>
  <c r="U705" i="2"/>
  <c r="S705" i="2"/>
  <c r="R705" i="2" s="1"/>
  <c r="Q705" i="2"/>
  <c r="O705" i="2"/>
  <c r="U704" i="2"/>
  <c r="S704" i="2"/>
  <c r="R704" i="2" s="1"/>
  <c r="Q704" i="2"/>
  <c r="O704" i="2"/>
  <c r="U703" i="2"/>
  <c r="S703" i="2"/>
  <c r="R703" i="2" s="1"/>
  <c r="Q703" i="2"/>
  <c r="O703" i="2"/>
  <c r="U702" i="2"/>
  <c r="S702" i="2"/>
  <c r="R702" i="2" s="1"/>
  <c r="Q702" i="2"/>
  <c r="O702" i="2"/>
  <c r="U701" i="2"/>
  <c r="S701" i="2"/>
  <c r="R701" i="2" s="1"/>
  <c r="Q701" i="2"/>
  <c r="O701" i="2"/>
  <c r="U700" i="2"/>
  <c r="S700" i="2"/>
  <c r="R700" i="2" s="1"/>
  <c r="Q700" i="2"/>
  <c r="O700" i="2"/>
  <c r="U699" i="2"/>
  <c r="S699" i="2"/>
  <c r="R699" i="2" s="1"/>
  <c r="Q699" i="2"/>
  <c r="O699" i="2"/>
  <c r="U698" i="2"/>
  <c r="S698" i="2"/>
  <c r="R698" i="2" s="1"/>
  <c r="Q698" i="2"/>
  <c r="O698" i="2"/>
  <c r="U697" i="2"/>
  <c r="S697" i="2"/>
  <c r="R697" i="2" s="1"/>
  <c r="Q697" i="2"/>
  <c r="O697" i="2"/>
  <c r="U696" i="2"/>
  <c r="S696" i="2"/>
  <c r="R696" i="2" s="1"/>
  <c r="Q696" i="2"/>
  <c r="O696" i="2"/>
  <c r="U695" i="2"/>
  <c r="S695" i="2"/>
  <c r="R695" i="2" s="1"/>
  <c r="Q695" i="2"/>
  <c r="O695" i="2"/>
  <c r="U694" i="2"/>
  <c r="S694" i="2"/>
  <c r="R694" i="2" s="1"/>
  <c r="Q694" i="2"/>
  <c r="O694" i="2"/>
  <c r="U693" i="2"/>
  <c r="S693" i="2"/>
  <c r="R693" i="2" s="1"/>
  <c r="Q693" i="2"/>
  <c r="O693" i="2"/>
  <c r="U692" i="2"/>
  <c r="S692" i="2"/>
  <c r="R692" i="2" s="1"/>
  <c r="Q692" i="2"/>
  <c r="O692" i="2"/>
  <c r="U691" i="2"/>
  <c r="S691" i="2"/>
  <c r="R691" i="2" s="1"/>
  <c r="Q691" i="2"/>
  <c r="O691" i="2"/>
  <c r="U690" i="2"/>
  <c r="S690" i="2"/>
  <c r="R690" i="2" s="1"/>
  <c r="Q690" i="2"/>
  <c r="O690" i="2"/>
  <c r="U689" i="2"/>
  <c r="S689" i="2"/>
  <c r="R689" i="2" s="1"/>
  <c r="Q689" i="2"/>
  <c r="O689" i="2"/>
  <c r="U688" i="2"/>
  <c r="S688" i="2"/>
  <c r="R688" i="2" s="1"/>
  <c r="Q688" i="2"/>
  <c r="O688" i="2"/>
  <c r="U687" i="2"/>
  <c r="S687" i="2"/>
  <c r="R687" i="2" s="1"/>
  <c r="Q687" i="2"/>
  <c r="O687" i="2"/>
  <c r="U686" i="2"/>
  <c r="S686" i="2"/>
  <c r="R686" i="2" s="1"/>
  <c r="Q686" i="2"/>
  <c r="O686" i="2"/>
  <c r="U685" i="2"/>
  <c r="S685" i="2"/>
  <c r="R685" i="2" s="1"/>
  <c r="Q685" i="2"/>
  <c r="O685" i="2"/>
  <c r="U684" i="2"/>
  <c r="S684" i="2"/>
  <c r="R684" i="2" s="1"/>
  <c r="Q684" i="2"/>
  <c r="O684" i="2"/>
  <c r="U683" i="2"/>
  <c r="S683" i="2"/>
  <c r="R683" i="2" s="1"/>
  <c r="Q683" i="2"/>
  <c r="O683" i="2"/>
  <c r="U682" i="2"/>
  <c r="S682" i="2"/>
  <c r="R682" i="2" s="1"/>
  <c r="Q682" i="2"/>
  <c r="O682" i="2"/>
  <c r="U681" i="2"/>
  <c r="S681" i="2"/>
  <c r="R681" i="2" s="1"/>
  <c r="Q681" i="2"/>
  <c r="O681" i="2"/>
  <c r="U680" i="2"/>
  <c r="S680" i="2"/>
  <c r="R680" i="2" s="1"/>
  <c r="Q680" i="2"/>
  <c r="O680" i="2"/>
  <c r="U679" i="2"/>
  <c r="S679" i="2"/>
  <c r="R679" i="2" s="1"/>
  <c r="Q679" i="2"/>
  <c r="O679" i="2"/>
  <c r="U678" i="2"/>
  <c r="S678" i="2"/>
  <c r="R678" i="2" s="1"/>
  <c r="Q678" i="2"/>
  <c r="O678" i="2"/>
  <c r="U677" i="2"/>
  <c r="S677" i="2"/>
  <c r="R677" i="2" s="1"/>
  <c r="Q677" i="2"/>
  <c r="O677" i="2"/>
  <c r="U676" i="2"/>
  <c r="S676" i="2"/>
  <c r="R676" i="2" s="1"/>
  <c r="Q676" i="2"/>
  <c r="O676" i="2"/>
  <c r="U675" i="2"/>
  <c r="S675" i="2"/>
  <c r="R675" i="2" s="1"/>
  <c r="Q675" i="2"/>
  <c r="O675" i="2"/>
  <c r="U674" i="2"/>
  <c r="S674" i="2"/>
  <c r="R674" i="2" s="1"/>
  <c r="Q674" i="2"/>
  <c r="O674" i="2"/>
  <c r="U673" i="2"/>
  <c r="S673" i="2"/>
  <c r="R673" i="2" s="1"/>
  <c r="Q673" i="2"/>
  <c r="O673" i="2"/>
  <c r="U672" i="2"/>
  <c r="S672" i="2"/>
  <c r="R672" i="2" s="1"/>
  <c r="Q672" i="2"/>
  <c r="O672" i="2"/>
  <c r="U671" i="2"/>
  <c r="S671" i="2"/>
  <c r="R671" i="2" s="1"/>
  <c r="Q671" i="2"/>
  <c r="O671" i="2"/>
  <c r="U670" i="2"/>
  <c r="S670" i="2"/>
  <c r="R670" i="2" s="1"/>
  <c r="Q670" i="2"/>
  <c r="O670" i="2"/>
  <c r="U669" i="2"/>
  <c r="S669" i="2"/>
  <c r="R669" i="2" s="1"/>
  <c r="Q669" i="2"/>
  <c r="O669" i="2"/>
  <c r="U668" i="2"/>
  <c r="S668" i="2"/>
  <c r="R668" i="2" s="1"/>
  <c r="Q668" i="2"/>
  <c r="O668" i="2"/>
  <c r="U667" i="2"/>
  <c r="S667" i="2"/>
  <c r="R667" i="2" s="1"/>
  <c r="Q667" i="2"/>
  <c r="O667" i="2"/>
  <c r="U666" i="2"/>
  <c r="S666" i="2"/>
  <c r="R666" i="2" s="1"/>
  <c r="Q666" i="2"/>
  <c r="O666" i="2"/>
  <c r="U665" i="2"/>
  <c r="S665" i="2"/>
  <c r="R665" i="2" s="1"/>
  <c r="Q665" i="2"/>
  <c r="O665" i="2"/>
  <c r="U664" i="2"/>
  <c r="S664" i="2"/>
  <c r="R664" i="2" s="1"/>
  <c r="Q664" i="2"/>
  <c r="O664" i="2"/>
  <c r="U663" i="2"/>
  <c r="S663" i="2"/>
  <c r="R663" i="2" s="1"/>
  <c r="Q663" i="2"/>
  <c r="O663" i="2"/>
  <c r="U662" i="2"/>
  <c r="S662" i="2"/>
  <c r="R662" i="2" s="1"/>
  <c r="Q662" i="2"/>
  <c r="O662" i="2"/>
  <c r="U661" i="2"/>
  <c r="S661" i="2"/>
  <c r="R661" i="2" s="1"/>
  <c r="Q661" i="2"/>
  <c r="O661" i="2"/>
  <c r="U660" i="2"/>
  <c r="S660" i="2"/>
  <c r="R660" i="2" s="1"/>
  <c r="Q660" i="2"/>
  <c r="O660" i="2"/>
  <c r="U659" i="2"/>
  <c r="S659" i="2"/>
  <c r="R659" i="2" s="1"/>
  <c r="Q659" i="2"/>
  <c r="O659" i="2"/>
  <c r="U658" i="2"/>
  <c r="S658" i="2"/>
  <c r="R658" i="2" s="1"/>
  <c r="Q658" i="2"/>
  <c r="O658" i="2"/>
  <c r="U657" i="2"/>
  <c r="S657" i="2"/>
  <c r="R657" i="2" s="1"/>
  <c r="Q657" i="2"/>
  <c r="O657" i="2"/>
  <c r="U656" i="2"/>
  <c r="S656" i="2"/>
  <c r="R656" i="2" s="1"/>
  <c r="Q656" i="2"/>
  <c r="O656" i="2"/>
  <c r="U655" i="2"/>
  <c r="S655" i="2"/>
  <c r="R655" i="2" s="1"/>
  <c r="Q655" i="2"/>
  <c r="O655" i="2"/>
  <c r="U654" i="2"/>
  <c r="S654" i="2"/>
  <c r="R654" i="2" s="1"/>
  <c r="Q654" i="2"/>
  <c r="O654" i="2"/>
  <c r="U653" i="2"/>
  <c r="S653" i="2"/>
  <c r="R653" i="2" s="1"/>
  <c r="Q653" i="2"/>
  <c r="O653" i="2"/>
  <c r="U652" i="2"/>
  <c r="S652" i="2"/>
  <c r="R652" i="2" s="1"/>
  <c r="Q652" i="2"/>
  <c r="O652" i="2"/>
  <c r="U651" i="2"/>
  <c r="S651" i="2"/>
  <c r="R651" i="2" s="1"/>
  <c r="Q651" i="2"/>
  <c r="O651" i="2"/>
  <c r="U650" i="2"/>
  <c r="S650" i="2"/>
  <c r="R650" i="2" s="1"/>
  <c r="Q650" i="2"/>
  <c r="O650" i="2"/>
  <c r="U649" i="2"/>
  <c r="S649" i="2"/>
  <c r="R649" i="2" s="1"/>
  <c r="Q649" i="2"/>
  <c r="O649" i="2"/>
  <c r="U648" i="2"/>
  <c r="S648" i="2"/>
  <c r="R648" i="2" s="1"/>
  <c r="Q648" i="2"/>
  <c r="O648" i="2"/>
  <c r="U647" i="2"/>
  <c r="S647" i="2"/>
  <c r="R647" i="2" s="1"/>
  <c r="Q647" i="2"/>
  <c r="O647" i="2"/>
  <c r="U646" i="2"/>
  <c r="S646" i="2"/>
  <c r="R646" i="2" s="1"/>
  <c r="Q646" i="2"/>
  <c r="O646" i="2"/>
  <c r="U645" i="2"/>
  <c r="S645" i="2"/>
  <c r="R645" i="2" s="1"/>
  <c r="Q645" i="2"/>
  <c r="O645" i="2"/>
  <c r="U644" i="2"/>
  <c r="S644" i="2"/>
  <c r="R644" i="2" s="1"/>
  <c r="Q644" i="2"/>
  <c r="O644" i="2"/>
  <c r="U643" i="2"/>
  <c r="S643" i="2"/>
  <c r="R643" i="2" s="1"/>
  <c r="Q643" i="2"/>
  <c r="O643" i="2"/>
  <c r="U642" i="2"/>
  <c r="S642" i="2"/>
  <c r="R642" i="2" s="1"/>
  <c r="Q642" i="2"/>
  <c r="O642" i="2"/>
  <c r="U641" i="2"/>
  <c r="S641" i="2"/>
  <c r="R641" i="2" s="1"/>
  <c r="Q641" i="2"/>
  <c r="O641" i="2"/>
  <c r="U640" i="2"/>
  <c r="S640" i="2"/>
  <c r="R640" i="2" s="1"/>
  <c r="Q640" i="2"/>
  <c r="O640" i="2"/>
  <c r="U639" i="2"/>
  <c r="S639" i="2"/>
  <c r="R639" i="2" s="1"/>
  <c r="Q639" i="2"/>
  <c r="O639" i="2"/>
  <c r="U638" i="2"/>
  <c r="S638" i="2"/>
  <c r="R638" i="2" s="1"/>
  <c r="Q638" i="2"/>
  <c r="O638" i="2"/>
  <c r="U637" i="2"/>
  <c r="S637" i="2"/>
  <c r="R637" i="2" s="1"/>
  <c r="Q637" i="2"/>
  <c r="O637" i="2"/>
  <c r="U636" i="2"/>
  <c r="S636" i="2"/>
  <c r="R636" i="2" s="1"/>
  <c r="Q636" i="2"/>
  <c r="O636" i="2"/>
  <c r="U635" i="2"/>
  <c r="S635" i="2"/>
  <c r="R635" i="2" s="1"/>
  <c r="Q635" i="2"/>
  <c r="O635" i="2"/>
  <c r="U634" i="2"/>
  <c r="S634" i="2"/>
  <c r="R634" i="2" s="1"/>
  <c r="Q634" i="2"/>
  <c r="O634" i="2"/>
  <c r="U633" i="2"/>
  <c r="S633" i="2"/>
  <c r="R633" i="2" s="1"/>
  <c r="Q633" i="2"/>
  <c r="O633" i="2"/>
  <c r="U632" i="2"/>
  <c r="S632" i="2"/>
  <c r="R632" i="2" s="1"/>
  <c r="Q632" i="2"/>
  <c r="O632" i="2"/>
  <c r="U631" i="2"/>
  <c r="S631" i="2"/>
  <c r="R631" i="2" s="1"/>
  <c r="Q631" i="2"/>
  <c r="O631" i="2"/>
  <c r="U630" i="2"/>
  <c r="S630" i="2"/>
  <c r="R630" i="2" s="1"/>
  <c r="Q630" i="2"/>
  <c r="O630" i="2"/>
  <c r="U629" i="2"/>
  <c r="S629" i="2"/>
  <c r="R629" i="2" s="1"/>
  <c r="Q629" i="2"/>
  <c r="O629" i="2"/>
  <c r="U628" i="2"/>
  <c r="S628" i="2"/>
  <c r="R628" i="2" s="1"/>
  <c r="Q628" i="2"/>
  <c r="O628" i="2"/>
  <c r="U627" i="2"/>
  <c r="S627" i="2"/>
  <c r="R627" i="2" s="1"/>
  <c r="Q627" i="2"/>
  <c r="O627" i="2"/>
  <c r="U626" i="2"/>
  <c r="S626" i="2"/>
  <c r="R626" i="2" s="1"/>
  <c r="Q626" i="2"/>
  <c r="O626" i="2"/>
  <c r="U625" i="2"/>
  <c r="S625" i="2"/>
  <c r="R625" i="2" s="1"/>
  <c r="Q625" i="2"/>
  <c r="O625" i="2"/>
  <c r="U624" i="2"/>
  <c r="S624" i="2"/>
  <c r="R624" i="2" s="1"/>
  <c r="Q624" i="2"/>
  <c r="O624" i="2"/>
  <c r="U623" i="2"/>
  <c r="S623" i="2"/>
  <c r="R623" i="2" s="1"/>
  <c r="Q623" i="2"/>
  <c r="O623" i="2"/>
  <c r="U622" i="2"/>
  <c r="S622" i="2"/>
  <c r="R622" i="2" s="1"/>
  <c r="Q622" i="2"/>
  <c r="O622" i="2"/>
  <c r="U621" i="2"/>
  <c r="S621" i="2"/>
  <c r="R621" i="2" s="1"/>
  <c r="Q621" i="2"/>
  <c r="O621" i="2"/>
  <c r="U620" i="2"/>
  <c r="S620" i="2"/>
  <c r="R620" i="2" s="1"/>
  <c r="Q620" i="2"/>
  <c r="O620" i="2"/>
  <c r="U619" i="2"/>
  <c r="S619" i="2"/>
  <c r="R619" i="2" s="1"/>
  <c r="Q619" i="2"/>
  <c r="O619" i="2"/>
  <c r="U618" i="2"/>
  <c r="S618" i="2"/>
  <c r="R618" i="2" s="1"/>
  <c r="Q618" i="2"/>
  <c r="O618" i="2"/>
  <c r="U617" i="2"/>
  <c r="S617" i="2"/>
  <c r="R617" i="2" s="1"/>
  <c r="Q617" i="2"/>
  <c r="O617" i="2"/>
  <c r="U616" i="2"/>
  <c r="S616" i="2"/>
  <c r="R616" i="2" s="1"/>
  <c r="Q616" i="2"/>
  <c r="O616" i="2"/>
  <c r="U615" i="2"/>
  <c r="S615" i="2"/>
  <c r="R615" i="2" s="1"/>
  <c r="Q615" i="2"/>
  <c r="O615" i="2"/>
  <c r="U614" i="2"/>
  <c r="S614" i="2"/>
  <c r="R614" i="2" s="1"/>
  <c r="Q614" i="2"/>
  <c r="O614" i="2"/>
  <c r="U613" i="2"/>
  <c r="S613" i="2"/>
  <c r="R613" i="2" s="1"/>
  <c r="Q613" i="2"/>
  <c r="O613" i="2"/>
  <c r="U612" i="2"/>
  <c r="S612" i="2"/>
  <c r="R612" i="2" s="1"/>
  <c r="Q612" i="2"/>
  <c r="O612" i="2"/>
  <c r="U611" i="2"/>
  <c r="S611" i="2"/>
  <c r="R611" i="2"/>
  <c r="Q611" i="2"/>
  <c r="O611" i="2"/>
  <c r="U610" i="2"/>
  <c r="S610" i="2"/>
  <c r="R610" i="2" s="1"/>
  <c r="Q610" i="2"/>
  <c r="O610" i="2"/>
  <c r="U609" i="2"/>
  <c r="S609" i="2"/>
  <c r="R609" i="2" s="1"/>
  <c r="Q609" i="2"/>
  <c r="O609" i="2"/>
  <c r="U608" i="2"/>
  <c r="S608" i="2"/>
  <c r="R608" i="2" s="1"/>
  <c r="Q608" i="2"/>
  <c r="O608" i="2"/>
  <c r="U607" i="2"/>
  <c r="S607" i="2"/>
  <c r="R607" i="2" s="1"/>
  <c r="Q607" i="2"/>
  <c r="O607" i="2"/>
  <c r="U606" i="2"/>
  <c r="S606" i="2"/>
  <c r="R606" i="2" s="1"/>
  <c r="Q606" i="2"/>
  <c r="O606" i="2"/>
  <c r="U605" i="2"/>
  <c r="S605" i="2"/>
  <c r="R605" i="2" s="1"/>
  <c r="Q605" i="2"/>
  <c r="O605" i="2"/>
  <c r="U604" i="2"/>
  <c r="S604" i="2"/>
  <c r="R604" i="2" s="1"/>
  <c r="Q604" i="2"/>
  <c r="O604" i="2"/>
  <c r="U603" i="2"/>
  <c r="S603" i="2"/>
  <c r="R603" i="2" s="1"/>
  <c r="Q603" i="2"/>
  <c r="O603" i="2"/>
  <c r="U602" i="2"/>
  <c r="S602" i="2"/>
  <c r="R602" i="2" s="1"/>
  <c r="Q602" i="2"/>
  <c r="O602" i="2"/>
  <c r="U601" i="2"/>
  <c r="S601" i="2"/>
  <c r="R601" i="2" s="1"/>
  <c r="Q601" i="2"/>
  <c r="O601" i="2"/>
  <c r="U600" i="2"/>
  <c r="S600" i="2"/>
  <c r="R600" i="2" s="1"/>
  <c r="Q600" i="2"/>
  <c r="O600" i="2"/>
  <c r="U599" i="2"/>
  <c r="S599" i="2"/>
  <c r="R599" i="2" s="1"/>
  <c r="Q599" i="2"/>
  <c r="O599" i="2"/>
  <c r="U598" i="2"/>
  <c r="S598" i="2"/>
  <c r="R598" i="2" s="1"/>
  <c r="Q598" i="2"/>
  <c r="O598" i="2"/>
  <c r="U597" i="2"/>
  <c r="S597" i="2"/>
  <c r="R597" i="2" s="1"/>
  <c r="Q597" i="2"/>
  <c r="O597" i="2"/>
  <c r="U596" i="2"/>
  <c r="S596" i="2"/>
  <c r="R596" i="2" s="1"/>
  <c r="Q596" i="2"/>
  <c r="O596" i="2"/>
  <c r="U595" i="2"/>
  <c r="S595" i="2"/>
  <c r="R595" i="2" s="1"/>
  <c r="Q595" i="2"/>
  <c r="O595" i="2"/>
  <c r="U594" i="2"/>
  <c r="S594" i="2"/>
  <c r="R594" i="2" s="1"/>
  <c r="Q594" i="2"/>
  <c r="O594" i="2"/>
  <c r="U593" i="2"/>
  <c r="S593" i="2"/>
  <c r="R593" i="2" s="1"/>
  <c r="Q593" i="2"/>
  <c r="O593" i="2"/>
  <c r="U592" i="2"/>
  <c r="S592" i="2"/>
  <c r="R592" i="2" s="1"/>
  <c r="Q592" i="2"/>
  <c r="O592" i="2"/>
  <c r="U591" i="2"/>
  <c r="S591" i="2"/>
  <c r="R591" i="2" s="1"/>
  <c r="Q591" i="2"/>
  <c r="O591" i="2"/>
  <c r="U590" i="2"/>
  <c r="S590" i="2"/>
  <c r="R590" i="2" s="1"/>
  <c r="Q590" i="2"/>
  <c r="O590" i="2"/>
  <c r="U589" i="2"/>
  <c r="S589" i="2"/>
  <c r="R589" i="2" s="1"/>
  <c r="Q589" i="2"/>
  <c r="O589" i="2"/>
  <c r="U588" i="2"/>
  <c r="S588" i="2"/>
  <c r="R588" i="2" s="1"/>
  <c r="Q588" i="2"/>
  <c r="O588" i="2"/>
  <c r="U587" i="2"/>
  <c r="S587" i="2"/>
  <c r="R587" i="2" s="1"/>
  <c r="Q587" i="2"/>
  <c r="O587" i="2"/>
  <c r="U586" i="2"/>
  <c r="S586" i="2"/>
  <c r="R586" i="2" s="1"/>
  <c r="Q586" i="2"/>
  <c r="O586" i="2"/>
  <c r="U585" i="2"/>
  <c r="S585" i="2"/>
  <c r="R585" i="2" s="1"/>
  <c r="Q585" i="2"/>
  <c r="O585" i="2"/>
  <c r="U584" i="2"/>
  <c r="S584" i="2"/>
  <c r="R584" i="2" s="1"/>
  <c r="Q584" i="2"/>
  <c r="O584" i="2"/>
  <c r="U583" i="2"/>
  <c r="S583" i="2"/>
  <c r="R583" i="2" s="1"/>
  <c r="Q583" i="2"/>
  <c r="O583" i="2"/>
  <c r="U582" i="2"/>
  <c r="S582" i="2"/>
  <c r="R582" i="2" s="1"/>
  <c r="Q582" i="2"/>
  <c r="O582" i="2"/>
  <c r="U581" i="2"/>
  <c r="S581" i="2"/>
  <c r="R581" i="2" s="1"/>
  <c r="Q581" i="2"/>
  <c r="O581" i="2"/>
  <c r="U580" i="2"/>
  <c r="S580" i="2"/>
  <c r="R580" i="2" s="1"/>
  <c r="Q580" i="2"/>
  <c r="O580" i="2"/>
  <c r="U579" i="2"/>
  <c r="S579" i="2"/>
  <c r="R579" i="2" s="1"/>
  <c r="Q579" i="2"/>
  <c r="O579" i="2"/>
  <c r="U578" i="2"/>
  <c r="S578" i="2"/>
  <c r="R578" i="2" s="1"/>
  <c r="Q578" i="2"/>
  <c r="O578" i="2"/>
  <c r="U577" i="2"/>
  <c r="S577" i="2"/>
  <c r="R577" i="2" s="1"/>
  <c r="Q577" i="2"/>
  <c r="O577" i="2"/>
  <c r="U576" i="2"/>
  <c r="S576" i="2"/>
  <c r="R576" i="2" s="1"/>
  <c r="Q576" i="2"/>
  <c r="O576" i="2"/>
  <c r="U575" i="2"/>
  <c r="S575" i="2"/>
  <c r="R575" i="2" s="1"/>
  <c r="Q575" i="2"/>
  <c r="O575" i="2"/>
  <c r="U574" i="2"/>
  <c r="S574" i="2"/>
  <c r="R574" i="2" s="1"/>
  <c r="Q574" i="2"/>
  <c r="O574" i="2"/>
  <c r="U573" i="2"/>
  <c r="S573" i="2"/>
  <c r="R573" i="2" s="1"/>
  <c r="Q573" i="2"/>
  <c r="O573" i="2"/>
  <c r="U572" i="2"/>
  <c r="S572" i="2"/>
  <c r="R572" i="2" s="1"/>
  <c r="Q572" i="2"/>
  <c r="O572" i="2"/>
  <c r="U571" i="2"/>
  <c r="S571" i="2"/>
  <c r="R571" i="2" s="1"/>
  <c r="Q571" i="2"/>
  <c r="O571" i="2"/>
  <c r="U570" i="2"/>
  <c r="S570" i="2"/>
  <c r="R570" i="2" s="1"/>
  <c r="Q570" i="2"/>
  <c r="O570" i="2"/>
  <c r="U569" i="2"/>
  <c r="S569" i="2"/>
  <c r="R569" i="2" s="1"/>
  <c r="Q569" i="2"/>
  <c r="O569" i="2"/>
  <c r="U568" i="2"/>
  <c r="S568" i="2"/>
  <c r="R568" i="2" s="1"/>
  <c r="Q568" i="2"/>
  <c r="O568" i="2"/>
  <c r="U567" i="2"/>
  <c r="S567" i="2"/>
  <c r="R567" i="2" s="1"/>
  <c r="Q567" i="2"/>
  <c r="O567" i="2"/>
  <c r="U566" i="2"/>
  <c r="S566" i="2"/>
  <c r="R566" i="2" s="1"/>
  <c r="Q566" i="2"/>
  <c r="O566" i="2"/>
  <c r="U565" i="2"/>
  <c r="S565" i="2"/>
  <c r="R565" i="2" s="1"/>
  <c r="Q565" i="2"/>
  <c r="O565" i="2"/>
  <c r="U564" i="2"/>
  <c r="S564" i="2"/>
  <c r="R564" i="2" s="1"/>
  <c r="Q564" i="2"/>
  <c r="O564" i="2"/>
  <c r="U563" i="2"/>
  <c r="S563" i="2"/>
  <c r="R563" i="2" s="1"/>
  <c r="Q563" i="2"/>
  <c r="O563" i="2"/>
  <c r="U562" i="2"/>
  <c r="S562" i="2"/>
  <c r="R562" i="2" s="1"/>
  <c r="Q562" i="2"/>
  <c r="O562" i="2"/>
  <c r="U561" i="2"/>
  <c r="S561" i="2"/>
  <c r="R561" i="2" s="1"/>
  <c r="Q561" i="2"/>
  <c r="O561" i="2"/>
  <c r="U560" i="2"/>
  <c r="S560" i="2"/>
  <c r="R560" i="2" s="1"/>
  <c r="Q560" i="2"/>
  <c r="O560" i="2"/>
  <c r="U559" i="2"/>
  <c r="S559" i="2"/>
  <c r="R559" i="2" s="1"/>
  <c r="Q559" i="2"/>
  <c r="O559" i="2"/>
  <c r="U558" i="2"/>
  <c r="S558" i="2"/>
  <c r="R558" i="2" s="1"/>
  <c r="Q558" i="2"/>
  <c r="O558" i="2"/>
  <c r="U557" i="2"/>
  <c r="S557" i="2"/>
  <c r="R557" i="2" s="1"/>
  <c r="Q557" i="2"/>
  <c r="O557" i="2"/>
  <c r="U556" i="2"/>
  <c r="S556" i="2"/>
  <c r="R556" i="2" s="1"/>
  <c r="Q556" i="2"/>
  <c r="O556" i="2"/>
  <c r="U555" i="2"/>
  <c r="S555" i="2"/>
  <c r="R555" i="2" s="1"/>
  <c r="Q555" i="2"/>
  <c r="O555" i="2"/>
  <c r="U554" i="2"/>
  <c r="S554" i="2"/>
  <c r="R554" i="2" s="1"/>
  <c r="Q554" i="2"/>
  <c r="O554" i="2"/>
  <c r="U553" i="2"/>
  <c r="S553" i="2"/>
  <c r="R553" i="2" s="1"/>
  <c r="Q553" i="2"/>
  <c r="O553" i="2"/>
  <c r="U552" i="2"/>
  <c r="S552" i="2"/>
  <c r="R552" i="2" s="1"/>
  <c r="Q552" i="2"/>
  <c r="O552" i="2"/>
  <c r="U551" i="2"/>
  <c r="S551" i="2"/>
  <c r="R551" i="2" s="1"/>
  <c r="Q551" i="2"/>
  <c r="O551" i="2"/>
  <c r="U550" i="2"/>
  <c r="S550" i="2"/>
  <c r="R550" i="2" s="1"/>
  <c r="Q550" i="2"/>
  <c r="O550" i="2"/>
  <c r="U549" i="2"/>
  <c r="S549" i="2"/>
  <c r="R549" i="2" s="1"/>
  <c r="Q549" i="2"/>
  <c r="O549" i="2"/>
  <c r="U548" i="2"/>
  <c r="S548" i="2"/>
  <c r="R548" i="2" s="1"/>
  <c r="Q548" i="2"/>
  <c r="O548" i="2"/>
  <c r="U547" i="2"/>
  <c r="S547" i="2"/>
  <c r="R547" i="2" s="1"/>
  <c r="Q547" i="2"/>
  <c r="O547" i="2"/>
  <c r="U546" i="2"/>
  <c r="S546" i="2"/>
  <c r="R546" i="2" s="1"/>
  <c r="Q546" i="2"/>
  <c r="O546" i="2"/>
  <c r="U545" i="2"/>
  <c r="S545" i="2"/>
  <c r="R545" i="2" s="1"/>
  <c r="Q545" i="2"/>
  <c r="O545" i="2"/>
  <c r="U544" i="2"/>
  <c r="S544" i="2"/>
  <c r="R544" i="2" s="1"/>
  <c r="Q544" i="2"/>
  <c r="O544" i="2"/>
  <c r="U543" i="2"/>
  <c r="S543" i="2"/>
  <c r="R543" i="2" s="1"/>
  <c r="Q543" i="2"/>
  <c r="O543" i="2"/>
  <c r="U542" i="2"/>
  <c r="S542" i="2"/>
  <c r="R542" i="2" s="1"/>
  <c r="Q542" i="2"/>
  <c r="O542" i="2"/>
  <c r="U541" i="2"/>
  <c r="S541" i="2"/>
  <c r="R541" i="2" s="1"/>
  <c r="Q541" i="2"/>
  <c r="O541" i="2"/>
  <c r="U540" i="2"/>
  <c r="S540" i="2"/>
  <c r="R540" i="2" s="1"/>
  <c r="Q540" i="2"/>
  <c r="O540" i="2"/>
  <c r="U539" i="2"/>
  <c r="S539" i="2"/>
  <c r="R539" i="2" s="1"/>
  <c r="Q539" i="2"/>
  <c r="O539" i="2"/>
  <c r="U538" i="2"/>
  <c r="S538" i="2"/>
  <c r="R538" i="2" s="1"/>
  <c r="Q538" i="2"/>
  <c r="O538" i="2"/>
  <c r="U537" i="2"/>
  <c r="S537" i="2"/>
  <c r="R537" i="2" s="1"/>
  <c r="Q537" i="2"/>
  <c r="O537" i="2"/>
  <c r="U536" i="2"/>
  <c r="S536" i="2"/>
  <c r="R536" i="2" s="1"/>
  <c r="Q536" i="2"/>
  <c r="O536" i="2"/>
  <c r="U535" i="2"/>
  <c r="S535" i="2"/>
  <c r="R535" i="2" s="1"/>
  <c r="Q535" i="2"/>
  <c r="O535" i="2"/>
  <c r="U534" i="2"/>
  <c r="S534" i="2"/>
  <c r="R534" i="2" s="1"/>
  <c r="Q534" i="2"/>
  <c r="O534" i="2"/>
  <c r="U533" i="2"/>
  <c r="S533" i="2"/>
  <c r="R533" i="2" s="1"/>
  <c r="Q533" i="2"/>
  <c r="O533" i="2"/>
  <c r="U532" i="2"/>
  <c r="S532" i="2"/>
  <c r="R532" i="2" s="1"/>
  <c r="Q532" i="2"/>
  <c r="O532" i="2"/>
  <c r="U531" i="2"/>
  <c r="S531" i="2"/>
  <c r="R531" i="2" s="1"/>
  <c r="Q531" i="2"/>
  <c r="O531" i="2"/>
  <c r="U530" i="2"/>
  <c r="S530" i="2"/>
  <c r="R530" i="2" s="1"/>
  <c r="Q530" i="2"/>
  <c r="O530" i="2"/>
  <c r="U529" i="2"/>
  <c r="S529" i="2"/>
  <c r="R529" i="2" s="1"/>
  <c r="Q529" i="2"/>
  <c r="O529" i="2"/>
  <c r="U528" i="2"/>
  <c r="S528" i="2"/>
  <c r="R528" i="2" s="1"/>
  <c r="Q528" i="2"/>
  <c r="O528" i="2"/>
  <c r="U527" i="2"/>
  <c r="S527" i="2"/>
  <c r="R527" i="2" s="1"/>
  <c r="Q527" i="2"/>
  <c r="O527" i="2"/>
  <c r="U526" i="2"/>
  <c r="S526" i="2"/>
  <c r="R526" i="2" s="1"/>
  <c r="Q526" i="2"/>
  <c r="O526" i="2"/>
  <c r="U525" i="2"/>
  <c r="S525" i="2"/>
  <c r="R525" i="2" s="1"/>
  <c r="Q525" i="2"/>
  <c r="O525" i="2"/>
  <c r="U524" i="2"/>
  <c r="S524" i="2"/>
  <c r="R524" i="2" s="1"/>
  <c r="Q524" i="2"/>
  <c r="O524" i="2"/>
  <c r="U523" i="2"/>
  <c r="S523" i="2"/>
  <c r="R523" i="2" s="1"/>
  <c r="Q523" i="2"/>
  <c r="O523" i="2"/>
  <c r="U522" i="2"/>
  <c r="S522" i="2"/>
  <c r="R522" i="2" s="1"/>
  <c r="Q522" i="2"/>
  <c r="O522" i="2"/>
  <c r="U521" i="2"/>
  <c r="S521" i="2"/>
  <c r="R521" i="2" s="1"/>
  <c r="Q521" i="2"/>
  <c r="O521" i="2"/>
  <c r="U520" i="2"/>
  <c r="S520" i="2"/>
  <c r="R520" i="2" s="1"/>
  <c r="Q520" i="2"/>
  <c r="O520" i="2"/>
  <c r="U519" i="2"/>
  <c r="S519" i="2"/>
  <c r="R519" i="2" s="1"/>
  <c r="Q519" i="2"/>
  <c r="O519" i="2"/>
  <c r="U518" i="2"/>
  <c r="S518" i="2"/>
  <c r="R518" i="2" s="1"/>
  <c r="Q518" i="2"/>
  <c r="O518" i="2"/>
  <c r="U517" i="2"/>
  <c r="S517" i="2"/>
  <c r="R517" i="2" s="1"/>
  <c r="Q517" i="2"/>
  <c r="O517" i="2"/>
  <c r="U516" i="2"/>
  <c r="S516" i="2"/>
  <c r="R516" i="2" s="1"/>
  <c r="Q516" i="2"/>
  <c r="O516" i="2"/>
  <c r="U515" i="2"/>
  <c r="S515" i="2"/>
  <c r="R515" i="2" s="1"/>
  <c r="Q515" i="2"/>
  <c r="O515" i="2"/>
  <c r="U514" i="2"/>
  <c r="S514" i="2"/>
  <c r="R514" i="2" s="1"/>
  <c r="Q514" i="2"/>
  <c r="O514" i="2"/>
  <c r="U513" i="2"/>
  <c r="S513" i="2"/>
  <c r="R513" i="2" s="1"/>
  <c r="Q513" i="2"/>
  <c r="O513" i="2"/>
  <c r="U512" i="2"/>
  <c r="S512" i="2"/>
  <c r="R512" i="2" s="1"/>
  <c r="Q512" i="2"/>
  <c r="O512" i="2"/>
  <c r="U511" i="2"/>
  <c r="S511" i="2"/>
  <c r="R511" i="2" s="1"/>
  <c r="Q511" i="2"/>
  <c r="O511" i="2"/>
  <c r="U510" i="2"/>
  <c r="S510" i="2"/>
  <c r="R510" i="2" s="1"/>
  <c r="Q510" i="2"/>
  <c r="O510" i="2"/>
  <c r="U509" i="2"/>
  <c r="S509" i="2"/>
  <c r="R509" i="2" s="1"/>
  <c r="Q509" i="2"/>
  <c r="O509" i="2"/>
  <c r="U508" i="2"/>
  <c r="S508" i="2"/>
  <c r="R508" i="2" s="1"/>
  <c r="Q508" i="2"/>
  <c r="O508" i="2"/>
  <c r="U507" i="2"/>
  <c r="S507" i="2"/>
  <c r="R507" i="2" s="1"/>
  <c r="Q507" i="2"/>
  <c r="O507" i="2"/>
  <c r="U506" i="2"/>
  <c r="S506" i="2"/>
  <c r="R506" i="2" s="1"/>
  <c r="Q506" i="2"/>
  <c r="O506" i="2"/>
  <c r="U505" i="2"/>
  <c r="S505" i="2"/>
  <c r="R505" i="2" s="1"/>
  <c r="Q505" i="2"/>
  <c r="O505" i="2"/>
  <c r="U504" i="2"/>
  <c r="S504" i="2"/>
  <c r="R504" i="2" s="1"/>
  <c r="Q504" i="2"/>
  <c r="O504" i="2"/>
  <c r="U503" i="2"/>
  <c r="S503" i="2"/>
  <c r="R503" i="2" s="1"/>
  <c r="Q503" i="2"/>
  <c r="O503" i="2"/>
  <c r="U502" i="2"/>
  <c r="S502" i="2"/>
  <c r="R502" i="2" s="1"/>
  <c r="Q502" i="2"/>
  <c r="O502" i="2"/>
  <c r="U501" i="2"/>
  <c r="S501" i="2"/>
  <c r="R501" i="2" s="1"/>
  <c r="Q501" i="2"/>
  <c r="O501" i="2"/>
  <c r="U500" i="2"/>
  <c r="S500" i="2"/>
  <c r="R500" i="2" s="1"/>
  <c r="Q500" i="2"/>
  <c r="O500" i="2"/>
  <c r="U499" i="2"/>
  <c r="S499" i="2"/>
  <c r="R499" i="2" s="1"/>
  <c r="Q499" i="2"/>
  <c r="O499" i="2"/>
  <c r="U498" i="2"/>
  <c r="S498" i="2"/>
  <c r="R498" i="2" s="1"/>
  <c r="Q498" i="2"/>
  <c r="O498" i="2"/>
  <c r="U497" i="2"/>
  <c r="S497" i="2"/>
  <c r="R497" i="2" s="1"/>
  <c r="Q497" i="2"/>
  <c r="O497" i="2"/>
  <c r="U496" i="2"/>
  <c r="S496" i="2"/>
  <c r="R496" i="2" s="1"/>
  <c r="Q496" i="2"/>
  <c r="O496" i="2"/>
  <c r="U495" i="2"/>
  <c r="S495" i="2"/>
  <c r="R495" i="2" s="1"/>
  <c r="Q495" i="2"/>
  <c r="O495" i="2"/>
  <c r="U494" i="2"/>
  <c r="S494" i="2"/>
  <c r="R494" i="2" s="1"/>
  <c r="Q494" i="2"/>
  <c r="O494" i="2"/>
  <c r="U493" i="2"/>
  <c r="S493" i="2"/>
  <c r="R493" i="2" s="1"/>
  <c r="Q493" i="2"/>
  <c r="O493" i="2"/>
  <c r="U492" i="2"/>
  <c r="S492" i="2"/>
  <c r="R492" i="2" s="1"/>
  <c r="Q492" i="2"/>
  <c r="O492" i="2"/>
  <c r="U491" i="2"/>
  <c r="S491" i="2"/>
  <c r="R491" i="2" s="1"/>
  <c r="Q491" i="2"/>
  <c r="O491" i="2"/>
  <c r="U490" i="2"/>
  <c r="S490" i="2"/>
  <c r="R490" i="2" s="1"/>
  <c r="Q490" i="2"/>
  <c r="O490" i="2"/>
  <c r="U489" i="2"/>
  <c r="S489" i="2"/>
  <c r="R489" i="2" s="1"/>
  <c r="Q489" i="2"/>
  <c r="O489" i="2"/>
  <c r="U488" i="2"/>
  <c r="S488" i="2"/>
  <c r="R488" i="2" s="1"/>
  <c r="Q488" i="2"/>
  <c r="O488" i="2"/>
  <c r="U487" i="2"/>
  <c r="S487" i="2"/>
  <c r="R487" i="2" s="1"/>
  <c r="Q487" i="2"/>
  <c r="O487" i="2"/>
  <c r="U486" i="2"/>
  <c r="S486" i="2"/>
  <c r="R486" i="2" s="1"/>
  <c r="Q486" i="2"/>
  <c r="O486" i="2"/>
  <c r="U485" i="2"/>
  <c r="S485" i="2"/>
  <c r="R485" i="2" s="1"/>
  <c r="Q485" i="2"/>
  <c r="O485" i="2"/>
  <c r="U484" i="2"/>
  <c r="S484" i="2"/>
  <c r="R484" i="2" s="1"/>
  <c r="Q484" i="2"/>
  <c r="O484" i="2"/>
  <c r="U483" i="2"/>
  <c r="S483" i="2"/>
  <c r="R483" i="2" s="1"/>
  <c r="Q483" i="2"/>
  <c r="O483" i="2"/>
  <c r="U482" i="2"/>
  <c r="S482" i="2"/>
  <c r="R482" i="2" s="1"/>
  <c r="Q482" i="2"/>
  <c r="O482" i="2"/>
  <c r="U481" i="2"/>
  <c r="S481" i="2"/>
  <c r="R481" i="2" s="1"/>
  <c r="Q481" i="2"/>
  <c r="O481" i="2"/>
  <c r="U480" i="2"/>
  <c r="S480" i="2"/>
  <c r="R480" i="2" s="1"/>
  <c r="Q480" i="2"/>
  <c r="O480" i="2"/>
  <c r="U479" i="2"/>
  <c r="S479" i="2"/>
  <c r="R479" i="2" s="1"/>
  <c r="Q479" i="2"/>
  <c r="O479" i="2"/>
  <c r="U478" i="2"/>
  <c r="S478" i="2"/>
  <c r="R478" i="2" s="1"/>
  <c r="Q478" i="2"/>
  <c r="O478" i="2"/>
  <c r="U477" i="2"/>
  <c r="S477" i="2"/>
  <c r="R477" i="2" s="1"/>
  <c r="Q477" i="2"/>
  <c r="O477" i="2"/>
  <c r="U476" i="2"/>
  <c r="S476" i="2"/>
  <c r="R476" i="2" s="1"/>
  <c r="Q476" i="2"/>
  <c r="O476" i="2"/>
  <c r="U475" i="2"/>
  <c r="S475" i="2"/>
  <c r="R475" i="2" s="1"/>
  <c r="Q475" i="2"/>
  <c r="O475" i="2"/>
  <c r="U474" i="2"/>
  <c r="S474" i="2"/>
  <c r="R474" i="2" s="1"/>
  <c r="Q474" i="2"/>
  <c r="O474" i="2"/>
  <c r="U473" i="2"/>
  <c r="S473" i="2"/>
  <c r="R473" i="2" s="1"/>
  <c r="Q473" i="2"/>
  <c r="O473" i="2"/>
  <c r="U472" i="2"/>
  <c r="S472" i="2"/>
  <c r="R472" i="2" s="1"/>
  <c r="Q472" i="2"/>
  <c r="O472" i="2"/>
  <c r="U471" i="2"/>
  <c r="S471" i="2"/>
  <c r="R471" i="2" s="1"/>
  <c r="Q471" i="2"/>
  <c r="O471" i="2"/>
  <c r="U470" i="2"/>
  <c r="S470" i="2"/>
  <c r="R470" i="2" s="1"/>
  <c r="Q470" i="2"/>
  <c r="O470" i="2"/>
  <c r="U469" i="2"/>
  <c r="S469" i="2"/>
  <c r="R469" i="2" s="1"/>
  <c r="Q469" i="2"/>
  <c r="O469" i="2"/>
  <c r="U468" i="2"/>
  <c r="S468" i="2"/>
  <c r="R468" i="2" s="1"/>
  <c r="Q468" i="2"/>
  <c r="O468" i="2"/>
  <c r="U467" i="2"/>
  <c r="S467" i="2"/>
  <c r="R467" i="2" s="1"/>
  <c r="Q467" i="2"/>
  <c r="O467" i="2"/>
  <c r="U466" i="2"/>
  <c r="S466" i="2"/>
  <c r="R466" i="2" s="1"/>
  <c r="Q466" i="2"/>
  <c r="O466" i="2"/>
  <c r="U465" i="2"/>
  <c r="S465" i="2"/>
  <c r="R465" i="2" s="1"/>
  <c r="Q465" i="2"/>
  <c r="O465" i="2"/>
  <c r="U464" i="2"/>
  <c r="S464" i="2"/>
  <c r="R464" i="2" s="1"/>
  <c r="Q464" i="2"/>
  <c r="O464" i="2"/>
  <c r="U463" i="2"/>
  <c r="S463" i="2"/>
  <c r="R463" i="2" s="1"/>
  <c r="Q463" i="2"/>
  <c r="O463" i="2"/>
  <c r="U462" i="2"/>
  <c r="S462" i="2"/>
  <c r="R462" i="2" s="1"/>
  <c r="Q462" i="2"/>
  <c r="O462" i="2"/>
  <c r="U461" i="2"/>
  <c r="S461" i="2"/>
  <c r="R461" i="2" s="1"/>
  <c r="Q461" i="2"/>
  <c r="O461" i="2"/>
  <c r="U460" i="2"/>
  <c r="S460" i="2"/>
  <c r="R460" i="2" s="1"/>
  <c r="Q460" i="2"/>
  <c r="O460" i="2"/>
  <c r="U459" i="2"/>
  <c r="S459" i="2"/>
  <c r="R459" i="2" s="1"/>
  <c r="Q459" i="2"/>
  <c r="O459" i="2"/>
  <c r="U458" i="2"/>
  <c r="S458" i="2"/>
  <c r="R458" i="2" s="1"/>
  <c r="Q458" i="2"/>
  <c r="O458" i="2"/>
  <c r="U457" i="2"/>
  <c r="S457" i="2"/>
  <c r="R457" i="2" s="1"/>
  <c r="Q457" i="2"/>
  <c r="O457" i="2"/>
  <c r="U456" i="2"/>
  <c r="S456" i="2"/>
  <c r="R456" i="2" s="1"/>
  <c r="Q456" i="2"/>
  <c r="O456" i="2"/>
  <c r="U455" i="2"/>
  <c r="S455" i="2"/>
  <c r="R455" i="2" s="1"/>
  <c r="Q455" i="2"/>
  <c r="O455" i="2"/>
  <c r="U454" i="2"/>
  <c r="S454" i="2"/>
  <c r="R454" i="2" s="1"/>
  <c r="Q454" i="2"/>
  <c r="O454" i="2"/>
  <c r="U453" i="2"/>
  <c r="S453" i="2"/>
  <c r="R453" i="2" s="1"/>
  <c r="Q453" i="2"/>
  <c r="O453" i="2"/>
  <c r="U452" i="2"/>
  <c r="S452" i="2"/>
  <c r="R452" i="2" s="1"/>
  <c r="Q452" i="2"/>
  <c r="O452" i="2"/>
  <c r="U451" i="2"/>
  <c r="S451" i="2"/>
  <c r="R451" i="2" s="1"/>
  <c r="Q451" i="2"/>
  <c r="O451" i="2"/>
  <c r="U450" i="2"/>
  <c r="S450" i="2"/>
  <c r="R450" i="2" s="1"/>
  <c r="Q450" i="2"/>
  <c r="O450" i="2"/>
  <c r="U449" i="2"/>
  <c r="S449" i="2"/>
  <c r="R449" i="2" s="1"/>
  <c r="Q449" i="2"/>
  <c r="O449" i="2"/>
  <c r="U448" i="2"/>
  <c r="S448" i="2"/>
  <c r="R448" i="2" s="1"/>
  <c r="Q448" i="2"/>
  <c r="O448" i="2"/>
  <c r="U447" i="2"/>
  <c r="S447" i="2"/>
  <c r="R447" i="2" s="1"/>
  <c r="Q447" i="2"/>
  <c r="O447" i="2"/>
  <c r="U446" i="2"/>
  <c r="S446" i="2"/>
  <c r="R446" i="2" s="1"/>
  <c r="Q446" i="2"/>
  <c r="O446" i="2"/>
  <c r="U445" i="2"/>
  <c r="S445" i="2"/>
  <c r="R445" i="2" s="1"/>
  <c r="Q445" i="2"/>
  <c r="O445" i="2"/>
  <c r="U444" i="2"/>
  <c r="S444" i="2"/>
  <c r="R444" i="2" s="1"/>
  <c r="Q444" i="2"/>
  <c r="O444" i="2"/>
  <c r="U443" i="2"/>
  <c r="S443" i="2"/>
  <c r="R443" i="2" s="1"/>
  <c r="Q443" i="2"/>
  <c r="O443" i="2"/>
  <c r="U442" i="2"/>
  <c r="S442" i="2"/>
  <c r="R442" i="2" s="1"/>
  <c r="Q442" i="2"/>
  <c r="O442" i="2"/>
  <c r="U441" i="2"/>
  <c r="S441" i="2"/>
  <c r="R441" i="2" s="1"/>
  <c r="Q441" i="2"/>
  <c r="O441" i="2"/>
  <c r="U440" i="2"/>
  <c r="S440" i="2"/>
  <c r="R440" i="2" s="1"/>
  <c r="Q440" i="2"/>
  <c r="O440" i="2"/>
  <c r="U439" i="2"/>
  <c r="S439" i="2"/>
  <c r="R439" i="2" s="1"/>
  <c r="Q439" i="2"/>
  <c r="O439" i="2"/>
  <c r="U438" i="2"/>
  <c r="S438" i="2"/>
  <c r="R438" i="2" s="1"/>
  <c r="Q438" i="2"/>
  <c r="O438" i="2"/>
  <c r="U437" i="2"/>
  <c r="S437" i="2"/>
  <c r="R437" i="2" s="1"/>
  <c r="Q437" i="2"/>
  <c r="O437" i="2"/>
  <c r="U436" i="2"/>
  <c r="S436" i="2"/>
  <c r="R436" i="2" s="1"/>
  <c r="Q436" i="2"/>
  <c r="O436" i="2"/>
  <c r="U435" i="2"/>
  <c r="S435" i="2"/>
  <c r="R435" i="2" s="1"/>
  <c r="Q435" i="2"/>
  <c r="O435" i="2"/>
  <c r="U434" i="2"/>
  <c r="S434" i="2"/>
  <c r="R434" i="2" s="1"/>
  <c r="Q434" i="2"/>
  <c r="O434" i="2"/>
  <c r="U433" i="2"/>
  <c r="S433" i="2"/>
  <c r="R433" i="2" s="1"/>
  <c r="Q433" i="2"/>
  <c r="O433" i="2"/>
  <c r="U432" i="2"/>
  <c r="S432" i="2"/>
  <c r="R432" i="2" s="1"/>
  <c r="Q432" i="2"/>
  <c r="O432" i="2"/>
  <c r="U431" i="2"/>
  <c r="S431" i="2"/>
  <c r="R431" i="2" s="1"/>
  <c r="Q431" i="2"/>
  <c r="O431" i="2"/>
  <c r="U430" i="2"/>
  <c r="S430" i="2"/>
  <c r="R430" i="2" s="1"/>
  <c r="Q430" i="2"/>
  <c r="O430" i="2"/>
  <c r="U429" i="2"/>
  <c r="S429" i="2"/>
  <c r="R429" i="2" s="1"/>
  <c r="Q429" i="2"/>
  <c r="O429" i="2"/>
  <c r="U428" i="2"/>
  <c r="S428" i="2"/>
  <c r="R428" i="2" s="1"/>
  <c r="Q428" i="2"/>
  <c r="O428" i="2"/>
  <c r="U427" i="2"/>
  <c r="S427" i="2"/>
  <c r="R427" i="2" s="1"/>
  <c r="Q427" i="2"/>
  <c r="O427" i="2"/>
  <c r="U426" i="2"/>
  <c r="S426" i="2"/>
  <c r="R426" i="2" s="1"/>
  <c r="Q426" i="2"/>
  <c r="O426" i="2"/>
  <c r="U425" i="2"/>
  <c r="S425" i="2"/>
  <c r="R425" i="2" s="1"/>
  <c r="Q425" i="2"/>
  <c r="O425" i="2"/>
  <c r="U424" i="2"/>
  <c r="S424" i="2"/>
  <c r="R424" i="2" s="1"/>
  <c r="Q424" i="2"/>
  <c r="O424" i="2"/>
  <c r="U423" i="2"/>
  <c r="S423" i="2"/>
  <c r="R423" i="2" s="1"/>
  <c r="Q423" i="2"/>
  <c r="O423" i="2"/>
  <c r="U422" i="2"/>
  <c r="S422" i="2"/>
  <c r="R422" i="2" s="1"/>
  <c r="Q422" i="2"/>
  <c r="O422" i="2"/>
  <c r="U421" i="2"/>
  <c r="S421" i="2"/>
  <c r="R421" i="2" s="1"/>
  <c r="Q421" i="2"/>
  <c r="O421" i="2"/>
  <c r="U420" i="2"/>
  <c r="S420" i="2"/>
  <c r="R420" i="2" s="1"/>
  <c r="Q420" i="2"/>
  <c r="O420" i="2"/>
  <c r="U419" i="2"/>
  <c r="S419" i="2"/>
  <c r="R419" i="2" s="1"/>
  <c r="Q419" i="2"/>
  <c r="O419" i="2"/>
  <c r="U418" i="2"/>
  <c r="S418" i="2"/>
  <c r="R418" i="2" s="1"/>
  <c r="Q418" i="2"/>
  <c r="O418" i="2"/>
  <c r="U417" i="2"/>
  <c r="S417" i="2"/>
  <c r="R417" i="2" s="1"/>
  <c r="Q417" i="2"/>
  <c r="O417" i="2"/>
  <c r="U416" i="2"/>
  <c r="S416" i="2"/>
  <c r="R416" i="2" s="1"/>
  <c r="Q416" i="2"/>
  <c r="O416" i="2"/>
  <c r="U415" i="2"/>
  <c r="S415" i="2"/>
  <c r="R415" i="2" s="1"/>
  <c r="Q415" i="2"/>
  <c r="O415" i="2"/>
  <c r="U414" i="2"/>
  <c r="S414" i="2"/>
  <c r="R414" i="2" s="1"/>
  <c r="Q414" i="2"/>
  <c r="O414" i="2"/>
  <c r="U413" i="2"/>
  <c r="S413" i="2"/>
  <c r="R413" i="2" s="1"/>
  <c r="Q413" i="2"/>
  <c r="O413" i="2"/>
  <c r="U412" i="2"/>
  <c r="S412" i="2"/>
  <c r="R412" i="2" s="1"/>
  <c r="Q412" i="2"/>
  <c r="O412" i="2"/>
  <c r="U411" i="2"/>
  <c r="S411" i="2"/>
  <c r="R411" i="2" s="1"/>
  <c r="Q411" i="2"/>
  <c r="O411" i="2"/>
  <c r="U410" i="2"/>
  <c r="S410" i="2"/>
  <c r="R410" i="2" s="1"/>
  <c r="Q410" i="2"/>
  <c r="O410" i="2"/>
  <c r="U409" i="2"/>
  <c r="S409" i="2"/>
  <c r="R409" i="2" s="1"/>
  <c r="Q409" i="2"/>
  <c r="O409" i="2"/>
  <c r="U408" i="2"/>
  <c r="S408" i="2"/>
  <c r="R408" i="2" s="1"/>
  <c r="Q408" i="2"/>
  <c r="O408" i="2"/>
  <c r="U407" i="2"/>
  <c r="S407" i="2"/>
  <c r="R407" i="2" s="1"/>
  <c r="Q407" i="2"/>
  <c r="O407" i="2"/>
  <c r="U406" i="2"/>
  <c r="S406" i="2"/>
  <c r="R406" i="2" s="1"/>
  <c r="Q406" i="2"/>
  <c r="O406" i="2"/>
  <c r="U405" i="2"/>
  <c r="S405" i="2"/>
  <c r="R405" i="2" s="1"/>
  <c r="Q405" i="2"/>
  <c r="O405" i="2"/>
  <c r="U404" i="2"/>
  <c r="S404" i="2"/>
  <c r="R404" i="2" s="1"/>
  <c r="Q404" i="2"/>
  <c r="O404" i="2"/>
  <c r="U403" i="2"/>
  <c r="S403" i="2"/>
  <c r="R403" i="2" s="1"/>
  <c r="Q403" i="2"/>
  <c r="O403" i="2"/>
  <c r="U402" i="2"/>
  <c r="S402" i="2"/>
  <c r="R402" i="2" s="1"/>
  <c r="Q402" i="2"/>
  <c r="O402" i="2"/>
  <c r="U401" i="2"/>
  <c r="S401" i="2"/>
  <c r="R401" i="2" s="1"/>
  <c r="Q401" i="2"/>
  <c r="O401" i="2"/>
  <c r="U400" i="2"/>
  <c r="S400" i="2"/>
  <c r="R400" i="2" s="1"/>
  <c r="Q400" i="2"/>
  <c r="O400" i="2"/>
  <c r="U399" i="2"/>
  <c r="S399" i="2"/>
  <c r="R399" i="2" s="1"/>
  <c r="Q399" i="2"/>
  <c r="O399" i="2"/>
  <c r="U398" i="2"/>
  <c r="S398" i="2"/>
  <c r="R398" i="2" s="1"/>
  <c r="Q398" i="2"/>
  <c r="O398" i="2"/>
  <c r="U397" i="2"/>
  <c r="S397" i="2"/>
  <c r="R397" i="2" s="1"/>
  <c r="Q397" i="2"/>
  <c r="O397" i="2"/>
  <c r="U396" i="2"/>
  <c r="S396" i="2"/>
  <c r="R396" i="2" s="1"/>
  <c r="Q396" i="2"/>
  <c r="O396" i="2"/>
  <c r="U395" i="2"/>
  <c r="S395" i="2"/>
  <c r="R395" i="2" s="1"/>
  <c r="Q395" i="2"/>
  <c r="O395" i="2"/>
  <c r="U394" i="2"/>
  <c r="S394" i="2"/>
  <c r="R394" i="2" s="1"/>
  <c r="Q394" i="2"/>
  <c r="O394" i="2"/>
  <c r="U393" i="2"/>
  <c r="S393" i="2"/>
  <c r="R393" i="2" s="1"/>
  <c r="Q393" i="2"/>
  <c r="O393" i="2"/>
  <c r="U392" i="2"/>
  <c r="S392" i="2"/>
  <c r="R392" i="2" s="1"/>
  <c r="Q392" i="2"/>
  <c r="O392" i="2"/>
  <c r="U391" i="2"/>
  <c r="S391" i="2"/>
  <c r="R391" i="2" s="1"/>
  <c r="Q391" i="2"/>
  <c r="O391" i="2"/>
  <c r="U390" i="2"/>
  <c r="S390" i="2"/>
  <c r="R390" i="2" s="1"/>
  <c r="Q390" i="2"/>
  <c r="O390" i="2"/>
  <c r="U389" i="2"/>
  <c r="S389" i="2"/>
  <c r="R389" i="2" s="1"/>
  <c r="Q389" i="2"/>
  <c r="O389" i="2"/>
  <c r="U388" i="2"/>
  <c r="S388" i="2"/>
  <c r="R388" i="2" s="1"/>
  <c r="Q388" i="2"/>
  <c r="O388" i="2"/>
  <c r="U387" i="2"/>
  <c r="S387" i="2"/>
  <c r="R387" i="2" s="1"/>
  <c r="Q387" i="2"/>
  <c r="O387" i="2"/>
  <c r="U386" i="2"/>
  <c r="S386" i="2"/>
  <c r="R386" i="2" s="1"/>
  <c r="Q386" i="2"/>
  <c r="O386" i="2"/>
  <c r="U385" i="2"/>
  <c r="S385" i="2"/>
  <c r="R385" i="2" s="1"/>
  <c r="Q385" i="2"/>
  <c r="O385" i="2"/>
  <c r="U384" i="2"/>
  <c r="S384" i="2"/>
  <c r="R384" i="2" s="1"/>
  <c r="Q384" i="2"/>
  <c r="O384" i="2"/>
  <c r="U383" i="2"/>
  <c r="S383" i="2"/>
  <c r="R383" i="2" s="1"/>
  <c r="Q383" i="2"/>
  <c r="O383" i="2"/>
  <c r="U382" i="2"/>
  <c r="S382" i="2"/>
  <c r="R382" i="2" s="1"/>
  <c r="Q382" i="2"/>
  <c r="O382" i="2"/>
  <c r="U381" i="2"/>
  <c r="S381" i="2"/>
  <c r="R381" i="2" s="1"/>
  <c r="Q381" i="2"/>
  <c r="O381" i="2"/>
  <c r="U380" i="2"/>
  <c r="S380" i="2"/>
  <c r="R380" i="2" s="1"/>
  <c r="Q380" i="2"/>
  <c r="O380" i="2"/>
  <c r="U379" i="2"/>
  <c r="S379" i="2"/>
  <c r="R379" i="2" s="1"/>
  <c r="Q379" i="2"/>
  <c r="O379" i="2"/>
  <c r="U378" i="2"/>
  <c r="S378" i="2"/>
  <c r="R378" i="2" s="1"/>
  <c r="Q378" i="2"/>
  <c r="O378" i="2"/>
  <c r="U377" i="2"/>
  <c r="S377" i="2"/>
  <c r="R377" i="2" s="1"/>
  <c r="Q377" i="2"/>
  <c r="O377" i="2"/>
  <c r="U376" i="2"/>
  <c r="S376" i="2"/>
  <c r="R376" i="2" s="1"/>
  <c r="Q376" i="2"/>
  <c r="O376" i="2"/>
  <c r="U375" i="2"/>
  <c r="S375" i="2"/>
  <c r="R375" i="2" s="1"/>
  <c r="Q375" i="2"/>
  <c r="O375" i="2"/>
  <c r="U374" i="2"/>
  <c r="S374" i="2"/>
  <c r="R374" i="2" s="1"/>
  <c r="Q374" i="2"/>
  <c r="O374" i="2"/>
  <c r="U373" i="2"/>
  <c r="S373" i="2"/>
  <c r="R373" i="2" s="1"/>
  <c r="Q373" i="2"/>
  <c r="O373" i="2"/>
  <c r="U372" i="2"/>
  <c r="S372" i="2"/>
  <c r="R372" i="2" s="1"/>
  <c r="Q372" i="2"/>
  <c r="O372" i="2"/>
  <c r="U371" i="2"/>
  <c r="S371" i="2"/>
  <c r="R371" i="2" s="1"/>
  <c r="Q371" i="2"/>
  <c r="O371" i="2"/>
  <c r="U370" i="2"/>
  <c r="S370" i="2"/>
  <c r="R370" i="2" s="1"/>
  <c r="Q370" i="2"/>
  <c r="O370" i="2"/>
  <c r="U369" i="2"/>
  <c r="S369" i="2"/>
  <c r="R369" i="2" s="1"/>
  <c r="Q369" i="2"/>
  <c r="O369" i="2"/>
  <c r="U368" i="2"/>
  <c r="S368" i="2"/>
  <c r="R368" i="2" s="1"/>
  <c r="Q368" i="2"/>
  <c r="O368" i="2"/>
  <c r="U367" i="2"/>
  <c r="S367" i="2"/>
  <c r="R367" i="2" s="1"/>
  <c r="Q367" i="2"/>
  <c r="O367" i="2"/>
  <c r="U366" i="2"/>
  <c r="S366" i="2"/>
  <c r="R366" i="2" s="1"/>
  <c r="Q366" i="2"/>
  <c r="O366" i="2"/>
  <c r="U365" i="2"/>
  <c r="S365" i="2"/>
  <c r="R365" i="2" s="1"/>
  <c r="Q365" i="2"/>
  <c r="O365" i="2"/>
  <c r="U364" i="2"/>
  <c r="S364" i="2"/>
  <c r="R364" i="2" s="1"/>
  <c r="Q364" i="2"/>
  <c r="O364" i="2"/>
  <c r="U363" i="2"/>
  <c r="S363" i="2"/>
  <c r="R363" i="2" s="1"/>
  <c r="Q363" i="2"/>
  <c r="O363" i="2"/>
  <c r="U362" i="2"/>
  <c r="S362" i="2"/>
  <c r="R362" i="2" s="1"/>
  <c r="Q362" i="2"/>
  <c r="O362" i="2"/>
  <c r="U361" i="2"/>
  <c r="S361" i="2"/>
  <c r="R361" i="2" s="1"/>
  <c r="Q361" i="2"/>
  <c r="O361" i="2"/>
  <c r="U360" i="2"/>
  <c r="S360" i="2"/>
  <c r="R360" i="2" s="1"/>
  <c r="Q360" i="2"/>
  <c r="O360" i="2"/>
  <c r="U359" i="2"/>
  <c r="S359" i="2"/>
  <c r="R359" i="2" s="1"/>
  <c r="Q359" i="2"/>
  <c r="O359" i="2"/>
  <c r="U358" i="2"/>
  <c r="S358" i="2"/>
  <c r="R358" i="2" s="1"/>
  <c r="Q358" i="2"/>
  <c r="O358" i="2"/>
  <c r="U357" i="2"/>
  <c r="S357" i="2"/>
  <c r="R357" i="2" s="1"/>
  <c r="Q357" i="2"/>
  <c r="O357" i="2"/>
  <c r="U356" i="2"/>
  <c r="S356" i="2"/>
  <c r="R356" i="2" s="1"/>
  <c r="Q356" i="2"/>
  <c r="O356" i="2"/>
  <c r="U355" i="2"/>
  <c r="S355" i="2"/>
  <c r="R355" i="2" s="1"/>
  <c r="Q355" i="2"/>
  <c r="O355" i="2"/>
  <c r="U354" i="2"/>
  <c r="S354" i="2"/>
  <c r="R354" i="2" s="1"/>
  <c r="Q354" i="2"/>
  <c r="O354" i="2"/>
  <c r="U353" i="2"/>
  <c r="S353" i="2"/>
  <c r="R353" i="2" s="1"/>
  <c r="Q353" i="2"/>
  <c r="O353" i="2"/>
  <c r="U352" i="2"/>
  <c r="S352" i="2"/>
  <c r="R352" i="2" s="1"/>
  <c r="Q352" i="2"/>
  <c r="O352" i="2"/>
  <c r="U351" i="2"/>
  <c r="S351" i="2"/>
  <c r="R351" i="2" s="1"/>
  <c r="Q351" i="2"/>
  <c r="O351" i="2"/>
  <c r="U350" i="2"/>
  <c r="S350" i="2"/>
  <c r="R350" i="2" s="1"/>
  <c r="Q350" i="2"/>
  <c r="O350" i="2"/>
  <c r="U349" i="2"/>
  <c r="S349" i="2"/>
  <c r="R349" i="2" s="1"/>
  <c r="Q349" i="2"/>
  <c r="O349" i="2"/>
  <c r="U348" i="2"/>
  <c r="S348" i="2"/>
  <c r="R348" i="2" s="1"/>
  <c r="Q348" i="2"/>
  <c r="O348" i="2"/>
  <c r="U347" i="2"/>
  <c r="S347" i="2"/>
  <c r="R347" i="2" s="1"/>
  <c r="Q347" i="2"/>
  <c r="O347" i="2"/>
  <c r="U346" i="2"/>
  <c r="S346" i="2"/>
  <c r="R346" i="2" s="1"/>
  <c r="Q346" i="2"/>
  <c r="O346" i="2"/>
  <c r="U345" i="2"/>
  <c r="S345" i="2"/>
  <c r="R345" i="2" s="1"/>
  <c r="Q345" i="2"/>
  <c r="O345" i="2"/>
  <c r="U344" i="2"/>
  <c r="S344" i="2"/>
  <c r="R344" i="2" s="1"/>
  <c r="Q344" i="2"/>
  <c r="O344" i="2"/>
  <c r="U343" i="2"/>
  <c r="S343" i="2"/>
  <c r="R343" i="2" s="1"/>
  <c r="Q343" i="2"/>
  <c r="O343" i="2"/>
  <c r="U342" i="2"/>
  <c r="S342" i="2"/>
  <c r="R342" i="2" s="1"/>
  <c r="Q342" i="2"/>
  <c r="O342" i="2"/>
  <c r="U341" i="2"/>
  <c r="S341" i="2"/>
  <c r="R341" i="2" s="1"/>
  <c r="Q341" i="2"/>
  <c r="O341" i="2"/>
  <c r="U340" i="2"/>
  <c r="S340" i="2"/>
  <c r="R340" i="2" s="1"/>
  <c r="Q340" i="2"/>
  <c r="O340" i="2"/>
  <c r="U339" i="2"/>
  <c r="S339" i="2"/>
  <c r="R339" i="2" s="1"/>
  <c r="Q339" i="2"/>
  <c r="O339" i="2"/>
  <c r="U338" i="2"/>
  <c r="S338" i="2"/>
  <c r="R338" i="2" s="1"/>
  <c r="Q338" i="2"/>
  <c r="O338" i="2"/>
  <c r="U337" i="2"/>
  <c r="S337" i="2"/>
  <c r="R337" i="2" s="1"/>
  <c r="Q337" i="2"/>
  <c r="O337" i="2"/>
  <c r="U336" i="2"/>
  <c r="S336" i="2"/>
  <c r="R336" i="2" s="1"/>
  <c r="Q336" i="2"/>
  <c r="O336" i="2"/>
  <c r="U335" i="2"/>
  <c r="S335" i="2"/>
  <c r="R335" i="2" s="1"/>
  <c r="Q335" i="2"/>
  <c r="O335" i="2"/>
  <c r="U334" i="2"/>
  <c r="S334" i="2"/>
  <c r="R334" i="2" s="1"/>
  <c r="Q334" i="2"/>
  <c r="O334" i="2"/>
  <c r="U333" i="2"/>
  <c r="S333" i="2"/>
  <c r="R333" i="2" s="1"/>
  <c r="Q333" i="2"/>
  <c r="O333" i="2"/>
  <c r="U332" i="2"/>
  <c r="S332" i="2"/>
  <c r="R332" i="2" s="1"/>
  <c r="Q332" i="2"/>
  <c r="O332" i="2"/>
  <c r="U331" i="2"/>
  <c r="S331" i="2"/>
  <c r="R331" i="2" s="1"/>
  <c r="Q331" i="2"/>
  <c r="O331" i="2"/>
  <c r="U330" i="2"/>
  <c r="S330" i="2"/>
  <c r="R330" i="2" s="1"/>
  <c r="Q330" i="2"/>
  <c r="O330" i="2"/>
  <c r="U329" i="2"/>
  <c r="S329" i="2"/>
  <c r="R329" i="2" s="1"/>
  <c r="Q329" i="2"/>
  <c r="O329" i="2"/>
  <c r="U328" i="2"/>
  <c r="S328" i="2"/>
  <c r="R328" i="2" s="1"/>
  <c r="Q328" i="2"/>
  <c r="O328" i="2"/>
  <c r="U327" i="2"/>
  <c r="S327" i="2"/>
  <c r="R327" i="2" s="1"/>
  <c r="Q327" i="2"/>
  <c r="O327" i="2"/>
  <c r="U326" i="2"/>
  <c r="S326" i="2"/>
  <c r="R326" i="2" s="1"/>
  <c r="Q326" i="2"/>
  <c r="O326" i="2"/>
  <c r="U325" i="2"/>
  <c r="S325" i="2"/>
  <c r="R325" i="2" s="1"/>
  <c r="Q325" i="2"/>
  <c r="O325" i="2"/>
  <c r="U324" i="2"/>
  <c r="S324" i="2"/>
  <c r="R324" i="2" s="1"/>
  <c r="Q324" i="2"/>
  <c r="O324" i="2"/>
  <c r="U323" i="2"/>
  <c r="S323" i="2"/>
  <c r="R323" i="2" s="1"/>
  <c r="Q323" i="2"/>
  <c r="O323" i="2"/>
  <c r="U322" i="2"/>
  <c r="S322" i="2"/>
  <c r="R322" i="2" s="1"/>
  <c r="Q322" i="2"/>
  <c r="O322" i="2"/>
  <c r="U321" i="2"/>
  <c r="S321" i="2"/>
  <c r="R321" i="2" s="1"/>
  <c r="Q321" i="2"/>
  <c r="O321" i="2"/>
  <c r="U320" i="2"/>
  <c r="S320" i="2"/>
  <c r="R320" i="2" s="1"/>
  <c r="Q320" i="2"/>
  <c r="O320" i="2"/>
  <c r="U319" i="2"/>
  <c r="S319" i="2"/>
  <c r="R319" i="2" s="1"/>
  <c r="Q319" i="2"/>
  <c r="O319" i="2"/>
  <c r="U318" i="2"/>
  <c r="S318" i="2"/>
  <c r="R318" i="2" s="1"/>
  <c r="Q318" i="2"/>
  <c r="O318" i="2"/>
  <c r="U317" i="2"/>
  <c r="S317" i="2"/>
  <c r="R317" i="2" s="1"/>
  <c r="Q317" i="2"/>
  <c r="O317" i="2"/>
  <c r="U316" i="2"/>
  <c r="S316" i="2"/>
  <c r="R316" i="2" s="1"/>
  <c r="Q316" i="2"/>
  <c r="O316" i="2"/>
  <c r="U315" i="2"/>
  <c r="S315" i="2"/>
  <c r="R315" i="2" s="1"/>
  <c r="Q315" i="2"/>
  <c r="O315" i="2"/>
  <c r="U314" i="2"/>
  <c r="S314" i="2"/>
  <c r="R314" i="2" s="1"/>
  <c r="Q314" i="2"/>
  <c r="O314" i="2"/>
  <c r="U313" i="2"/>
  <c r="S313" i="2"/>
  <c r="R313" i="2" s="1"/>
  <c r="Q313" i="2"/>
  <c r="O313" i="2"/>
  <c r="U312" i="2"/>
  <c r="S312" i="2"/>
  <c r="R312" i="2" s="1"/>
  <c r="Q312" i="2"/>
  <c r="O312" i="2"/>
  <c r="U311" i="2"/>
  <c r="S311" i="2"/>
  <c r="R311" i="2" s="1"/>
  <c r="Q311" i="2"/>
  <c r="O311" i="2"/>
  <c r="U310" i="2"/>
  <c r="S310" i="2"/>
  <c r="R310" i="2" s="1"/>
  <c r="Q310" i="2"/>
  <c r="O310" i="2"/>
  <c r="U309" i="2"/>
  <c r="S309" i="2"/>
  <c r="R309" i="2" s="1"/>
  <c r="Q309" i="2"/>
  <c r="O309" i="2"/>
  <c r="U308" i="2"/>
  <c r="S308" i="2"/>
  <c r="R308" i="2" s="1"/>
  <c r="Q308" i="2"/>
  <c r="O308" i="2"/>
  <c r="U307" i="2"/>
  <c r="S307" i="2"/>
  <c r="R307" i="2" s="1"/>
  <c r="Q307" i="2"/>
  <c r="O307" i="2"/>
  <c r="U306" i="2"/>
  <c r="S306" i="2"/>
  <c r="R306" i="2" s="1"/>
  <c r="Q306" i="2"/>
  <c r="O306" i="2"/>
  <c r="U305" i="2"/>
  <c r="S305" i="2"/>
  <c r="R305" i="2" s="1"/>
  <c r="Q305" i="2"/>
  <c r="O305" i="2"/>
  <c r="U304" i="2"/>
  <c r="S304" i="2"/>
  <c r="R304" i="2" s="1"/>
  <c r="Q304" i="2"/>
  <c r="O304" i="2"/>
  <c r="U303" i="2"/>
  <c r="S303" i="2"/>
  <c r="R303" i="2" s="1"/>
  <c r="Q303" i="2"/>
  <c r="O303" i="2"/>
  <c r="U302" i="2"/>
  <c r="S302" i="2"/>
  <c r="R302" i="2" s="1"/>
  <c r="Q302" i="2"/>
  <c r="O302" i="2"/>
  <c r="U301" i="2"/>
  <c r="S301" i="2"/>
  <c r="R301" i="2" s="1"/>
  <c r="Q301" i="2"/>
  <c r="O301" i="2"/>
  <c r="U300" i="2"/>
  <c r="S300" i="2"/>
  <c r="R300" i="2" s="1"/>
  <c r="Q300" i="2"/>
  <c r="O300" i="2"/>
  <c r="U299" i="2"/>
  <c r="S299" i="2"/>
  <c r="R299" i="2" s="1"/>
  <c r="Q299" i="2"/>
  <c r="O299" i="2"/>
  <c r="U298" i="2"/>
  <c r="S298" i="2"/>
  <c r="R298" i="2" s="1"/>
  <c r="Q298" i="2"/>
  <c r="O298" i="2"/>
  <c r="U297" i="2"/>
  <c r="S297" i="2"/>
  <c r="R297" i="2" s="1"/>
  <c r="Q297" i="2"/>
  <c r="O297" i="2"/>
  <c r="U296" i="2"/>
  <c r="S296" i="2"/>
  <c r="R296" i="2" s="1"/>
  <c r="Q296" i="2"/>
  <c r="O296" i="2"/>
  <c r="U295" i="2"/>
  <c r="S295" i="2"/>
  <c r="R295" i="2" s="1"/>
  <c r="Q295" i="2"/>
  <c r="O295" i="2"/>
  <c r="U294" i="2"/>
  <c r="S294" i="2"/>
  <c r="R294" i="2" s="1"/>
  <c r="Q294" i="2"/>
  <c r="O294" i="2"/>
  <c r="U293" i="2"/>
  <c r="S293" i="2"/>
  <c r="R293" i="2" s="1"/>
  <c r="Q293" i="2"/>
  <c r="O293" i="2"/>
  <c r="U292" i="2"/>
  <c r="S292" i="2"/>
  <c r="R292" i="2" s="1"/>
  <c r="Q292" i="2"/>
  <c r="O292" i="2"/>
  <c r="U291" i="2"/>
  <c r="S291" i="2"/>
  <c r="R291" i="2" s="1"/>
  <c r="Q291" i="2"/>
  <c r="O291" i="2"/>
  <c r="U290" i="2"/>
  <c r="S290" i="2"/>
  <c r="R290" i="2" s="1"/>
  <c r="Q290" i="2"/>
  <c r="O290" i="2"/>
  <c r="U289" i="2"/>
  <c r="S289" i="2"/>
  <c r="R289" i="2" s="1"/>
  <c r="Q289" i="2"/>
  <c r="O289" i="2"/>
  <c r="U288" i="2"/>
  <c r="S288" i="2"/>
  <c r="R288" i="2" s="1"/>
  <c r="Q288" i="2"/>
  <c r="O288" i="2"/>
  <c r="U287" i="2"/>
  <c r="S287" i="2"/>
  <c r="R287" i="2" s="1"/>
  <c r="Q287" i="2"/>
  <c r="O287" i="2"/>
  <c r="U286" i="2"/>
  <c r="S286" i="2"/>
  <c r="R286" i="2" s="1"/>
  <c r="Q286" i="2"/>
  <c r="O286" i="2"/>
  <c r="U285" i="2"/>
  <c r="S285" i="2"/>
  <c r="R285" i="2" s="1"/>
  <c r="Q285" i="2"/>
  <c r="O285" i="2"/>
  <c r="U284" i="2"/>
  <c r="S284" i="2"/>
  <c r="R284" i="2" s="1"/>
  <c r="Q284" i="2"/>
  <c r="O284" i="2"/>
  <c r="U283" i="2"/>
  <c r="S283" i="2"/>
  <c r="R283" i="2" s="1"/>
  <c r="Q283" i="2"/>
  <c r="O283" i="2"/>
  <c r="U282" i="2"/>
  <c r="S282" i="2"/>
  <c r="R282" i="2" s="1"/>
  <c r="Q282" i="2"/>
  <c r="O282" i="2"/>
  <c r="U281" i="2"/>
  <c r="S281" i="2"/>
  <c r="R281" i="2" s="1"/>
  <c r="Q281" i="2"/>
  <c r="O281" i="2"/>
  <c r="U280" i="2"/>
  <c r="S280" i="2"/>
  <c r="R280" i="2" s="1"/>
  <c r="Q280" i="2"/>
  <c r="O280" i="2"/>
  <c r="U279" i="2"/>
  <c r="S279" i="2"/>
  <c r="R279" i="2" s="1"/>
  <c r="Q279" i="2"/>
  <c r="O279" i="2"/>
  <c r="U278" i="2"/>
  <c r="S278" i="2"/>
  <c r="R278" i="2" s="1"/>
  <c r="Q278" i="2"/>
  <c r="O278" i="2"/>
  <c r="U277" i="2"/>
  <c r="S277" i="2"/>
  <c r="R277" i="2" s="1"/>
  <c r="Q277" i="2"/>
  <c r="O277" i="2"/>
  <c r="U276" i="2"/>
  <c r="S276" i="2"/>
  <c r="R276" i="2" s="1"/>
  <c r="Q276" i="2"/>
  <c r="O276" i="2"/>
  <c r="U275" i="2"/>
  <c r="S275" i="2"/>
  <c r="R275" i="2" s="1"/>
  <c r="Q275" i="2"/>
  <c r="O275" i="2"/>
  <c r="U274" i="2"/>
  <c r="S274" i="2"/>
  <c r="R274" i="2" s="1"/>
  <c r="Q274" i="2"/>
  <c r="O274" i="2"/>
  <c r="U273" i="2"/>
  <c r="S273" i="2"/>
  <c r="R273" i="2" s="1"/>
  <c r="Q273" i="2"/>
  <c r="O273" i="2"/>
  <c r="U272" i="2"/>
  <c r="S272" i="2"/>
  <c r="R272" i="2" s="1"/>
  <c r="Q272" i="2"/>
  <c r="O272" i="2"/>
  <c r="U271" i="2"/>
  <c r="S271" i="2"/>
  <c r="R271" i="2" s="1"/>
  <c r="Q271" i="2"/>
  <c r="O271" i="2"/>
  <c r="U270" i="2"/>
  <c r="S270" i="2"/>
  <c r="R270" i="2" s="1"/>
  <c r="Q270" i="2"/>
  <c r="O270" i="2"/>
  <c r="U269" i="2"/>
  <c r="S269" i="2"/>
  <c r="R269" i="2" s="1"/>
  <c r="Q269" i="2"/>
  <c r="O269" i="2"/>
  <c r="U268" i="2"/>
  <c r="S268" i="2"/>
  <c r="R268" i="2" s="1"/>
  <c r="Q268" i="2"/>
  <c r="O268" i="2"/>
  <c r="U267" i="2"/>
  <c r="S267" i="2"/>
  <c r="R267" i="2" s="1"/>
  <c r="Q267" i="2"/>
  <c r="O267" i="2"/>
  <c r="U266" i="2"/>
  <c r="S266" i="2"/>
  <c r="R266" i="2" s="1"/>
  <c r="Q266" i="2"/>
  <c r="O266" i="2"/>
  <c r="U265" i="2"/>
  <c r="S265" i="2"/>
  <c r="R265" i="2" s="1"/>
  <c r="Q265" i="2"/>
  <c r="O265" i="2"/>
  <c r="U264" i="2"/>
  <c r="S264" i="2"/>
  <c r="R264" i="2" s="1"/>
  <c r="Q264" i="2"/>
  <c r="O264" i="2"/>
  <c r="U263" i="2"/>
  <c r="S263" i="2"/>
  <c r="R263" i="2" s="1"/>
  <c r="Q263" i="2"/>
  <c r="O263" i="2"/>
  <c r="U262" i="2"/>
  <c r="S262" i="2"/>
  <c r="R262" i="2" s="1"/>
  <c r="Q262" i="2"/>
  <c r="O262" i="2"/>
  <c r="U261" i="2"/>
  <c r="S261" i="2"/>
  <c r="R261" i="2" s="1"/>
  <c r="Q261" i="2"/>
  <c r="O261" i="2"/>
  <c r="U260" i="2"/>
  <c r="S260" i="2"/>
  <c r="R260" i="2" s="1"/>
  <c r="Q260" i="2"/>
  <c r="O260" i="2"/>
  <c r="U259" i="2"/>
  <c r="S259" i="2"/>
  <c r="R259" i="2" s="1"/>
  <c r="Q259" i="2"/>
  <c r="O259" i="2"/>
  <c r="U258" i="2"/>
  <c r="S258" i="2"/>
  <c r="R258" i="2" s="1"/>
  <c r="Q258" i="2"/>
  <c r="O258" i="2"/>
  <c r="U257" i="2"/>
  <c r="S257" i="2"/>
  <c r="R257" i="2" s="1"/>
  <c r="Q257" i="2"/>
  <c r="O257" i="2"/>
  <c r="U256" i="2"/>
  <c r="S256" i="2"/>
  <c r="R256" i="2" s="1"/>
  <c r="Q256" i="2"/>
  <c r="O256" i="2"/>
  <c r="U255" i="2"/>
  <c r="S255" i="2"/>
  <c r="R255" i="2" s="1"/>
  <c r="Q255" i="2"/>
  <c r="O255" i="2"/>
  <c r="U254" i="2"/>
  <c r="S254" i="2"/>
  <c r="R254" i="2" s="1"/>
  <c r="Q254" i="2"/>
  <c r="O254" i="2"/>
  <c r="U253" i="2"/>
  <c r="S253" i="2"/>
  <c r="R253" i="2" s="1"/>
  <c r="Q253" i="2"/>
  <c r="O253" i="2"/>
  <c r="U252" i="2"/>
  <c r="S252" i="2"/>
  <c r="R252" i="2" s="1"/>
  <c r="Q252" i="2"/>
  <c r="O252" i="2"/>
  <c r="U251" i="2"/>
  <c r="S251" i="2"/>
  <c r="R251" i="2" s="1"/>
  <c r="Q251" i="2"/>
  <c r="O251" i="2"/>
  <c r="U250" i="2"/>
  <c r="S250" i="2"/>
  <c r="R250" i="2" s="1"/>
  <c r="Q250" i="2"/>
  <c r="O250" i="2"/>
  <c r="U249" i="2"/>
  <c r="S249" i="2"/>
  <c r="R249" i="2" s="1"/>
  <c r="Q249" i="2"/>
  <c r="O249" i="2"/>
  <c r="U248" i="2"/>
  <c r="S248" i="2"/>
  <c r="R248" i="2" s="1"/>
  <c r="Q248" i="2"/>
  <c r="O248" i="2"/>
  <c r="U247" i="2"/>
  <c r="S247" i="2"/>
  <c r="R247" i="2" s="1"/>
  <c r="Q247" i="2"/>
  <c r="O247" i="2"/>
  <c r="U246" i="2"/>
  <c r="S246" i="2"/>
  <c r="R246" i="2" s="1"/>
  <c r="Q246" i="2"/>
  <c r="O246" i="2"/>
  <c r="U245" i="2"/>
  <c r="S245" i="2"/>
  <c r="R245" i="2" s="1"/>
  <c r="Q245" i="2"/>
  <c r="O245" i="2"/>
  <c r="U244" i="2"/>
  <c r="S244" i="2"/>
  <c r="R244" i="2" s="1"/>
  <c r="Q244" i="2"/>
  <c r="O244" i="2"/>
  <c r="U243" i="2"/>
  <c r="S243" i="2"/>
  <c r="R243" i="2" s="1"/>
  <c r="Q243" i="2"/>
  <c r="O243" i="2"/>
  <c r="U242" i="2"/>
  <c r="S242" i="2"/>
  <c r="R242" i="2" s="1"/>
  <c r="Q242" i="2"/>
  <c r="O242" i="2"/>
  <c r="U241" i="2"/>
  <c r="S241" i="2"/>
  <c r="R241" i="2" s="1"/>
  <c r="Q241" i="2"/>
  <c r="O241" i="2"/>
  <c r="U240" i="2"/>
  <c r="S240" i="2"/>
  <c r="R240" i="2" s="1"/>
  <c r="Q240" i="2"/>
  <c r="O240" i="2"/>
  <c r="U239" i="2"/>
  <c r="S239" i="2"/>
  <c r="R239" i="2" s="1"/>
  <c r="Q239" i="2"/>
  <c r="O239" i="2"/>
  <c r="U238" i="2"/>
  <c r="S238" i="2"/>
  <c r="R238" i="2" s="1"/>
  <c r="Q238" i="2"/>
  <c r="O238" i="2"/>
  <c r="U237" i="2"/>
  <c r="S237" i="2"/>
  <c r="R237" i="2" s="1"/>
  <c r="Q237" i="2"/>
  <c r="O237" i="2"/>
  <c r="U236" i="2"/>
  <c r="S236" i="2"/>
  <c r="R236" i="2" s="1"/>
  <c r="Q236" i="2"/>
  <c r="O236" i="2"/>
  <c r="U235" i="2"/>
  <c r="S235" i="2"/>
  <c r="R235" i="2" s="1"/>
  <c r="Q235" i="2"/>
  <c r="O235" i="2"/>
  <c r="U234" i="2"/>
  <c r="S234" i="2"/>
  <c r="R234" i="2" s="1"/>
  <c r="Q234" i="2"/>
  <c r="O234" i="2"/>
  <c r="U233" i="2"/>
  <c r="S233" i="2"/>
  <c r="R233" i="2" s="1"/>
  <c r="Q233" i="2"/>
  <c r="O233" i="2"/>
  <c r="U232" i="2"/>
  <c r="S232" i="2"/>
  <c r="R232" i="2" s="1"/>
  <c r="Q232" i="2"/>
  <c r="O232" i="2"/>
  <c r="U231" i="2"/>
  <c r="S231" i="2"/>
  <c r="R231" i="2" s="1"/>
  <c r="Q231" i="2"/>
  <c r="O231" i="2"/>
  <c r="U230" i="2"/>
  <c r="S230" i="2"/>
  <c r="R230" i="2" s="1"/>
  <c r="Q230" i="2"/>
  <c r="O230" i="2"/>
  <c r="U229" i="2"/>
  <c r="S229" i="2"/>
  <c r="R229" i="2" s="1"/>
  <c r="Q229" i="2"/>
  <c r="O229" i="2"/>
  <c r="U228" i="2"/>
  <c r="S228" i="2"/>
  <c r="R228" i="2" s="1"/>
  <c r="Q228" i="2"/>
  <c r="O228" i="2"/>
  <c r="U227" i="2"/>
  <c r="S227" i="2"/>
  <c r="R227" i="2" s="1"/>
  <c r="Q227" i="2"/>
  <c r="O227" i="2"/>
  <c r="U226" i="2"/>
  <c r="S226" i="2"/>
  <c r="R226" i="2" s="1"/>
  <c r="Q226" i="2"/>
  <c r="O226" i="2"/>
  <c r="U225" i="2"/>
  <c r="S225" i="2"/>
  <c r="R225" i="2" s="1"/>
  <c r="Q225" i="2"/>
  <c r="O225" i="2"/>
  <c r="U224" i="2"/>
  <c r="S224" i="2"/>
  <c r="R224" i="2" s="1"/>
  <c r="Q224" i="2"/>
  <c r="O224" i="2"/>
  <c r="U223" i="2"/>
  <c r="S223" i="2"/>
  <c r="R223" i="2" s="1"/>
  <c r="Q223" i="2"/>
  <c r="O223" i="2"/>
  <c r="U222" i="2"/>
  <c r="S222" i="2"/>
  <c r="R222" i="2" s="1"/>
  <c r="Q222" i="2"/>
  <c r="O222" i="2"/>
  <c r="U221" i="2"/>
  <c r="S221" i="2"/>
  <c r="R221" i="2" s="1"/>
  <c r="Q221" i="2"/>
  <c r="O221" i="2"/>
  <c r="U220" i="2"/>
  <c r="S220" i="2"/>
  <c r="R220" i="2" s="1"/>
  <c r="Q220" i="2"/>
  <c r="O220" i="2"/>
  <c r="U219" i="2"/>
  <c r="S219" i="2"/>
  <c r="R219" i="2" s="1"/>
  <c r="Q219" i="2"/>
  <c r="O219" i="2"/>
  <c r="U218" i="2"/>
  <c r="S218" i="2"/>
  <c r="R218" i="2" s="1"/>
  <c r="Q218" i="2"/>
  <c r="O218" i="2"/>
  <c r="U217" i="2"/>
  <c r="S217" i="2"/>
  <c r="R217" i="2" s="1"/>
  <c r="Q217" i="2"/>
  <c r="O217" i="2"/>
  <c r="U216" i="2"/>
  <c r="S216" i="2"/>
  <c r="R216" i="2" s="1"/>
  <c r="Q216" i="2"/>
  <c r="O216" i="2"/>
  <c r="U215" i="2"/>
  <c r="S215" i="2"/>
  <c r="R215" i="2" s="1"/>
  <c r="Q215" i="2"/>
  <c r="O215" i="2"/>
  <c r="U214" i="2"/>
  <c r="S214" i="2"/>
  <c r="R214" i="2" s="1"/>
  <c r="Q214" i="2"/>
  <c r="O214" i="2"/>
  <c r="U213" i="2"/>
  <c r="S213" i="2"/>
  <c r="R213" i="2" s="1"/>
  <c r="Q213" i="2"/>
  <c r="O213" i="2"/>
  <c r="U212" i="2"/>
  <c r="S212" i="2"/>
  <c r="R212" i="2" s="1"/>
  <c r="Q212" i="2"/>
  <c r="O212" i="2"/>
  <c r="U211" i="2"/>
  <c r="S211" i="2"/>
  <c r="R211" i="2" s="1"/>
  <c r="Q211" i="2"/>
  <c r="O211" i="2"/>
  <c r="U210" i="2"/>
  <c r="S210" i="2"/>
  <c r="R210" i="2" s="1"/>
  <c r="Q210" i="2"/>
  <c r="O210" i="2"/>
  <c r="U209" i="2"/>
  <c r="S209" i="2"/>
  <c r="R209" i="2" s="1"/>
  <c r="Q209" i="2"/>
  <c r="O209" i="2"/>
  <c r="U208" i="2"/>
  <c r="S208" i="2"/>
  <c r="R208" i="2" s="1"/>
  <c r="Q208" i="2"/>
  <c r="O208" i="2"/>
  <c r="U207" i="2"/>
  <c r="S207" i="2"/>
  <c r="R207" i="2" s="1"/>
  <c r="Q207" i="2"/>
  <c r="O207" i="2"/>
  <c r="U206" i="2"/>
  <c r="S206" i="2"/>
  <c r="R206" i="2" s="1"/>
  <c r="Q206" i="2"/>
  <c r="O206" i="2"/>
  <c r="U205" i="2"/>
  <c r="S205" i="2"/>
  <c r="R205" i="2" s="1"/>
  <c r="Q205" i="2"/>
  <c r="O205" i="2"/>
  <c r="U204" i="2"/>
  <c r="S204" i="2"/>
  <c r="R204" i="2" s="1"/>
  <c r="Q204" i="2"/>
  <c r="O204" i="2"/>
  <c r="U203" i="2"/>
  <c r="S203" i="2"/>
  <c r="R203" i="2" s="1"/>
  <c r="Q203" i="2"/>
  <c r="O203" i="2"/>
  <c r="U202" i="2"/>
  <c r="S202" i="2"/>
  <c r="R202" i="2" s="1"/>
  <c r="Q202" i="2"/>
  <c r="O202" i="2"/>
  <c r="U201" i="2"/>
  <c r="S201" i="2"/>
  <c r="R201" i="2" s="1"/>
  <c r="Q201" i="2"/>
  <c r="O201" i="2"/>
  <c r="U200" i="2"/>
  <c r="S200" i="2"/>
  <c r="R200" i="2" s="1"/>
  <c r="Q200" i="2"/>
  <c r="O200" i="2"/>
  <c r="U199" i="2"/>
  <c r="S199" i="2"/>
  <c r="R199" i="2" s="1"/>
  <c r="Q199" i="2"/>
  <c r="O199" i="2"/>
  <c r="U198" i="2"/>
  <c r="S198" i="2"/>
  <c r="R198" i="2" s="1"/>
  <c r="Q198" i="2"/>
  <c r="O198" i="2"/>
  <c r="U197" i="2"/>
  <c r="S197" i="2"/>
  <c r="R197" i="2" s="1"/>
  <c r="Q197" i="2"/>
  <c r="O197" i="2"/>
  <c r="U196" i="2"/>
  <c r="S196" i="2"/>
  <c r="R196" i="2" s="1"/>
  <c r="Q196" i="2"/>
  <c r="O196" i="2"/>
  <c r="U195" i="2"/>
  <c r="S195" i="2"/>
  <c r="R195" i="2" s="1"/>
  <c r="Q195" i="2"/>
  <c r="O195" i="2"/>
  <c r="U194" i="2"/>
  <c r="S194" i="2"/>
  <c r="R194" i="2" s="1"/>
  <c r="Q194" i="2"/>
  <c r="O194" i="2"/>
  <c r="U193" i="2"/>
  <c r="S193" i="2"/>
  <c r="R193" i="2" s="1"/>
  <c r="Q193" i="2"/>
  <c r="O193" i="2"/>
  <c r="U192" i="2"/>
  <c r="S192" i="2"/>
  <c r="R192" i="2" s="1"/>
  <c r="Q192" i="2"/>
  <c r="O192" i="2"/>
  <c r="U191" i="2"/>
  <c r="S191" i="2"/>
  <c r="R191" i="2" s="1"/>
  <c r="Q191" i="2"/>
  <c r="O191" i="2"/>
  <c r="U190" i="2"/>
  <c r="S190" i="2"/>
  <c r="R190" i="2" s="1"/>
  <c r="Q190" i="2"/>
  <c r="O190" i="2"/>
  <c r="U189" i="2"/>
  <c r="S189" i="2"/>
  <c r="R189" i="2" s="1"/>
  <c r="Q189" i="2"/>
  <c r="O189" i="2"/>
  <c r="U188" i="2"/>
  <c r="S188" i="2"/>
  <c r="R188" i="2" s="1"/>
  <c r="Q188" i="2"/>
  <c r="O188" i="2"/>
  <c r="U187" i="2"/>
  <c r="S187" i="2"/>
  <c r="R187" i="2" s="1"/>
  <c r="Q187" i="2"/>
  <c r="O187" i="2"/>
  <c r="U186" i="2"/>
  <c r="S186" i="2"/>
  <c r="R186" i="2" s="1"/>
  <c r="Q186" i="2"/>
  <c r="O186" i="2"/>
  <c r="U185" i="2"/>
  <c r="S185" i="2"/>
  <c r="R185" i="2" s="1"/>
  <c r="Q185" i="2"/>
  <c r="O185" i="2"/>
  <c r="U184" i="2"/>
  <c r="S184" i="2"/>
  <c r="R184" i="2" s="1"/>
  <c r="Q184" i="2"/>
  <c r="O184" i="2"/>
  <c r="U183" i="2"/>
  <c r="S183" i="2"/>
  <c r="R183" i="2" s="1"/>
  <c r="Q183" i="2"/>
  <c r="O183" i="2"/>
  <c r="U182" i="2"/>
  <c r="S182" i="2"/>
  <c r="R182" i="2" s="1"/>
  <c r="Q182" i="2"/>
  <c r="O182" i="2"/>
  <c r="U181" i="2"/>
  <c r="S181" i="2"/>
  <c r="R181" i="2" s="1"/>
  <c r="Q181" i="2"/>
  <c r="O181" i="2"/>
  <c r="U180" i="2"/>
  <c r="S180" i="2"/>
  <c r="R180" i="2" s="1"/>
  <c r="Q180" i="2"/>
  <c r="O180" i="2"/>
  <c r="U179" i="2"/>
  <c r="S179" i="2"/>
  <c r="R179" i="2" s="1"/>
  <c r="Q179" i="2"/>
  <c r="O179" i="2"/>
  <c r="U178" i="2"/>
  <c r="S178" i="2"/>
  <c r="R178" i="2" s="1"/>
  <c r="Q178" i="2"/>
  <c r="O178" i="2"/>
  <c r="U177" i="2"/>
  <c r="S177" i="2"/>
  <c r="R177" i="2" s="1"/>
  <c r="Q177" i="2"/>
  <c r="O177" i="2"/>
  <c r="U176" i="2"/>
  <c r="S176" i="2"/>
  <c r="R176" i="2" s="1"/>
  <c r="Q176" i="2"/>
  <c r="O176" i="2"/>
  <c r="U175" i="2"/>
  <c r="S175" i="2"/>
  <c r="R175" i="2" s="1"/>
  <c r="Q175" i="2"/>
  <c r="O175" i="2"/>
  <c r="U174" i="2"/>
  <c r="S174" i="2"/>
  <c r="R174" i="2" s="1"/>
  <c r="Q174" i="2"/>
  <c r="O174" i="2"/>
  <c r="U173" i="2"/>
  <c r="S173" i="2"/>
  <c r="R173" i="2" s="1"/>
  <c r="Q173" i="2"/>
  <c r="O173" i="2"/>
  <c r="U172" i="2"/>
  <c r="S172" i="2"/>
  <c r="R172" i="2" s="1"/>
  <c r="Q172" i="2"/>
  <c r="O172" i="2"/>
  <c r="U171" i="2"/>
  <c r="S171" i="2"/>
  <c r="R171" i="2" s="1"/>
  <c r="Q171" i="2"/>
  <c r="O171" i="2"/>
  <c r="U170" i="2"/>
  <c r="S170" i="2"/>
  <c r="R170" i="2" s="1"/>
  <c r="Q170" i="2"/>
  <c r="O170" i="2"/>
  <c r="U169" i="2"/>
  <c r="S169" i="2"/>
  <c r="R169" i="2" s="1"/>
  <c r="Q169" i="2"/>
  <c r="O169" i="2"/>
  <c r="U168" i="2"/>
  <c r="S168" i="2"/>
  <c r="R168" i="2" s="1"/>
  <c r="Q168" i="2"/>
  <c r="O168" i="2"/>
  <c r="U167" i="2"/>
  <c r="S167" i="2"/>
  <c r="R167" i="2" s="1"/>
  <c r="Q167" i="2"/>
  <c r="O167" i="2"/>
  <c r="U166" i="2"/>
  <c r="S166" i="2"/>
  <c r="R166" i="2" s="1"/>
  <c r="Q166" i="2"/>
  <c r="O166" i="2"/>
  <c r="U165" i="2"/>
  <c r="S165" i="2"/>
  <c r="R165" i="2" s="1"/>
  <c r="Q165" i="2"/>
  <c r="O165" i="2"/>
  <c r="U164" i="2"/>
  <c r="S164" i="2"/>
  <c r="R164" i="2" s="1"/>
  <c r="Q164" i="2"/>
  <c r="O164" i="2"/>
  <c r="U163" i="2"/>
  <c r="S163" i="2"/>
  <c r="R163" i="2" s="1"/>
  <c r="Q163" i="2"/>
  <c r="O163" i="2"/>
  <c r="U162" i="2"/>
  <c r="S162" i="2"/>
  <c r="R162" i="2" s="1"/>
  <c r="Q162" i="2"/>
  <c r="O162" i="2"/>
  <c r="U161" i="2"/>
  <c r="S161" i="2"/>
  <c r="R161" i="2" s="1"/>
  <c r="Q161" i="2"/>
  <c r="O161" i="2"/>
  <c r="U160" i="2"/>
  <c r="S160" i="2"/>
  <c r="R160" i="2" s="1"/>
  <c r="Q160" i="2"/>
  <c r="O160" i="2"/>
  <c r="U159" i="2"/>
  <c r="S159" i="2"/>
  <c r="R159" i="2" s="1"/>
  <c r="Q159" i="2"/>
  <c r="O159" i="2"/>
  <c r="U158" i="2"/>
  <c r="S158" i="2"/>
  <c r="R158" i="2" s="1"/>
  <c r="Q158" i="2"/>
  <c r="O158" i="2"/>
  <c r="U157" i="2"/>
  <c r="S157" i="2"/>
  <c r="R157" i="2" s="1"/>
  <c r="Q157" i="2"/>
  <c r="O157" i="2"/>
  <c r="U156" i="2"/>
  <c r="S156" i="2"/>
  <c r="R156" i="2" s="1"/>
  <c r="Q156" i="2"/>
  <c r="O156" i="2"/>
  <c r="U155" i="2"/>
  <c r="S155" i="2"/>
  <c r="R155" i="2" s="1"/>
  <c r="Q155" i="2"/>
  <c r="O155" i="2"/>
  <c r="U154" i="2"/>
  <c r="S154" i="2"/>
  <c r="R154" i="2" s="1"/>
  <c r="Q154" i="2"/>
  <c r="O154" i="2"/>
  <c r="U153" i="2"/>
  <c r="S153" i="2"/>
  <c r="R153" i="2" s="1"/>
  <c r="Q153" i="2"/>
  <c r="O153" i="2"/>
  <c r="U152" i="2"/>
  <c r="S152" i="2"/>
  <c r="R152" i="2" s="1"/>
  <c r="Q152" i="2"/>
  <c r="O152" i="2"/>
  <c r="U151" i="2"/>
  <c r="S151" i="2"/>
  <c r="R151" i="2" s="1"/>
  <c r="Q151" i="2"/>
  <c r="O151" i="2"/>
  <c r="U150" i="2"/>
  <c r="S150" i="2"/>
  <c r="R150" i="2" s="1"/>
  <c r="Q150" i="2"/>
  <c r="O150" i="2"/>
  <c r="U149" i="2"/>
  <c r="S149" i="2"/>
  <c r="R149" i="2" s="1"/>
  <c r="Q149" i="2"/>
  <c r="O149" i="2"/>
  <c r="U148" i="2"/>
  <c r="S148" i="2"/>
  <c r="R148" i="2" s="1"/>
  <c r="Q148" i="2"/>
  <c r="O148" i="2"/>
  <c r="U147" i="2"/>
  <c r="S147" i="2"/>
  <c r="R147" i="2" s="1"/>
  <c r="Q147" i="2"/>
  <c r="O147" i="2"/>
  <c r="U146" i="2"/>
  <c r="S146" i="2"/>
  <c r="R146" i="2" s="1"/>
  <c r="Q146" i="2"/>
  <c r="O146" i="2"/>
  <c r="U145" i="2"/>
  <c r="S145" i="2"/>
  <c r="R145" i="2" s="1"/>
  <c r="Q145" i="2"/>
  <c r="O145" i="2"/>
  <c r="U144" i="2"/>
  <c r="S144" i="2"/>
  <c r="R144" i="2" s="1"/>
  <c r="Q144" i="2"/>
  <c r="O144" i="2"/>
  <c r="U143" i="2"/>
  <c r="S143" i="2"/>
  <c r="R143" i="2" s="1"/>
  <c r="Q143" i="2"/>
  <c r="O143" i="2"/>
  <c r="U142" i="2"/>
  <c r="S142" i="2"/>
  <c r="R142" i="2" s="1"/>
  <c r="Q142" i="2"/>
  <c r="O142" i="2"/>
  <c r="U141" i="2"/>
  <c r="S141" i="2"/>
  <c r="R141" i="2" s="1"/>
  <c r="Q141" i="2"/>
  <c r="O141" i="2"/>
  <c r="U140" i="2"/>
  <c r="S140" i="2"/>
  <c r="R140" i="2" s="1"/>
  <c r="Q140" i="2"/>
  <c r="O140" i="2"/>
  <c r="U139" i="2"/>
  <c r="S139" i="2"/>
  <c r="R139" i="2" s="1"/>
  <c r="Q139" i="2"/>
  <c r="O139" i="2"/>
  <c r="U138" i="2"/>
  <c r="S138" i="2"/>
  <c r="R138" i="2" s="1"/>
  <c r="Q138" i="2"/>
  <c r="O138" i="2"/>
  <c r="U137" i="2"/>
  <c r="S137" i="2"/>
  <c r="R137" i="2" s="1"/>
  <c r="Q137" i="2"/>
  <c r="O137" i="2"/>
  <c r="U136" i="2"/>
  <c r="S136" i="2"/>
  <c r="R136" i="2" s="1"/>
  <c r="Q136" i="2"/>
  <c r="O136" i="2"/>
  <c r="U135" i="2"/>
  <c r="S135" i="2"/>
  <c r="R135" i="2" s="1"/>
  <c r="Q135" i="2"/>
  <c r="O135" i="2"/>
  <c r="U134" i="2"/>
  <c r="S134" i="2"/>
  <c r="R134" i="2" s="1"/>
  <c r="Q134" i="2"/>
  <c r="O134" i="2"/>
  <c r="U133" i="2"/>
  <c r="S133" i="2"/>
  <c r="R133" i="2" s="1"/>
  <c r="Q133" i="2"/>
  <c r="O133" i="2"/>
  <c r="U132" i="2"/>
  <c r="S132" i="2"/>
  <c r="R132" i="2" s="1"/>
  <c r="Q132" i="2"/>
  <c r="O132" i="2"/>
  <c r="U131" i="2"/>
  <c r="S131" i="2"/>
  <c r="R131" i="2" s="1"/>
  <c r="Q131" i="2"/>
  <c r="O131" i="2"/>
  <c r="U130" i="2"/>
  <c r="S130" i="2"/>
  <c r="R130" i="2" s="1"/>
  <c r="Q130" i="2"/>
  <c r="O130" i="2"/>
  <c r="U129" i="2"/>
  <c r="S129" i="2"/>
  <c r="R129" i="2" s="1"/>
  <c r="Q129" i="2"/>
  <c r="O129" i="2"/>
  <c r="U128" i="2"/>
  <c r="S128" i="2"/>
  <c r="R128" i="2" s="1"/>
  <c r="Q128" i="2"/>
  <c r="O128" i="2"/>
  <c r="U127" i="2"/>
  <c r="S127" i="2"/>
  <c r="R127" i="2" s="1"/>
  <c r="Q127" i="2"/>
  <c r="O127" i="2"/>
  <c r="U126" i="2"/>
  <c r="S126" i="2"/>
  <c r="R126" i="2" s="1"/>
  <c r="Q126" i="2"/>
  <c r="O126" i="2"/>
  <c r="U125" i="2"/>
  <c r="S125" i="2"/>
  <c r="R125" i="2" s="1"/>
  <c r="Q125" i="2"/>
  <c r="O125" i="2"/>
  <c r="U124" i="2"/>
  <c r="S124" i="2"/>
  <c r="R124" i="2" s="1"/>
  <c r="Q124" i="2"/>
  <c r="O124" i="2"/>
  <c r="U123" i="2"/>
  <c r="S123" i="2"/>
  <c r="R123" i="2" s="1"/>
  <c r="Q123" i="2"/>
  <c r="O123" i="2"/>
  <c r="U122" i="2"/>
  <c r="S122" i="2"/>
  <c r="R122" i="2" s="1"/>
  <c r="Q122" i="2"/>
  <c r="O122" i="2"/>
  <c r="U121" i="2"/>
  <c r="S121" i="2"/>
  <c r="R121" i="2" s="1"/>
  <c r="Q121" i="2"/>
  <c r="O121" i="2"/>
  <c r="U120" i="2"/>
  <c r="S120" i="2"/>
  <c r="R120" i="2" s="1"/>
  <c r="Q120" i="2"/>
  <c r="O120" i="2"/>
  <c r="U119" i="2"/>
  <c r="S119" i="2"/>
  <c r="R119" i="2" s="1"/>
  <c r="Q119" i="2"/>
  <c r="O119" i="2"/>
  <c r="U118" i="2"/>
  <c r="S118" i="2"/>
  <c r="R118" i="2" s="1"/>
  <c r="Q118" i="2"/>
  <c r="O118" i="2"/>
  <c r="U117" i="2"/>
  <c r="S117" i="2"/>
  <c r="R117" i="2" s="1"/>
  <c r="Q117" i="2"/>
  <c r="O117" i="2"/>
  <c r="U116" i="2"/>
  <c r="S116" i="2"/>
  <c r="R116" i="2"/>
  <c r="Q116" i="2"/>
  <c r="O116" i="2"/>
  <c r="U115" i="2"/>
  <c r="S115" i="2"/>
  <c r="R115" i="2" s="1"/>
  <c r="Q115" i="2"/>
  <c r="O115" i="2"/>
  <c r="U114" i="2"/>
  <c r="S114" i="2"/>
  <c r="R114" i="2" s="1"/>
  <c r="Q114" i="2"/>
  <c r="O114" i="2"/>
  <c r="U113" i="2"/>
  <c r="S113" i="2"/>
  <c r="R113" i="2" s="1"/>
  <c r="Q113" i="2"/>
  <c r="O113" i="2"/>
  <c r="U112" i="2"/>
  <c r="S112" i="2"/>
  <c r="R112" i="2" s="1"/>
  <c r="Q112" i="2"/>
  <c r="O112" i="2"/>
  <c r="U111" i="2"/>
  <c r="S111" i="2"/>
  <c r="R111" i="2" s="1"/>
  <c r="Q111" i="2"/>
  <c r="O111" i="2"/>
  <c r="U110" i="2"/>
  <c r="S110" i="2"/>
  <c r="R110" i="2" s="1"/>
  <c r="Q110" i="2"/>
  <c r="O110" i="2"/>
  <c r="U109" i="2"/>
  <c r="S109" i="2"/>
  <c r="R109" i="2" s="1"/>
  <c r="Q109" i="2"/>
  <c r="O109" i="2"/>
  <c r="U108" i="2"/>
  <c r="S108" i="2"/>
  <c r="R108" i="2" s="1"/>
  <c r="Q108" i="2"/>
  <c r="O108" i="2"/>
  <c r="U107" i="2"/>
  <c r="S107" i="2"/>
  <c r="R107" i="2" s="1"/>
  <c r="Q107" i="2"/>
  <c r="O107" i="2"/>
  <c r="U106" i="2"/>
  <c r="S106" i="2"/>
  <c r="R106" i="2" s="1"/>
  <c r="Q106" i="2"/>
  <c r="O106" i="2"/>
  <c r="U105" i="2"/>
  <c r="S105" i="2"/>
  <c r="R105" i="2" s="1"/>
  <c r="Q105" i="2"/>
  <c r="O105" i="2"/>
  <c r="U104" i="2"/>
  <c r="S104" i="2"/>
  <c r="R104" i="2" s="1"/>
  <c r="Q104" i="2"/>
  <c r="O104" i="2"/>
  <c r="U103" i="2"/>
  <c r="S103" i="2"/>
  <c r="R103" i="2" s="1"/>
  <c r="Q103" i="2"/>
  <c r="O103" i="2"/>
  <c r="U102" i="2"/>
  <c r="S102" i="2"/>
  <c r="R102" i="2" s="1"/>
  <c r="Q102" i="2"/>
  <c r="O102" i="2"/>
  <c r="U101" i="2"/>
  <c r="S101" i="2"/>
  <c r="R101" i="2" s="1"/>
  <c r="Q101" i="2"/>
  <c r="O101" i="2"/>
  <c r="U100" i="2"/>
  <c r="S100" i="2"/>
  <c r="R100" i="2" s="1"/>
  <c r="Q100" i="2"/>
  <c r="O100" i="2"/>
  <c r="U99" i="2"/>
  <c r="S99" i="2"/>
  <c r="R99" i="2" s="1"/>
  <c r="Q99" i="2"/>
  <c r="O99" i="2"/>
  <c r="U98" i="2"/>
  <c r="S98" i="2"/>
  <c r="R98" i="2" s="1"/>
  <c r="Q98" i="2"/>
  <c r="O98" i="2"/>
  <c r="U97" i="2"/>
  <c r="S97" i="2"/>
  <c r="R97" i="2" s="1"/>
  <c r="Q97" i="2"/>
  <c r="O97" i="2"/>
  <c r="U96" i="2"/>
  <c r="S96" i="2"/>
  <c r="R96" i="2" s="1"/>
  <c r="Q96" i="2"/>
  <c r="O96" i="2"/>
  <c r="U95" i="2"/>
  <c r="S95" i="2"/>
  <c r="R95" i="2" s="1"/>
  <c r="Q95" i="2"/>
  <c r="O95" i="2"/>
  <c r="U94" i="2"/>
  <c r="S94" i="2"/>
  <c r="R94" i="2" s="1"/>
  <c r="Q94" i="2"/>
  <c r="O94" i="2"/>
  <c r="U93" i="2"/>
  <c r="S93" i="2"/>
  <c r="R93" i="2" s="1"/>
  <c r="Q93" i="2"/>
  <c r="O93" i="2"/>
  <c r="U92" i="2"/>
  <c r="S92" i="2"/>
  <c r="R92" i="2" s="1"/>
  <c r="Q92" i="2"/>
  <c r="O92" i="2"/>
  <c r="U91" i="2"/>
  <c r="S91" i="2"/>
  <c r="R91" i="2" s="1"/>
  <c r="Q91" i="2"/>
  <c r="O91" i="2"/>
  <c r="U90" i="2"/>
  <c r="S90" i="2"/>
  <c r="R90" i="2" s="1"/>
  <c r="Q90" i="2"/>
  <c r="O90" i="2"/>
  <c r="U89" i="2"/>
  <c r="S89" i="2"/>
  <c r="R89" i="2" s="1"/>
  <c r="Q89" i="2"/>
  <c r="O89" i="2"/>
  <c r="U88" i="2"/>
  <c r="S88" i="2"/>
  <c r="R88" i="2" s="1"/>
  <c r="Q88" i="2"/>
  <c r="O88" i="2"/>
  <c r="U87" i="2"/>
  <c r="S87" i="2"/>
  <c r="R87" i="2" s="1"/>
  <c r="Q87" i="2"/>
  <c r="O87" i="2"/>
  <c r="U86" i="2"/>
  <c r="S86" i="2"/>
  <c r="R86" i="2" s="1"/>
  <c r="Q86" i="2"/>
  <c r="O86" i="2"/>
  <c r="U85" i="2"/>
  <c r="S85" i="2"/>
  <c r="R85" i="2" s="1"/>
  <c r="Q85" i="2"/>
  <c r="O85" i="2"/>
  <c r="U84" i="2"/>
  <c r="S84" i="2"/>
  <c r="R84" i="2" s="1"/>
  <c r="Q84" i="2"/>
  <c r="O84" i="2"/>
  <c r="U83" i="2"/>
  <c r="S83" i="2"/>
  <c r="R83" i="2" s="1"/>
  <c r="Q83" i="2"/>
  <c r="O83" i="2"/>
  <c r="U82" i="2"/>
  <c r="S82" i="2"/>
  <c r="R82" i="2" s="1"/>
  <c r="Q82" i="2"/>
  <c r="O82" i="2"/>
  <c r="U81" i="2"/>
  <c r="S81" i="2"/>
  <c r="R81" i="2" s="1"/>
  <c r="Q81" i="2"/>
  <c r="O81" i="2"/>
  <c r="U80" i="2"/>
  <c r="S80" i="2"/>
  <c r="R80" i="2" s="1"/>
  <c r="Q80" i="2"/>
  <c r="O80" i="2"/>
  <c r="U79" i="2"/>
  <c r="S79" i="2"/>
  <c r="R79" i="2" s="1"/>
  <c r="Q79" i="2"/>
  <c r="O79" i="2"/>
  <c r="U78" i="2"/>
  <c r="S78" i="2"/>
  <c r="R78" i="2" s="1"/>
  <c r="Q78" i="2"/>
  <c r="O78" i="2"/>
  <c r="U77" i="2"/>
  <c r="S77" i="2"/>
  <c r="R77" i="2" s="1"/>
  <c r="Q77" i="2"/>
  <c r="O77" i="2"/>
  <c r="U76" i="2"/>
  <c r="S76" i="2"/>
  <c r="R76" i="2" s="1"/>
  <c r="Q76" i="2"/>
  <c r="O76" i="2"/>
  <c r="U75" i="2"/>
  <c r="S75" i="2"/>
  <c r="R75" i="2" s="1"/>
  <c r="Q75" i="2"/>
  <c r="O75" i="2"/>
  <c r="U74" i="2"/>
  <c r="S74" i="2"/>
  <c r="R74" i="2" s="1"/>
  <c r="Q74" i="2"/>
  <c r="O74" i="2"/>
  <c r="U73" i="2"/>
  <c r="S73" i="2"/>
  <c r="R73" i="2" s="1"/>
  <c r="Q73" i="2"/>
  <c r="O73" i="2"/>
  <c r="U72" i="2"/>
  <c r="S72" i="2"/>
  <c r="R72" i="2" s="1"/>
  <c r="Q72" i="2"/>
  <c r="O72" i="2"/>
  <c r="U71" i="2"/>
  <c r="S71" i="2"/>
  <c r="R71" i="2" s="1"/>
  <c r="Q71" i="2"/>
  <c r="O71" i="2"/>
  <c r="U70" i="2"/>
  <c r="S70" i="2"/>
  <c r="R70" i="2" s="1"/>
  <c r="Q70" i="2"/>
  <c r="O70" i="2"/>
  <c r="U69" i="2"/>
  <c r="S69" i="2"/>
  <c r="R69" i="2" s="1"/>
  <c r="Q69" i="2"/>
  <c r="O69" i="2"/>
  <c r="U68" i="2"/>
  <c r="S68" i="2"/>
  <c r="R68" i="2" s="1"/>
  <c r="Q68" i="2"/>
  <c r="O68" i="2"/>
  <c r="U67" i="2"/>
  <c r="S67" i="2"/>
  <c r="R67" i="2" s="1"/>
  <c r="Q67" i="2"/>
  <c r="O67" i="2"/>
  <c r="U66" i="2"/>
  <c r="S66" i="2"/>
  <c r="R66" i="2" s="1"/>
  <c r="Q66" i="2"/>
  <c r="O66" i="2"/>
  <c r="U65" i="2"/>
  <c r="S65" i="2"/>
  <c r="R65" i="2" s="1"/>
  <c r="Q65" i="2"/>
  <c r="O65" i="2"/>
  <c r="U64" i="2"/>
  <c r="S64" i="2"/>
  <c r="R64" i="2"/>
  <c r="Q64" i="2"/>
  <c r="O64" i="2"/>
  <c r="U63" i="2"/>
  <c r="S63" i="2"/>
  <c r="R63" i="2" s="1"/>
  <c r="Q63" i="2"/>
  <c r="O63" i="2"/>
  <c r="U62" i="2"/>
  <c r="S62" i="2"/>
  <c r="R62" i="2" s="1"/>
  <c r="Q62" i="2"/>
  <c r="O62" i="2"/>
  <c r="U61" i="2"/>
  <c r="S61" i="2"/>
  <c r="R61" i="2" s="1"/>
  <c r="Q61" i="2"/>
  <c r="O61" i="2"/>
  <c r="U60" i="2"/>
  <c r="S60" i="2"/>
  <c r="R60" i="2" s="1"/>
  <c r="Q60" i="2"/>
  <c r="O60" i="2"/>
  <c r="U59" i="2"/>
  <c r="S59" i="2"/>
  <c r="R59" i="2" s="1"/>
  <c r="Q59" i="2"/>
  <c r="O59" i="2"/>
  <c r="U58" i="2"/>
  <c r="S58" i="2"/>
  <c r="R58" i="2" s="1"/>
  <c r="Q58" i="2"/>
  <c r="O58" i="2"/>
  <c r="U57" i="2"/>
  <c r="S57" i="2"/>
  <c r="R57" i="2" s="1"/>
  <c r="Q57" i="2"/>
  <c r="O57" i="2"/>
  <c r="U56" i="2"/>
  <c r="S56" i="2"/>
  <c r="R56" i="2" s="1"/>
  <c r="Q56" i="2"/>
  <c r="O56" i="2"/>
  <c r="U55" i="2"/>
  <c r="S55" i="2"/>
  <c r="R55" i="2" s="1"/>
  <c r="Q55" i="2"/>
  <c r="O55" i="2"/>
  <c r="U54" i="2"/>
  <c r="S54" i="2"/>
  <c r="R54" i="2" s="1"/>
  <c r="Q54" i="2"/>
  <c r="O54" i="2"/>
  <c r="U53" i="2"/>
  <c r="S53" i="2"/>
  <c r="R53" i="2" s="1"/>
  <c r="Q53" i="2"/>
  <c r="O53" i="2"/>
  <c r="U52" i="2"/>
  <c r="S52" i="2"/>
  <c r="R52" i="2" s="1"/>
  <c r="Q52" i="2"/>
  <c r="O52" i="2"/>
  <c r="U51" i="2"/>
  <c r="S51" i="2"/>
  <c r="R51" i="2" s="1"/>
  <c r="Q51" i="2"/>
  <c r="O51" i="2"/>
  <c r="U50" i="2"/>
  <c r="S50" i="2"/>
  <c r="R50" i="2" s="1"/>
  <c r="Q50" i="2"/>
  <c r="O50" i="2"/>
  <c r="U49" i="2"/>
  <c r="S49" i="2"/>
  <c r="R49" i="2" s="1"/>
  <c r="Q49" i="2"/>
  <c r="O49" i="2"/>
  <c r="U48" i="2"/>
  <c r="S48" i="2"/>
  <c r="R48" i="2" s="1"/>
  <c r="Q48" i="2"/>
  <c r="O48" i="2"/>
  <c r="U47" i="2"/>
  <c r="S47" i="2"/>
  <c r="R47" i="2" s="1"/>
  <c r="Q47" i="2"/>
  <c r="O47" i="2"/>
  <c r="U46" i="2"/>
  <c r="S46" i="2"/>
  <c r="R46" i="2" s="1"/>
  <c r="Q46" i="2"/>
  <c r="O46" i="2"/>
  <c r="U45" i="2"/>
  <c r="S45" i="2"/>
  <c r="R45" i="2" s="1"/>
  <c r="Q45" i="2"/>
  <c r="O45" i="2"/>
  <c r="U44" i="2"/>
  <c r="S44" i="2"/>
  <c r="R44" i="2" s="1"/>
  <c r="Q44" i="2"/>
  <c r="O44" i="2"/>
  <c r="U43" i="2"/>
  <c r="S43" i="2"/>
  <c r="R43" i="2" s="1"/>
  <c r="Q43" i="2"/>
  <c r="O43" i="2"/>
  <c r="U42" i="2"/>
  <c r="S42" i="2"/>
  <c r="R42" i="2" s="1"/>
  <c r="Q42" i="2"/>
  <c r="O42" i="2"/>
  <c r="U41" i="2"/>
  <c r="S41" i="2"/>
  <c r="R41" i="2" s="1"/>
  <c r="Q41" i="2"/>
  <c r="O41" i="2"/>
  <c r="U40" i="2"/>
  <c r="S40" i="2"/>
  <c r="R40" i="2" s="1"/>
  <c r="Q40" i="2"/>
  <c r="O40" i="2"/>
  <c r="U39" i="2"/>
  <c r="S39" i="2"/>
  <c r="R39" i="2" s="1"/>
  <c r="Q39" i="2"/>
  <c r="O39" i="2"/>
  <c r="U38" i="2"/>
  <c r="S38" i="2"/>
  <c r="R38" i="2" s="1"/>
  <c r="Q38" i="2"/>
  <c r="O38" i="2"/>
  <c r="U37" i="2"/>
  <c r="S37" i="2"/>
  <c r="R37" i="2" s="1"/>
  <c r="Q37" i="2"/>
  <c r="O37" i="2"/>
  <c r="U36" i="2"/>
  <c r="S36" i="2"/>
  <c r="R36" i="2" s="1"/>
  <c r="Q36" i="2"/>
  <c r="O36" i="2"/>
  <c r="U35" i="2"/>
  <c r="S35" i="2"/>
  <c r="R35" i="2" s="1"/>
  <c r="Q35" i="2"/>
  <c r="O35" i="2"/>
  <c r="U34" i="2"/>
  <c r="S34" i="2"/>
  <c r="R34" i="2" s="1"/>
  <c r="Q34" i="2"/>
  <c r="O34" i="2"/>
  <c r="U33" i="2"/>
  <c r="S33" i="2"/>
  <c r="R33" i="2" s="1"/>
  <c r="Q33" i="2"/>
  <c r="O33" i="2"/>
  <c r="U32" i="2"/>
  <c r="S32" i="2"/>
  <c r="R32" i="2" s="1"/>
  <c r="Q32" i="2"/>
  <c r="O32" i="2"/>
  <c r="U31" i="2"/>
  <c r="S31" i="2"/>
  <c r="R31" i="2" s="1"/>
  <c r="Q31" i="2"/>
  <c r="O31" i="2"/>
  <c r="U30" i="2"/>
  <c r="S30" i="2"/>
  <c r="R30" i="2" s="1"/>
  <c r="Q30" i="2"/>
  <c r="O30" i="2"/>
  <c r="U29" i="2"/>
  <c r="S29" i="2"/>
  <c r="R29" i="2" s="1"/>
  <c r="Q29" i="2"/>
  <c r="O29" i="2"/>
  <c r="U28" i="2"/>
  <c r="S28" i="2"/>
  <c r="R28" i="2" s="1"/>
  <c r="Q28" i="2"/>
  <c r="O28" i="2"/>
  <c r="U27" i="2"/>
  <c r="S27" i="2"/>
  <c r="R27" i="2" s="1"/>
  <c r="Q27" i="2"/>
  <c r="O27" i="2"/>
  <c r="U26" i="2"/>
  <c r="S26" i="2"/>
  <c r="R26" i="2" s="1"/>
  <c r="Q26" i="2"/>
  <c r="O26" i="2"/>
  <c r="U25" i="2"/>
  <c r="S25" i="2"/>
  <c r="R25" i="2" s="1"/>
  <c r="Q25" i="2"/>
  <c r="O25" i="2"/>
  <c r="U24" i="2"/>
  <c r="S24" i="2"/>
  <c r="R24" i="2" s="1"/>
  <c r="Q24" i="2"/>
  <c r="O24" i="2"/>
  <c r="U23" i="2"/>
  <c r="S23" i="2"/>
  <c r="R23" i="2" s="1"/>
  <c r="Q23" i="2"/>
  <c r="O23" i="2"/>
  <c r="U22" i="2"/>
  <c r="S22" i="2"/>
  <c r="R22" i="2" s="1"/>
  <c r="Q22" i="2"/>
  <c r="O22" i="2"/>
  <c r="U21" i="2"/>
  <c r="S21" i="2"/>
  <c r="R21" i="2" s="1"/>
  <c r="Q21" i="2"/>
  <c r="O21" i="2"/>
  <c r="U20" i="2"/>
  <c r="S20" i="2"/>
  <c r="R20" i="2" s="1"/>
  <c r="Q20" i="2"/>
  <c r="O20" i="2"/>
  <c r="U19" i="2"/>
  <c r="S19" i="2"/>
  <c r="R19" i="2" s="1"/>
  <c r="Q19" i="2"/>
  <c r="O19" i="2"/>
  <c r="U18" i="2"/>
  <c r="S18" i="2"/>
  <c r="R18" i="2" s="1"/>
  <c r="Q18" i="2"/>
  <c r="O18" i="2"/>
  <c r="U17" i="2"/>
  <c r="S17" i="2"/>
  <c r="R17" i="2" s="1"/>
  <c r="Q17" i="2"/>
  <c r="O17" i="2"/>
  <c r="U16" i="2"/>
  <c r="S16" i="2"/>
  <c r="R16" i="2" s="1"/>
  <c r="Q16" i="2"/>
  <c r="O16" i="2"/>
  <c r="U15" i="2"/>
  <c r="R15" i="2"/>
  <c r="Q15" i="2"/>
  <c r="O15" i="2"/>
  <c r="U14" i="2"/>
  <c r="R14" i="2"/>
  <c r="Q14" i="2"/>
  <c r="O14" i="2"/>
  <c r="U13" i="2"/>
  <c r="S13" i="2"/>
  <c r="R13" i="2" s="1"/>
  <c r="Q13" i="2"/>
  <c r="O13" i="2"/>
  <c r="U12" i="2"/>
  <c r="S12" i="2"/>
  <c r="R12" i="2" s="1"/>
  <c r="Q12" i="2"/>
  <c r="O12" i="2"/>
  <c r="U11" i="2"/>
  <c r="S11" i="2"/>
  <c r="R11" i="2" s="1"/>
  <c r="Q11" i="2"/>
  <c r="O11" i="2"/>
  <c r="U10" i="2"/>
  <c r="S10" i="2"/>
  <c r="R10" i="2" s="1"/>
  <c r="Q10" i="2"/>
  <c r="O10" i="2"/>
  <c r="U9" i="2"/>
  <c r="S9" i="2"/>
  <c r="R9" i="2" s="1"/>
  <c r="Q9" i="2"/>
  <c r="O9" i="2"/>
  <c r="U8" i="2"/>
  <c r="S8" i="2"/>
  <c r="R8" i="2" s="1"/>
  <c r="Q8" i="2"/>
  <c r="O8" i="2"/>
  <c r="U7" i="2"/>
  <c r="S7" i="2"/>
  <c r="R7" i="2" s="1"/>
  <c r="Q7" i="2"/>
  <c r="O7" i="2"/>
  <c r="U6" i="2"/>
  <c r="S6" i="2"/>
  <c r="R6" i="2" s="1"/>
  <c r="Q6" i="2"/>
  <c r="O6" i="2"/>
  <c r="U5" i="2"/>
  <c r="S5" i="2"/>
  <c r="R5" i="2" s="1"/>
  <c r="Q5" i="2"/>
  <c r="O5" i="2"/>
  <c r="U4" i="2"/>
  <c r="S4" i="2"/>
  <c r="R4" i="2" s="1"/>
  <c r="Q4" i="2"/>
  <c r="O4" i="2"/>
  <c r="U3" i="2"/>
  <c r="S3" i="2"/>
  <c r="R3" i="2" s="1"/>
  <c r="Q3" i="2"/>
  <c r="O3" i="2"/>
  <c r="U2" i="2"/>
  <c r="S2" i="2"/>
  <c r="R2" i="2" s="1"/>
  <c r="Q2" i="2"/>
  <c r="O2" i="2"/>
  <c r="U3" i="3" l="1"/>
  <c r="R3" i="3"/>
  <c r="S3" i="3"/>
  <c r="O6" i="3"/>
  <c r="Q4" i="3"/>
  <c r="R4" i="3" s="1"/>
  <c r="U4" i="3" l="1"/>
  <c r="S4" i="3"/>
  <c r="U5" i="3"/>
  <c r="S5" i="3"/>
  <c r="O7" i="3"/>
  <c r="Q7" i="3" s="1"/>
  <c r="R7" i="3" s="1"/>
  <c r="Q6" i="3"/>
  <c r="R6" i="3" s="1"/>
  <c r="U6" i="3" l="1"/>
  <c r="S6" i="3"/>
  <c r="U7" i="3"/>
  <c r="S7" i="3"/>
  <c r="S8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Hildebrando Castillo Gomez</author>
  </authors>
  <commentList>
    <comment ref="F668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No funciona el buscar y el listar parece en hardcoode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Martin Gutierrez</author>
    <author>Hildebrando Castillo Gomez</author>
  </authors>
  <commentList>
    <comment ref="L2" authorId="0" shapeId="0" xr:uid="{D41302DE-FE7F-44A0-9F14-F5D6E6A0363D}">
      <text>
        <r>
          <rPr>
            <b/>
            <sz val="9"/>
            <color indexed="81"/>
            <rFont val="Tahoma"/>
            <family val="2"/>
          </rPr>
          <t>Martin Gutierrez:</t>
        </r>
        <r>
          <rPr>
            <sz val="9"/>
            <color indexed="81"/>
            <rFont val="Tahoma"/>
            <family val="2"/>
          </rPr>
          <t xml:space="preserve">
- Pendiente
- Listo para Configurar
- Prueba Ejecutada</t>
        </r>
      </text>
    </comment>
    <comment ref="O2" authorId="1" shapeId="0" xr:uid="{00000000-0006-0000-0200-000002000000}">
      <text>
        <r>
          <rPr>
            <b/>
            <sz val="9"/>
            <color indexed="81"/>
            <rFont val="Tahoma"/>
            <family val="2"/>
          </rPr>
          <t>Se proyecta un crecimiento del 10% anual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<sst xmlns="http://schemas.openxmlformats.org/spreadsheetml/2006/main" count="18976" uniqueCount="1372">
  <si>
    <t>Entregable</t>
  </si>
  <si>
    <t>Dominio</t>
  </si>
  <si>
    <t>Menu</t>
  </si>
  <si>
    <t>Sub Menu</t>
  </si>
  <si>
    <t>Opción</t>
  </si>
  <si>
    <t xml:space="preserve">Metodo </t>
  </si>
  <si>
    <t>Endpoint</t>
  </si>
  <si>
    <t>Body Request</t>
  </si>
  <si>
    <t>Authorization (Token)</t>
  </si>
  <si>
    <t>idPerfil</t>
  </si>
  <si>
    <t>user</t>
  </si>
  <si>
    <t>Accept</t>
  </si>
  <si>
    <t>Content-Type</t>
  </si>
  <si>
    <t>ruc</t>
  </si>
  <si>
    <t>Nombre API</t>
  </si>
  <si>
    <t>Longitud</t>
  </si>
  <si>
    <t>nlong</t>
  </si>
  <si>
    <t>EndpointSTD</t>
  </si>
  <si>
    <t>EndpointCopy</t>
  </si>
  <si>
    <t>EndpointSTDOK</t>
  </si>
  <si>
    <t>E3</t>
  </si>
  <si>
    <t>Declaración marítima de sanidad</t>
  </si>
  <si>
    <t>Gestion de la nave</t>
  </si>
  <si>
    <t>Gestión del DUE</t>
  </si>
  <si>
    <t>Listar - Modificar escala - Declaración marítima de sanidad</t>
  </si>
  <si>
    <t xml:space="preserve">GET </t>
  </si>
  <si>
    <t xml:space="preserve"> https://gateway-apim-test.vuce.gob.pe/pass-through-https-cert/cp2/cambioagenciatripulante-query/1.0/tripulante/lista/2180 </t>
  </si>
  <si>
    <t>No aplica</t>
  </si>
  <si>
    <t xml:space="preserve"> Bearer eyJhbGciOiJSUzI1NiIsInR5cCIgOiAiSldUIiwia2lkIiA6ICJZbzNJa18xYU9XUk5QcWxPLVJVTmUzVjhESldTU2U0eUgybFp4MG52cy1rIn0.eyJleHAiOjE3NTU2MzU0MzcsImlhdCI6MTc1NTYzMzYzNywianRpIjoiNzA4NzVlOGItNTBkNC00ZjYyLTg3OWMtMWRlYTVkMjNjZTVj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wZmI4YjE1YS05MjhjLTRlZjUtYjEzZC0zNTdmNTljZWU5Mjg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wZmI4YjE1YS05MjhjLTRlZjUtYjEzZC0zNTdmNTljZWU5Mjg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dsBoW-h1YJeTptd-jjvl5oXMljxaY50RK6GV2Eiu5NqkN-BQiG-fL8C3Cv1QVo3m2nDSGOIWRsM3f8BtjCpEf8X5jjUbQ1ZyMVTQIommxPesmRQtFh45F2BdqQMzKypfb3bBF9X8D8Svda6gf_jLkoHZ70zEUPU2p_mSrLVKNWF95bkPxYtsvW-2Ba9DtchLwwgseIiE63-ig5DHyANBw7ImX-48mcN8gn3NOS-PdyHMkotaC6SqM_3ZykKVq1uYxi6Ae6T6mfFSaAYpcUB87FCxgVUSnuiM35LJgYIB9tuq-XSKsX7vfXV-Hx16V3mSvaQMyAgibiVpvhTO6A7xNQ </t>
  </si>
  <si>
    <t xml:space="preserve"> 101 | Rosa Odar Prueba </t>
  </si>
  <si>
    <t xml:space="preserve"> application/json, text/plain, */* </t>
  </si>
  <si>
    <t xml:space="preserve"> No aplica </t>
  </si>
  <si>
    <t>cambioagenciatripulante-query</t>
  </si>
  <si>
    <t xml:space="preserve"> https://gateway-apim-test.vuce.gob.pe/pass-through-https-cert/cp2/cambioagenciatripulante-query/1.0/tripulante/lista/2180?capitan=true </t>
  </si>
  <si>
    <t xml:space="preserve"> https://gateway-apim-test.vuce.gob.pe/pass-through-https-cert/cp2/cambioagenciatripulante-query/1.0/tripulante/lista/2180?</t>
  </si>
  <si>
    <t>Listar - Modificar escala - Declaración marítima de sanidad - DDJJ</t>
  </si>
  <si>
    <t xml:space="preserve"> https://gateway-apim-test.vuce.gob.pe/pass-through-https-cert/cp2/comunes-query/1.0/documentos?descripcionAcronimo=DMS </t>
  </si>
  <si>
    <t xml:space="preserve"> Bearer eyJhbGciOiJSUzI1NiIsInR5cCIgOiAiSldUIiwia2lkIiA6ICJZbzNJa18xYU9XUk5QcWxPLVJVTmUzVjhESldTU2U0eUgybFp4MG52cy1rIn0.eyJleHAiOjE3NTU2NDE5NjUsImlhdCI6MTc1NTY0MDE2NSwianRpIjoiYmJjNTEzZDMtYzBiYy00MzJiLTk3OWYtMTk5ZmQ3MTM1ZTRm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1ZGVmOGMwOC1iMTlhLTRiZjEtOGM2MC1iZjVkNzU0Yjk0YWI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1ZGVmOGMwOC1iMTlhLTRiZjEtOGM2MC1iZjVkNzU0Yjk0YWI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Psig1_AqOL8wENudJYXAWBB7JGtdnCbtyaByd8WZ7_HUxsEWmW2UpMk0-Hc7OhPs-ZVwHMXQp4wHyN0XuggsIv4OnxaYnAt-Og0DHA2nAG62Zfme6RXXFnmdPkk3RZGSWOIIQoC7DNRfXLAbTkzZu_HVlYy9-pGu39MnFe8GUCUBHD8bJ9S-tqsYN21q1a6CNk8aL-GclnD3pRmjPcwH_Uz-La2-vBXkH48M82tr27s2DU79cc2TMwT1PeqJOWxv5iBLCNtdX7R-_T9KOO1vpMKWmvXGmj6uCRX03-B3pYvR2r_1VaxohIgIAvMf4-vqqJJokB0QtsZMVdfHSsU-qw </t>
  </si>
  <si>
    <t xml:space="preserve"> https://gateway-apim-test.vuce.gob.pe/pass-through-https-cert/cp2/comunes-query/1.0/documentos?</t>
  </si>
  <si>
    <t>comunes-query</t>
  </si>
  <si>
    <t>Listar - Modificar escala - Declaración marítima de sanidad - Enviar</t>
  </si>
  <si>
    <t xml:space="preserve"> Bearer eyJhbGciOiJSUzI1NiIsInR5cCIgOiAiSldUIiwia2lkIiA6ICJZbzNJa18xYU9XUk5QcWxPLVJVTmUzVjhESldTU2U0eUgybFp4MG52cy1rIn0.eyJleHAiOjE3NTU2NDQ0NzMsImlhdCI6MTc1NTY0MjY3MywianRpIjoiNDU5OWUzODUtYzM1NC00N2ExLThlOTMtYzcyOGIwNThiM2Yz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4NmYxNDIwNi00YjlkLTRkZGEtOGRlYi00MTI2Y2I1NzM3NzI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4NmYxNDIwNi00YjlkLTRkZGEtOGRlYi00MTI2Y2I1NzM3NzI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nY36d38-OeEQSFGmdxXn-5SnjuedWtiSsXr1IXVyJUxQCLMdZsvfFvqBRqxIXnWhY-X6kELV4wCLJ28bDmE3hss9rEek6goLtZsYxkpqebl-cxW9ZFERhLlR7RAtmUqWYPH70ffFDHg1s9OiZ02ioFZwIzcQ7RDwEdKSnFBCJHkcaDCyJ4xEcmr5xqog7vLr9L5Ex9xFuCN59X434y3Qyl9NmQvRo_hJLyAg5ZF_ZbFMvZma1BH1iKfApxtNsPxeSZ2irE_soSfetoF3GiCVAOLuYiEnmIPZEj-TNoG9tbXa2VfQ-TMnpxaqiW_OFOMEX8S054dxZ1s2Bv2UG2ZTkQ </t>
  </si>
  <si>
    <t>Listar - Modificar escala - Declaración marítima de sanidad - Generar CPB</t>
  </si>
  <si>
    <t>Listar - Modificar escala - Declaración marítima de sanidad - Regenerar CPB</t>
  </si>
  <si>
    <t>Listar - Modificar escala - Declaración marítima de sanidad - Adjuntar documentos</t>
  </si>
  <si>
    <t xml:space="preserve"> https://gateway-apim-test.vuce.gob.pe/pass-through-https-cert/cp2/comunes-query/1.0/documentos-adjuntos?pestanaId=81 </t>
  </si>
  <si>
    <t xml:space="preserve"> https://gateway-apim-test.vuce.gob.pe/pass-through-https-cert/cp2/comunes-query/1.0/documentos-adjuntos?</t>
  </si>
  <si>
    <t xml:space="preserve"> https://gateway-apim-test.vuce.gob.pe/pass-through-https-cert/cp2/comunes-query/1.0/master/allByCodeAndAttribute?actividad_id=2&amp;code=actividadEntidadPuerto&amp;cod_puerto_nacional=%27CLL%27 </t>
  </si>
  <si>
    <t xml:space="preserve"> https://gateway-apim-test.vuce.gob.pe/pass-through-https-cert/cp2/comunes-query/1.0/master/allByCodeAndAttribute?</t>
  </si>
  <si>
    <t>Listar - Modificar escala - Declaración marítima de sanidad - Datos de la declaración</t>
  </si>
  <si>
    <t xml:space="preserve"> https://gateway-apim-test.vuce.gob.pe/pass-through-https-cert/cp2/comunes-query/1.0/master/allByCodeAndAttribute?code=puerto&amp;puerto_id=344 </t>
  </si>
  <si>
    <t>Listar - Modificar escala - Declaración marítima de sanidad - Plantilla adjunta - agregar</t>
  </si>
  <si>
    <t xml:space="preserve"> https://gateway-apim-test.vuce.gob.pe/pass-through-https-cert/cp2/comunes-query/1.0/master/allByCodeAndAttribute?code=puerto&amp;puerto_id=9 </t>
  </si>
  <si>
    <t xml:space="preserve"> Bearer eyJhbGciOiJSUzI1NiIsInR5cCIgOiAiSldUIiwia2lkIiA6ICJZbzNJa18xYU9XUk5QcWxPLVJVTmUzVjhESldTU2U0eUgybFp4MG52cy1rIn0.eyJleHAiOjE3NTU2NDMyNzcsImlhdCI6MTc1NTY0MTQ3NywianRpIjoiNjAzMDQzM2QtMzcyMi00ZDRkLTkyZDctZTk0YWI1ZGYxMjY1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JhM2YwMzhlMi05NDFhLTQwMmUtOGY5Ni0xYTJkYzEwNTBlNzY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JhM2YwMzhlMi05NDFhLTQwMmUtOGY5Ni0xYTJkYzEwNTBlNzY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sl9fcc6NAhLfnXy-WpY0WSaWbQUMYTZBzmxiGrKCs80qFBeZPCCY_yy4hcMUJkdb_N4pHSai2Gr076awGbT8s1FlJujWjYEW1pLLcIDfRR61EHMusnewfcIf3ZuR_77g2yo0nSeSvEdlqsob0X1dgvKLWDJ_aKrzizD9rQMEB9TYHkCJsFTy5dDH6RjTc2HKZxPKz9nmor5pVwMs01M4dX5XD5jR6LaNNAX3KA0mKHbW0aJbgREfyl-U1AEc5wyqf6ecSmCBstqm_lXKwCN1TWKYAFmUXbfk6bR778DJGXxd-2uvKLJXUVcFw9mZBCCGxvFMj36AvfiGrrQoK-5LBQ </t>
  </si>
  <si>
    <t xml:space="preserve"> https://gateway-apim-test.vuce.gob.pe/pass-through-https-cert/cp2/comunes-query/1.0/master/allByCodeAndAttribute?estado=%27S%27&amp;code=documento&amp;clase=%27DUE%27 </t>
  </si>
  <si>
    <t xml:space="preserve"> https://gateway-apim-test.vuce.gob.pe/pass-through-https-cert/cp2/comunes-query/1.0/master/allByCodeAndDescription?code=puerto&amp;size=10&amp;description=&amp;page=1 </t>
  </si>
  <si>
    <t xml:space="preserve"> https://gateway-apim-test.vuce.gob.pe/pass-through-https-cert/cp2/comunes-query/1.0/master/allByCodeAndDescription?</t>
  </si>
  <si>
    <t>Listar - Modificar escala - Declaración marítima de sanidad - Guardar</t>
  </si>
  <si>
    <t xml:space="preserve"> https://gateway-apim-test.vuce.gob.pe/pass-through-https-cert/cp2/comunes-query/1.0/master/allByCodeAndDescription?code=puerto&amp;size=10&amp;description=CL&amp;page=0 </t>
  </si>
  <si>
    <t xml:space="preserve"> https://gateway-apim-test.vuce.gob.pe/pass-through-https-cert/cp2/comunes-query/1.0/master/findByCode?codigo=PARAMETROS_GENERALES </t>
  </si>
  <si>
    <t xml:space="preserve"> https://gateway-apim-test.vuce.gob.pe/pass-through-https-cert/cp2/comunes-query/1.0/master/findByCode?</t>
  </si>
  <si>
    <t xml:space="preserve">POST </t>
  </si>
  <si>
    <t xml:space="preserve"> https://gateway-apim-test.vuce.gob.pe/pass-through-https-cert/cp2/escaladocumento-command/1.0/escala-documentos </t>
  </si>
  <si>
    <t xml:space="preserve"> multipart/form-data; boundary=----WebKitFormBoundarycLi1fN8yHHYHebA9 </t>
  </si>
  <si>
    <t>escaladocumento-command</t>
  </si>
  <si>
    <t xml:space="preserve"> https://gateway-apim-test.vuce.gob.pe/pass-through-https-cert/cp2/escaladocumento-query/1.0/escala-documentos?escalaId=2287&amp;indicador=E&amp;pestanaId=81 </t>
  </si>
  <si>
    <t xml:space="preserve"> https://gateway-apim-test.vuce.gob.pe/pass-through-https-cert/cp2/escaladocumento-query/1.0/escala-documentos?</t>
  </si>
  <si>
    <t>escaladocumento-query</t>
  </si>
  <si>
    <t xml:space="preserve"> https://gateway-apim-test.vuce.gob.pe/pass-through-https-cert/cp2/fichatecnica-query/1.0/documentos?ecmDocumentoId=A055C498-0000-CD3B-BB46-A916EC0C4D82 </t>
  </si>
  <si>
    <t xml:space="preserve"> https://gateway-apim-test.vuce.gob.pe/pass-through-https-cert/cp2/fichatecnica-query/1.0/documentos?</t>
  </si>
  <si>
    <t>fichatecnica-query</t>
  </si>
  <si>
    <t xml:space="preserve"> https://gateway-apim-test.vuce.gob.pe/pass-through-https-cert/cp2/gestionduenave-query/1.0/declaracion-maritima-sanidad/2180 </t>
  </si>
  <si>
    <t>gestionduenave-query</t>
  </si>
  <si>
    <t xml:space="preserve"> https://gateway-apim-test.vuce.gob.pe/pass-through-https-cert/cp2/gestionduenave-query/1.0/declaracion-maritima-sanidad/2287 </t>
  </si>
  <si>
    <t>Listar - Modificar escala - Declaración marítima de sanidad - Plantilla adjunta</t>
  </si>
  <si>
    <t xml:space="preserve"> https://gateway-apim-test.vuce.gob.pe/pass-through-https-cert/cp2/gestionduenave-query/1.0/declaracion-maritima-sanidad/planillas/2287?size=15&amp;page=1 </t>
  </si>
  <si>
    <t xml:space="preserve"> https://gateway-apim-test.vuce.gob.pe/pass-through-https-cert/cp2/gestionduenave-query/1.0/declaracion-maritima-sanidad/planillas/2287?</t>
  </si>
  <si>
    <t xml:space="preserve"> https://gateway-apim-test.vuce.gob.pe/pass-through-https-cert/cp2/gestionduenave-query/1.0/escalas/2180?escalaId=2180 </t>
  </si>
  <si>
    <t xml:space="preserve"> https://gateway-apim-test.vuce.gob.pe/pass-through-https-cert/cp2/gestionduenave-query/1.0/escalas/2180?</t>
  </si>
  <si>
    <t xml:space="preserve"> https://gateway-apim-test.vuce.gob.pe/pass-through-https-cert/cp2/gestionduenave-query/1.0/escalas/2287?escalaId=2287 </t>
  </si>
  <si>
    <t xml:space="preserve"> https://gateway-apim-test.vuce.gob.pe/pass-through-https-cert/cp2/gestionduenave-query/1.0/escalas/2287?</t>
  </si>
  <si>
    <t xml:space="preserve"> https://gateway-apim-test.vuce.gob.pe/pass-through-https-cert/cp2/gestionduenave-query/1.0/escalas/convoy/2287 </t>
  </si>
  <si>
    <t xml:space="preserve"> https://gateway-apim-test.vuce.gob.pe/pass-through-https-cert/cp2/gestionduenave-query/1.0/pasajero/all/2287?indicadorES=E </t>
  </si>
  <si>
    <t xml:space="preserve"> https://gateway-apim-test.vuce.gob.pe/pass-through-https-cert/cp2/gestionduenave-query/1.0/pasajero/all/2287?</t>
  </si>
  <si>
    <t>Listar - Modificar escala - Declaración marítima de sanidad - Plantilla adjunta - editar</t>
  </si>
  <si>
    <t xml:space="preserve"> https://gateway-apim-test.vuce.gob.pe/pass-through-https-cert/cp2/gestionduenave-query/1.0/pasajero/all/2287?pasajeroDetalleId=9562&amp;indicadorES=E </t>
  </si>
  <si>
    <t xml:space="preserve"> https://gateway-apim-test.vuce.gob.pe/pass-through-https-cert/cp2/gestionduenave-query/1.0/pasajero/lista/2180?indPasajero=true&amp;numberPage=1&amp;sizePage=100000 </t>
  </si>
  <si>
    <t xml:space="preserve"> https://gateway-apim-test.vuce.gob.pe/pass-through-https-cert/cp2/gestionduenave-query/1.0/pasajero/lista/2180?</t>
  </si>
  <si>
    <t xml:space="preserve"> https://gateway-apim-test.vuce.gob.pe/pass-through-https-cert/cp2/gestionduenave-query/1.0/tripulante/2287?indicadorES=E </t>
  </si>
  <si>
    <t xml:space="preserve"> https://gateway-apim-test.vuce.gob.pe/pass-through-https-cert/cp2/gestionduenave-query/1.0/tripulante/2287?</t>
  </si>
  <si>
    <t xml:space="preserve">PUT </t>
  </si>
  <si>
    <t xml:space="preserve"> https://gateway-apim-test.vuce.gob.pe/pass-through-https-cert/cp2/processdue/1.0/camunda/init </t>
  </si>
  <si>
    <t>{"acronimo":"DMS","tipoSeguimientoId":2,"document":"","documentInstance":"","body":{"declaracionMaritimaSanidadId":968,"escalaId":2287,"certificadoValido":false,"lugarExpedicion":null,"fechaEmision":null,"reinspeccion":false,"zonaAfectada":false,"puertoAfectadoId":null,"fechaZonaAfectada":null,"defuncion":true,"cantidadDefunciones":1,"infeccion":true,"nivelEnfermedad":false,"cantidadEnfermos":null,"hayEnfermo":false,"medico":false,"propagacion":false,"medida":false,"tipoMedida":null,"lugarMedida":null,"fechaMedida":null,"polizones":false,"lugarEmbarque":null,"animales":false,"fiebre":false,"mialgias":false,"dificultadRespiratoria":false,"tos":false,"cefalea":false,"gastro":false,"hipotension":false,"estado":"S","usuidRegAud":"101","usuidModAud":"101","fechaRegAud":"2025-08-19T21:57:26.361633Z","fechaModAud":"2025-08-19T22:26:45.374764Z","countTripulantes":2,"countPasajeros":0,"planillasSanidad":[],"isSend":true,"tramiteData":{"escalaId":2287,"documentoId":81,"tipoTramite":"D","indicadorEs":"E","rucAgente":"20100010136","actividadEntidadPuertoId":2,"indNoRequierePago":false,"tupa":"A174064B60","indAsTramiteManual":true,"descripcionTramite":"LIBRE PLÃ?TICA MARÃ?TIMA ","reglaPagoExencionAplicada":"SÃ? PAGA POR TIPO DE TRÃ?FICO INTERNACIONAL"}},"anuncio":false,"id":null,"registerArrival":false,"directReception":false,"corrected":false,"requiredNill":false,"escalaId":2287,"acronymList":["PBIP","LT","LP","CP","DMS","LN","PR","DGA","DCAR"]}</t>
  </si>
  <si>
    <t xml:space="preserve"> application/json </t>
  </si>
  <si>
    <t>processdue</t>
  </si>
  <si>
    <t xml:space="preserve">{"acronimo":"DMS","tipoSeguimientoId":1,"document":"","documentInstance":"","body":{"declaracionMaritimaSanidadId":null,"escalaId":2287,"certificadoValido":false,"reinspeccion":false,"zonaAfectada":false,"defuncion":false,"infeccion":false,"hayEnfermo":false,"medico":false,"propagacion":false,"medida":false,"polizones":false,"animales":false,"fiebre":false,"mialgias":false,"dificultadRespiratoria":false,"tos":false,"cefalea":false,"gastro":false,"hipotension":false,"planillasSanidad":[],"isSend":false},"anuncio":false,"id":null,"registerArrival":false,"directReception":false,"corrected":false,"requiredNill":false,"escalaId":2287,"acronymList":["PBIP","LT","LP","CP","DMS","LN","PR","DGA","DCAR"]} </t>
  </si>
  <si>
    <t>Listar - Modificar escala - Declaración marítima de sanidad - Ver CPB</t>
  </si>
  <si>
    <t xml:space="preserve"> https://gateway-apim-test.vuce.gob.pe/pass-through-https-cert/cp2/sp-pagos/1.0/formas-pago?entidadId=1&amp;canalId=1 </t>
  </si>
  <si>
    <t xml:space="preserve"> GET https://gateway-apim-test.vuce.gob.pe/pass-through-https-cert/cp2/sp-pagos/1.0/formas-pago?entidadId=1&amp;canalId=1  GET data:   [no cookies] </t>
  </si>
  <si>
    <t xml:space="preserve"> https://gateway-apim-test.vuce.gob.pe/pass-through-https-cert/cp2/sp-pagos/1.0/formas-pago?</t>
  </si>
  <si>
    <t>sp-pagos</t>
  </si>
  <si>
    <t xml:space="preserve"> https://gateway-apim-test.vuce.gob.pe/pass-through-https-cert/cp2/sp-pagos/1.0/ordenes-pago </t>
  </si>
  <si>
    <t xml:space="preserve">{"textSearch":"RN01","entidadId":1,"actividadId":2,"documentoId":81,"escalaId":2287,"fechaVigencia":"20251231","rucAgente":"20100010136","actividadEntidadPuertoId":2,"idComponente":"CPN","codComponente":3,"cantidadOrden":0} </t>
  </si>
  <si>
    <t xml:space="preserve">{"textSearch":"RN01","entidadId":1,"actividadId":2,"documentoId":81,"escalaId":2287,"fechaVigencia":"20251231","rucAgente":"20100010136","actividadEntidadPuertoId":2,"idComponente":"CPN","codComponente":3,"cantidadOrden":0}  </t>
  </si>
  <si>
    <t xml:space="preserve"> https://gateway-apim-test.vuce.gob.pe/pass-through-https-cert/cp2/sp-pagos/1.0/ordenes-pago/1854/anular </t>
  </si>
  <si>
    <t>Listar - Modificar escala - Declaración marítima de sanidad - Imprimir CPB</t>
  </si>
  <si>
    <t xml:space="preserve"> https://gateway-apim-test.vuce.gob.pe/pass-through-https-cert/cp2/sp-pagos/1.0/ordenes-pago/1855/pdf </t>
  </si>
  <si>
    <t xml:space="preserve"> https://gateway-apim-test.vuce.gob.pe/pass-through-https-cert/cp2/sp-pagos/1.0/ordenes-pago/2180?documentoId=81 </t>
  </si>
  <si>
    <t xml:space="preserve"> https://gateway-apim-test.vuce.gob.pe/pass-through-https-cert/cp2/sp-pagos/1.0/ordenes-pago/2180?</t>
  </si>
  <si>
    <t xml:space="preserve"> https://gateway-apim-test.vuce.gob.pe/pass-through-https-cert/cp2/sp-pagos/1.0/ordenes-pago/2287?documentoId=81 </t>
  </si>
  <si>
    <t xml:space="preserve"> https://gateway-apim-test.vuce.gob.pe/pass-through-https-cert/cp2/sp-pagos/1.0/ordenes-pago/2287?</t>
  </si>
  <si>
    <t xml:space="preserve"> GET https://gateway-apim-test.vuce.gob.pe/pass-through-https-cert/cp2/sp-pagos/1.0/ordenes-pago/2287?documentoId=81  GET data:   Cookie Data: cd58d19d4031b720be1e627588046cb8=87c90101f5ac56f213b113b6d34c2c02; d075027fe0659124e82d0cca78c14a7e=70070f8f031ddaad8bdf0c51fcb10432; NSC_ESNS=0925f283-24b7-18a6-9678-506b8d922501_0296772019_0465177970_00000000004448258776 </t>
  </si>
  <si>
    <t xml:space="preserve"> https://gateway-apim-test.vuce.gob.pe/pass-through-https-cert/cp2/sp-pagos/1.0/ordenes-pago/regla-negocio?codPuertoNacional=CLL&amp;entidadId=0&amp;actividadId=2 </t>
  </si>
  <si>
    <t xml:space="preserve"> https://gateway-apim-test.vuce.gob.pe/pass-through-https-cert/cp2/sp-pagos/1.0/ordenes-pago/regla-negocio?</t>
  </si>
  <si>
    <t xml:space="preserve"> https://gateway-apim-test.vuce.gob.pe/pass-through-https-cert/cp2/sp-pagos/1.0/pagos/escala/2287/detalles-declaracion/1 </t>
  </si>
  <si>
    <t xml:space="preserve"> https://gateway-apim-test.vuce.gob.pe/pass-through-https-cert/cp2/tramiteyrectificacion-command/1.0/declaracion-jurada </t>
  </si>
  <si>
    <t xml:space="preserve">{"nroDue":"CLL-2025-871","estadoDdjjPago":"P","motivoDeclaracion":"MOTIVO X","mensajeError":"","documento":{"documentoId":81},"rucAgente":"20100010136","numeroDdjj":"CLL-2025-871","escalaId":2287,"estado":"S","fechaSolicitudDdjj":"2025-08-19T21:58:07.774Z","activityId":2,"codPuerto":"CLL"} </t>
  </si>
  <si>
    <t>tramiteyrectificacion-command</t>
  </si>
  <si>
    <t xml:space="preserve"> https://gateway-apim-test.vuce.gob.pe/pass-through-https-cert/cp2/tramiteyrectificacion-query/1.0/declaracion-jurada?escalaId=2287&amp;rucAgente=20100010136&amp;estado=S&amp;estadoDdjjPago=A&amp;documentId=81 </t>
  </si>
  <si>
    <t xml:space="preserve"> https://gateway-apim-test.vuce.gob.pe/pass-through-https-cert/cp2/tramiteyrectificacion-query/1.0/declaracion-jurada?</t>
  </si>
  <si>
    <t>tramiteyrectificacion-query</t>
  </si>
  <si>
    <t xml:space="preserve"> https://gateway-apim-test.vuce.gob.pe/pass-through-https-cert/cp2/tramiteyrectificacion-query/1.0/declaracion-jurada?escalaId=2287&amp;rucAgente=20100010136&amp;estado=S&amp;estadoDdjjPago=P&amp;documentId=81 </t>
  </si>
  <si>
    <t xml:space="preserve"> https://gateway-apim-test.vuce.gob.pe/pass-through-https-cert/cp2/tramiteyrectificacion-query/1.0/ordenes-pago/2287?rucAgente=20100010136&amp;documentId=81 </t>
  </si>
  <si>
    <t xml:space="preserve"> https://gateway-apim-test.vuce.gob.pe/pass-through-https-cert/cp2/tramiteyrectificacion-query/1.0/ordenes-pago/2287?</t>
  </si>
  <si>
    <t xml:space="preserve"> https://gateway-apim-test.vuce.gob.pe/pass-through-https-cert/cp2/tramiteyrectificacion-query/1.0/tramites/escala/2180/documento/81?indicadorES=E </t>
  </si>
  <si>
    <t xml:space="preserve"> https://gateway-apim-test.vuce.gob.pe/pass-through-https-cert/cp2/tramiteyrectificacion-query/1.0/tramites/escala/2180/documento/81?</t>
  </si>
  <si>
    <t xml:space="preserve"> https://gateway-apim-test.vuce.gob.pe/pass-through-https-cert/cp2/tramiteyrectificacion-query/1.0/tramites/escala/2287/documento/81?indicadorES=E </t>
  </si>
  <si>
    <t xml:space="preserve"> https://gateway-apim-test.vuce.gob.pe/pass-through-https-cert/cp2/tramiteyrectificacion-query/1.0/tramites/escala/2287/documento/81?</t>
  </si>
  <si>
    <t>Declaración marítima de sanidad - opinar</t>
  </si>
  <si>
    <t>GET</t>
  </si>
  <si>
    <t>https://gateway-apim-test.vuce.gob.pe/pass-through-https-cert/cp2/cambioagenciatripulante-query/1.0/tripulante/lista/1306</t>
  </si>
  <si>
    <t>Bearer eyJhbGciOiJSUzI1NiIsInR5cCIgOiAiSldUIiwia2lkIiA6ICJZbzNJa18xYU9XUk5QcWxPLVJVTmUzVjhESldTU2U0eUgybFp4MG52cy1rIn0.eyJleHAiOjE3NTU4ODYxNTEsImlhdCI6MTc1NTg4NDM1MSwianRpIjoiM2FkNTcwMTMtMDI3ZC00OTNjLTljY2QtNmJkZDdiMWRlNjljIiwiaXNzIjoiaHR0cHM6Ly9hdXRob3JpemUtdGVzdC52dWNlLmdvYi5wZS9hdXRoMi9yZWFsbXMvYXV0ZW50aWNhY2lvbjIiLCJhdWQiOiJhY2NvdW50Iiwic3ViIjoiZjo1ODY4MTA4Zi0yZTdkLTQ4NGEtYTZkYi00ZWYyMmZhZjJlYWE6Y3AtY2VydGktMTJAZ21haWwuY29tIiwidHlwIjoiQmVhcmVyIiwiYXpwIjoibGFuZGluZy1hdXRoMiIsInNlc3Npb25fc3RhdGUiOiI4M2E4NWUzNS04ODkzLTRjN2UtOTkzMy04OTVmYTEyM2E3Y2E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4M2E4NWUzNS04ODkzLTRjN2UtOTkzMy04OTVmYTEyM2E3Y2EiLCJlbWFpbF92ZXJpZmllZCI6ZmFsc2UsImRlc1RpcG9Eb2N1bWVudG8iOiJETkkiLCJjb2RUaXBvRG9jdW1lbnRvIjoiMiIsInByZWZlcnJlZF91c2VybmFtZSI6ImNwLWNlcnRpLTEyQGdtYWlsLmNvbSIsIm51bWVyb0RvY3VtZW50byI6IjQwODk4MDA3IiwiYXBlTWF0ZXJubyI6Ik5vbGFuIiwibm9tYnJlQ29tcGxldG8iOiJOaWxkYSBOdcOxZXogTm9sYW4iLCJhcGVQYXRlcm5vIjoiTnXDsWV6IiwiZW1haWwiOiJjcC1jZXJ0aS0xMkBnbWFpbC5jb20iLCJub21icmVzIjoiTmlsZGEifQ.zV8ygWO6Fx6n_iDlBbH7K-WDwq10_1Yo1VarDWj7a8c8weobXlkl5vnPNjRCNXeR1qh_teDu-vCj1lyFbAdjgTQNM0rAmJek2xeAm4SJVUa8qNVm7ViymyMCAHGIFhOtmm5sfp9asclRLJNCHsI7RgbrfJ1CfTjcruMyDIJTc2IOZo5w5RQqniJnHqOzr8qKZclrSYoCUx21FbMNau0Lxb3Mi18rm_c88zQzgCPYMpsw8T0OgK6Fpxd9eFmbcu-Tk31YuaMG-nNgolhdy79XOMwqbZFteRZl-n6Br5YF1xSa37E9mIXvoC3v-YLfx7W6nU0yDrn64-hOEYs433KRWQ</t>
  </si>
  <si>
    <t>111 | Nilda Nuñez Nolan</t>
  </si>
  <si>
    <t>application/json, text/plain, */*</t>
  </si>
  <si>
    <t>https://gateway-apim-test.vuce.gob.pe/pass-through-https-cert/cp2/cambioagenciatripulante-query/1.0/tripulante/lista/1306?capitan=true</t>
  </si>
  <si>
    <t>https://gateway-apim-test.vuce.gob.pe/pass-through-https-cert/cp2/cambioagenciatripulante-query/1.0/tripulante/lista/1306?</t>
  </si>
  <si>
    <t>https://gateway-apim-test.vuce.gob.pe/pass-through-https-cert/cp2/comunes-query/1.0/master/allByCodeAndDescription?code=puerto&amp;description=&amp;page=1&amp;size=10</t>
  </si>
  <si>
    <t>https://gateway-apim-test.vuce.gob.pe/pass-through-https-cert/cp2/comunes-query/1.0/master/allByCodeAndDescription?</t>
  </si>
  <si>
    <t>https://gateway-apim-test.vuce.gob.pe/pass-through-https-cert/cp2/comunes-query/1.0/master/findByCode?codigo=PARAMETROS_GENERALES</t>
  </si>
  <si>
    <t>https://gateway-apim-test.vuce.gob.pe/pass-through-https-cert/cp2/comunes-query/1.0/master/findByCode?</t>
  </si>
  <si>
    <t>Listar - Modificar escala - Declaración marítima de sanidad - Opinar - opinar</t>
  </si>
  <si>
    <t>Bearer eyJhbGciOiJSUzI1NiIsInR5cCIgOiAiSldUIiwia2lkIiA6ICJZbzNJa18xYU9XUk5QcWxPLVJVTmUzVjhESldTU2U0eUgybFp4MG52cy1rIn0.eyJleHAiOjE3NTU4OTAxMDYsImlhdCI6MTc1NTg4ODMwNiwianRpIjoiNjY5YjA2NGEtN2U4ZC00YjI1LWI4OTMtYTBhMzQwZmNiZmRkIiwiaXNzIjoiaHR0cHM6Ly9hdXRob3JpemUtdGVzdC52dWNlLmdvYi5wZS9hdXRoMi9yZWFsbXMvYXV0ZW50aWNhY2lvbjIiLCJhdWQiOiJhY2NvdW50Iiwic3ViIjoiZjo1ODY4MTA4Zi0yZTdkLTQ4NGEtYTZkYi00ZWYyMmZhZjJlYWE6Y3AtY2VydGktMTJAZ21haWwuY29tIiwidHlwIjoiQmVhcmVyIiwiYXpwIjoibGFuZGluZy1hdXRoMiIsInNlc3Npb25fc3RhdGUiOiJhYTRiMzgwNC1hZWZlLTQ0OTQtODliMi05YzQ1ZDA5MjdhZjA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JhYTRiMzgwNC1hZWZlLTQ0OTQtODliMi05YzQ1ZDA5MjdhZjAiLCJlbWFpbF92ZXJpZmllZCI6ZmFsc2UsImRlc1RpcG9Eb2N1bWVudG8iOiJETkkiLCJjb2RUaXBvRG9jdW1lbnRvIjoiMiIsInByZWZlcnJlZF91c2VybmFtZSI6ImNwLWNlcnRpLTEyQGdtYWlsLmNvbSIsIm51bWVyb0RvY3VtZW50byI6IjQwODk4MDA3IiwiYXBlTWF0ZXJubyI6Ik5vbGFuIiwibm9tYnJlQ29tcGxldG8iOiJOaWxkYSBOdcOxZXogTm9sYW4iLCJhcGVQYXRlcm5vIjoiTnXDsWV6IiwiZW1haWwiOiJjcC1jZXJ0aS0xMkBnbWFpbC5jb20iLCJub21icmVzIjoiTmlsZGEifQ.GGTKYFMpKkmv7iVc2XuT2OQYD22CpfoTTNvZa8Ktwh-W6hg9W81MdAmw8M4TKUaua04AObwho9TcICEUZCyrYJNn_zufnsWQ06rqPv0hIJ2UTSfcvHY43B3sEbTp6HhQGly0-FibDuR87rrFIpI1xqH_DqoekAzOs5aPtzciWeVRISS2LzFHfeICWtUx2swTVditI4zNkJwsw4-7UneyBXXTKi0xe4cP8hHQY8MPjUEwGN45rjmlGR2_UwRiwHNhrBGEArtPMP1yILEqQlKY2QDmlbskLFwXgDmXzwv-XmKdD0HClEcONd7WoaYxJnadnTzVu4TXwI8NSbVHuEECuw</t>
  </si>
  <si>
    <t>POST</t>
  </si>
  <si>
    <t>https://gateway-apim-test.vuce.gob.pe/pass-through-https-cert/cp2/gestionduenave-command/1.0/escala-revision</t>
  </si>
  <si>
    <t>{"escala":1306,"ruc":"20147907487","indEnRevision":true,"user":"111 | Nilda NuÃ±ez Nolan"}</t>
  </si>
  <si>
    <t>application/json</t>
  </si>
  <si>
    <t>gestionduenave-command</t>
  </si>
  <si>
    <t>Listar - Modificar escala - Declaración marítima de sanidad - Opinar</t>
  </si>
  <si>
    <t>https://gateway-apim-test.vuce.gob.pe/pass-through-https-cert/cp2/gestionduenave-query/1.0/agency/findByRuc?ruc=20100010136</t>
  </si>
  <si>
    <t>https://gateway-apim-test.vuce.gob.pe/pass-through-https-cert/cp2/gestionduenave-query/1.0/agency/findByRuc?</t>
  </si>
  <si>
    <t>https://gateway-apim-test.vuce.gob.pe/pass-through-https-cert/cp2/gestionduenave-query/1.0/agency/findByRuc?ruc=20101395031</t>
  </si>
  <si>
    <t>https://gateway-apim-test.vuce.gob.pe/pass-through-https-cert/cp2/gestionduenave-query/1.0/agency/findByRuc?ruc=20147907487</t>
  </si>
  <si>
    <t>https://gateway-apim-test.vuce.gob.pe/pass-through-https-cert/cp2/gestionduenave-query/1.0/declaracion-maritima-sanidad/1306</t>
  </si>
  <si>
    <t>https://gateway-apim-test.vuce.gob.pe/pass-through-https-cert/cp2/gestionduenave-query/1.0/escalas/1306?escalaId=1306</t>
  </si>
  <si>
    <t>https://gateway-apim-test.vuce.gob.pe/pass-through-https-cert/cp2/gestionduenave-query/1.0/escalas/1306?</t>
  </si>
  <si>
    <t>https://gateway-apim-test.vuce.gob.pe/pass-through-https-cert/cp2/gestionduenave-query/1.0/escalas/convoy/1306</t>
  </si>
  <si>
    <t>https://gateway-apim-test.vuce.gob.pe/pass-through-https-cert/cp2/gestionduenave-query/1.0/escala-seguimientos/escalaId/1306/1?escalaId=1306&amp;estado=1</t>
  </si>
  <si>
    <t>https://gateway-apim-test.vuce.gob.pe/pass-through-https-cert/cp2/gestionduenave-query/1.0/escala-seguimientos/escalaId/1306/1?</t>
  </si>
  <si>
    <t>https://gateway-apim-test.vuce.gob.pe/pass-through-https-cert/cp2/gestionduenave-query/1.0/escala-seguimientos/search?escalaId=1306</t>
  </si>
  <si>
    <t>https://gateway-apim-test.vuce.gob.pe/pass-through-https-cert/cp2/gestionduenave-query/1.0/escala-seguimientos/search?</t>
  </si>
  <si>
    <t>https://gateway-apim-test.vuce.gob.pe/pass-through-https-cert/cp2/gestionduenave-query/1.0/escala-seguimientos/search?escalaId=1306&amp;documentoId=81</t>
  </si>
  <si>
    <t>https://gateway-apim-test.vuce.gob.pe/pass-through-https-cert/cp2/gestionduenave-query/1.0/pasajero/lista/1306?numberPage=1&amp;sizePage=100000&amp;indPasajero=true</t>
  </si>
  <si>
    <t>https://gateway-apim-test.vuce.gob.pe/pass-through-https-cert/cp2/gestionduenave-query/1.0/pasajero/lista/1306?</t>
  </si>
  <si>
    <t>PUT</t>
  </si>
  <si>
    <t>https://gateway-apim-test.vuce.gob.pe/pass-through-https-cert/cp2/processdue/1.0/camunda/init</t>
  </si>
  <si>
    <t>{"acronimo":"DMS","tipoSeguimientoId":3,"document":null,"documentInstance":null,"body":{"escalaId":1306,"tipoSegId":3,"rucUsuario":"20147907487","razonSocial":"DIRESA CALLAO","indNil":false,"acronimoDocumento":"DMS","indicadorEs":"E","comentario":"FV","estado":"S"},"anuncio":false,"id":null,"registerArrival":false,"directReception":false,"corrected":false,"requiredNill":false,"escalaId":0,"acronymList":["PBIP","LT","LP","CP","DMS","LN","PR","DGA","DCAR","MERP"]}</t>
  </si>
  <si>
    <t>https://gateway-apim-test.vuce.gob.pe/pass-through-https-cert/cp2/sp-pagos/1.0/ordenes-pago/1306?documentoId=81</t>
  </si>
  <si>
    <t>https://gateway-apim-test.vuce.gob.pe/pass-through-https-cert/cp2/sp-pagos/1.0/ordenes-pago/1306?docum</t>
  </si>
  <si>
    <t>https://gateway-apim-test.vuce.gob.pe/pass-through-https-cert/cp2/tramiteyrectificacion-query/1.0/tramites/escala/1306/documento/81?indicadorES=E</t>
  </si>
  <si>
    <t>https://gateway-apim-test.vuce.gob.pe/pass-through-https-cert/cp2/tramiteyrectificacion-query/1.0/tramites/escala/1306/documento/81?</t>
  </si>
  <si>
    <t>DUE</t>
  </si>
  <si>
    <t>Nueva escala - anunciar</t>
  </si>
  <si>
    <t xml:space="preserve"> https://gateway-apim-test.vuce.gob.pe/pass-through-https-cert/cp2/buzon/1.0/notificaciones </t>
  </si>
  <si>
    <t xml:space="preserve"> {"eventCode":"ENVIO_ANUNCIO_ESCALA","eventUserName":"101 | Rosa Odar Prueba","eventUserId":101,"eventDomainId":2227,"eventPort":"CLL","eventDue":"CLL-2025-819","eventRuc":"20100010136","data":[{"key":"vNombreEntidadEmisor","value":"COSMOS AGENCIA MARITIMA SAC"},{"key":"vNroDue","value":"CLL-2025-819"}]}  </t>
  </si>
  <si>
    <t xml:space="preserve"> Bearer eyJhbGciOiJSUzI1NiIsInR5cCIgOiAiSldUIiwia2lkIiA6ICJZbzNJa18xYU9XUk5QcWxPLVJVTmUzVjhESldTU2U0eUgybFp4MG52cy1rIn0.eyJleHAiOjE3NTU0NzMzNDcsImlhdCI6MTc1NTQ3MTU0NywianRpIjoiYzAwZjU0ZTAtMDk2Ny00YjExLTk1NjUtYzk3M2UxNjU2MTBm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1MjhlMTA1Zi00YjQ4LTQ2ZTItYTI0YS04NmVjZjY4M2JiOTg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1MjhlMTA1Zi00YjQ4LTQ2ZTItYTI0YS04NmVjZjY4M2JiOTg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UCRY3zFPSJ-wowIAtacTI7pJ3v0IvHLCvDPtHM_2xOkbgUgo76LGFAdjv5UUkqUt2KUMvGMQgUwXml34DVTlHY9_X6g72WIewTf6IoTeFkNp1sbWW0-90HxwdvQD2ovr9vB8O3lCIv72mVl3Rw-RPgLID2Q2clv_Rg0jwr2bzP_Mxxyrl6GNYJU0deW7Cn22gr64cKNwpmcDzccyuhFdtPIfieGU3N0VjboSfOErZjOVG6vmeC5MNesW4oRbhBN6D3_naLT6yvWtPYQ2o0xAQQebWYV8rLKU5cQJaIdG_ODqJ42u63a7cYGdg2-CDMb8UVn9HB-9GvdGDHBt2ctvSA </t>
  </si>
  <si>
    <t>buzon</t>
  </si>
  <si>
    <t>Listar</t>
  </si>
  <si>
    <t xml:space="preserve"> https://gateway-apim-test.vuce.gob.pe/pass-through-https-cert/cp2/comunes-query/1.0/master/allByCode?code=estadoDue </t>
  </si>
  <si>
    <t xml:space="preserve"> Bearer eyJhbGciOiJSUzI1NiIsInR5cCIgOiAiSldUIiwia2lkIiA6ICJZbzNJa18xYU9XUk5QcWxPLVJVTmUzVjhESldTU2U0eUgybFp4MG52cy1rIn0.eyJleHAiOjE3NTU0NDkyMDUsImlhdCI6MTc1NTQ0NzQwNSwianRpIjoiOGUzY2FhN2MtZGYwMC00YTMxLWE2NzMtZTQ0ZmQ4NGQ3ZTM0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JkNzNmYmZmOS05NThmLTQ4OTQtYTcxZC0xMDc0OWU2NzcwY2Y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JkNzNmYmZmOS05NThmLTQ4OTQtYTcxZC0xMDc0OWU2NzcwY2Y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pQ53JayV5E51kpXy17OdlKNYqryvgUZ_Fpi-B4DkuBn965Jqh8anAklrBWp6QXl_0a-nhFmuMBH6W43lRIUz_BYBxWvEGW8irs8TfXtHBpwKo9htWs3Hs-ZXupk6k3A6s2V5S7MgPrHX8XdkbpeMBuhuLp7gih794Tu-d1hOb9Nav6dw6bbhT5xxpSSuDS9UCdQXS-ZLsfGF0_JuyFqk6CP1t1qhu84AqZCN_GJDkoNFXmS0lDcfoB0hSaD82rj5DLvdjy9pWwHXCXUH72zULlHJampBEH7XNWmeoVih0MCPin3m9DGwD981i4OrnNHJjrxJ-5jNNRuVV1hJMAnq0w </t>
  </si>
  <si>
    <t xml:space="preserve"> https://gateway-apim-test.vuce.gob.pe/pass-through-https-cert/cp2/comunes-query/1.0/master/allByCode?</t>
  </si>
  <si>
    <t>Solo Zarpe</t>
  </si>
  <si>
    <t xml:space="preserve"> https://gateway-apim-test.vuce.gob.pe/pass-through-https-cert/cp2/comunes-query/1.0/master/allByCode?code=terminal </t>
  </si>
  <si>
    <t>Listar - Modificar escala</t>
  </si>
  <si>
    <t>Nueva escala</t>
  </si>
  <si>
    <t xml:space="preserve"> Bearer eyJhbGciOiJSUzI1NiIsInR5cCIgOiAiSldUIiwia2lkIiA6ICJZbzNJa18xYU9XUk5QcWxPLVJVTmUzVjhESldTU2U0eUgybFp4MG52cy1rIn0.eyJleHAiOjE3NTU0NTA4MDEsImlhdCI6MTc1NTQ0OTAwMSwianRpIjoiZmY5MjlmZDgtZDIxNi00YjczLTg1OTQtMWIxN2VhOTQzMDE3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wZTc3YjM0ZC1lYjcxLTQzM2MtOWJjNy1lYTI4NDIzN2JmNjc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wZTc3YjM0ZC1lYjcxLTQzM2MtOWJjNy1lYTI4NDIzN2JmNjc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ypXr1EaT_gEA9dwMRH_UcDlSv-_OqpHx8Sh7iTWb_LpiVU7HrAlsHNFIwbzwZh7xmRwmK7rTWoMaAYKzkYVTY3AwmK-jlas90N5tEH4r-fh-mlGhYDOvz9k4q9TGWOuMIbctL22PaTwFm-rOVEwx5yZT_29TjFxw2ezTLeQyST5QajHZSF5cvUXHgdq6dY7U7X9ZJ4MLousiv6iz1A2Wyhrw1vHYB9AuovQQcFSvZZneJ9f69kUB41n8d7UIVRRARyRWfKPcZsQNJmBW-xHNCsfiFggee-pvnJnedzQBMJ6qdrc2LvoQj5vQsZMUnW-rf4kqUJiuXOTsFUWNBDM2pg </t>
  </si>
  <si>
    <t xml:space="preserve"> https://gateway-apim-test.vuce.gob.pe/pass-through-https-cert/cp2/comunes-query/1.0/master/allByCode?code=tipoNave </t>
  </si>
  <si>
    <t xml:space="preserve"> https://gateway-apim-test.vuce.gob.pe/pass-through-https-cert/cp2/comunes-query/1.0/master/allByCode?code=tipoTraficodue </t>
  </si>
  <si>
    <t xml:space="preserve"> https://gateway-apim-test.vuce.gob.pe/pass-through-https-cert/cp2/comunes-query/1.0/master/allByCodeAndDescription?code=puerto&amp;size=10&amp;description=&amp;page=0 </t>
  </si>
  <si>
    <t>Nueva escala - Puerto de procedencia - combo (form)</t>
  </si>
  <si>
    <t xml:space="preserve"> https://gateway-apim-test.vuce.gob.pe/pass-through-https-cert/cp2/comunes-query/1.0/master/allByCodeAndDescription?code=puerto&amp;size=10&amp;description=C&amp;page=0 </t>
  </si>
  <si>
    <t>Nueva escala - Puerto de destino - combo (form)</t>
  </si>
  <si>
    <t xml:space="preserve"> https://gateway-apim-test.vuce.gob.pe/pass-through-https-cert/cp2/gestionduenave-command/1.0/escalas/validar-form-escala </t>
  </si>
  <si>
    <t xml:space="preserve"> {"annoEscala":"","numeroEscala":"","rucAgente":"20100010136","numeroViaje":"123456","eta":"2025-08-01T18:03:48.000Z","etd":"2025-08-17T18:03:57.000Z","puertoOrigenId":155,"puertoDestinoId":155,"indMmpp":true,"indPasajeros":true,"indNarcoticos":true,"indCabotaje":true,"tipoTraficoId":"2","instalacionAtraqueId":9,"estadoEscalaId":1,"ata":"","atd":null,"fechaLibrePlatica":"","indPbip":"","localidadProc":"","localidadDest":"","autCancZarpe":"","tipManifiesto":"I","aduanaId":"","annoManifiesto":"","numManifiesto":"","estCierreDue":0,"indFormatoRec":"","reutilizarNave":false,"imo":"9244659","matricula":"MAT 00001","callSign":"WDP8459","bandera":"ESTADOS UNIDOS","claveNegocioCamunda":"","instanciaCamundaId":"","etb":null,"etbDate":null,"etbHours":null,"etdDate":"2025-08-17T05:00:00.000Z","etdHours":"2025-08-17T23:03:57.527Z","escalaId":"","fichaTecnicaDetIn":3576,"nombreNave":"SAINT1011","fichaTecnicaDetSa":"","puertoEscalaId":"CLL","etaDate":"2025-08-01T05:00:00.000Z","etaHours":"2025-08-17T23:03:48.327Z","listaConvoyId":[],"listaZarpesId":[]} </t>
  </si>
  <si>
    <t xml:space="preserve"> https://gateway-apim-test.vuce.gob.pe/pass-through-https-cert/cp2/gestionduenave-command/1.0/escalas/</t>
  </si>
  <si>
    <t xml:space="preserve"> https://gateway-apim-test.vuce.gob.pe/pass-through-https-cert/cp2/gestionduenave-query/1.0/escalas/2227?escalaId=2227 </t>
  </si>
  <si>
    <t xml:space="preserve"> https://gateway-apim-test.vuce.gob.pe/pass-through-https-cert/cp2/gestionduenave-query/1.0/escalas/2227?</t>
  </si>
  <si>
    <t xml:space="preserve"> https://gateway-apim-test.vuce.gob.pe/pass-through-https-cert/cp2/gestionduenave-query/1.0/escalas/buscaravanzadanew </t>
  </si>
  <si>
    <t xml:space="preserve">{"nombreNave":"","nombreAgencia":"","idProgramaDia":0,"idArriboAnunciado":0,"estados":[4,1,3,2,5,6,8,7],"fechaInicioEta":"","fechaFinEta":"","fechaInicioEtd":"","fechaFinEtd":"","tipoNave":[],"filtro":true,"page":1,"size":25,"puerto":"","rucAgente":"20100010136","anio":"2025","escalaId":"","nombrePuerto":"","esArriboCondicional":false,"limpiarDue":false,"usuario":"101 | Rosa Odar Prueba","entidad":"20100010136"}  </t>
  </si>
  <si>
    <t xml:space="preserve"> {"nombreNave":"","nombreAgencia":"","idProgramaDia":0,"idArriboAnunciado":0,"estados":[4,1,3,2,5,6,8,7],"fechaInicioEta":"","fechaFinEta":"","fechaInicioEtd":"","fechaFinEtd":"","tipoNave":[],"filtro":true,"page":1,"size":25,"puerto":"CLL","rucAgente":"20100010136","anio":"2025","escalaId":"","nombrePuerto":"","esArriboCondicional":false,"limpiarDue":false,"usuario":"101 | Rosa Odar Prueba","entidad":"20100010136"}  </t>
  </si>
  <si>
    <t>Buscar</t>
  </si>
  <si>
    <t xml:space="preserve"> {"nombreNave":"","nombreAgencia":"","idProgramaDia":0,"idArriboAnunciado":0,"estados":[4,1,3,2,5,6,8,7],"fechaInicioEta":"","fechaFinEta":"","fechaInicioEtd":"","fechaFinEtd":"","tipoNave":[],"filtro":true,"page":1,"size":25,"puerto":"CLL","rucAgente":"20100010136","anio":"2025","escalaId":"0043","nombrePuerto":"","esArriboCondicional":false,"limpiarDue":false,"usuario":"101 | Rosa Odar Prueba","entidad":"20100010136"} </t>
  </si>
  <si>
    <t>Filtrar</t>
  </si>
  <si>
    <t xml:space="preserve">{"nombreNave":"SANTIAGOM23","nombreAgencia":"","idProgramaDia":0,"idArriboAnunciado":0,"estados":[4,1,3,2,5,6,8,7],"fechaInicioEta":"","fechaFinEta":"","fechaInicioEtd":"","fechaFinEtd":"","tipoNave":[],"filtro":true,"page":1,"size":25,"puerto":"CLL","rucAgente":"20100010136","anio":"2025","escalaId":"","nombrePuerto":"","esArriboCondicional":false,"limpiarDue":false,"usuario":"101 | Rosa Odar Prueba","entidad":"20100010136"} </t>
  </si>
  <si>
    <t xml:space="preserve"> Bearer eyJhbGciOiJSUzI1NiIsInR5cCIgOiAiSldUIiwia2lkIiA6ICJZbzNJa18xYU9XUk5QcWxPLVJVTmUzVjhESldTU2U0eUgybFp4MG52cy1rIn0.eyJleHAiOjE3NTU0NTM2NzIsImlhdCI6MTc1NTQ1MTg3MiwianRpIjoiZDQzNTgyZjYtN2UwNS00NTBhLWFjNzAtZThhOWRmZTM3NWM3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0YmQ4MDk2Mi1lYzE5LTRiMmMtYjgxZi1hNjVkZmJjMmNhMjY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0YmQ4MDk2Mi1lYzE5LTRiMmMtYjgxZi1hNjVkZmJjMmNhMjY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U962OfbkcJgV5bXfN2YQk_dbhTCZU8mF62JPf2JuQXNHH2nkb6ikwzM8NTX2HeXBWcJyrpYfKEFqHTwXLoajs4aQLE-QCP4EqpYyKf3SHqzC2gVWa6h29cOSOoc6v_LagC5GOzUbiRj_6Uhc_mTAQlm70CrLuiP_IJMYnToLIz0xFybjYhWGu5yEzQSeHpUqd_254Peo2Mk6EM-N1bCCKVB-JKV-izfY9yterT7HKV-BKATZaIkDj_zVIEjgV00dsO8OUGHE3AXV6jvoFTadMTG8fz42uoFl4lE2tWqGQPSCMhmkOA6Qy3TFRz6csOVPa9QlR7zlVX1GNiJfE9gIaQ </t>
  </si>
  <si>
    <t xml:space="preserve"> {"nombreNave":"SAINT","nombreAgencia":"","idProgramaDia":0,"idArriboAnunciado":0,"estados":[4,1,3,2,5,6,8,7],"fechaInicioEta":"","fechaFinEta":"","fechaInicioEtd":"","fechaFinEtd":"","tipoNave":[],"filtro":true,"page":1,"size":25,"puerto":"CLL","rucAgente":"20100010136","anio":"2025","escalaId":"","nombrePuerto":"","esArriboCondicional":false,"limpiarDue":false,"usuario":"101 | Rosa Odar Prueba","entidad":"20100010136"} </t>
  </si>
  <si>
    <t xml:space="preserve"> {"nombreNave":"SAINT","nombreAgencia":"","idProgramaDia":0,"idArriboAnunciado":0,"estados":[4,1,3,2,5,6,8,7],"fechaInicioEta":"","fechaFinEta":"","fechaInicioEtd":"","fechaFinEtd":"","tipoNave":[],"filtro":true,"page":1,"size":25,"puerto":"CLL","rucAgente":"20100010136","anio":"2025","escalaId":"","nombrePuerto":"","esArriboCondicional":false,"limpiarDue":false,"usuario":"101 | Rosa Odar Prueba","entidad":"20100010136"}  </t>
  </si>
  <si>
    <t>Crear reporte</t>
  </si>
  <si>
    <t xml:space="preserve"> {"nombreNave":"SAINT","nombreAgencia":"","idProgramaDia":0,"idArriboAnunciado":0,"estados":[4,1,3,2,5,6,8,7],"fechaInicioEta":"","fechaFinEta":"","fechaInicioEtd":"","fechaFinEtd":"","tipoNave":[],"filtro":true,"page":1,"size":25,"puerto":"CLL","rucAgente":"20100010136","anio":"2025","escalaId":"","nombrePuerto":"PE - CALLAO","esArriboCondicional":false,"limpiarDue":false,"usuario":"101 | Rosa Odar Prueba","entidad":"20100010136"}</t>
  </si>
  <si>
    <t xml:space="preserve"> {"nombreNave":"SAINT","nombreAgencia":"","idProgramaDia":0,"idArriboAnunciado":0,"estados":[4,1,3,2,5,6,8,7],"fechaInicioEta":"","fechaFinEta":"","fechaInicioEtd":"","fechaFinEtd":"","tipoNave":[],"filtro":true,"page":1,"size":25,"puerto":"CLL","rucAgente":"20100010136","anio":"2025","escalaId":"","nombrePuerto":"PE - CALLAO","esArriboCondicional":false,"limpiarDue":false,"usuario":"101 | Rosa Odar Prueba","entidad":"20100010136"} </t>
  </si>
  <si>
    <t xml:space="preserve"> {"nombreNave":"SAINT","nombreAgencia":"","idProgramaDia":0,"idArriboAnunciado":0,"estados":[4,1,3,2,5,6,8,7],"fechaInicioEta":"","fechaFinEta":"","fechaInicioEtd":"","fechaFinEtd":"","tipoNave":[],"filtro":true,"page":1,"size":25,"puerto":"CLL","rucAgente":"20100010136","anio":"2025","escalaId":"","nombrePuerto":"PE - CALLAO","esArriboCondicional":false,"limpiarDue":false,"usuario":"101 | Rosa Odar Prueba","entidad":"20100010136"}  </t>
  </si>
  <si>
    <t xml:space="preserve">Arribo Condicional - chk(form) </t>
  </si>
  <si>
    <t xml:space="preserve">{"nombreNave":"","nombreAgencia":"","idProgramaDia":0,"idArriboAnunciado":0,"estados":[4,1,3,2,5,6,8,7],"fechaInicioEta":"","fechaFinEta":"","fechaInicioEtd":"","fechaFinEtd":"","tipoNave":[],"filtro":true,"page":1,"size":25,"puerto":"CLL","rucAgente":"20100010136","anio":"2025","escalaId":"","nombrePuerto":"","esArriboCondicional":true,"limpiarDue":false,"usuario":"101 | Rosa Odar Prueba","entidad":"20100010136"}  </t>
  </si>
  <si>
    <t xml:space="preserve">{"nombreNave":"","nombreAgencia":"","idProgramaDia":0,"idArriboAnunciado":0,"estados":[4,1,3,2,5,6,8,7],"fechaInicioEta":"","fechaFinEta":"","fechaInicioEtd":"","fechaFinEtd":"","tipoNave":[],"filtro":true,"page":1,"size":25,"puerto":"CLL","rucAgente":"20100010136","anio":"2025","escalaId":"","nombrePuerto":"","esArriboCondicional":false,"limpiarDue":false,"usuario":"101 | Rosa Odar Prueba","entidad":"20100010136"}  </t>
  </si>
  <si>
    <t xml:space="preserve"> https://gateway-apim-test.vuce.gob.pe/pass-through-https-cert/cp2/gestionduenave-query/1.0/escalas/convoy/2227 </t>
  </si>
  <si>
    <t xml:space="preserve"> https://gateway-apim-test.vuce.gob.pe/pass-through-https-cert/cp2/gestionduenave-query/1.0/escalas/generaPDF </t>
  </si>
  <si>
    <t xml:space="preserve"> application/pdf; charset=utf-8 </t>
  </si>
  <si>
    <t>Nueva escala - selecciconar</t>
  </si>
  <si>
    <t xml:space="preserve"> https://gateway-apim-test.vuce.gob.pe/pass-through-https-cert/cp2/gestionduenave-query/1.0/escalas/naves/3576?estadoDueId=4%2C5%2C6 </t>
  </si>
  <si>
    <t xml:space="preserve"> https://gateway-apim-test.vuce.gob.pe/pass-through-https-cert/cp2/gestionduenave-query/1.0/escalas/naves/3576?</t>
  </si>
  <si>
    <t>Nueva escala - buscar</t>
  </si>
  <si>
    <t xml:space="preserve"> https://gateway-apim-test.vuce.gob.pe/pass-through-https-cert/cp2/gestionduenave-query/1.0/escalas/naves?nombreNave=SAINT&amp;convoy=no&amp;ruc=20100010136&amp;estadoDueId=1%2C9%2C10%2C11&amp;matricula=&amp;imo=&amp;puertoEscalaId=CLL&amp;callSign= </t>
  </si>
  <si>
    <t xml:space="preserve"> https://gateway-apim-test.vuce.gob.pe/pass-through-https-cert/cp2/gestionduenave-query/1.0/escalas/naves?</t>
  </si>
  <si>
    <t xml:space="preserve"> https://gateway-apim-test.vuce.gob.pe/pass-through-https-cert/cp2/gestionduenave-query/1.0/escalas/puertos/nacional </t>
  </si>
  <si>
    <t>Listar - ETA</t>
  </si>
  <si>
    <t xml:space="preserve"> https://gateway-apim-test.vuce.gob.pe/pass-through-https-cert/cp2/gestionduenave-query/1.0/escala-seguimientos/search?escalaId=1326&amp;tipoSeguimientoId=12 </t>
  </si>
  <si>
    <t xml:space="preserve"> https://gateway-apim-test.vuce.gob.pe/pass-through-https-cert/cp2/gestionduenave-query/1.0/escala-seguimientos/search?</t>
  </si>
  <si>
    <t>Listar - ETD</t>
  </si>
  <si>
    <t xml:space="preserve"> https://gateway-apim-test.vuce.gob.pe/pass-through-https-cert/cp2/gestionduenave-query/1.0/escala-seguimientos/search?escalaId=1326&amp;tipoSeguimientoId=14 </t>
  </si>
  <si>
    <t xml:space="preserve"> {"acronimo":"AE","tipoSeguimientoId":1,"document":null,"documentInstance":null,"body":{"annoEscala":"","numeroEscala":"","rucAgente":"20100010136","numeroViaje":"123456","eta":"2025-08-01T18:03:48.000Z","etd":"2025-08-17T18:03:57.000Z","puertoOrigenId":155,"puertoDestinoId":155,"indMmpp":true,"indPasajeros":true,"indNarcoticos":true,"indCabotaje":true,"tipoTraficoId":"2","instalacionAtraqueId":9,"estadoEscalaId":1,"ata":"","atd":null,"fechaLibrePlatica":"","indPbip":"","localidadProc":"","localidadDest":"","autCancZarpe":"","tipManifiesto":"I","aduanaId":"","annoManifiesto":"","numManifiesto":"","estCierreDue":0,"indFormatoRec":"","reutilizarNave":false,"imo":"9244659","matricula":"MAT 00001","callSign":"WDP8459","bandera":"ESTADOS UNIDOS","claveNegocioCamunda":"","instanciaCamundaId":"","etb":null,"etbDate":null,"etbHours":null,"etdDate":"2025-08-17T05:00:00.000Z","etdHours":"2025-08-17T23:03:57.527Z","escalaId":"","fichaTecnicaDetIn":3576,"nombreNave":"SAINT1011","fichaTecnicaDetSa":"","puertoEscalaId":"CLL","etaDate":"2025-08-01T05:00:00.000Z","etaHours":"2025-08-17T23:03:48.327Z","listaConvoyId":[],"listaZarpesId":[]},"anuncio":true,"id":null,"registerArrival":false,"directReception":false,"corrected":false,"requiredNill":false,"escalaId":0,"acronymList":["LT","LP","DGZ"]}  </t>
  </si>
  <si>
    <t xml:space="preserve"> https://gateway-apim-test.vuce.gob.pe/pass-through-https-cert/cp2/translate/1.0/lang/es </t>
  </si>
  <si>
    <t xml:space="preserve"> No aplica</t>
  </si>
  <si>
    <t>translate</t>
  </si>
  <si>
    <t>Listar - Registro de tiempos y movimientos + Enviar</t>
  </si>
  <si>
    <t>https://authorize-test.vuce.gob.pe/auth2/realms/autenticacion2/protocol/openid-connect/auth?client_id=cp-ui&amp;redirect_uri=https%3A%2F%2Flanding-test.vuce.gob.pe%2Fcp2%2Fgestionduenave%2Ftiempo%2F1332&amp;state=e532a2d1-a362-44b6-ae53-1e4bf9c4964e&amp;response_mode=fragment&amp;response_type=code&amp;scope=openid&amp;nonce=8da07d10-6c2e-4911-8ae8-9073397e7c4f&amp;code_challenge=43Ze_9-JRWcQWpKDG9jehZtuSApd1g65xWdhVGzOtFs&amp;code_challenge_method=S256</t>
  </si>
  <si>
    <t>text/html,application/xhtml+xml,application/xml;q=0.9,image/avif,image/webp,image/apng,*/*;q=0.8,application/signed-exchange;v=b3;q=0.7</t>
  </si>
  <si>
    <t>https://authorize-test.vuce.gob.pe/auth2/realms/autenticacion2/protocol/openid-connect/auth?</t>
  </si>
  <si>
    <t>https://authorize-test.vuce.gob.pe/auth2/realms/autenticacion2/protocol/openid-connect/token</t>
  </si>
  <si>
    <t>*/*</t>
  </si>
  <si>
    <t>https://gateway-apim-test.vuce.gob.pe/pass-through-https-cert/autenticacion2/authentication-common-api/1.0/keycloak/validate-public-token</t>
  </si>
  <si>
    <t>{"token":"eyJhbGciOiJSUzI1NiIsInR5cCIgOiAiSldUIiwia2lkIiA6ICJZbzNJa18xYU9XUk5QcWxPLVJVTmUzVjhESldTU2U0eUgybFp4MG52cy1rIn0.eyJleHAiOjE3NTYxMzYwMDMsImlhdCI6MTc1NjEzNTcwMywiYXV0aF90aW1lIjoxNzU2MTM1MTEzLCJqdGkiOiJhZDBhMGM1YS1lMWU4LTRhNWMtYWJlNi0wMDBmOTlkYzUxYzAiLCJpc3MiOiJodHRwczovL2F1dGhvcml6ZS10ZXN0LnZ1Y2UuZ29iLnBlL2F1dGgyL3JlYWxtcy9hdXRlbnRpY2FjaW9uMiIsImF1ZCI6ImFjY291bnQiLCJzdWIiOiJmOjU4NjgxMDhmLTJlN2QtNDg0YS1hNmRiLTRlZjIyZmFmMmVhYTpjcC1jZXJ0aS0wMkBnbWFpbC5jb20iLCJ0eXAiOiJCZWFyZXIiLCJhenAiOiJjcC11aSIsIm5vbmNlIjoiOGRhMDdkMTAtNmMyZS00OTExLThhZTgtOTA3MzM5N2U3YzRmIiwic2Vzc2lvbl9zdGF0ZSI6IjM3NmYyZmYzLTMwODgtNDc1Yy04NDlmLWVhODg0N2NjMTkzZSIsImFsbG93ZWQtb3JpZ2lucyI6WyJodHRwczovL2xhbmRpbmctdGVzdC52dWNlLmdvYi5wZSIsImh0dHA6Ly9sb2NhbGhvc3Q6OTAwMCJdLCJyZWFsbV9hY2Nlc3MiOnsicm9sZXMiOlsib2ZmbGluZV9hY2Nlc3MiLCJ1bWFfYXV0aG9yaXphdGlvbiJdfSwicmVzb3VyY2VfYWNjZXNzIjp7ImFjY291bnQiOnsicm9sZXMiOlsibWFuYWdlLWFjY291bnQiLCJtYW5hZ2UtYWNjb3VudC1saW5rcyIsInZpZXctcHJvZmlsZSJdfX0sInNjb3BlIjoib3BlbmlkIHByb2ZpbGUgZW1haWwiLCJzaWQiOiIzNzZmMmZmMy0zMDg4LTQ3NWMtODQ5Zi1lYTg4NDdjYzE5M2UiLCJlbWFpbF92ZXJpZmllZCI6ZmFsc2UsImRlc1RpcG9Eb2N1bWVudG8iOiJETkkiLCJjb2RUaXBvRG9jdW1lbnRvIjoiMiIsIm51bWVyb0RvY3VtZW50byI6IjcwODIwMzgzIiwicHJlZmVycmVkX3VzZXJuYW1lIjoiY3AtY2VydGktMDJAZ21haWwuY29tIiwiYXBlTWF0ZXJubyI6IlBydWViYSIsIm5vbWJyZUNvbXBsZXRvIjoiUm9zYSBPZGFyIFBydWViYSIsImFwZVBhdGVybm8iOiJPZGFyIiwiZW1haWwiOiJjcC1jZXJ0aS0wMkBnbWFpbC5jb20iLCJub21icmVzIjoiUm9zYSJ9.uQpzwfRc_USs-d_uhC5gfDH5_ZqC8GjQXXOOQqCFNpHwxy75ZpStYuE_jTzCcjPR4fUk6ma3JPRQFJpS7d3JoP2hNBLlt5fVaUo4uAB87ffp7PuhmY3cnWL9u0DOENq1RNsebOEqv6Wyp7Lc4Lf3Xem_GFAXylxff8Hzx31Qq1X4uc-xxSCE_GczKFE69F7NxkVjYlOpnIpXzy1OE7De2_0eZhrFB5H7y1sUv99GXXoi_YI_aGZGyyM6w3M28i_dc3zALVNSz4LcW27tObzzyTGYtlUUcsHXIRLk4Fhr1GfIfObhCOJh_MhGEOqZSArPLIqeEuBiGpKBCbEyr2rGYA"}</t>
  </si>
  <si>
    <t>Solo Zarpe - Anunciar</t>
  </si>
  <si>
    <t>https://gateway-apim-test.vuce.gob.pe/pass-through-https-cert/cp2/buzon/1.0/notificaciones</t>
  </si>
  <si>
    <t>{"eventCode":"ENVIO_ANUNCIO_ESCALA","eventUserName":"101 | Rosa Odar Prueba","eventUserId":101,"eventDomainId":2303,"eventPort":"CLL","eventDue":"CLL-2025-886","eventRuc":"20100010136","data":[{"key":"vNombreEntidadEmisor","value":"COSMOS AGENCIA MARITIMA SAC"},{"key":"vNroDue","value":"CLL-2025-886"}]}</t>
  </si>
  <si>
    <t>Bearer eyJhbGciOiJSUzI1NiIsInR5cCIgOiAiSldUIiwia2lkIiA6ICJZbzNJa18xYU9XUk5QcWxPLVJVTmUzVjhESldTU2U0eUgybFp4MG52cy1rIn0.eyJleHAiOjE3NTU5MDA2MTMsImlhdCI6MTc1NTg5ODgxMywianRpIjoiNjhjMWJkMzQtZWRiYS00MGUxLWJiNzctZjcxNmM2YmEyNDE2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5ZjJjNTJmYS01NjE0LTQ1NDgtOTYyZi1jYmJkZDIxZjdhZmU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5ZjJjNTJmYS01NjE0LTQ1NDgtOTYyZi1jYmJkZDIxZjdhZmU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m6aRVCeGybjpb7ttl555BXRaixPo9Y90Ho2x8I7kutf4D-vRjkRTSSWjKnp5aCqzLi8WYgPVlF0XRPB3IBee6KY502tqyNKEluO2Z02xCDYI-coCRcjpKZxMVYSGxf0Ed8S4-EcoYEfYUwL-AX3PTGMxoEDWo4Fis0R3UdmmoEg_OFo3Nw1UD2ZkUG7Lz9mVsU2hvfWwQaTPLZhjRl8e5NduSuCX2faDNAZRKn_J6O576GnIvQOl3D5fOn2qNhqETpms--OxzUl6pC1kC1EPgbEGk2Pt2BLyFn2hdX5h0rboW1G482ZSOdthhc0xrhbpqkSqISDYAwA_aCBB6I2KJA</t>
  </si>
  <si>
    <t>101 | Rosa Odar Prueba</t>
  </si>
  <si>
    <t>https://gateway-apim-test.vuce.gob.pe/pass-through-https-cert/cp2/buzon/1.0/notificaciones/count/101?perfilId=101&amp;codComponente=CP</t>
  </si>
  <si>
    <t>Bearer eyJhbGciOiJSUzI1NiIsInR5cCIgOiAiSldUIiwia2lkIiA6ICJZbzNJa18xYU9XUk5QcWxPLVJVTmUzVjhESldTU2U0eUgybFp4MG52cy1rIn0.eyJleHAiOjE3NTYxMzc1MDQsImlhdCI6MTc1NjEzNTcwNCwianRpIjoiMWU5Y2E5NmUtYmJkMy00ZjY0LTllMzAtZTEzYzAyNjJmOTcz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4N2I5N2Q1YS04MGI2LTQ0OTYtOGQ3OS1mNmQ4NWQyZjUxMWI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4N2I5N2Q1YS04MGI2LTQ0OTYtOGQ3OS1mNmQ4NWQyZjUxMWI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FIcW8rAt1QHQpM4ffr2PYH91mO0fkwr0F7GmXaKpVwI-zD_GNALzTvTWRhMVt1ElrEEV4fD7C7eIMgGCCiRjVQts9rlzpYxPkWZhlgVJoclY46LhrkZrKzVI2j2hG5vnHD5B5WrxrVlAN9EMr80V-0A1Y72W5Puw-pah5W8la8-XRzsAmvDtZKcm9lIpKSY8hhEB_mpQuKvFMUITjrZeGWBamULtM0nGKQVpin4wwrsZc5q6LsTwEKWp29UWCtPK8H2JAePHI51Zpy_yv1i5A11bkZ0fM2TUj0cx30uPyVKSnqM4-_-hVn2nITYAcrYfMYT6Z7voZ78p2d8Aguvqrw</t>
  </si>
  <si>
    <t>https://gateway-apim-test.vuce.gob.pe/pass-through-https-cert/cp2/buzon/1.0/notificaciones/count/101?</t>
  </si>
  <si>
    <t>https://gateway-apim-test.vuce.gob.pe/pass-through-https-cert/cp2/cambioagencia-query/1.0/cambioagencia/valida-pendiente?rucReceptor=20100010136</t>
  </si>
  <si>
    <t>https://gateway-apim-test.vuce.gob.pe/pass-through-https-cert/cp2/cambioagencia-query/1.0/cambioagencia/valida-pendiente?</t>
  </si>
  <si>
    <t>cambioagencia-query</t>
  </si>
  <si>
    <t>Listar - Revertir envío doc.</t>
  </si>
  <si>
    <t>https://gateway-apim-test.vuce.gob.pe/pass-through-https-cert/cp2/comunes-command/1.0/escalaseguimiento/save</t>
  </si>
  <si>
    <t>{"escalaId":1362,"tipoSegId":1,"rucUsuario":"20100010136","razonSocial":"101 | Rosa Odar Prueba Odar Prueba","acronimoDocumento":"LT","indicadorEs":"S","comentario":"REVERSIÿN DE ENVÿO","estado":"S"}</t>
  </si>
  <si>
    <t>Bearer eyJhbGciOiJSUzI1NiIsInR5cCIgOiAiSldUIiwia2lkIiA6ICJZbzNJa18xYU9XUk5QcWxPLVJVTmUzVjhESldTU2U0eUgybFp4MG52cy1rIn0.eyJleHAiOjE3NTU5MDMzODIsImlhdCI6MTc1NTkwMTU4MiwianRpIjoiNjIyNGJhY2MtN2ViOS00OTgyLWJkZDMtNGE1NDczNjgzOWZh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5OTIwMGYyMC0wMmJmLTQzMTEtODI4Yi04MDUwMTY0ZTM5MWY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5OTIwMGYyMC0wMmJmLTQzMTEtODI4Yi04MDUwMTY0ZTM5MWY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HV47V3ck9xE2CXUDw7UDFB30EuiPogHaMbwgviDbtpueemY0Hu230E01jlHE3HXW8Sf9JYuM43ATtbxR_of0Qp_1xdob7FfmjZyeU5W16-y0vq3FvLuFoSUP7VpqtMqCy209bIHqsJXhocDJzH4nhu1JfXgUMGYit0faU_t4ZjqrvQKp2EykLY4hAuj7xzLOsPP6ObITuNh75L2BY6-nubxO7rwT0EAQWZkcKgnpufDTbxjANDzc62qJlakBVhw_uERo5iqE2tnKgn8LMA9TY3I05D4y8E-mJVYitQV_4hO-FMIQ5ECh9m6UxJ7RIeqGIuRz8itxjPGOeLJUTBs3BA</t>
  </si>
  <si>
    <t>comunes-command</t>
  </si>
  <si>
    <t>Listar - Impedir zarpe</t>
  </si>
  <si>
    <t>{"escalaId":1667,"tipoSegId":20,"rucUsuario":"20509645150","razonSocial":"APN","indNil":true,"acronimoDocumento":"DUE","indicadorEs":"S","comentario":"X","estado":"S"}</t>
  </si>
  <si>
    <t>Bearer eyJhbGciOiJSUzI1NiIsInR5cCIgOiAiSldUIiwia2lkIiA6ICJZbzNJa18xYU9XUk5QcWxPLVJVTmUzVjhESldTU2U0eUgybFp4MG52cy1rIn0.eyJleHAiOjE3NTU5MDQxMzEsImlhdCI6MTc1NTkwMjMzMSwianRpIjoiYjE5MTY1NjYtNjQ5OS00NTQ5LWI3MGEtYTcwZGZhN2Q2Y2EwIiwiaXNzIjoiaHR0cHM6Ly9hdXRob3JpemUtdGVzdC52dWNlLmdvYi5wZS9hdXRoMi9yZWFsbXMvYXV0ZW50aWNhY2lvbjIiLCJhdWQiOiJhY2NvdW50Iiwic3ViIjoiZjo1ODY4MTA4Zi0yZTdkLTQ4NGEtYTZkYi00ZWYyMmZhZjJlYWE6Y3AtY2VydGktMTFAZ21haWwuY29tIiwidHlwIjoiQmVhcmVyIiwiYXpwIjoibGFuZGluZy1hdXRoMiIsInNlc3Npb25fc3RhdGUiOiI5MDMwODkyMC0wNGM1LTRmYWUtODAwNy0wYTNmNDlhZDhhMWQ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5MDMwODkyMC0wNGM1LTRmYWUtODAwNy0wYTNmNDlhZDhhMWQiLCJlbWFpbF92ZXJpZmllZCI6ZmFsc2UsImRlc1RpcG9Eb2N1bWVudG8iOiJETkkiLCJjb2RUaXBvRG9jdW1lbnRvIjoiMiIsInByZWZlcnJlZF91c2VybmFtZSI6ImNwLWNlcnRpLTExQGdtYWlsLmNvbSIsIm51bWVyb0RvY3VtZW50byI6IjQwODk4MDA2IiwiYXBlTWF0ZXJubyI6Ikh1YW1hbiIsIm5vbWJyZUNvbXBsZXRvIjoiSGVjdG9yIEhpZGFsZ28gSHVhbWFuIiwiYXBlUGF0ZXJubyI6IkhpZGFsZ28iLCJlbWFpbCI6ImNwLWNlcnRpLTExQGdtYWlsLmNvbSIsIm5vbWJyZXMiOiJIZWN0b3IifQ.ENJUf4bjdybt5u5me-TFrtJbRFwZCP2916vasDP6mBMLWimLkVoxCCVqe2IGfth7smM-zLhW_4x75q2P4pzkM6oilIgYBUG98TesDlPrvXi5r2V1sI-9vIMXLILTR_shgOe_-wpcz4nKDqIJvDLTCXHe9AgRm3tq2AsWsSxpTQEBE_i9X3APD24Ga4xfeDU3bFN03M4B_fSwr6jrqkAiwWvsFOut3xMCsEDDh9KIl_wlfiqKvRfT-62dWU0C9wJSvHqsQPbPg35xEfMSKZk4CG0jP5RALAEwgxIthL2IKM0TloQdlv-xtNkOWVxP9YBxh3UQgtlulaFYyZjYAL0WSg</t>
  </si>
  <si>
    <t>110 | Hector Hidalgo Huaman</t>
  </si>
  <si>
    <t>Listar - Cambio agencia</t>
  </si>
  <si>
    <t>https://gateway-apim-test.vuce.gob.pe/pass-through-https-cert/cp2/comunes-query/1.0/agencias</t>
  </si>
  <si>
    <t>Bearer eyJhbGciOiJSUzI1NiIsInR5cCIgOiAiSldUIiwia2lkIiA6ICJZbzNJa18xYU9XUk5QcWxPLVJVTmUzVjhESldTU2U0eUgybFp4MG52cy1rIn0.eyJleHAiOjE3NTU5MDI1NTUsImlhdCI6MTc1NTkwMDc1NSwianRpIjoiODYxNDdkMjUtZDJiZC00MGY4LThjNzktNjM2NjI3NmE1MzFk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JkYTM2NjAxYy1iZDkxLTQ0ZWQtYTgxMy03ZTg4ZDM1NTI0NTA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JkYTM2NjAxYy1iZDkxLTQ0ZWQtYTgxMy03ZTg4ZDM1NTI0NTA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VrvNsb1oH_db5LKEo9iXFgj0t-nAAoHioibr0Md75lk12XfoqPrykkm2y9vx2X_YDeJE-jrKLHyuCg5LoF9QrtOhoxEkLfWuFfhLXXhW6Jn1FysKv1EkQ992BmHmZkT3aoogXjC3BOGC8y2n_jtpYM_U4cPeV1YC_dGAPa02AvM1IOGvdvPDXcrMYHePwqMFRm-V8ianLLZiZ87cRd4FGxtDRKtYp5-lUbVEiLGKHS18ImKCsZ6tJ0qBh-doP-tOA27-Bi-Q56XcmU5eA3zMHj_uHin_SIMXMQoWBXaADvwt1dFRZTFglCf-Y0A2lGxFiLgpDPSzNHCWIWPjGKXXtg</t>
  </si>
  <si>
    <t>https://gateway-apim-test.vuce.gob.pe/pass-through-https-cert/cp2/comunes-query/1.0/master/allByCode?code=terminal</t>
  </si>
  <si>
    <t>https://gateway-apim-test.vuce.gob.pe/pass-through-https-cert/cp2/comunes-query/1.0/master/allByCode?</t>
  </si>
  <si>
    <t>https://gateway-apim-test.vuce.gob.pe/pass-through-https-cert/cp2/comunes-query/1.0/master/allByCode?code=tipoTraficodue</t>
  </si>
  <si>
    <t>Listar - Aprobación de Documentos de Zarpe</t>
  </si>
  <si>
    <t>https://gateway-apim-test.vuce.gob.pe/pass-through-https-cert/cp2/comunes-query/1.0/master/allByCodeAndAttribute?clase=%27DUE%27&amp;code=documento&amp;estado=%27S%27</t>
  </si>
  <si>
    <t>Bearer eyJhbGciOiJSUzI1NiIsInR5cCIgOiAiSldUIiwia2lkIiA6ICJZbzNJa18xYU9XUk5QcWxPLVJVTmUzVjhESldTU2U0eUgybFp4MG52cy1rIn0.eyJleHAiOjE3NTYxMzYzODYsImlhdCI6MTc1NjEzNDU4NiwianRpIjoiNGI5OTAwMDktZTFmYy00ZGY4LWI2MGUtMmY2NzhlYmRiYWE0IiwiaXNzIjoiaHR0cHM6Ly9hdXRob3JpemUtdGVzdC52dWNlLmdvYi5wZS9hdXRoMi9yZWFsbXMvYXV0ZW50aWNhY2lvbjIiLCJhdWQiOiJhY2NvdW50Iiwic3ViIjoiZjo1ODY4MTA4Zi0yZTdkLTQ4NGEtYTZkYi00ZWYyMmZhZjJlYWE6Y3AtY2VydGktMTFAZ21haWwuY29tIiwidHlwIjoiQmVhcmVyIiwiYXpwIjoibGFuZGluZy1hdXRoMiIsInNlc3Npb25fc3RhdGUiOiJkNzA0MTIyOC02OWY5LTRiMzEtOWM0ZC1jZGVmZDM5MTZhZWY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JkNzA0MTIyOC02OWY5LTRiMzEtOWM0ZC1jZGVmZDM5MTZhZWYiLCJlbWFpbF92ZXJpZmllZCI6ZmFsc2UsImRlc1RpcG9Eb2N1bWVudG8iOiJETkkiLCJjb2RUaXBvRG9jdW1lbnRvIjoiMiIsInByZWZlcnJlZF91c2VybmFtZSI6ImNwLWNlcnRpLTExQGdtYWlsLmNvbSIsIm51bWVyb0RvY3VtZW50byI6IjQwODk4MDA2IiwiYXBlTWF0ZXJubyI6Ikh1YW1hbiIsIm5vbWJyZUNvbXBsZXRvIjoiSGVjdG9yIEhpZGFsZ28gSHVhbWFuIiwiYXBlUGF0ZXJubyI6IkhpZGFsZ28iLCJlbWFpbCI6ImNwLWNlcnRpLTExQGdtYWlsLmNvbSIsIm5vbWJyZXMiOiJIZWN0b3IifQ.i_V-EfSx-t--Eq6PEGzEOuizKY1f9N_2p1fFCuC6JPBDTFXexm9ouhbnZq92eH1jdFEu8_D5xYFLru7HzEPN3rJwgbBbLB11Wuj0LixY_2f3CkMwDklZwV6D4rmYqRp9M9NLQvHqvFtksR_K0vQtYLERv-QgU2K_KL6nfYlq56leGnV0ejK5EdWzovpr4yEFKHSPdrXIiGlyZt84CTcgRLU1BBkCkRmVFC7aq_edZqESxt2QHu0dbGyC79pu_PxOUzWesFTtdmm8beCrcaPofuZZ1lbtlovFZULPYtlphatpRzCL-tLap-dfz2FAVj-ReNnhzxl6BhM0JPrXeu89Cg</t>
  </si>
  <si>
    <t>https://gateway-apim-test.vuce.gob.pe/pass-through-https-cert/cp2/comunes-query/1.0/master/allByCodeAndAttribute?</t>
  </si>
  <si>
    <t>https://gateway-apim-test.vuce.gob.pe/pass-through-https-cert/cp2/comunes-query/1.0/master/allByCodeAndDescription?code=puerto&amp;description=&amp;page=0&amp;size=10</t>
  </si>
  <si>
    <t>https://gateway-apim-test.vuce.gob.pe/pass-through-https-cert/cp2/comunes-query/1.0/master/allByCodeAndDescription?code=puerto&amp;description=CL&amp;page=0&amp;size=10</t>
  </si>
  <si>
    <t>https://gateway-apim-test.vuce.gob.pe/pass-through-https-cert/cp2/comunes-query/1.0/master/findByCode?codigo=FRASES_AUTORIZACION</t>
  </si>
  <si>
    <t>Listar - Autorización de Zarpe + Aceptar</t>
  </si>
  <si>
    <t>https://gateway-apim-test.vuce.gob.pe/pass-through-https-cert/cp2/escaladocumento-command/1.0/escala-documentos</t>
  </si>
  <si>
    <t>multipart/form-data; boundary=----WebKitFormBoundaryBNWY3mwsXhsuXleM</t>
  </si>
  <si>
    <t>multipart/form-data; boundary=----WebKitFormBoundaryWfMKLUcQ1FL1jGfJ</t>
  </si>
  <si>
    <t>https://gateway-apim-test.vuce.gob.pe/pass-through-https-cert/cp2/escaladocumento-query/1.0/escala-documentos?pestanaId=58&amp;escalaId=1332&amp;indicador=E</t>
  </si>
  <si>
    <t>https://gateway-apim-test.vuce.gob.pe/pass-through-https-cert/cp2/escaladocumento-query/1.0/escala-documentos?</t>
  </si>
  <si>
    <t>Listar - Registro de tiempos y movimientos</t>
  </si>
  <si>
    <t>https://gateway-apim-test.vuce.gob.pe/pass-through-https-cert/cp2/fichatecnica-query/1.0/buscarByFichaTecnicaId/2168</t>
  </si>
  <si>
    <t>Bearer eyJhbGciOiJSUzI1NiIsInR5cCIgOiAiSldUIiwia2lkIiA6ICJZbzNJa18xYU9XUk5QcWxPLVJVTmUzVjhESldTU2U0eUgybFp4MG52cy1rIn0.eyJleHAiOjE3NTYxMzY5MTQsImlhdCI6MTc1NjEzNTExNCwianRpIjoiMTQxOTAwMGYtNjlmZi00NmEwLTg2MWEtODNjZWMyZDMzYWI5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5OWI0YWEzYy00ZjNjLTQxNTEtYjgwMC01Mjc4NDA1YzA2ZTU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5OWI0YWEzYy00ZjNjLTQxNTEtYjgwMC01Mjc4NDA1YzA2ZTU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Yr_NOMpNoowsubrvP69wHub30bkd7Qjj-zH3bEulVzK_FL6vEAYpvi1zV4eSti1YvDhWOUTck__1JG40OJkP3CLdk54sRDaAe1k4zXGSXA7Fuh31nZNxs81kiYVA-FgcGXcXXfzutMkRh3sWbvjD50cb0ulaK-ySY20FEsXaHNyMpppbngeQNx3IRRiA6ztRxNWromZ_L8-cNxdkaPKUTR-X01gI4Dwp7XuHWDhZBmarSZ8pe8ygR5BpMbpEOoHd6Y0yu2KKVLtuzValFRvrNy5iLDq427OiTN8GU41H--bV1r1ysrnFVUZrZSV0kgqPXlufuwcnh1OBI2iQh70xjw</t>
  </si>
  <si>
    <t>Listar - Registro de tiempos y movimientos + Nueva operación</t>
  </si>
  <si>
    <t>https://gateway-apim-test.vuce.gob.pe/pass-through-https-cert/cp2/fichatecnica-query/1.0/buscarByFichaTecnicaId/2543</t>
  </si>
  <si>
    <t>https://gateway-apim-test.vuce.gob.pe/pass-through-https-cert/cp2/fichatecnica-query/1.0/documentos/vencidos?idFichaTecnicaDet=2745</t>
  </si>
  <si>
    <t>https://gateway-apim-test.vuce.gob.pe/pass-through-https-cert/cp2/fichatecnica-query/1.0/documentos/vencidos?</t>
  </si>
  <si>
    <t>https://gateway-apim-test.vuce.gob.pe/pass-through-https-cert/cp2/firmadigital-command/1.0/signature/save-datail</t>
  </si>
  <si>
    <t>{"escalaId":1332,"documentoId":45,"estadoDctoFirmado":"P","guidDocumento":"E0CDE198-0000-C054-89C0-03E2C8140C39","fechaDocumento":"2025-08-25T10:17:00.709568369"}</t>
  </si>
  <si>
    <t>firmadigital-command</t>
  </si>
  <si>
    <t>Listar - Aprobación de Documentos de Zarpe + Aceptar</t>
  </si>
  <si>
    <t>https://gateway-apim-test.vuce.gob.pe/pass-through-https-cert/cp2/gestionduenave-command/1.0/arribo/autorizar/1332</t>
  </si>
  <si>
    <t>{"tipoSeguimiento":51,"opinion":"EXONERADO DE PAGO SEGÿN DS N° 002-2019-MTC"}</t>
  </si>
  <si>
    <t>https://gateway-apim-test.vuce.gob.pe/pass-through-https-cert/cp2/gestionduenave-command/1.0/cambioagencia?rucEmisor=20100010136&amp;rucReceptor=20494101077&amp;cambioAgenciaId=2303</t>
  </si>
  <si>
    <t>{}</t>
  </si>
  <si>
    <t>https://gateway-apim-test.vuce.gob.pe/pass-through-https-cert/cp2/gestionduenave-command/1.0/cambioagencia?</t>
  </si>
  <si>
    <t>https://gateway-apim-test.vuce.gob.pe/pass-through-https-cert/cp2/gestionduenave-command/1.0/despacho</t>
  </si>
  <si>
    <t>{"tipoSeguimiento":39,"escalaId":1332,"descripcion":"OBS X","guidSinMarca":"","guidConMarca":""}</t>
  </si>
  <si>
    <t>https://gateway-apim-test.vuce.gob.pe/pass-through-https-cert/cp2/gestionduenave-command/1.0/despacho/actualizar-guid-con-marca?escalaId=1332&amp;idDespacho=258&amp;nuevoGuidConMarca=E0CDE198-0000-C054-89C0-03E2C8140C39&amp;nuevoGuidSinMarca=E0CDE198-0000-C73D-8241-D5A0733968F3</t>
  </si>
  <si>
    <t>https://gateway-apim-test.vuce.gob.pe/pass-through-https-cert/cp2/gestionduenave-query/1.0/e</t>
  </si>
  <si>
    <t>https://gateway-apim-test.vuce.gob.pe/pass-through-https-cert/cp2/gestionduenave-command/1.0/escalas/validar-form-escala</t>
  </si>
  <si>
    <t>{"annoEscala":"","numeroEscala":"","rucAgente":"20100010136","numeroViaje":"","eta":null,"etd":"2025-08-23T17:04:27.000Z","puertoOrigenId":null,"puertoDestinoId":615,"indMmpp":false,"indPasajeros":false,"indNarcoticos":false,"indCabotaje":false,"tipoTraficoId":"1","instalacionAtraqueId":11,"estadoEscalaId":6,"ata":"","atd":null,"fechaLibrePlatica":"","indPbip":"","localidadProc":"","localidadDest":"","autCancZarpe":"","tipManifiesto":"I","aduanaId":"","annoManifiesto":"","numManifiesto":"","estCierreDue":0,"indFormatoRec":"","reutilizarNave":false,"imo":"9778143","matricula":null,"callSign":null,"bandera":"ALBANIA","claveNegocioCamunda":"","instanciaCamundaId":"","etb":null,"etbDate":null,"etbHours":null,"etdDate":"2025-08-23T05:00:00.000Z","etdHours":"2025-08-22T22:04:27.108Z","escalaId":"","fichaTecnicaDetIn":2745,"nombreNave":"ELENA2904","fichaTecnicaDetSa":"","puertoEscalaId":"CLL","etaDate":null,"etaHours":null,"listaConvoyId":[],"listaZarpesId":[]}</t>
  </si>
  <si>
    <t>Listar - Supervisión DUE</t>
  </si>
  <si>
    <t>https://gateway-apim-test.vuce.gob.pe/pass-through-https-cert/cp2/gestionduenave-command/1.0/escala-supervision</t>
  </si>
  <si>
    <t>{"escala":1667,"detalleSupervision":"ABC","cargo":"Jefe REDENAVES","usuidRegAud":"110 | Hector Hidalgo Huaman"}</t>
  </si>
  <si>
    <t>https://gateway-apim-test.vuce.gob.pe/pass-through-https-cert/cp2/gestionduenave-command/1.0/operacion/registrar?idTipoSeguimiento=40</t>
  </si>
  <si>
    <t>{"operacionId":null,"escalaId":"1332","eta":null,"etaDate":null,"etaHora":null,"fechaPracticoRecepcion":"2025-08-02T10:25:36.000Z","fechaPracticoRecepcionDate":"2025-08-02T05:00:00.000Z","fechaPracticoRecepcionHora":"2025-08-25T15:25:36.450Z","fechaPrimeraLinea":"2025-08-03T10:25:42.000Z","fechaPrimeraLineaDate":"2025-08-03T05:00:00.000Z","fechaPrimeraLineaHora":"2025-08-25T15:25:42.332Z","fechaAmarre":"2025-08-04T10:25:48.000Z","fechaAmarreDate":"2025-08-04T05:00:00.000Z","fechaAmarreHora":"2025-08-25T15:25:48.746Z","fechaInicioOperacion":"2025-08-05T10:25:55.000Z","fechaInicioOperacionDate":"2025-08-05T05:00:00.000Z","fechaInicioOperacionHora":"2025-08-25T15:25:55.165Z","fechaTerminoOperacion":"2025-08-06T10:26:32.000Z","fechaTerminoOperacionDate":"2025-08-06T05:00:00.000Z","fechaTerminoOperacionHora":"2025-08-25T15:26:32.327Z","fechaPracticoDespacho":"2025-08-07T10:26:23.000Z","fechaPracticoDespachoDate":"2025-08-07T05:00:00.000Z","fechaPracticoDespachoHora":"2025-08-25T15:26:23.047Z","fechaIniManiobraDes":"2025-08-08T10:26:44.000Z","fechaIniManiobraDesDate":"2025-08-08T05:00:00.000Z","fechaIniManiobraDesHora":"2025-08-25T15:26:44.958Z","fechaUltimaLinea":"2025-08-09T10:26:51.000Z","fechaUltimaLineaDate":"2025-08-09T05:00:00.000Z","fechaUltimaLineaHora":"2025-08-25T15:26:51.711Z","fechaPracticoDesembarque":"2025-08-11T04:26:58.000Z","fechaPracticoDesembarqueDate":"2025-08-11T05:00:00.000Z","fechaPracticoDesembarqueHora":"2025-08-25T09:26:58.083Z","etd":null,"atdDate":null,"atdHora":null,"tiempoBahia":732,"tiempoEstadia":732,"fechaAutorizacionZarpe":"2025-08-13T10:27:04.000Z","fechaAutorizacionZarpeDate":"2025-08-13T05:00:00.000Z","fechaAutorizacionZarpeHora":"2025-08-25T15:27:04.124Z","etaProximoPuerto":"2025-08-16T10:27:29.000Z","etaProximoPuertoDate":"2025-08-16T05:00:00.000Z","etaProximoPuertoHora":"2025-08-25T15:27:29.919Z","practicoId":null,"registroCarga":null,"qty20FullDescargaI":null,"qty20EmptyDescargaI":null,"qty40FullDescargaI":null,"qty40EmptyDescargaI":null,"toneladasDescargaI":null,"cargaFraccionadaDescargaI":null,"granelLiquidoDescargaI":null,"granelSolidoDescargaI":null,"cargaRodanteDescargaI":null,"vehiculosDescargaI":null,"cargaPeligrosaDescargaI":null,"detalleDescargaI":null,"qty20FullDescargaC":null,"qty20EmptyDescargaC":null,"qty40FullDescargaC":null,"qty40EmptyDescargaC":null,"toneladasDescargaC":null,"cargaFraccionadaDescargaC":null,"granelLiquidoDescargaC":null,"granelSolidoDescargaC":null,"cargaRodanteDescargaC":null,"vehiculosDescargaC":null,"cargaPeligrosaDescargaC":null,"detalleDescargaC":null,"qty20FullCargaI":null,"qty20EmptyCargaI":null,"qty40FullCargaI":null,"qty40EmptyCargaI":null,"toneladasCargaI":null,"cargaFraccionadaCargaI":null,"granelLiquidoCargaI":null,"granelSolidoCargaI":null,"cargaRodanteCargaI":null,"vehiculosCargaI":null,"cargaPeligrosaCargaI":null,"detalleCargaI":null,"qty20FullCargaC":null,"qty20EmptyCargaC":null,"qty40FullCargaC":null,"qty40EmptyCargaC":null,"toneladasCargaC":null,"cargaFraccionadaCargaC":null,"granelLiquidoCargaC":null,"granelSolidoCargaC":null,"cargaRodanteCargaC":null,"vehiculosCargaC":null,"cargaPeligrosaCargaC":null,"detalleCargaC":null,"qty20FullTransitoI":null,"qty20EmptyTransitoI":null,"qty40FullTransitoI":null,"qty40EmptyTransitoI":null,"toneladasTransitoI":null,"cargaFraccionadaTransitoI":null,"granelLiquidoTransitoI":null,"granelSolidoTransitoI":null,"cargaRodanteTransitoI":null,"vehiculosTransitoI":null,"cargaPeligrosaTransitoI":null,"detalleTransitoI":null,"qty20FullTransitoC":null,"qty20EmptyTransitoC":null,"qty40FullTransitoC":null,"qty40EmptyTransitoC":null,"toneladasTransitoC":null,"cargaFraccionadaTransitoC":null,"granelLiquidoTransitoC":null,"granelSolidoTransitoC":null,"cargaRodanteTransitoC":null,"vehiculosTransitoC":null,"cargaPeligrosaTransitoC":null,"detalleTransitoC":null,"qty20FullTransbordoI":null,"qty20EmptyTransbordoI":null,"qty40FullTransbordoI":null,"qty40EmptyTransbordoI":null,"toneladasTransbordoI":null,"cargaFraccionadaTransbordoI":null,"granelLiquidoTransbordoI":null,"granelSolidoTransbordoI":null,"cargaRodanteTransbordoI":null,"vehiculosTransbordoI":null,"cargaPeligrosaTransbordoI":null,"detalleTransbordoI":null,"estado":"S","usuidRegAud":null,"usuidModAud":null,"fechaRegAud":null,"fechaModAud":null,"usubdRegAud":null,"usubdModAud":null,"caladoSalidaProa":"10.00","caladoSalidaPopa":"9.00","nombreAgencia":"COSMOS AGENCIA MARÿTIMA S.A.C.","instalacionAtraque":"LA PAMPILLA","lugarOperaciones":"CLL","objetivoEscala":"ALIJE","nombreOperador":"101 | Rosa Odar Prueba","tiempoOperaciones":"24:00","muelleId":33,"comentarios":null,"fechaAutorizaZarpe":"25/08/2025","horaAutorizaZarpe":"10:17 AM","practicos":"PRACTICOS","comentario":"TERMINAL PORTUARIO-BAHIA : APM TERMINALS MUELLE-AMARRADERO : AMARRADERO 11A"}</t>
  </si>
  <si>
    <t>https://gateway-apim-test.vuce.gob.pe/pass-through-https-cert/cp2/gestionduenave-command/1.0/operacion/registrar?</t>
  </si>
  <si>
    <t>https://gateway-apim-test.vuce.gob.pe/pass-through-https-cert/cp2/gestionduenave-query/1.0/agency/findByRuc?ruc=20509645150</t>
  </si>
  <si>
    <t>https://gateway-apim-test.vuce.gob.pe/pass-through-https-cert/cp2/gestionduenave-query/1.0/auth-arribo/listar-opinion?escalaId=1332&amp;indicador=S</t>
  </si>
  <si>
    <t>https://gateway-apim-test.vuce.gob.pe/pass-through-https-cert/cp2/gestionduenave-query/1.0/auth-arribo/listar-opinion?</t>
  </si>
  <si>
    <t>https://gateway-apim-test.vuce.gob.pe/pass-through-https-cert/cp2/gestionduenave-query/1.0/cambioagencia/validaciones?rucEmisor=20100010136&amp;rucReceptor=20494101077&amp;cambioAgenciaId=2303</t>
  </si>
  <si>
    <t>https://gateway-apim-test.vuce.gob.pe/pass-through-https-cert/cp2/gestionduenave-query/1.0/cambioagencia/validaciones?</t>
  </si>
  <si>
    <t>Listar - Autorización de Zarpe</t>
  </si>
  <si>
    <t>https://gateway-apim-test.vuce.gob.pe/pass-through-https-cert/cp2/gestionduenave-query/1.0/despacho/escala/1332</t>
  </si>
  <si>
    <t>https://gateway-apim-test.vuce.gob.pe/pass-through-https-cert/cp2/gestionduenave-query/1.0/despacho/guid/1332</t>
  </si>
  <si>
    <t>https://gateway-apim-test.vuce.gob.pe/pass-through-https-cert/cp2/gestionduenave-query/1.0/escalas/1332?escalaId=1332</t>
  </si>
  <si>
    <t>https://gateway-apim-test.vuce.gob.pe/pass-through-https-cert/cp2/gestionduenave-query/1.0/escalas/1332?</t>
  </si>
  <si>
    <t>https://gateway-apim-test.vuce.gob.pe/pass-through-https-cert/cp2/gestionduenave-query/1.0/escalas/1362?escalaId=1362</t>
  </si>
  <si>
    <t>https://gateway-apim-test.vuce.gob.pe/pass-through-https-cert/cp2/gestionduenave-query/1.0/escalas/1362?</t>
  </si>
  <si>
    <t>https://gateway-apim-test.vuce.gob.pe/pass-through-https-cert/cp2/gestionduenave-query/1.0/escalas/1667?escalaId=1667</t>
  </si>
  <si>
    <t>https://gateway-apim-test.vuce.gob.pe/pass-through-https-cert/cp2/gestionduenave-query/1.0/escalas/1667?</t>
  </si>
  <si>
    <t>https://gateway-apim-test.vuce.gob.pe/pass-through-https-cert/cp2/gestionduenave-query/1.0/escalas/2303?escalaId=2303</t>
  </si>
  <si>
    <t>https://gateway-apim-test.vuce.gob.pe/pass-through-https-cert/cp2/gestionduenave-query/1.0/escalas/2303?</t>
  </si>
  <si>
    <t>https://gateway-apim-test.vuce.gob.pe/pass-through-https-cert/cp2/gestionduenave-query/1.0/escalas/autorizacion-zarpe/1332?tipoSeguimientoId=51</t>
  </si>
  <si>
    <t>https://gateway-apim-test.vuce.gob.pe/pass-through-https-cert/cp2/gestionduenave-query/1.0/escalas/autorizacion-zarpe/1332?</t>
  </si>
  <si>
    <t>https://gateway-apim-test.vuce.gob.pe/pass-through-https-cert/cp2/gestionduenave-query/1.0/escalas/buscaravanzadanew</t>
  </si>
  <si>
    <t>{"nombreNave":"","nombreAgencia":"","idProgramaDia":0,"idArriboAnunciado":0,"estados":[4,1,3,2,5,6,8,7],"fechaInicioEta":"","fechaFinEta":"","fechaInicioEtd":"","fechaFinEtd":"","tipoNave":[],"filtro":true,"page":1,"size":25,"puerto":"CLL","rucAgente":"20100010136","anio":"2025","escalaId":"886","nombrePuerto":"","esArriboCondicional":false,"limpiarDue":false,"usuario":"101 | Rosa Odar Prueba","entidad":"20100010136"}</t>
  </si>
  <si>
    <t>{"nombreNave":"","nombreAgencia":"","idProgramaDia":0,"idArriboAnunciado":0,"estados":[4,1,3,2,5,6,8,7],"fechaInicioEta":"","fechaFinEta":"","fechaInicioEtd":"","fechaFinEtd":"","tipoNave":[],"filtro":true,"page":1,"size":25,"puerto":"CLL","rucAgente":"20100010136","anio":"2025","escalaId":"116","nombrePuerto":"","esArriboCondicional":false,"limpiarDue":false,"usuario":"101 | Rosa Odar Prueba","entidad":"20100010136"}</t>
  </si>
  <si>
    <t>{"nombreNave":"","nombreAgencia":"","idProgramaDia":0,"idArriboAnunciado":0,"estados":[4,1,3,2,5,6,8,7],"fechaInicioEta":"","fechaFinEta":"","fechaInicioEtd":"","fechaFinEtd":"","tipoNave":[],"filtro":true,"page":1,"size":25,"puerto":"CLL","rucAgente":"","anio":"2025","escalaId":"87","nombrePuerto":"","esArriboCondicional":false,"limpiarDue":false,"usuario":"110 | Hector Hidalgo Huaman","entidad":"20509645150"}</t>
  </si>
  <si>
    <t>https://gateway-apim-test.vuce.gob.pe/pass-through-https-cert/cp2/gestionduenave-query/1.0/escalas/convoy/2303</t>
  </si>
  <si>
    <t>Solo Zarpe - Buscar</t>
  </si>
  <si>
    <t>https://gateway-apim-test.vuce.gob.pe/pass-through-https-cert/cp2/gestionduenave-query/1.0/escalas/naves/1236?estadoDueId=4,5,6</t>
  </si>
  <si>
    <t>https://gateway-apim-test.vuce.gob.pe/pass-through-https-cert/cp2/gestionduenave-query/1.0/escalas/naves/1236?</t>
  </si>
  <si>
    <t>https://gateway-apim-test.vuce.gob.pe/pass-through-https-cert/cp2/gestionduenave-query/1.0/escalas/naves?callSign=&amp;matricula=&amp;nombreNave=LIZ&amp;imo=&amp;estadoDueId=1,9,10,11&amp;convoy=no&amp;puertoEscalaId=CLL&amp;ruc=20100010136</t>
  </si>
  <si>
    <t>https://gateway-apim-test.vuce.gob.pe/pass-through-https-cert/cp2/gestionduenave-query/1.0/escalas/naves?</t>
  </si>
  <si>
    <t>https://gateway-apim-test.vuce.gob.pe/pass-through-https-cert/cp2/gestionduenave-query/1.0/escalas/puertos/nacional</t>
  </si>
  <si>
    <t>https://gateway-apim-test.vuce.gob.pe/pass-through-https-cert/cp2/gestionduenave-query/1.0/escala-seguimientos/autorization-zarpe/1332/20509645150?pdfAuthUrl=https%3A%2F%2Flanding-test.vuce.gob.pe%2Fcp2-public%2Fportclearance%3FecmDocumentoId%3DE0CDE198-0000-C73D-8241-D5A0733968F3</t>
  </si>
  <si>
    <t>https://gateway-apim-test.vuce.gob.pe/pass-through-https-cert/cp2/gestionduenave-query/1.0/escala-seguimientos/autorization-zarpe/1332/20509645150?</t>
  </si>
  <si>
    <t>https://gateway-apim-test.vuce.gob.pe/pass-through-https-cert/cp2/gestionduenave-query/1.0/escala-seguimientos/autorization-zarpe-auth/1332/20509645150</t>
  </si>
  <si>
    <t>https://gateway-apim-test.vuce.gob.pe/pass-through-https-cert/cp2/gestionduenave-query/1.0/escala-seguimientos/search?escalaId=1332</t>
  </si>
  <si>
    <t>Listar - Seguimiento</t>
  </si>
  <si>
    <t>https://gateway-apim-test.vuce.gob.pe/pass-through-https-cert/cp2/gestionduenave-query/1.0/escala-seguimientos/search?escalaId=2303</t>
  </si>
  <si>
    <t>Listar - Imprimir documentos</t>
  </si>
  <si>
    <t>https://gateway-apim-test.vuce.gob.pe/pass-through-https-cert/cp2/gestionduenave-query/1.0/imprimir-documentos</t>
  </si>
  <si>
    <t>https://gateway-apim-test.vuce.gob.pe/pass-through-https-cert/cp2/gestionduenave-query/1.0/motivo</t>
  </si>
  <si>
    <t>https://gateway-apim-test.vuce.gob.pe/pass-through-https-cert/cp2/gestionduenave-query/1.0/motivo-escala/escala/1332</t>
  </si>
  <si>
    <t>https://gateway-apim-test.vuce.gob.pe/pass-through-https-cert/cp2/gestionduenave-query/1.0/operacion/1332?estado=S</t>
  </si>
  <si>
    <t>https://gateway-apim-test.vuce.gob.pe/pass-through-https-cert/cp2/gestionduenave-query/1.0/operacion/1332?</t>
  </si>
  <si>
    <t>Listar - Imprimir formatos</t>
  </si>
  <si>
    <t>https://gateway-apim-test.vuce.gob.pe/pass-through-https-cert/cp2/gestionduenave-query/1.0/operacion/2303?estado=S</t>
  </si>
  <si>
    <t>https://gateway-apim-test.vuce.gob.pe/pass-through-https-cert/cp2/gestionduenave-query/1.0/operacion/2303?</t>
  </si>
  <si>
    <t>https://gateway-apim-test.vuce.gob.pe/pass-through-https-cert/cp2/gestionduenave-query/1.0/operacion/lista/1332</t>
  </si>
  <si>
    <t>https://gateway-apim-test.vuce.gob.pe/pass-through-https-cert/cp2/gestionduenave-query/1.0/operacion/terminal/CLL</t>
  </si>
  <si>
    <t>https://gateway-apim-test.vuce.gob.pe/pass-through-https-cert/cp2/gestionduenave-query/1.0/supervision-due/documentos-vencidos?idEscala=1332</t>
  </si>
  <si>
    <t>https://gateway-apim-test.vuce.gob.pe/pass-through-https-cert/cp2/gestionduenave-query/1.0/supervision-due/documentos-vencidos?</t>
  </si>
  <si>
    <t>https://gateway-apim-test.vuce.gob.pe/pass-through-https-cert/cp2/impedimentozarpe-command/1.0/impedimentoszarpe/documentos</t>
  </si>
  <si>
    <t>multipart/form-data; boundary=----WebKitFormBoundaryR8DOZxqQgQ0VrcAl</t>
  </si>
  <si>
    <t>impedimentozarpe-command</t>
  </si>
  <si>
    <t>https://gateway-apim-test.vuce.gob.pe/pass-through-https-cert/cp2/impedimentozarpe-command/1.0/impedimentoszarpe/impedimentos</t>
  </si>
  <si>
    <t>{"impedimentosZarpe":[{"impedimentoZarpeId":0,"fechaImpedimento":"2025-08-22T17:43:47","solicitanteImpedimento":"SAINT","asuntoImpedimento":"X","tipoImpedimento":"X","escalaId":1667}]}</t>
  </si>
  <si>
    <t>https://gateway-apim-test.vuce.gob.pe/pass-through-https-cert/cp2/licenciaoperacionagencia-query/1.0/agencias-con-licencia-de-operacion-por-puerto?pageNumber=0&amp;pageSize=1000&amp;puertoId=CLL</t>
  </si>
  <si>
    <t>https://gateway-apim-test.vuce.gob.pe/pass-through-https-cert/cp2/licenciaoperacionagencia-query/1.0/agencias-con-licencia-de-operacion-por-puerto?</t>
  </si>
  <si>
    <t>licenciaoperacionagencia-query</t>
  </si>
  <si>
    <t>{"acronimo":"AE","tipoSeguimientoId":1,"document":null,"documentInstance":null,"body":{"annoEscala":"","numeroEscala":"","rucAgente":"20100010136","numeroViaje":"","eta":null,"etd":"2025-08-23T17:04:27.000Z","puertoOrigenId":null,"puertoDestinoId":615,"indMmpp":false,"indPasajeros":false,"indNarcoticos":false,"indCabotaje":false,"tipoTraficoId":"1","instalacionAtraqueId":11,"estadoEscalaId":6,"ata":"","atd":null,"fechaLibrePlatica":"","indPbip":"","localidadProc":"","localidadDest":"","autCancZarpe":"","tipManifiesto":"I","aduanaId":"","annoManifiesto":"","numManifiesto":"","estCierreDue":0,"indFormatoRec":"","reutilizarNave":false,"imo":"9778143","matricula":null,"callSign":null,"bandera":"ALBANIA","claveNegocioCamunda":"","instanciaCamundaId":"","etb":null,"etbDate":null,"etbHours":null,"etdDate":"2025-08-23T05:00:00.000Z","etdHours":"2025-08-22T22:04:27.108Z","escalaId":"","fichaTecnicaDetIn":2745,"nombreNave":"ELENA2904","fichaTecnicaDetSa":"","puertoEscalaId":"CLL","etaDate":null,"etaHours":null,"listaConvoyId":[],"listaZarpesId":[]},"anuncio":true,"id":null,"registerArrival":false,"directReception":false,"corrected":false,"requiredNill":false,"escalaId":0,"acronymList":["LT","LP","CP","PR","DGZ","SPS"]}</t>
  </si>
  <si>
    <t>https://gateway-apim-test.vuce.gob.pe/pass-through-https-cert/cp2/reportes/1.0/generate/format/pdf</t>
  </si>
  <si>
    <t>{"plantillas":[{"idPlantilla":"RFREC"}],"escalaId":2303}</t>
  </si>
  <si>
    <t>reportes</t>
  </si>
  <si>
    <t>{"plantillas":[{"idPlantilla":"RSEG"}],"escalaId":2303}</t>
  </si>
  <si>
    <t>https://gateway-apim-test.vuce.gob.pe/pass-through-https-cert/cp2/reportes/1.0/generate/pdf</t>
  </si>
  <si>
    <t>{"escalaId":2303,"tipo":"S","isSpanish":true,"plantillas":[{"idPlantilla":"ALLCERTDUE"},{"idPlantilla":"EFTRIP"},{"idPlantilla":"DGZ"},{"idPlantilla":"FTE"},{"idPlantilla":"LP"},{"idPlantilla":"LT"},{"idPlantilla":"CP"},{"idPlantilla":"RECPAGO"}]}</t>
  </si>
  <si>
    <t>https://gateway-apim-test.vuce.gob.pe/pass-through-https-cert/cp2/seguridad/1.0/cuentas-vuce?tipoDocumento=2&amp;numeroDocumento=70820383</t>
  </si>
  <si>
    <t>Bearer eyJhbGciOiJSUzI1NiIsInR5cCIgOiAiSldUIiwia2lkIiA6ICJZbzNJa18xYU9XUk5QcWxPLVJVTmUzVjhESldTU2U0eUgybFp4MG52cy1rIn0.eyJleHAiOjE3NTYxMzYwMDMsImlhdCI6MTc1NjEzNTcwMywiYXV0aF90aW1lIjoxNzU2MTM1MTEzLCJqdGkiOiJhZDBhMGM1YS1lMWU4LTRhNWMtYWJlNi0wMDBmOTlkYzUxYzAiLCJpc3MiOiJodHRwczovL2F1dGhvcml6ZS10ZXN0LnZ1Y2UuZ29iLnBlL2F1dGgyL3JlYWxtcy9hdXRlbnRpY2FjaW9uMiIsImF1ZCI6ImFjY291bnQiLCJzdWIiOiJmOjU4NjgxMDhmLTJlN2QtNDg0YS1hNmRiLTRlZjIyZmFmMmVhYTpjcC1jZXJ0aS0wMkBnbWFpbC5jb20iLCJ0eXAiOiJCZWFyZXIiLCJhenAiOiJjcC11aSIsIm5vbmNlIjoiOGRhMDdkMTAtNmMyZS00OTExLThhZTgtOTA3MzM5N2U3YzRmIiwic2Vzc2lvbl9zdGF0ZSI6IjM3NmYyZmYzLTMwODgtNDc1Yy04NDlmLWVhODg0N2NjMTkzZSIsImFsbG93ZWQtb3JpZ2lucyI6WyJodHRwczovL2xhbmRpbmctdGVzdC52dWNlLmdvYi5wZSIsImh0dHA6Ly9sb2NhbGhvc3Q6OTAwMCJdLCJyZWFsbV9hY2Nlc3MiOnsicm9sZXMiOlsib2ZmbGluZV9hY2Nlc3MiLCJ1bWFfYXV0aG9yaXphdGlvbiJdfSwicmVzb3VyY2VfYWNjZXNzIjp7ImFjY291bnQiOnsicm9sZXMiOlsibWFuYWdlLWFjY291bnQiLCJtYW5hZ2UtYWNjb3VudC1saW5rcyIsInZpZXctcHJvZmlsZSJdfX0sInNjb3BlIjoib3BlbmlkIHByb2ZpbGUgZW1haWwiLCJzaWQiOiIzNzZmMmZmMy0zMDg4LTQ3NWMtODQ5Zi1lYTg4NDdjYzE5M2UiLCJlbWFpbF92ZXJpZmllZCI6ZmFsc2UsImRlc1RpcG9Eb2N1bWVudG8iOiJETkkiLCJjb2RUaXBvRG9jdW1lbnRvIjoiMiIsIm51bWVyb0RvY3VtZW50byI6IjcwODIwMzgzIiwicHJlZmVycmVkX3VzZXJuYW1lIjoiY3AtY2VydGktMDJAZ21haWwuY29tIiwiYXBlTWF0ZXJubyI6IlBydWViYSIsIm5vbWJyZUNvbXBsZXRvIjoiUm9zYSBPZGFyIFBydWViYSIsImFwZVBhdGVybm8iOiJPZGFyIiwiZW1haWwiOiJjcC1jZXJ0aS0wMkBnbWFpbC5jb20iLCJub21icmVzIjoiUm9zYSJ9.uQpzwfRc_USs-d_uhC5gfDH5_ZqC8GjQXXOOQqCFNpHwxy75ZpStYuE_jTzCcjPR4fUk6ma3JPRQFJpS7d3JoP2hNBLlt5fVaUo4uAB87ffp7PuhmY3cnWL9u0DOENq1RNsebOEqv6Wyp7Lc4Lf3Xem_GFAXylxff8Hzx31Qq1X4uc-xxSCE_GczKFE69F7NxkVjYlOpnIpXzy1OE7De2_0eZhrFB5H7y1sUv99GXXoi_YI_aGZGyyM6w3M28i_dc3zALVNSz4LcW27tObzzyTGYtlUUcsHXIRLk4Fhr1GfIfObhCOJh_MhGEOqZSArPLIqeEuBiGpKBCbEyr2rGYA</t>
  </si>
  <si>
    <t>https://gateway-apim-test.vuce.gob.pe/pass-through-https-cert/cp2/seguridad/1.0/cuentas-vuce?</t>
  </si>
  <si>
    <t>seguridad</t>
  </si>
  <si>
    <t>https://gateway-apim-test.vuce.gob.pe/pass-through-https-cert/cp2/seguridad/1.0/perfiles/101</t>
  </si>
  <si>
    <t>https://gateway-apim-test.vuce.gob.pe/pass-through-https-cert/cp2/seguridad/1.0/roles-permisos?perfilId=101</t>
  </si>
  <si>
    <t>Bearer eyJhbGciOiJSUzI1NiIsInR5cCIgOiAiSldUIiwia2lkIiA6ICJZbzNJa18xYU9XUk5QcWxPLVJVTmUzVjhESldTU2U0eUgybFp4MG52cy1rIn0.eyJleHAiOjE3NTYxMzc1MDQsImlhdCI6MTc1NjEzNTcwNCwianRpIjoiNGU4MDc4YzItMmJhNC00ZTlkLWE2NWQtYWM1YTYwN2NiMDg2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yOWRlZWMyYy1mNmFhLTQ0YTMtYjIwNi1jNzVjMDdlZjA5MzM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yOWRlZWMyYy1mNmFhLTQ0YTMtYjIwNi1jNzVjMDdlZjA5MzM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TdqXZstZfgEhnpji__4lwuSjeTHffvpJ-lzlVzYk5yCIjlTPIaWqSebYX84xuJqzZhS3_2a7CrnhAFixLDc6oaTapGre-SFbaslK-IfVXqmweIjtW4a26CssN3LlzlOlU1zqxyUXg8U_b6nJlGb2Js7zsF6BhrVuBoNMqJI964y1F2LNqRsgGXBOk4E8os7VyaVnmW2BgkWHQX6mIwxsNX0xW1dgHmmm_-nfWcjKj_6p9QrMFCBIwmCt4P3Psbjn2Wwojl2rAYwzlfJ94dZr519j0RjeFAk9hBAqyro6D0TH-OM4K44nxWCf2iNB_gxwwGjQi5wwjGRaAkjTeGE2ZA</t>
  </si>
  <si>
    <t>https://gateway-apim-test.vuce.gob.pe/pass-through-https-cert/cp2/seguridad/1.0/roles-permisos?</t>
  </si>
  <si>
    <t>https://gateway-apim-test.vuce.gob.pe/pass-through-https-cert/cp2/translate/1.0/lang/es</t>
  </si>
  <si>
    <t>https://landing-test.vuce.gob.pe/clm10</t>
  </si>
  <si>
    <t>{"ns":1756135703412,"fs":1756135703542,"dls":1756135703542,"dle":1756135703542,"cs":1756135703542,"ce":1756135703542,"rqs":1756135703544,"rss":1756135703557,"rse":1756135703561,"dl":1756135703565,"di":1756135703661,"dcls":1756135703661,"dcle":1756135703662,"dc":1756135703739,"ls":1756135703739,"le":1756135703739,"tid":439260747,"pid":275116664,"ac":"AAAAAAVBGWPbqHm3Ic8E5hmMBtjmWdHItzo0vU3xpmHB7cVVpa4zgoX3R0b36AvxuSPjKLNWd+dLsgFUFQ2CmxeBaBCI"}</t>
  </si>
  <si>
    <t>text/plain;charset=UTF-8</t>
  </si>
  <si>
    <t>https://landing-test.vuce.gob.pe/cp2/gestionduenave/tiempo/1332</t>
  </si>
  <si>
    <t>gestionduenave</t>
  </si>
  <si>
    <t>E2</t>
  </si>
  <si>
    <t>Ficha Técnica - Nuevo</t>
  </si>
  <si>
    <t>Ficha Técnica</t>
  </si>
  <si>
    <t>Nueva ficha</t>
  </si>
  <si>
    <t xml:space="preserve"> https://gateway-apim-test.vuce.gob.pe/pass-through-https-cert/cp2/comunes-query/1.0/master/allByCode?code=armador </t>
  </si>
  <si>
    <t xml:space="preserve"> Bearer eyJhbGciOiJSUzI1NiIsInR5cCIgOiAiSldUIiwia2lkIiA6ICJZbzNJa18xYU9XUk5QcWxPLVJVTmUzVjhESldTU2U0eUgybFp4MG52cy1rIn0.eyJleHAiOjE3NTUzMDE4MzUsImlhdCI6MTc1NTMwMDAzNSwianRpIjoiOTM5OWVjZjUtMWUxYy00ZTg3LWI1MjItZDc5NTY1OTYwZmZi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2MTIwMWM3OS1lYjcwLTRmYjEtODYwYi1kZTIwMDA2ZjE3M2Q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2MTIwMWM3OS1lYjcwLTRmYjEtODYwYi1kZTIwMDA2ZjE3M2Q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rgT6Zt8t3-x2TBY6xMLMLi_KEs6bYSEwnGKvXANX1bbk2l1A9BHrxpnNVJD0bI_RbLMslesw5LrA4417KxNqXZLcIEypBg4PfP-eukFXRJVyKZ6M3iI9sBbCRfqwUVr7A2zGW-E3qPogPl-R36SiezK3InzDUljRBjbxgWD5UX5nlmYpnk6ibi_9OxwpoRy3jyE0c_NNJ14g7UDpJEuXUe3L1yWVMoNJr7ddc5FXRJedBBoGsbTWn_7ANBpgeAuCwoVuDhmZtYXaFE4lN4681adMSS2Ywy-0F6OSWTVEZwTOq2kEwLK4aK7PFrC6izdDs8SDcbsgukH85KoO9z4Dhg </t>
  </si>
  <si>
    <t xml:space="preserve">101 |  Rosa Odar Prueba </t>
  </si>
  <si>
    <t>Editar ficha</t>
  </si>
  <si>
    <t xml:space="preserve"> Bearer eyJhbGciOiJSUzI1NiIsInR5cCIgOiAiSldUIiwia2lkIiA6ICJZbzNJa18xYU9XUk5QcWxPLVJVTmUzVjhESldTU2U0eUgybFp4MG52cy1rIn0.eyJleHAiOjE3NTUzOTQxMzksImlhdCI6MTc1NTM5MjMzOSwianRpIjoiZTdlMWU5MDUtYjkzMy00ZTIwLTk0MjctMDJjNGMzOTYxMTA3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JlNDBiYjEyYS02MGIzLTQ1NDMtOTcwOS0yY2NmZGVhYjhjMzc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JlNDBiYjEyYS02MGIzLTQ1NDMtOTcwOS0yY2NmZGVhYjhjMzc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OkH-jCZpUfTD-PBH9FzUEQCZMaLl5cpx6UbD4RAdkymx562cPI4P7pZdscLAD6j8n_gXGDnEq2BEOPu0f6pbCz84VZdRNLvHqVQ9VgWfkqLT-Bnp2cvFTIELmPLH5BMg8rPkI6V3iU81fTM5or1weWnHDUqllYv3RORs4O4Yj0lPLQ5d0tzH77gqQvOGW0z3h7NJlyH_EJ5MKhwCwrXJaBGg6ijSNG6nBGaxZiWE0AI92o2Gky7uCwvJabxdA_n4JghsGwJS8oIkY4KcGXb67gnRaZSoxorJ2KcWIE2ObZx4Cu_Kt0YUiwiNtjD6jKF7TfyiQgp3eNfNoSUksY09aQ </t>
  </si>
  <si>
    <t xml:space="preserve"> https://gateway-apim-test.vuce.gob.pe/pass-through-https-cert/cp2/comunes-query/1.0/master/allByCode?code=estadoFicTec </t>
  </si>
  <si>
    <t>Nueva ficha - guardar</t>
  </si>
  <si>
    <t>Nueva ficha - enviar</t>
  </si>
  <si>
    <t>Editar ficha - Desistir ficha</t>
  </si>
  <si>
    <t xml:space="preserve"> Bearer eyJhbGciOiJSUzI1NiIsInR5cCIgOiAiSldUIiwia2lkIiA6ICJZbzNJa18xYU9XUk5QcWxPLVJVTmUzVjhESldTU2U0eUgybFp4MG52cy1rIn0.eyJleHAiOjE3NTUzMTIyMzMsImlhdCI6MTc1NTMxMDQzMywianRpIjoiOTc0MTgzZmMtNzZiYy00Yzk0LTgwNmEtMmI3NjZlMjI0MzZh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xNGQ5NmJkNi03MjM3LTQ4NTQtODBlOC1mM2UzZGMwZDM0ZmY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xNGQ5NmJkNi03MjM3LTQ4NTQtODBlOC1mM2UzZGMwZDM0ZmY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pA14UeL4SvRgEmQ4se4BKoHUh8bmFD5uidfF7BENrWuTkXt99DatI6S3FEpWq3AS9rf7N-ncQE6CF5VoI3WxUUEB-bU5lcNj7Fq1EuiTpJzzbRPE6DK2TW6edRaRUWZVM6o_UrYA2xCCBTqd-tXWsU6xfHaEPq5xQVWNLTZuUkdYXryyDC-fKOyXdLXtjsbyG-gBPB6mvFCVm9Ef6u0UAo62iJInJx1eRxdJPEn4B9e0Y_JVM0T3h5LQrm36rGL9l6ES8L4AmdLK65t7QDjRkCvZelxo3zE1bRy4fyLH9v-gfK62J-qAOAwT60kbswC67gDpIPnEV16rywdj_P4EVA </t>
  </si>
  <si>
    <t>Editar ficha - Cancelar ficha</t>
  </si>
  <si>
    <t>Editar ficha - Opinión + Responder</t>
  </si>
  <si>
    <t xml:space="preserve"> https://gateway-apim-test.vuce.gob.pe/pass-through-https-cert/cp2/comunes-query/1.0/master/allByCode?code=materialCasco </t>
  </si>
  <si>
    <t xml:space="preserve"> https://gateway-apim-test.vuce.gob.pe/pass-through-https-cert/cp2/comunes-query/1.0/master/allByCode?code=naviera </t>
  </si>
  <si>
    <t xml:space="preserve"> https://gateway-apim-test.vuce.gob.pe/pass-through-https-cert/cp2/comunes-query/1.0/master/allByCode?code=pais </t>
  </si>
  <si>
    <t xml:space="preserve">https://gateway-apim-test.vuce.gob.pe/pass-through-https-cert/cp2/comunes-query/1.0/master/allByCode?code=pais </t>
  </si>
  <si>
    <t xml:space="preserve"> https://gateway-apim-test.vuce.gob.pe/pass-through-https-cert/cp2/comunes-query/1.0/master/allByCode?code=puerto </t>
  </si>
  <si>
    <t xml:space="preserve"> https://gateway-apim-test.vuce.gob.pe/pass-through-https-cert/cp2/comunes-query/1.0/master/allByCode?code=tipoTrafico </t>
  </si>
  <si>
    <t xml:space="preserve"> https://gateway-apim-test.vuce.gob.pe/pass-through-https-cert/cp2/fichatecnica-command/1.0/camunda/fichas-tecnicas </t>
  </si>
  <si>
    <t>{"imo":"9676137","matricula":"XYZ","documentInstance":null,"document":null,"fichaTecnicaDet":{"versionFt":1,"estadoVersionFt":1,"estadoFictecId":1,"materialCascoId":1,"paisId":279,"tipoNaveId":39,"tipoTraficoId":2,"armadorId":6,"navieraId":320,"puertoMatriculaId":1,"fechaMatricula":null,"nombreNave":"SAINT1010","callSign":"C6BR2","inmarsat":null,"mmsi":"311000340","sociedadClasificadora":"SOCIEDAD X","dicapi":"--","constructorInfoNave":"CONS X","anoConstructor":"2021","tonelajePesoMuerto":"12","velocidad":"12","eslora":"11","manga":"10","puntal":"9","arqueoNeto":"11","arqueoBruto":"12","caladoMinimo":"11","caladoMaximo":"12","dobleCaso":"true","fichaTecnicaDocumentos":[],"document":null,"documentInstance":null,"fichaTecnicaSeguimiento":{"comentario":"","rucUsuario":20100010136,"tipoSeguimientoId":1,"rol":"ADM","razonSocialUsuario":"COSMOS AGENCIA MARITIMA SAC","operation":"r","usunameRegAud":"101 | Rosa Odar Prueba","usunameModAud":"101 | Rosa Odar Prueba"}}}</t>
  </si>
  <si>
    <t>fichatecnica-command</t>
  </si>
  <si>
    <t xml:space="preserve"> https://gateway-apim-test.vuce.gob.pe/pass-through-https-cert/cp2/fichatecnica-command/1.0/camunda/fichas-tecnicas/3103/detalle/3386 </t>
  </si>
  <si>
    <t xml:space="preserve">{"imo":"9473731","matricula":null,"documentInstance":"4bc8e723-61ce-11f0-82ec-525400a18efc","document":"chapnlafeefhhnbmnbbe","fichaTecnicaDet":{"versionFt":1,"estadoVersionFt":3,"estadoFictecId":5,"materialCascoId":4,"paisId":279,"tipoNaveId":39,"tipoTraficoId":4,"armadorId":8,"navieraId":3,"puertoMatriculaId":5,"fechaMatricula":null,"nombreNave":"SAINT1003","callSign":null,"inmarsat":null,"mmsi":null,"sociedadClasificadora":"SOCIEDAD","dicapi":"--","constructorInfoNave":"CONS","anoConstructor":"2022","tonelajePesoMuerto":"12.00","velocidad":null,"eslora":"12.0","manga":"11.0","puntal":"10.0","arqueoNeto":"10.00","arqueoBruto":"11.00","caladoMinimo":"1.00","caladoMaximo":"10.00","dobleCaso":"false","fichaTecnicaDocumentos":[],"document":"chapnlafeefhhnbmnbbe","documentInstance":"4bc8e723-61ce-11f0-82ec-525400a18efc","fichaTecnicaSeguimiento":{"comentario":"XYZ","rucUsuario":20100010136,"tipoSeguimientoId":5,"rol":"ADM","razonSocialUsuario":"COSMOS AGENCIA MARITIMA SAC","operation":"e","usunameRegAud":"101 | Rosa Odar Prueba","usunameModAud":"101 | Rosa Odar Prueba"}}} </t>
  </si>
  <si>
    <t xml:space="preserve"> https://gateway-apim-test.vuce.gob.pe/pass-through-https-cert/cp2/fichatecnica-command/1.0/camunda/fichas-tecnicas/3279/detalle/3575 </t>
  </si>
  <si>
    <t>{"imo":"9676137","matricula":"XYZ","documentInstance":"48e1028b-7a30-11f0-82ec-525400a18efc","document":"glngrojgkniaeaekfqtk","fichaTecnicaDet":{"versionFt":1,"estadoVersionFt":1,"estadoFictecId":2,"materialCascoId":1,"paisId":279,"tipoNaveId":39,"tipoTraficoId":2,"armadorId":6,"navieraId":320,"puertoMatriculaId":1,"fechaMatricula":"2016-08-14","nombreNave":"SAINT1010","callSign":"C6BR2","inmarsat":null,"mmsi":"311000340","sociedadClasificadora":"SOCIEDAD X","dicapi":"--","constructorInfoNave":"CONS X","anoConstructor":"2021","tonelajePesoMuerto":"12.00","velocidad":"12.0","eslora":"11.0","manga":"10.0","puntal":"9.0","arqueoNeto":"11.00","arqueoBruto":"12.00","caladoMinimo":"11.00","caladoMaximo":"12.00","dobleCaso":"true","fichaTecnicaDocumentos":[],"document":"glngrojgkniaeaekfqtk","documentInstance":"48e1028b-7a30-11f0-82ec-525400a18efc","fichaTecnicaSeguimiento":{"comentario":"","rucUsuario":20100010136,"tipoSeguimientoId":2,"rol":"ADM","razonSocialUsuario":"COSMOS AGENCIA MARITIMA SAC","operation":"e","usunameRegAud":"101 | Rosa Odar Prueba","usunameModAud":"101 | Rosa Odar Prueba"}}}</t>
  </si>
  <si>
    <t xml:space="preserve"> https://gateway-apim-test.vuce.gob.pe/pass-through-https-cert/cp2/fichatecnica-command/1.0/camunda/fichas-tecnicas/91/detalle/77 </t>
  </si>
  <si>
    <t xml:space="preserve"> {"imo":"9182497","matricula":null,"documentInstance":null,"document":null,"fichaTecnicaDet":{"versionFt":1,"estadoVersionFt":3,"estadoFictecId":7,"materialCascoId":1,"paisId":319,"tipoNaveId":2,"tipoTraficoId":2,"armadorId":2,"navieraId":2,"puertoMatriculaId":155,"fechaMatricula":"2024-06-25","nombreNave":"CARLOSADDERLE3","callSign":"5454555","inmarsat":null,"mmsi":null,"sociedadClasificadora":null,"dicapi":"--","constructorInfoNave":"CVF","anoConstructor":"2020","tonelajePesoMuerto":"2000.00","velocidad":null,"eslora":"300.0","manga":"50.0","puntal":"10.0","arqueoNeto":"2000.00","arqueoBruto":"2500.00","caladoMinimo":"10.00","caladoMaximo":"14.00","dobleCaso":"false","fichaTecnicaDocumentos":[{"tipoDocumentoId":37,"ecmDocumentoId":"80BD7490-0000-CB2B-A6DE-98872B245DF4","numero":"0004","emisor":"TRAMITADOTR 3","fecEmision":"2024-07-01","fecRefrenda":"2024-07-03","fecVencimiento":"2024-07-06","titulo":"PREVENCION","usuidRegAud":"101 | Rosa Odar Prueba","usuidModAud":"101 | Rosa Odar Prueba"},{"tipoDocumentoId":82,"ecmDocumentoId":"80307990-0000-CF19-AAC3-C2295F9AE82B","numero":"00014","emisor":"TRAMITADOR 14","fecEmision":"2024-06-25","fecRefrenda":"2024-06-21","fecVencimiento":"2024-07-25","titulo":"MATRICULA","usuidRegAud":"101 | Rosa Odar Prueba","usuidModAud":"101 | Rosa Odar Prueba"},{"tipoDocumentoId":6,"ecmDocumentoId":"20317990-0000-C91F-AC6B-001CB6076461","numero":"00015","emisor":"TRAMITADOR 15","fecEmision":"2024-07-01","fecRefrenda":"2024-07-04","fecVencimiento":"2024-07-27","titulo":"EMBALAJE","usuidRegAud":"101 | Rosa Odar Prueba","usuidModAud":"101 | Rosa Odar Prueba"},{"tipoDocumentoId":12,"ecmDocumentoId":"90AEBC90-0000-C41C-B145-D3EE203C391E","numero":"003","emisor":"TRAMITADOR","fecEmision":"2024-07-02","fecRefrenda":"2024-07-20","fecVencimiento":"2024-07-28","titulo":"CERTIFICADO","usuidRegAud":"101 | Rosa Odar Prueba","usuidModAud":"101 | Rosa Odar Prueba"}],"document":null,"documentInstance":null,"fichaTecnicaSeguimiento":{"comentario":"XYZ","rucUsuario":20100010136,"tipoSeguimientoId":8,"rol":"ADM","razonSocialUsuario":"COSMOS AGENCIA MARITIMA SAC","operation":"e","usunameRegAud":"101 | Rosa Odar Prueba","usunameModAud":"101 | Rosa Odar Prueba"}}}</t>
  </si>
  <si>
    <t xml:space="preserve">{"imo":"9182497","matricula":null,"documentInstance":null,"document":null,"fichaTecnicaDet":{"versionFt":1,"estadoVersionFt":1,"estadoFictecId":2,"materialCascoId":1,"paisId":319,"tipoNaveId":2,"tipoTraficoId":2,"armadorId":2,"navieraId":2,"puertoMatriculaId":155,"fechaMatricula":"2024-06-25","nombreNave":"CARLOSADDERLE3","callSign":"5454555","inmarsat":null,"mmsi":null,"sociedadClasificadora":"SOCIEDAD X","dicapi":"--","constructorInfoNave":"CVF","anoConstructor":"2020","tonelajePesoMuerto":"2000.00","velocidad":null,"eslora":"300.0","manga":"50.0","puntal":"10.0","arqueoNeto":"2000.00","arqueoBruto":"2500.00","caladoMinimo":"10.00","caladoMaximo":"14.00","dobleCaso":"false","fichaTecnicaDocumentos":[{"tipoDocumentoId":37,"ecmDocumentoId":"80BD7490-0000-CB2B-A6DE-98872B245DF4","numero":"0004","emisor":"TRAMITADOTR 3","fecEmision":"2024-07-01","fecRefrenda":"2024-07-03","fecVencimiento":"2024-07-06","titulo":"PREVENCION","usuidRegAud":"101 | Rosa Odar Prueba","usuidModAud":"101 | Rosa Odar Prueba"},{"tipoDocumentoId":82,"ecmDocumentoId":"80307990-0000-CF19-AAC3-C2295F9AE82B","numero":"00014","emisor":"TRAMITADOR 14","fecEmision":"2024-06-25","fecRefrenda":"2024-06-21","fecVencimiento":"2024-07-25","titulo":"MATRICULA","usuidRegAud":"101 | Rosa Odar Prueba","usuidModAud":"101 | Rosa Odar Prueba"},{"tipoDocumentoId":6,"ecmDocumentoId":"20317990-0000-C91F-AC6B-001CB6076461","numero":"00015","emisor":"TRAMITADOR 15","fecEmision":"2024-07-01","fecRefrenda":"2024-07-04","fecVencimiento":"2024-07-27","titulo":"EMBALAJE","usuidRegAud":"101 | Rosa Odar Prueba","usuidModAud":"101 | Rosa Odar Prueba"},{"tipoDocumentoId":12,"ecmDocumentoId":"90AEBC90-0000-C41C-B145-D3EE203C391E","numero":"003","emisor":"TRAMITADOR","fecEmision":"2024-07-02","fecRefrenda":"2024-07-20","fecVencimiento":"2024-07-28","titulo":"CERTIFICADO","usuidRegAud":"101 | Rosa Odar Prueba","usuidModAud":"101 | Rosa Odar Prueba"}],"document":null,"documentInstance":null,"fichaTecnicaSeguimiento":{"comentario":"SAMPLE","rucUsuario":20100010136,"tipoSeguimientoId":10,"rol":"ADM","razonSocialUsuario":"COSMOS AGENCIA MARITIMA SAC","operation":"e","usunameRegAud":"101 | Rosa Odar Prueba","usunameModAud":"101 | Rosa Odar Prueba"}}}  </t>
  </si>
  <si>
    <t xml:space="preserve"> https://gateway-apim-test.vuce.gob.pe/pass-through-https-cert/cp2/fichatecnica-query/1.0/buscar-imo?numberpage=1&amp;sizepage=25&amp;imo=9449871&amp;perfil=A </t>
  </si>
  <si>
    <t xml:space="preserve"> https://gateway-apim-test.vuce.gob.pe/pass-through-https-cert/cp2/fichatecnica-query/1.0/buscar-imo?</t>
  </si>
  <si>
    <t xml:space="preserve"> https://gateway-apim-test.vuce.gob.pe/pass-through-https-cert/cp2/fichatecnica-query/1.0/documento?numberpage=1&amp;idFichaTecnicaDet=3364&amp;sizepage=5 </t>
  </si>
  <si>
    <t xml:space="preserve"> https://gateway-apim-test.vuce.gob.pe/pass-through-https-cert/cp2/fichatecnica-query/1.0/documento?</t>
  </si>
  <si>
    <t xml:space="preserve"> https://gateway-apim-test.vuce.gob.pe/pass-through-https-cert/cp2/fichatecnica-query/1.0/documentos/vencidos?idFichaTecnicaDet=3364 </t>
  </si>
  <si>
    <t xml:space="preserve"> https://gateway-apim-test.vuce.gob.pe/pass-through-https-cert/cp2/fichatecnica-query/1.0/documentos/vencidos?</t>
  </si>
  <si>
    <t xml:space="preserve"> https://gateway-apim-test.vuce.gob.pe/pass-through-https-cert/cp2/fichatecnica-query/1.0/ficha-tecnica?numberpage=1&amp;sizepage=25&amp;perfil=A </t>
  </si>
  <si>
    <t xml:space="preserve"> https://gateway-apim-test.vuce.gob.pe/pass-through-https-cert/cp2/fichatecnica-query/1.0/ficha-tecnica?</t>
  </si>
  <si>
    <t xml:space="preserve"> https://gateway-apim-test.vuce.gob.pe/pass-through-https-cert/cp2/fichatecnica-query/1.0/filtro?numberpage=1&amp;sizepage=25&amp;perfil=A </t>
  </si>
  <si>
    <t xml:space="preserve"> {"matricula":"","idEstado":"3","estado":"","idBandera":0,"bandera":"","nombreNave":"","fechaInicio":"2002-01-01 00:00","fechaFin":"2025-08-09 23:59","filtro":true}</t>
  </si>
  <si>
    <t xml:space="preserve"> https://gateway-apim-test.vuce.gob.pe/pass-through-https-cert/cp2/fichatecnica-query/1.0/filtro?</t>
  </si>
  <si>
    <t xml:space="preserve"> https://gateway-apim-test.vuce.gob.pe/pass-through-https-cert/cp2/fichatecnica-query/1.0/generaPDF?numberpage=1&amp;sizepage=0&amp;perfil=A </t>
  </si>
  <si>
    <t xml:space="preserve"> {"matricula":"","idEstado":"3","estado":"","idBandera":0,"bandera":"","nombreNave":"","fechaInicio":"2002-01-01 00:00","fechaFin":"2025-08-09 23:59","filtro":true}  </t>
  </si>
  <si>
    <t xml:space="preserve"> https://gateway-apim-test.vuce.gob.pe/pass-through-https-cert/cp2/fichatecnica-query/1.0/generaPDF?</t>
  </si>
  <si>
    <t>Nueva ficha - valida call sign (form)</t>
  </si>
  <si>
    <t xml:space="preserve"> https://gateway-apim-test.vuce.gob.pe/pass-through-https-cert/cp2/fichatecnica-query/1.0/validar-form?field=callSign&amp;value=C6BR2 </t>
  </si>
  <si>
    <t xml:space="preserve"> https://gateway-apim-test.vuce.gob.pe/pass-through-https-cert/cp2/fichatecnica-query/1.0/validar-form?</t>
  </si>
  <si>
    <t>Nueva ficha - valida mmsi (form)</t>
  </si>
  <si>
    <t xml:space="preserve"> https://gateway-apim-test.vuce.gob.pe/pass-through-https-cert/cp2/fichatecnica-query/1.0/validar-form?field=mmsi&amp;value=311000340 </t>
  </si>
  <si>
    <t>Nueva ficha - valida imo (form)</t>
  </si>
  <si>
    <t xml:space="preserve"> https://gateway-apim-test.vuce.gob.pe/pass-through-https-cert/cp2/fichatecnica-query/1.0/validar-form-header?field=imo&amp;value=9676137 </t>
  </si>
  <si>
    <t xml:space="preserve"> https://gateway-apim-test.vuce.gob.pe/pass-through-https-cert/cp2/fichatecnica-query/1.0/validar-form-header?</t>
  </si>
  <si>
    <t>Nueva ficha - valida matrícula (form)</t>
  </si>
  <si>
    <t xml:space="preserve"> https://gateway-apim-test.vuce.gob.pe/pass-through-https-cert/cp2/fichatecnica-query/1.0/validar-form-header?field=matricula&amp;value=XYZ </t>
  </si>
  <si>
    <t>Ficha Técnica - Opinar</t>
  </si>
  <si>
    <t>Listar - Consultar</t>
  </si>
  <si>
    <t xml:space="preserve"> Bearer eyJhbGciOiJSUzI1NiIsInR5cCIgOiAiSldUIiwia2lkIiA6ICJZbzNJa18xYU9XUk5QcWxPLVJVTmUzVjhESldTU2U0eUgybFp4MG52cy1rIn0.eyJleHAiOjE3NTUzMDM3MzYsImlhdCI6MTc1NTMwMTkzNiwianRpIjoiNzM2YWQzZWUtZDc4ZS00MWExLWIxZTgtZDQyZWNkZWZmZDA2IiwiaXNzIjoiaHR0cHM6Ly9hdXRob3JpemUtdGVzdC52dWNlLmdvYi5wZS9hdXRoMi9yZWFsbXMvYXV0ZW50aWNhY2lvbjIiLCJhdWQiOiJhY2NvdW50Iiwic3ViIjoiZjo1ODY4MTA4Zi0yZTdkLTQ4NGEtYTZkYi00ZWYyMmZhZjJlYWE6Y3AtY2VydGktMDZAZ21haWwuY29tIiwidHlwIjoiQmVhcmVyIiwiYXpwIjoibGFuZGluZy1hdXRoMiIsInNlc3Npb25fc3RhdGUiOiJlNDgyYzgyMy0yNTkwLTQ2OTgtODQwZi02MTA4MmZhMThiYjU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JlNDgyYzgyMy0yNTkwLTQ2OTgtODQwZi02MTA4MmZhMThiYjUiLCJlbWFpbF92ZXJpZmllZCI6ZmFsc2UsImRlc1RpcG9Eb2N1bWVudG8iOiJETkkiLCJjb2RUaXBvRG9jdW1lbnRvIjoiMiIsInByZWZlcnJlZF91c2VybmFtZSI6ImNwLWNlcnRpLTA2QGdtYWlsLmNvbSIsIm51bWVyb0RvY3VtZW50byI6IjQwODk4MDAxIiwiYXBlTWF0ZXJubyI6IlBlcmV6Iiwibm9tYnJlQ29tcGxldG8iOiJHdWlkbyBSYW1vcyBQZXJleiIsImFwZVBhdGVybm8iOiJSYW1vcyIsImVtYWlsIjoiY3AtY2VydGktMDZAZ21haWwuY29tIiwibm9tYnJlcyI6Ikd1aWRvIn0.PP3ursKIoWtqJb58GbM_IGqCYss_M1F2WY1PmNUVL0LTCkBNzUMVWZ3N44ocN2fQ1ZXZ-XSS3GMbv7m1AHMf7SvlEX4AuXDLqiJEyp3HBPHK-_rJOHF1IJGsx_oa-o6U7_cm1Kegorv7eHn_9EccX2oUgy-EhfscXPFiZA39lP0UskG3jIcNFd1xvXJY5CnMLHlbn5gWwwcc47mbJ169NsdKB2HVhFW8oJEXW8u-BeWafLxbEykZjM1lXpaDe35KmJQ6UjBt04toN_bE0-fkDuAQMFDL_PHvjN4sWORdWLtOsozcqA3i6J6ZeC8JK8783ya6TlgL07MYD6UG1b3ePw </t>
  </si>
  <si>
    <t xml:space="preserve"> 105 | Guido Ramos Perez </t>
  </si>
  <si>
    <t>Listar - Consultar + opinar</t>
  </si>
  <si>
    <t xml:space="preserve"> Bearer eyJhbGciOiJSUzI1NiIsInR5cCIgOiAiSldUIiwia2lkIiA6ICJZbzNJa18xYU9XUk5QcWxPLVJVTmUzVjhESldTU2U0eUgybFp4MG52cy1rIn0.eyJleHAiOjE3NTUzMDQ4NDksImlhdCI6MTc1NTMwMzA0OSwianRpIjoiNDFhYjJmYzYtZmI4MC00MTM0LTlhMDUtYmJiMGMwNWViNjU4IiwiaXNzIjoiaHR0cHM6Ly9hdXRob3JpemUtdGVzdC52dWNlLmdvYi5wZS9hdXRoMi9yZWFsbXMvYXV0ZW50aWNhY2lvbjIiLCJhdWQiOiJhY2NvdW50Iiwic3ViIjoiZjo1ODY4MTA4Zi0yZTdkLTQ4NGEtYTZkYi00ZWYyMmZhZjJlYWE6Y3AtY2VydGktMDZAZ21haWwuY29tIiwidHlwIjoiQmVhcmVyIiwiYXpwIjoibGFuZGluZy1hdXRoMiIsInNlc3Npb25fc3RhdGUiOiI2NzZkMDhkZS03MzEzLTRlMmMtOTkyNy1kZjk5YzQ2NmYzNWY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2NzZkMDhkZS03MzEzLTRlMmMtOTkyNy1kZjk5YzQ2NmYzNWYiLCJlbWFpbF92ZXJpZmllZCI6ZmFsc2UsImRlc1RpcG9Eb2N1bWVudG8iOiJETkkiLCJjb2RUaXBvRG9jdW1lbnRvIjoiMiIsInByZWZlcnJlZF91c2VybmFtZSI6ImNwLWNlcnRpLTA2QGdtYWlsLmNvbSIsIm51bWVyb0RvY3VtZW50byI6IjQwODk4MDAxIiwiYXBlTWF0ZXJubyI6IlBlcmV6Iiwibm9tYnJlQ29tcGxldG8iOiJHdWlkbyBSYW1vcyBQZXJleiIsImFwZVBhdGVybm8iOiJSYW1vcyIsImVtYWlsIjoiY3AtY2VydGktMDZAZ21haWwuY29tIiwibm9tYnJlcyI6Ikd1aWRvIn0.vMbDFnwI__Woe7N__irE5GrrvrFL6uK-B8S2_5D3UE6cbbU8-ax0D6WT1YcjnlOR5NyOVhW3Gq_0I9b3FXT-TTYWJD3qAbyBLVu3CtSbdZeQNwk-m7HpEzMRF7Qd1S-JWEJrXiIE5i8zXPjC0WL12G_wH3NAGsOiOWhOUlqTmBLh7Frxf9LfcHfWZeU3arFz0rZaqeP4Mtl8Ch67VyUD1ynvN3mToNTavdA0Z2oVQnfTYw-EfMu_Hm6qcVEoPsbE5TPkvVZ5OyNoedZ6ijYf0vjpkOr4Aleax107q1b1Gx5IM7tBvt4ATF0fM-z6wwtm7AeGT0SCzz9dac97sajPQw </t>
  </si>
  <si>
    <t xml:space="preserve"> https://gateway-apim-test.vuce.gob.pe/pass-through-https-cert/cp2/comunes-query/1.0/master/allByCode</t>
  </si>
  <si>
    <t xml:space="preserve"> https://gateway-apim-test.vuce.gob.pe/pass-through-https-cert/cp2/fichatecnica-command/1.0/camunda/fichas-tecnicas/3280/detalle/3576 </t>
  </si>
  <si>
    <t xml:space="preserve"> {"imo":"9244659","matricula":"MAT 00001","documentInstance":"5310a376-7a35-11f0-82ec-525400a18efc","document":"nhiaqcnkrllodbpqiher","fichaTecnicaDet":{"versionFt":1,"estadoVersionFt":2,"estadoFictecId":4,"materialCascoId":7,"paisId":503,"tipoNaveId":42,"tipoTraficoId":2,"armadorId":2,"navieraId":320,"puertoMatriculaId":2,"fechaMatricula":"2025-08-08","nombreNave":"SAINT1011","callSign":"WDP8459","inmarsat":"SAMPLE","mmsi":"366948190","sociedadClasificadora":"SOCIEDAD X","dicapi":"--","constructorInfoNave":"CON X","anoConstructor":"2021","tonelajePesoMuerto":"12.00","velocidad":null,"eslora":"11.0","manga":"10.0","puntal":"9.0","arqueoNeto":"11.00","arqueoBruto":"12.00","caladoMinimo":"11.00","caladoMaximo":"12.00","dobleCaso":"true","fichaTecnicaDocumentos":[],"document":"nhiaqcnkrllodbpqiher","documentInstance":"5310a376-7a35-11f0-82ec-525400a18efc","fichaTecnicaSeguimiento":{"comentario":"FV","rucUsuario":20153408191,"tipoSeguimientoId":3,"rol":"FUN","razonSocialUsuario":"DICAPI","operation":"e","usunameRegAud":"105 | Guido Ramos Perez","usunameModAud":"105 | Guido Ramos Perez"}}} </t>
  </si>
  <si>
    <t xml:space="preserve"> https://gateway-apim-test.vuce.gob.pe/pass-through-https-cert/cp2/fichatecnica-query/1.0/buscar-imo?numberpage=1&amp;sizepage=25&amp;imo=8535453&amp;perfil=F </t>
  </si>
  <si>
    <t xml:space="preserve"> https://gateway-apim-test.vuce.gob.pe/pass-through-https-cert/cp2/fichatecnica-query/1.0/documento?numberpage=1&amp;idFichaTecnicaDet=592&amp;sizepage=5 </t>
  </si>
  <si>
    <t xml:space="preserve"> https://gateway-apim-test.vuce.gob.pe/pass-through-https-cert/cp2/fichatecnica-query/1.0/documentos/vencidos?idFichaTecnicaDet=592 </t>
  </si>
  <si>
    <t xml:space="preserve"> https://gateway-apim-test.vuce.gob.pe/pass-through-https-cert/cp2/fichatecnica-query/1.0/ficha-tecnica?numberpage=1&amp;sizepage=25&amp;perfil=F </t>
  </si>
  <si>
    <t xml:space="preserve"> https://gateway-apim-test.vuce.gob.pe/pass-through-https-cert/cp2/fichatecnica-query/1.0/filtro?numberpage=1&amp;sizepage=25&amp;perfil=F </t>
  </si>
  <si>
    <t xml:space="preserve"> {"matricula":"","idEstado":0,"estado":"","idBandera":0,"bandera":"","nombreNave":"SAINT","fechaInicio":"","fechaFin":"","filtro":true} </t>
  </si>
  <si>
    <t xml:space="preserve"> https://gateway-apim-test.vuce.gob.pe/pass-through-https-cert/cp2/fichatecnica-query/1.0/generaPDF?numberpage=1&amp;sizepage=0&amp;perfil=F </t>
  </si>
  <si>
    <t>Lista de narcóticos</t>
  </si>
  <si>
    <t>Listar - Modificar escala - Lista de narcóticos</t>
  </si>
  <si>
    <t xml:space="preserve"> Bearer eyJhbGciOiJSUzI1NiIsInR5cCIgOiAiSldUIiwia2lkIiA6ICJZbzNJa18xYU9XUk5QcWxPLVJVTmUzVjhESldTU2U0eUgybFp4MG52cy1rIn0.eyJleHAiOjE3NTU2MTUwMTIsImlhdCI6MTc1NTYxMzIxMiwianRpIjoiYTBiOTMyNDAtNGMyYy00MzlkLTkyZDQtOTkxY2M0OWRmYTQ5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wMDRlZDA2NC0xMTM2LTQxNWMtOTM5Yi0yYmViM2RjYWI3MTM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wMDRlZDA2NC0xMTM2LTQxNWMtOTM5Yi0yYmViM2RjYWI3MTM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WrRIhinAWDqardbwD6M6P3Es0jfayRdGTB4rzoZifP7Z5BaDMV3F9LHoGQBJnsPRAAZL1QwM6VQOOwEeyMfSdg8zYhQdo9f7wl4H5TPzQ06cndib2UawJGFhPi1gs74Ok0wzVolJf5c8aZXKUHy48RBBJXqU_a3QY2P6l7hnM2ZPLE2Ywqy0qjCA7Pnpr4xeE5-VVdcblNwIz8Obo1C6fexTexwiUvkugm9mZOCeLb9LOoXOSM7Iz0cRzLEJyrlrCe5WjGYgJlzYZZHQLp8ley9sczDI1NvGlnvwUj3MpbU1Ttu07lxpoYe1cu3CtAmGrNK3Yy0HgrIPo2X52rCEAw </t>
  </si>
  <si>
    <t xml:space="preserve"> https://gateway-apim-test.vuce.gob.pe/pass-through-https-cert/cp2/comunes-query/1.0/documentos-adjuntos?pestanaId=68 </t>
  </si>
  <si>
    <t>Listar - Modificar escala - Lista de narcóticos - Adjuntar documento</t>
  </si>
  <si>
    <t xml:space="preserve"> multipart/form-data; boundary=----WebKitFormBoundary70hY3S2XlIkBs6YA </t>
  </si>
  <si>
    <t xml:space="preserve"> https://gateway-apim-test.vuce.gob.pe/pass-through-https-cert/cp2/escaladocumento-query/1.0/escala-documentos?escalaId=2180&amp;indicador=E&amp;pestanaId=68 </t>
  </si>
  <si>
    <t xml:space="preserve"> https://gateway-apim-test.vuce.gob.pe/pass-through-https-cert/cp2/fichatecnica-query/1.0/documentos?ecmDocumentoId=40D4C298-0000-C92F-9553-8055F04F3966 </t>
  </si>
  <si>
    <t>Listar - Modificar escala - Lista de narcóticos - Guardar</t>
  </si>
  <si>
    <t>Listar - Modificar escala - Lista de narcóticos - Enviar</t>
  </si>
  <si>
    <t xml:space="preserve"> https://gateway-apim-test.vuce.gob.pe/pass-through-https-cert/cp2/gestionduenave-query/1.0/escalas/convoy/2180 </t>
  </si>
  <si>
    <t xml:space="preserve"> https://gateway-apim-test.vuce.gob.pe/pass-through-https-cert/cp2/gestionduenave-query/1.0/narcotico/lista/2180 </t>
  </si>
  <si>
    <t xml:space="preserve">{"acronimo":"LN","tipoSeguimientoId":1,"document":"","documentInstance":"","body":{"listaNarcoticoId":0,"estado":"S","escalaId":2180,"indNarcotico":true,"indRequiredNill":false,"seguimiento":true,"tipoSeguimiento":1,"comentario":"","listaNarcoticos":[{"narcoticos":"P","medicacion":"NIGUNAN","fechaExpiracion":"2025-08-21T00:00:00","id":-1,"estado":"S","usuidRegAud":"101 | Rosa Odar Prueba"}]},"anuncio":false,"id":0,"registerArrival":false,"directReception":false,"corrected":false,"requiredNill":false,"escalaId":2180,"acronymList":["PBIP","LT","LP","CP","DMS","LN","PR","DGA","DCAR"]} </t>
  </si>
  <si>
    <t xml:space="preserve"> {"acronimo":"LN","tipoSeguimientoId":2,"document":"","documentInstance":"","body":{"listaNarcoticoId":995,"estado":"S","indNarcotico":true,"listaNarcoticos":[{"id":1100,"narcoticos":"P","medicacion":"NIGUNAN","fechaExpiracion":"2025-08-21T00:00:00","estado":"S","usuidRegAud":"101 | Rosa Odar Prueba"}],"escalaId":2180,"seguimiento":false,"indRequiredNill":false,"tipoSeguimiento":2,"comentario":""},"anuncio":false,"id":995,"registerArrival":false,"directReception":false,"corrected":false,"requiredNill":false,"escalaId":2180,"acronymList":["PBIP","LT","LP","CP","DMS","LN","PR","DGA","DCAR"]} </t>
  </si>
  <si>
    <t>Lista de narcóticos - opinar</t>
  </si>
  <si>
    <t>Bearer eyJhbGciOiJSUzI1NiIsInR5cCIgOiAiSldUIiwia2lkIiA6ICJZbzNJa18xYU9XUk5QcWxPLVJVTmUzVjhESldTU2U0eUgybFp4MG52cy1rIn0.eyJleHAiOjE3NTU3MTA5NTQsImlhdCI6MTc1NTcwOTE1NCwianRpIjoiODc3YTYzNDktYjE1Mi00ZjYzLWFkZDQtZDg4YTIwMzJhNTM1IiwiaXNzIjoiaHR0cHM6Ly9hdXRob3JpemUtdGVzdC52dWNlLmdvYi5wZS9hdXRoMi9yZWFsbXMvYXV0ZW50aWNhY2lvbjIiLCJhdWQiOiJhY2NvdW50Iiwic3ViIjoiZjo1ODY4MTA4Zi0yZTdkLTQ4NGEtYTZkYi00ZWYyMmZhZjJlYWE6Y3AtY2VydGktMTJAZ21haWwuY29tIiwidHlwIjoiQmVhcmVyIiwiYXpwIjoibGFuZGluZy1hdXRoMiIsInNlc3Npb25fc3RhdGUiOiJlMmQ0YjFlYy1kOTY3LTQ5ZmEtOGQ5NS04NzJhY2U5ZmU1Nzk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JlMmQ0YjFlYy1kOTY3LTQ5ZmEtOGQ5NS04NzJhY2U5ZmU1NzkiLCJlbWFpbF92ZXJpZmllZCI6ZmFsc2UsImRlc1RpcG9Eb2N1bWVudG8iOiJETkkiLCJjb2RUaXBvRG9jdW1lbnRvIjoiMiIsInByZWZlcnJlZF91c2VybmFtZSI6ImNwLWNlcnRpLTEyQGdtYWlsLmNvbSIsIm51bWVyb0RvY3VtZW50byI6IjQwODk4MDA3IiwiYXBlTWF0ZXJubyI6Ik5vbGFuIiwibm9tYnJlQ29tcGxldG8iOiJOaWxkYSBOdcOxZXogTm9sYW4iLCJhcGVQYXRlcm5vIjoiTnXDsWV6IiwiZW1haWwiOiJjcC1jZXJ0aS0xMkBnbWFpbC5jb20iLCJub21icmVzIjoiTmlsZGEifQ.CtZZZvYECm1-eVDh-r9nYzEW1O4LIY1UhZ03DeKmnhTtp4jfbm-A7jKu89vWTLd0YKF2L42AtOGJ1kxcd0-xDzzPjT07t0AD0ILKzh1OiaaH8uQrDk11q5DkCYQ72GBpdNbhAfMCQCO4G2-Hh8qdcAvaDOzUvlQZPvFWc2HF-ZbXJ9qTkAzlgkWeJKJZnQZqbJenVo7sByE4TqslJuGAXYiT8uKPwtNyXZrIJ3zpa-HU1i03sEegKOKhOMEIuTrheyYPjjnAeYpJ0_5sH4FcOSGini99RXih0LjXdKJsplnbQM1IenN8OWHqT0jDGHRRnYU_CvQvsvik8Kjbm8bgGQ</t>
  </si>
  <si>
    <t>Listar - Modificar escala - Lista de narcóticos - Opinar - opinar</t>
  </si>
  <si>
    <t>{"escala":1306,"ruc":"20147907487","indEnRevision":true,"user":"111 | Nilda Nuñez Nolan"}</t>
  </si>
  <si>
    <t>Listar - Modificar escala - Lista de narcóticos - Opinar</t>
  </si>
  <si>
    <t>https://gateway-apim-test.vuce.gob.pe/pass-through-https-cert/cp2/gestionduenave-query/1.0/escala-seguimientos/search?escalaId=1306&amp;documentoId=68</t>
  </si>
  <si>
    <t>https://gateway-apim-test.vuce.gob.pe/pass-through-https-cert/cp2/gestionduenave-query/1.0/narcotico/lista/1306</t>
  </si>
  <si>
    <t>{"acronimo":"LN","tipoSeguimientoId":3,"document":null,"documentInstance":null,"body":{"escalaId":1306,"tipoSegId":3,"rucUsuario":"20147907487","razonSocial":"DIRESA CALLAO","indNil":false,"acronimoDocumento":"LN","indicadorEs":"E","comentario":"FV","estado":"S"},"anuncio":false,"id":null,"registerArrival":false,"directReception":false,"corrected":false,"requiredNill":false,"escalaId":0,"acronymList":["PBIP","LT","LP","CP","DMS","LN","PR","DGA","DCAR","MERP"]}</t>
  </si>
  <si>
    <t>Lista de provisiones</t>
  </si>
  <si>
    <t>Listar - Modificar escala - Lista de provisiones - Adjuntar documento</t>
  </si>
  <si>
    <t xml:space="preserve"> https://gateway-apim-test.vuce.gob.pe/pass-through-https-cert/cp2/comunes-query/1.0/documentos-adjuntos?pestanaId=83 </t>
  </si>
  <si>
    <t xml:space="preserve"> multipart/form-data; boundary=----WebKitFormBoundaryC9tXFpOh45A4Zxtr </t>
  </si>
  <si>
    <t xml:space="preserve"> https://gateway-apim-test.vuce.gob.pe/pass-through-https-cert/cp2/escaladocumento-query/1.0/escala-documentos?escalaId=2180&amp;indicador=E&amp;pestanaId=83 </t>
  </si>
  <si>
    <t xml:space="preserve"> https://gateway-apim-test.vuce.gob.pe/pass-through-https-cert/cp2/fichatecnica-query/1.0/documentos?ecmDocumentoId=D047C498-0000-C122-95F9-0595CDAFE836 </t>
  </si>
  <si>
    <t>Listar - Modificar escala - Lista de provisiones - Carga plantillla</t>
  </si>
  <si>
    <t xml:space="preserve"> https://gateway-apim-test.vuce.gob.pe/pass-through-https-cert/cp2/gestionduenave-command/1.0/provisiones/cargaMasivaProvision </t>
  </si>
  <si>
    <t xml:space="preserve"> multipart/form-data; boundary=----WebKitFormBoundaryfyWv8F3GAeRfAF6g </t>
  </si>
  <si>
    <t>Listar - Modificar escala - Lista de provisiones</t>
  </si>
  <si>
    <t xml:space="preserve"> https://gateway-apim-test.vuce.gob.pe/pass-through-https-cert/cp2/gestionduenave-query/1.0/count-pasajero-tripulante/count?escalaId=2180&amp;estado=S&amp;indicadorEs=E </t>
  </si>
  <si>
    <t xml:space="preserve"> https://gateway-apim-test.vuce.gob.pe/pass-through-https-cert/cp2/gestionduenave-query/1.0/count-pasajero-tripulante/count?</t>
  </si>
  <si>
    <t>Listar - Modificar escala - Lista de provisiones - Editar provisiones</t>
  </si>
  <si>
    <t>Listar - Modificar escala - Lista de provisiones - Prov. A bordo - opción Si</t>
  </si>
  <si>
    <t>Listar - Modificar escala - Lista de provisiones - Guardar</t>
  </si>
  <si>
    <t>Listar - Modificar escala - Lista de provisiones - Enviar</t>
  </si>
  <si>
    <t xml:space="preserve"> https://gateway-apim-test.vuce.gob.pe/pass-through-https-cert/cp2/gestionduenave-query/1.0/provisiones/estado/S/escala/2180/indicador/E </t>
  </si>
  <si>
    <t>Listar - Modificar escala - Lista de provisiones - Agregar provisiones</t>
  </si>
  <si>
    <t>Listar - Modificar escala - Lista de provisiones - Descarga plantillla</t>
  </si>
  <si>
    <t xml:space="preserve"> https://gateway-apim-test.vuce.gob.pe/pass-through-https-cert/cp2/gestionduenave-query/1.0/provisiones/files/provision.xlsx </t>
  </si>
  <si>
    <t xml:space="preserve"> https://gateway-apim-test.vuce.gob.pe/pass-through-https-cert/cp2/gestionduenave-query/1.0/provisiones/status/2180 </t>
  </si>
  <si>
    <t xml:space="preserve">{"acronimo":"PR","tipoSeguimientoId":1,"document":"","documentInstance":"","body":{"id":0,"scaleId":2180,"status":"S","indicator":"E","requireProvision":true,"trackingType":1,"comment":"","provisions":[]},"anuncio":false,"id":1,"registerArrival":false,"directReception":false,"corrected":false,"requiredNill":false,"escalaId":2180,"acronymList":["PBIP","LT","LP","CP","DMS","LN","PR","DGA","DCAR"]}  </t>
  </si>
  <si>
    <t xml:space="preserve">{"acronimo":"PR","tipoSeguimientoId":2,"document":"","documentInstance":"","body":{"id":0,"scaleId":2180,"status":"S","indicator":"E","requireProvision":true,"trackingType":2,"comment":"","provisions":[]},"anuncio":false,"id":1,"registerArrival":false,"directReception":false,"corrected":false,"requiredNill":false,"escalaId":2180,"acronymList":["PBIP","LT","LP","CP","DMS","LN","PR","DGA","DCAR"]}  </t>
  </si>
  <si>
    <t>Lista de provisiones - Opinar</t>
  </si>
  <si>
    <t>Listar - Modificar escala - Lista de provisiones - Opinar - opinar</t>
  </si>
  <si>
    <t xml:space="preserve"> https://gateway-apim-test.vuce.gob.pe/pass-through-https-cert/cp2/gestionduenave-command/1.0/escala-revision </t>
  </si>
  <si>
    <t xml:space="preserve"> {"escala":2180,"ruc":"20131312955","indEnRevision":true,"user":"107 | Marta Mendez Mirez"}  </t>
  </si>
  <si>
    <t xml:space="preserve"> Bearer eyJhbGciOiJSUzI1NiIsInR5cCIgOiAiSldUIiwia2lkIiA6ICJZbzNJa18xYU9XUk5QcWxPLVJVTmUzVjhESldTU2U0eUgybFp4MG52cy1rIn0.eyJleHAiOjE3NTU2NDE4MDIsImlhdCI6MTc1NTY0MDAwMiwianRpIjoiMDYyYWRjYjMtNDg5ZS00OWE4LTkzZTYtMTI0OWNiNzI4MzM4IiwiaXNzIjoiaHR0cHM6Ly9hdXRob3JpemUtdGVzdC52dWNlLmdvYi5wZS9hdXRoMi9yZWFsbXMvYXV0ZW50aWNhY2lvbjIiLCJhdWQiOiJhY2NvdW50Iiwic3ViIjoiZjo1ODY4MTA4Zi0yZTdkLTQ4NGEtYTZkYi00ZWYyMmZhZjJlYWE6Y3AtY2VydGktMDhAZ21haWwuY29tIiwidHlwIjoiQmVhcmVyIiwiYXpwIjoibGFuZGluZy1hdXRoMiIsInNlc3Npb25fc3RhdGUiOiIyMDMxNzJhYS03MWY1LTQxNWEtOTZjMy0xMmQ3NDE2ZjUyZTc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yMDMxNzJhYS03MWY1LTQxNWEtOTZjMy0xMmQ3NDE2ZjUyZTciLCJlbWFpbF92ZXJpZmllZCI6ZmFsc2UsImRlc1RpcG9Eb2N1bWVudG8iOiJETkkiLCJjb2RUaXBvRG9jdW1lbnRvIjoiMiIsInByZWZlcnJlZF91c2VybmFtZSI6ImNwLWNlcnRpLTA4QGdtYWlsLmNvbSIsIm51bWVyb0RvY3VtZW50byI6IjQwODk4MDAzIiwiYXBlTWF0ZXJubyI6Ik1pcmV6Iiwibm9tYnJlQ29tcGxldG8iOiJNYXJ0YSBNZW5kZXogTWlyZXoiLCJhcGVQYXRlcm5vIjoiTWVuZGV6IiwiZW1haWwiOiJjcC1jZXJ0aS0wOEBnbWFpbC5jb20iLCJub21icmVzIjoiTWFydGEifQ.MO9PFes7x2ZHoxZl6g2rQwCIbQr_y6WSX-BcopHWd_xNGXGdUdB0zyZesUF4ml_JLZ_yh3atfkkjxFmrIsqeWJ3IMzzW3v5qfn5u1FeP9X3RMO7mmgixu8Sy5YsQhH63D4BNYmMWqaXJWB0_t6qWR1Hs87phAu6RxSDcXFkMmU5lap_dKxXrpSxrtMi0mg5p5Z7L5ZOQjRFkJJ_qmNhHTUAlvgdOofQJA0Yu4FCZ_USOOMExebVGZ8tmLsuXzWDnFr2DwbdRAM_8E9Px-g9Dy-mECIr8d8Badgp9Q5c6x8IfiyMv61B8hUJvKHs0QSN7q0LEaKPeBHz2Pyt-pLYk9A </t>
  </si>
  <si>
    <t xml:space="preserve"> 107 | Marta Mendez Mirez </t>
  </si>
  <si>
    <t xml:space="preserve">https://gateway-apim-test.vuce.gob.pe/pass-through-https-cert/cp2/gestionduenave-command/1.0/escala-revision </t>
  </si>
  <si>
    <t>Listar - Modificar escala - Lista de provisiones - Opinar</t>
  </si>
  <si>
    <t xml:space="preserve"> https://gateway-apim-test.vuce.gob.pe/pass-through-https-cert/cp2/gestionduenave-query/1.0/agency/findByRuc?ruc=20100010136 </t>
  </si>
  <si>
    <t xml:space="preserve"> https://gateway-apim-test.vuce.gob.pe/pass-through-https-cert/cp2/gestionduenave-query/1.0/agency/findByRuc?</t>
  </si>
  <si>
    <t xml:space="preserve"> https://gateway-apim-test.vuce.gob.pe/pass-through-https-cert/cp2/gestionduenave-query/1.0/agency/findByRuc?ruc=20131312955 </t>
  </si>
  <si>
    <t xml:space="preserve"> https://gateway-apim-test.vuce.gob.pe/pass-through-https-cert/cp2/gestionduenave-query/1.0/agency/findByRuc?ruc=20147907487 </t>
  </si>
  <si>
    <t xml:space="preserve"> https://gateway-apim-test.vuce.gob.pe/pass-through-https-cert/cp2/gestionduenave-query/1.0/agency/findByRuc?ruc=20153408191 </t>
  </si>
  <si>
    <t xml:space="preserve"> https://gateway-apim-test.vuce.gob.pe/pass-through-https-cert/cp2/gestionduenave-query/1.0/agency/findByRuc?ruc=20551239692 </t>
  </si>
  <si>
    <t xml:space="preserve"> https://gateway-apim-test.vuce.gob.pe/pass-through-https-cert/cp2/gestionduenave-query/1.0/escala-seguimientos/escalaId/2180/1?escalaId=2180&amp;estado=1 </t>
  </si>
  <si>
    <t xml:space="preserve"> https://gateway-apim-test.vuce.gob.pe/pass-through-https-cert/cp2/gestionduenave-query/1.0/escala-seguimientos/escalaId/2180/1?</t>
  </si>
  <si>
    <t xml:space="preserve"> https://gateway-apim-test.vuce.gob.pe/pass-through-https-cert/cp2/gestionduenave-query/1.0/escala-seguimientos/search?escalaId=2180 </t>
  </si>
  <si>
    <t xml:space="preserve"> https://gateway-apim-test.vuce.gob.pe/pass-through-https-cert/cp2/gestionduenave-query/1.0/escala-seguimientos/search?escalaId=2180&amp;documentoId=83 </t>
  </si>
  <si>
    <t xml:space="preserve">{"acronimo":"PR","tipoSeguimientoId":3,"document":"","documentInstance":"","body":{"escalaId":2180,"tipoSegId":3,"rucUsuario":"20131312955","razonSocial":"SUNAT","indNil":false,"acronimoDocumento":"PR","indicadorEs":"E","comentario":"FV","estado":"S"},"anuncio":false,"id":null,"registerArrival":false,"directReception":false,"corrected":false,"requiredNill":false,"escalaId":0,"acronymList":["PBIP","LT","LP","CP","DMS","LN","PR","DGA","DCAR"]} </t>
  </si>
  <si>
    <t>Mercancía Peligrosa</t>
  </si>
  <si>
    <t>Listar - Modificar escala - Mercancía peligrosa - Adjuntar documento</t>
  </si>
  <si>
    <t xml:space="preserve"> https://gateway-apim-test.vuce.gob.pe/pass-through-https-cert/cp2/comunes-query/1.0/documentos-adjuntos?pestanaId=66 </t>
  </si>
  <si>
    <t>Listar - Modificar escala - Mercancía peligrosa - Agregar mercancía</t>
  </si>
  <si>
    <t xml:space="preserve"> https://gateway-apim-test.vuce.gob.pe/pass-through-https-cert/cp2/comunes-query/1.0/master/allByCode?code=grupoEmbalaje </t>
  </si>
  <si>
    <t>Listar - Modificar escala - Mercancía peligrosa</t>
  </si>
  <si>
    <t xml:space="preserve"> https://gateway-apim-test.vuce.gob.pe/pass-through-https-cert/cp2/comunes-query/1.0/master/allByCode?code=onu </t>
  </si>
  <si>
    <t xml:space="preserve"> Bearer eyJhbGciOiJSUzI1NiIsInR5cCIgOiAiSldUIiwia2lkIiA6ICJZbzNJa18xYU9XUk5QcWxPLVJVTmUzVjhESldTU2U0eUgybFp4MG52cy1rIn0.eyJleHAiOjE3NTU1NjIwMDIsImlhdCI6MTc1NTU2MDIwMiwianRpIjoiNjRjMjY1NzgtZTA5Ni00M2U0LWI5MjAtYjM0NzU0MDkyYWUx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yNjQzODM0MC0xMDY3LTQ2ZDAtOTM3Zi04MDNlYTMzNzk0YWM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yNjQzODM0MC0xMDY3LTQ2ZDAtOTM3Zi04MDNlYTMzNzk0YWM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9.0sP-T19tLBHtOBVnMN33OXJeEi-vMNy8RBSoCc4ejPhNo4PGFrnYwmnicXKmiMi73oiwxCZGbIkjeMCp1NOEHx7XlAya5UXImbZ60jB8h-JH6-Dswcl026GO91uiAA-2vzmlq-XiuF-OyH9n20O97M6NO4Q0Mfk4S1DWGf8vFqN35W0BsgGRXv44izdR_NGg64lHZc6wbDNWB5XXhrF06t4zuHMJy_MJR-KXIWAK4VAsFemj23kEKtrdG-oYueWeVB05t_ar6CcR6F4l-k9H34c8jGiv3vdNMJ50LfPsNXTjStfBGl-hvDw041rz4LbUn936zLJHWGCOcEDxXCkw7Q </t>
  </si>
  <si>
    <t>Listar - Modificar escala - Mercancía peligrosa - Cargar plantilla</t>
  </si>
  <si>
    <t xml:space="preserve"> https://gateway-apim-test.vuce.gob.pe/pass-through-https-cert/cp2/comunes-query/1.0/master/allByCode?code=tipoOperacion </t>
  </si>
  <si>
    <t xml:space="preserve"> https://gateway-apim-test.vuce.gob.pe/pass-through-https-cert/cp2/comunes-query/1.0/master/allByCodeAndAttribute?code=onu&amp;imdg_code_id=15 </t>
  </si>
  <si>
    <t>Listar - Modificar escala - Mercancía peligrosa - Editar mercancía</t>
  </si>
  <si>
    <t xml:space="preserve"> https://gateway-apim-test.vuce.gob.pe/pass-through-https-cert/cp2/comunes-query/1.0/master/allByCodeAndAttribute?code=puerto&amp;puerto_id=1554 </t>
  </si>
  <si>
    <t xml:space="preserve"> https://gateway-apim-test.vuce.gob.pe/pass-through-https-cert/cp2/comunes-query/1.0/master/allByCodeAndDescription?code=onu&amp;size=10&amp;description=&amp;page=1 </t>
  </si>
  <si>
    <t xml:space="preserve"> https://gateway-apim-test.vuce.gob.pe/pass-through-https-cert/cp2/comunes-query/1.0/master/allByCodeAndDescription?code=puerto&amp;size=10&amp;description=c&amp;page=0 </t>
  </si>
  <si>
    <t xml:space="preserve"> multipart/form-data; boundary=----WebKitFormBoundaryoAAS6OzebG7NFFIe </t>
  </si>
  <si>
    <t xml:space="preserve"> https://gateway-apim-test.vuce.gob.pe/pass-through-https-cert/cp2/escaladocumento-query/1.0/escala-documentos?escalaId=2180&amp;indicador=E&amp;pestanaId=66 </t>
  </si>
  <si>
    <t xml:space="preserve"> https://gateway-apim-test.vuce.gob.pe/pass-through-https-cert/cp2/fichatecnica-query/1.0/documentos?ecmDocumentoId=E0CCC298-0000-C82D-9CBD-AC19CD4ABAC0 </t>
  </si>
  <si>
    <t>Listar - Modificar escala - Mercancía peligrosa - Enviar</t>
  </si>
  <si>
    <t xml:space="preserve"> https://gateway-apim-test.vuce.gob.pe/pass-through-https-cert/cp2/gestionduenave-command/1.0/mercancia-peligrosa/enviar-mercancia-peligrosa/2180 </t>
  </si>
  <si>
    <t>Listar - Modificar escala - Mercancía peligrosa - Guardar</t>
  </si>
  <si>
    <t xml:space="preserve"> https://gateway-apim-test.vuce.gob.pe/pass-through-https-cert/cp2/gestionduenave-query/1.0/mercancia-peligrosa/2180?size=25&amp;indicadorES=E&amp;page=1 </t>
  </si>
  <si>
    <t xml:space="preserve"> https://gateway-apim-test.vuce.gob.pe/pass-through-https-cert/cp2/gestionduenave-query/1.0/mercancia-peligrosa/2180?</t>
  </si>
  <si>
    <t xml:space="preserve"> https://gateway-apim-test.vuce.gob.pe/pass-through-https-cert/cp2/gestionduenave-query/1.0/mercancia-peligrosa/lista/2180 </t>
  </si>
  <si>
    <t xml:space="preserve"> https://gateway-apim-test.vuce.gob.pe/pass-through-https-cert/cp2/gestionduenave-query/1.0/motivo-escala/escala/2180 </t>
  </si>
  <si>
    <t>Listar - Modificar escala - Mercancía peligrosa - Descargar plantilla</t>
  </si>
  <si>
    <t xml:space="preserve"> https://gateway-apim-test.vuce.gob.pe/pass-through-https-cert/cp2/gestionduenave-query/1.0/provisiones/files/mercancias_peligrosas.xlsx </t>
  </si>
  <si>
    <t xml:space="preserve"> {"acronimo":"CP","tipoSeguimientoId":1,"document":"","documentInstance":"","body":{"escalaId":2180,"indicadorES":"E","estado":"S","indicadorNill":true,"mercanciasPeligrosas":[{"puertoCargaId":1355,"puertoDescargaId":4851,"nroReferencia":"1233","numContenedor":"ABCD1234567","marcasNros":"AX344","claseRiesgo":null,"codGrupoEmbalaje":1,"puntoInflacion":23,"contaminante":true,"estibaAbordo":"BODEGA SUR","emsDerrame":"S-X","emsFuego":"F-B","estado":"S","cantidad":3434,"claseDivision":"1.4G","desCarga":"OBJETOS EXPLOSIVOS, N.E.P.","masaBruta":1.4,"masaNeta":1.2,"onuId":220,"tipoOperacionId":"1","temporalId":"07590894-2e7d-4d4f-b31a-cc480688ee18","isValid":true},{"puertoCargaId":1519,"puertoDescargaId":12721,"nroReferencia":"1233","marcasNros":"AX3444","claseRiesgo":null,"codGrupoEmbalaje":2,"puntoInflacion":99.99,"contaminante":false,"estibaAbordo":"BODEGA SUR","emsDerrame":"S-Y","emsFuego":"F-B","estado":"S","cantidad":121.34,"claseDivision":"1.2L","desCarga":"SUSTANCIAS EXPLOSIVAS, N.E.P.","masaBruta":1.4,"masaNeta":1.2,"onuId":225,"tipoOperacionId":"2","temporalId":"56221b85-119d-4385-9e05-0510892abd05","isValid":true},{"puertoCargaId":1554,"puertoDescargaId":16255,"nroReferencia":"1233","numContenedor":"ABCD1234568","marcasNros":"CV455","claseRiesgo":null,"codGrupoEmbalaje":4,"puntoInflacion":100,"contaminante":true,"estibaAbordo":"BODEGA NORTE","emsDerrame":"S-X","emsFuego":"F-B","estado":"S","cantidad":2.5,"claseDivision":"1.4D","desCarga":"CABEZAS DE COMBATE PARA COHETES, CON CARGA DISPERSORA O CARGA EXPULSORA","masaBruta":1.4,"masaNeta":1.2,"onuId":237,"tipoOperacionId":"3","temporalId":"b050e238-b388-459e-9d88-df1fe2582c20","isValid":true},{"puertoCargaId":16253,"puertoDescargaId":16255,"nroReferencia":"1233","numContenedor":"ABCD1234569","marcasNros":"vb344","claseRiesgo":null,"codGrupoEmbalaje":3,"puntoInflacion":-98.34,"contaminante":true,"estibaAbordo":"BODEGA NORTE","emsDerrame":"S-U","emsFuego":"F-D","estado":"S","cantidad":1.23,"claseDivision":"2.1","desCarga":"ACETILENO DISUELTO","masaBruta":1.4,"masaNeta":1.2,"onuId":369,"tipoOperacionId":"4","temporalId":"42c545ab-b39b-4c47-95d0-ef99782590c2","isValid":true},{"estado":"S","puertoCargaId":11,"puertoDescargaId":3,"nroReferencia":"","numContenedor":"","marcasNros":"","cantidad":0,"onuId":15,"claseDivision":"1.1D","desCarga":"PÃ?LVORA NEGRA (PÃ?LVORA DE CAÃ?Ã?N) EN FORMA DE GRANOS O POLVO","claseRiesgo":null,"emsFuego":"F-B","emsDerrame":"S-Y","codGrupoEmbalaje":4,"puntoInflacion":2,"contaminante":"true","tipoOperacionId":1,"masaNeta":12,"masaBruta":12,"estibaAbordo":"XYZ","temporalId":"ddde7b8b-55d6-415a-aa5a-43d82b38f8e3"}],"isSend":false},"anuncio":false,"id":null,"registerArrival":false,"directReception":false,"corrected":false,"requiredNill":false,"escalaId":2180,"acronymList":["PBIP","LT","LP","CP","DMS","LN","PR","DGA","DCAR"]}  </t>
  </si>
  <si>
    <t xml:space="preserve">{"acronimo":"CP","tipoSeguimientoId":2,"document":"","documentInstance":"","body":{"escalaId":2180,"indicadorES":"E","estado":"S","indicadorNill":true,"mercanciasPeligrosas":[],"listaId":1376,"isSend":true},"anuncio":false,"id":null,"registerArrival":false,"directReception":false,"corrected":false,"requiredNill":false,"escalaId":2180,"acronymList":["PBIP","LT","LP","CP","DMS","LN","PR","DGA","DCAR"]} </t>
  </si>
  <si>
    <t>Mercancía Peligrosa - Opinar</t>
  </si>
  <si>
    <t xml:space="preserve"> Bearer eyJhbGciOiJSUzI1NiIsInR5cCIgOiAiSldUIiwia2lkIiA6ICJZbzNJa18xYU9XUk5QcWxPLVJVTmUzVjhESldTU2U0eUgybFp4MG52cy1rIn0.eyJleHAiOjE3NTU2OTcwMDEsImlhdCI6MTc1NTY5NTIwMSwianRpIjoiNzNlNzZkMmQtMDJhNC00Y2I1LTlkY2ItMDA3YTFiNjBlYjE0IiwiaXNzIjoiaHR0cHM6Ly9hdXRob3JpemUtdGVzdC52dWNlLmdvYi5wZS9hdXRoMi9yZWFsbXMvYXV0ZW50aWNhY2lvbjIiLCJhdWQiOiJhY2NvdW50Iiwic3ViIjoiZjo1ODY4MTA4Zi0yZTdkLTQ4NGEtYTZkYi00ZWYyMmZhZjJlYWE6Y3AtY2VydGktMDZAZ21haWwuY29tIiwidHlwIjoiQmVhcmVyIiwiYXpwIjoibGFuZGluZy1hdXRoMiIsInNlc3Npb25fc3RhdGUiOiIyMDEwNGM5Ny01YjkzLTRmOWQtOGU2Yy00ODczYjBhOGNmYzA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yMDEwNGM5Ny01YjkzLTRmOWQtOGU2Yy00ODczYjBhOGNmYzAiLCJlbWFpbF92ZXJpZmllZCI6ZmFsc2UsImRlc1RpcG9Eb2N1bWVudG8iOiJETkkiLCJjb2RUaXBvRG9jdW1lbnRvIjoiMiIsInByZWZlcnJlZF91c2VybmFtZSI6ImNwLWNlcnRpLTA2QGdtYWlsLmNvbSIsIm51bWVyb0RvY3VtZW50byI6IjQwODk4MDAxIiwiYXBlTWF0ZXJubyI6IlBlcmV6Iiwibm9tYnJlQ29tcGxldG8iOiJHdWlkbyBSYW1vcyBQZXJleiIsImFwZVBhdGVybm8iOiJSYW1vcyIsImVtYWlsIjoiY3AtY2VydGktMDZAZ21haWwuY29tIiwibm9tYnJlcyI6Ikd1aWRvIn0.RCuepbdPa1KJGPKdQTkFxbdTuJO9D-y1ghLc1Jm1mV2GxaHSqijX4qUq4GTyjo8BVntI3vFU3kI-zczVf8dyN0hqAJ1DKVXSYzF2Ziw3JVHsZJ5gyKcwf63p8N9ihRYRV9EUYUHGFUJNmt5327OIbnOKzt17YlEh7533BSWA4So9PEqyKuw9qStNX_oQvaykoEghCOViDWf2IWOLsTxLp57-8my2RpV7PUMdAK-wrHNswRGvBabZQi5ga9VUx54PzollL2hsMGUmHj4vsGErg3Ox-wUPZX0sHe2c386XhDA2BQOKaNlhJA1M97O2WW0RAkH1wd3Dv1BXg4KH1Rf0cg </t>
  </si>
  <si>
    <t>Listar - Modificar escala - Mercancía peligrosa - Opinar - opinar</t>
  </si>
  <si>
    <t>{"escala":2287,"ruc":"20153408191","indEnRevision":true,"user":"105 | Guido Ramos Perez"}</t>
  </si>
  <si>
    <t>Listar - Modificar escala - Mercancía peligrosa - Opinar</t>
  </si>
  <si>
    <t xml:space="preserve"> https://gateway-apim-test.vuce.gob.pe/pass-through-https-cert/cp2/gestionduenave-query/1.0/escala-seguimientos/escalaId/2287/2?escalaId=2287&amp;estado=2 </t>
  </si>
  <si>
    <t xml:space="preserve"> https://gateway-apim-test.vuce.gob.pe/pass-through-https-cert/cp2/gestionduenave-query/1.0/escala-seguimientos/escalaId/2287/2?</t>
  </si>
  <si>
    <t xml:space="preserve"> https://gateway-apim-test.vuce.gob.pe/pass-through-https-cert/cp2/gestionduenave-query/1.0/escala-seguimientos/search?escalaId=2287 </t>
  </si>
  <si>
    <t xml:space="preserve"> https://gateway-apim-test.vuce.gob.pe/pass-through-https-cert/cp2/gestionduenave-query/1.0/escala-seguimientos/search?escalaId=2287&amp;documentoId=66 </t>
  </si>
  <si>
    <t xml:space="preserve"> https://gateway-apim-test.vuce.gob.pe/pass-through-https-cert/cp2/gestionduenave-query/1.0/mercancia-peligrosa/2287?size=25&amp;indicadorES=E&amp;page=1 </t>
  </si>
  <si>
    <t xml:space="preserve"> https://gateway-apim-test.vuce.gob.pe/pass-through-https-cert/cp2/gestionduenave-query/1.0/mercancia-peligrosa/2287?</t>
  </si>
  <si>
    <t xml:space="preserve"> https://gateway-apim-test.vuce.gob.pe/pass-through-https-cert/cp2/gestionduenave-query/1.0/mercancia-peligrosa/lista/2287 </t>
  </si>
  <si>
    <t xml:space="preserve">{"acronimo":"CP","tipoSeguimientoId":3,"document":"","documentInstance":"","body":{"escalaId":2287,"tipoSegId":3,"rucUsuario":"20153408191","razonSocial":"DICAPI","indNil":true,"acronimoDocumento":"CP","indicadorEs":"E","comentario":"FV","estado":"S"},"anuncio":false,"id":null,"registerArrival":false,"directReception":false,"corrected":false,"requiredNill":false,"escalaId":0,"acronymList":["PBIP","LT","LP","CP","DMS","LN","PR","DGA","DCAR"]}  </t>
  </si>
  <si>
    <t>No agrupado</t>
  </si>
  <si>
    <t>Consultas</t>
  </si>
  <si>
    <t>Consultar ficha tecnica</t>
  </si>
  <si>
    <t>Consultar</t>
  </si>
  <si>
    <t>https://gateway-apim-test.vuce.gob.pe/pass-through-https-cert/cp2/comunes-query/1.0/master/allByCode?code=armador</t>
  </si>
  <si>
    <t>Bearer eyJhbGciOiJSUzI1NiIsInR5cCIgOiAiSldUIiwia2lkIiA6ICJZbzNJa18xYU9XUk5QcWxPLVJVTmUzVjhESldTU2U0eUgybFp4MG52cy1rIn0.eyJleHAiOjE3NTU5OTgxMTQsImlhdCI6MTc1NTk5NjMxNCwianRpIjoiYmIxNzkxYjQtNzkyNi00NTRjLWJmODctYzY4MWYxYTU0OWViIiwiaXNzIjoiaHR0cHM6Ly9hdXRob3JpemUtdGVzdC52dWNlLmdvYi5wZS9hdXRoMi9yZWFsbXMvYXV0ZW50aWNhY2lvbjIiLCJhdWQiOiJhY2NvdW50Iiwic3ViIjoiZjo1ODY4MTA4Zi0yZTdkLTQ4NGEtYTZkYi00ZWYyMmZhZjJlYWE6Y3AtY2VydGktMDVAZ21haWwuY29tIiwidHlwIjoiQmVhcmVyIiwiYXpwIjoibGFuZGluZy1hdXRoMiIsInNlc3Npb25fc3RhdGUiOiI0NmNmN2FmNy01MDAyLTQ1ZTAtOWRkYS1kMzY3OWY2OGE0M2E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0NmNmN2FmNy01MDAyLTQ1ZTAtOWRkYS1kMzY3OWY2OGE0M2EiLCJlbWFpbF92ZXJpZmllZCI6ZmFsc2UsImRlc1RpcG9Eb2N1bWVudG8iOiJSVUMiLCJjb2RUaXBvRG9jdW1lbnRvIjoiMSIsInByZWZlcnJlZF91c2VybmFtZSI6ImNwLWNlcnRpLTA1QGdtYWlsLmNvbSIsIm51bWVyb0RvY3VtZW50byI6IjIwMjYyOTk5OTk5IiwiYXBlTWF0ZXJubyI6IlRpdmVzIiwibm9tYnJlQ29tcGxldG8iOiJUQU1QQSBUSVZFUyBUVUxBIiwiYXBlUGF0ZXJubyI6IlRhbXBhIiwiZW1haWwiOiJjcC1jZXJ0aS0wNUBnbWFpbC5jb20iLCJub21icmVzIjoiVHVsYSJ9.w2CtZr6m1v6rKIkNrtVxerEhbvygSBv09WI6hEKHXiGKBrdJtMJ1tLxFYO76OKeP8x1orZx9NgM20XYdmZCHE2AoyTXHMJKJHxhmIt-_YGbb6s5sHAf25JRF4J75xC3NVJsaAKGa_wBWnsTS5hWjwDOkHkSOBtG1pQ6P6VLmEeF-sba_ra0HszToozSvhwvbe6gXotJo5kLH1DcfVlAyFhgAt7cGfTeQgUcQw3iHFLeucfBvw8AsBmmxZKTD7ylN5EgOVSqiHDIR7b0mNnRhFMd-AgYd__jTc3z3tb39QOQcj_VZoSU9ZErkzRQwUsWOrgV-2g6Cd2EcajSULQO4mg</t>
  </si>
  <si>
    <t>104 | Tula Tampa Tives</t>
  </si>
  <si>
    <t>https://gateway-apim-test.vuce.gob.pe/pass-through-https-cert/cp2/comunes-query/1.0/master/allByCode?code=estadoFicTec</t>
  </si>
  <si>
    <t>https://gateway-apim-test.vuce.gob.pe/pass-through-https-cert/cp2/comunes-query/1.0/master/allByCode?code=materialCasco</t>
  </si>
  <si>
    <t>https://gateway-apim-test.vuce.gob.pe/pass-through-https-cert/cp2/comunes-query/1.0/master/allByCode?code=naviera</t>
  </si>
  <si>
    <t>https://gateway-apim-test.vuce.gob.pe/pass-through-https-cert/cp2/comunes-query/1.0/master/allByCode?code=pais</t>
  </si>
  <si>
    <t>https://gateway-apim-test.vuce.gob.pe/pass-through-https-cert/cp2/comunes-query/1.0/master/allByCode?code=puerto</t>
  </si>
  <si>
    <t>https://gateway-apim-test.vuce.gob.pe/pass-through-https-cert/cp2/comunes-query/1.0/master/allByCode?code=tipoNave</t>
  </si>
  <si>
    <t>https://gateway-apim-test.vuce.gob.pe/pass-through-https-cert/cp2/comunes-query/1.0/master/allByCode?code=tipoTrafico</t>
  </si>
  <si>
    <t>Exportar</t>
  </si>
  <si>
    <t>https://gateway-apim-test.vuce.gob.pe/pass-through-https-cert/cp2/consultaficha-query/1.0/fichastecnicas/exportarExcel?pageNumber=0&amp;pageSize=100&amp;fechaInicio=20250803&amp;fechaFin=20250824&amp;estado=1</t>
  </si>
  <si>
    <t>https://gateway-apim-test.vuce.gob.pe/pass-through-https-cert/cp2/consultaficha-query/1.0/fichastecnicas/exportarExcel?</t>
  </si>
  <si>
    <t>consultaficha-query</t>
  </si>
  <si>
    <t>https://gateway-apim-test.vuce.gob.pe/pass-through-https-cert/cp2/consultaficha-query/1.0/fichastecnicas?pageNumber=0&amp;pageSize=100&amp;fechaInicio=20160103&amp;fechaFin=20250804&amp;estado=1</t>
  </si>
  <si>
    <t>https://gateway-apim-test.vuce.gob.pe/pass-through-https-cert/cp2/consultaficha-query/1.0/fichastecnicas?</t>
  </si>
  <si>
    <t>https://gateway-apim-test.vuce.gob.pe/pass-through-https-cert/cp2/fichatecnica-query/1.0/buscar-idFicha?numberpage=1&amp;sizepage=1&amp;idFicha=1618&amp;nVesion=1</t>
  </si>
  <si>
    <t>https://gateway-apim-test.vuce.gob.pe/pass-through-https-cert/cp2/fichatecnica-query/1.0/buscar-idFicha?</t>
  </si>
  <si>
    <t>https://gateway-apim-test.vuce.gob.pe/pass-through-https-cert/cp2/fichatecnica-query/1.0/documento?numberpage=1&amp;sizepage=5&amp;idFichaTecnicaDet=3800</t>
  </si>
  <si>
    <t>https://gateway-apim-test.vuce.gob.pe/pass-through-https-cert/cp2/fichatecnica-query/1.0/documento?</t>
  </si>
  <si>
    <t>https://gateway-apim-test.vuce.gob.pe/pass-through-https-cert/cp2/fichatecnica-query/1.0/documentos/vencidos?idFichaTecnicaDet=3800</t>
  </si>
  <si>
    <t>Consultar - ver</t>
  </si>
  <si>
    <t>https://gateway-apim-test.vuce.gob.pe/pass-through-https-cert/cp2/fichatecnica-query/1.0/documentos?ecmDocumentoId=F0421E93-0000-C424-9273-417CA56BD6B9</t>
  </si>
  <si>
    <t>https://gateway-apim-test.vuce.gob.pe/pass-through-https-cert/cp2/fichatecnica-query/1.0/documentos?</t>
  </si>
  <si>
    <t>Programación Arribo y Zarpe</t>
  </si>
  <si>
    <t>https://gateway-apim-test.vuce.gob.pe/pass-through-https-cert/cp2/arriboyzarpe-query/1.0/arribozarpe/documento/pdf</t>
  </si>
  <si>
    <t>Bearer eyJhbGciOiJSUzI1NiIsInR5cCIgOiAiSldUIiwia2lkIiA6ICJZbzNJa18xYU9XUk5QcWxPLVJVTmUzVjhESldTU2U0eUgybFp4MG52cy1rIn0.eyJleHAiOjE3NTYwNTQxMjYsImlhdCI6MTc1NjA1MjMyNiwianRpIjoiZGVmNzA2MzgtMjMwYy00ZDE4LWIxYWEtZDliMWVkMzQxZWNhIiwiaXNzIjoiaHR0cHM6Ly9hdXRob3JpemUtdGVzdC52dWNlLmdvYi5wZS9hdXRoMi9yZWFsbXMvYXV0ZW50aWNhY2lvbjIiLCJhdWQiOiJhY2NvdW50Iiwic3ViIjoiZjo1ODY4MTA4Zi0yZTdkLTQ4NGEtYTZkYi00ZWYyMmZhZjJlYWE6Y3AtY2VydGktMDVAZ21haWwuY29tIiwidHlwIjoiQmVhcmVyIiwiYXpwIjoibGFuZGluZy1hdXRoMiIsInNlc3Npb25fc3RhdGUiOiJmOGZlNTdlNC03NmNjLTQyNzAtYTU4Ny00OTc3NTRmNWY0YjM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JmOGZlNTdlNC03NmNjLTQyNzAtYTU4Ny00OTc3NTRmNWY0YjMiLCJlbWFpbF92ZXJpZmllZCI6ZmFsc2UsImRlc1RpcG9Eb2N1bWVudG8iOiJSVUMiLCJjb2RUaXBvRG9jdW1lbnRvIjoiMSIsInByZWZlcnJlZF91c2VybmFtZSI6ImNwLWNlcnRpLTA1QGdtYWlsLmNvbSIsIm51bWVyb0RvY3VtZW50byI6IjIwMjYyOTk5OTk5IiwiYXBlTWF0ZXJubyI6IlRpdmVzIiwibm9tYnJlQ29tcGxldG8iOiJUQU1QQSBUSVZFUyBUVUxBIiwiYXBlUGF0ZXJubyI6IlRhbXBhIiwiZW1haWwiOiJjcC1jZXJ0aS0wNUBnbWFpbC5jb20iLCJub21icmVzIjoiVHVsYSJ9.oPQG-WllxYAbJdh-xaZmBdBnVMynAKb-4mHVDWsX9ZB4rm7ZUXIXcKbfFEkMcM8h7RF1QCzZXXpk2K3RrL1p55YxcCbU1jSc_NQ_b1vAL0dWyBNyaQU9Wl5Mrwu2aDrRscde5rPXr5zDPJAW9Z6SX8LGLMdn-uxm5W3LPUyOefeymWFvjFU6WKT1g64feObmMRj0X60QIoPrHbyWarBNvefE8Mhd9ZkQh1hfXuXv4z8uxK0qy1F2Ke1js1CCoEUdukUiUrY332h7Rq91Ljyt2v_zA5Jw3-AFdvsEgBFyxqU0fqTXv-lXpM5KZaV9W7stvt_DuH3LzXm3JAuYAK965A</t>
  </si>
  <si>
    <t>USER</t>
  </si>
  <si>
    <t>arriboyzarpe-query</t>
  </si>
  <si>
    <t>https://gateway-apim-test.vuce.gob.pe/pass-through-https-cert/cp2/arriboyzarpe-query/1.0/arribozarpe/filter?numberpage=1&amp;sizepage=25&amp;programacionDia=false</t>
  </si>
  <si>
    <t>https://gateway-apim-test.vuce.gob.pe/pass-through-https-cert/cp2/arriboyzarpe-query/1.0/arribozarpe/filter?</t>
  </si>
  <si>
    <t>https://gateway-apim-test.vuce.gob.pe/pass-through-https-cert/cp2/arriboyzarpe-query/1.0/arribozarpe/search?numberpage=1&amp;sizepage=25&amp;codPuertoNacional=CLL&amp;anio=2025&amp;numero=886</t>
  </si>
  <si>
    <t>https://gateway-apim-test.vuce.gob.pe/pass-through-https-cert/cp2/arriboyzarpe-query/1.0/arribozarpe/search?</t>
  </si>
  <si>
    <t>https://gateway-apim-test.vuce.gob.pe/pass-through-https-cert/cp2/arriboyzarpe-query/1.0/arribozarpe?numberpage=1&amp;sizepage=25&amp;codPuertoNacional=CLL&amp;anio=2025&amp;numero=</t>
  </si>
  <si>
    <t>https://gateway-apim-test.vuce.gob.pe/pass-through-https-cert/cp2/arriboyzarpe-query/1.0/arribozarpe?</t>
  </si>
  <si>
    <t>https://gateway-apim-test.vuce.gob.pe/pass-through-https-cert/cp2/comunes-query/1.0/master/allByCode?code=puertoNacional</t>
  </si>
  <si>
    <t>https://gateway-apim-test.vuce.gob.pe/pass-through-https-cert/cp2/comunes-query/1.0/master/allByFatherCode?maestroPadreId=33</t>
  </si>
  <si>
    <t>https://gateway-apim-test.vuce.gob.pe/pass-through-https-cert/cp2/comunes-query/1.0/master/allByFatherCode?</t>
  </si>
  <si>
    <t>Seguimiento nave</t>
  </si>
  <si>
    <t>Listar / filtrar</t>
  </si>
  <si>
    <t>Error 401</t>
  </si>
  <si>
    <t>vacio</t>
  </si>
  <si>
    <t>Visualización de Audit Trail</t>
  </si>
  <si>
    <t>https://gateway-apim-test.vuce.gob.pe/pass-through-https-cert/cp2/audittrail-query/1.0/audittrail?pageNumber=1&amp;pageSize=25&amp;due=CLL-2025-</t>
  </si>
  <si>
    <t>https://gateway-apim-test.vuce.gob.pe/pass-through-https-cert/cp2/audittrail-query/1.0/audittrail?</t>
  </si>
  <si>
    <t>audittrail-query</t>
  </si>
  <si>
    <t>https://gateway-apim-test.vuce.gob.pe/pass-through-https-cert/cp2/audittrail-query/1.0/audittrail?pageNumber=1&amp;pageSize=25&amp;due=CLL-2025-&amp;entidadRUC=20509645150&amp;agenciaRUC=20600879538</t>
  </si>
  <si>
    <t>https://gateway-apim-test.vuce.gob.pe/pass-through-https-cert/cp2/audittrail-query/1.0/audittrail?pageNumber=1&amp;pageSize=25&amp;due=CLL-2025-00886</t>
  </si>
  <si>
    <t>https://gateway-apim-test.vuce.gob.pe/pass-through-https-cert/cp2/comunes-query/1.0/master/allByCode?code=agencia</t>
  </si>
  <si>
    <t>https://gateway-apim-test.vuce.gob.pe/pass-through-https-cert/cp2/comunes-query/1.0/master/allByCode?code=documento</t>
  </si>
  <si>
    <t>https://gateway-apim-test.vuce.gob.pe/pass-through-https-cert/cp2/comunes-query/1.0/master/allByCode?code=entidad</t>
  </si>
  <si>
    <t>https://gateway-apim-test.vuce.gob.pe/pass-through-https-cert/cp2/comunes-query/1.0/master/allByCode?code=tipoSeguimiento</t>
  </si>
  <si>
    <t>E4</t>
  </si>
  <si>
    <t>Expediente Electrónico</t>
  </si>
  <si>
    <t>Consultas Expediente Electrónico</t>
  </si>
  <si>
    <t>Bearer eyJhbGciOiJSUzI1NiIsInR5cCIgOiAiSldUIiwia2lkIiA6ICJZbzNJa18xYU9XUk5QcWxPLVJVTmUzVjhESldTU2U0eUgybFp4MG52cy1rIn0.eyJleHAiOjE3NTYxMzM4MzEsImlhdCI6MTc1NjEzMjAzMSwianRpIjoiZjkzNDA0NmItMTFhOC00M2U3LTliNzMtMmE0Mjk2NWJlNjRj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JjOWI4MDRjMS01ODg5LTRlMzktYTAyNC04MjA0ODY0NTgwOGU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JjOWI4MDRjMS01ODg5LTRlMzktYTAyNC04MjA0ODY0NTgwOGU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zv2TtEu_HLOPUUIVscTzp8Sc9EOp_ZBzEutp2WjYstMPEgGkI-lXHDjioegAhiJeqf7IKGHup3_COQx8rotmhBJcMJJqw9vBrtcn84fVF8reVh9V0U6TZrAevEI1dgq1ZEY2R9pljD5rQjSZoE0_zyf65LFfr8VcxTcHUATEWH18HgbjlX3a0GgVuDCFbj6eGD66Lplz6M7Ngvqt569B1w6Q3W78mAKRqDAeOnUEuIgI-j-VgNws1iJVjJ1PaGV7ksl2QlnsNQLral-VpLb78ZrHetlAQOs6woJ_XNdbOOyxRcsnBDJJQeJw8vQgOB8NIEjnWRX2HjLlY53txMDu5w</t>
  </si>
  <si>
    <t>https://gateway-apim-test.vuce.gob.pe/pass-through-https-cert/cp2/comunes-query/1.0/master/allByCode?code=estadoDue</t>
  </si>
  <si>
    <t>Descargar</t>
  </si>
  <si>
    <t>https://gateway-apim-test.vuce.gob.pe/pass-through-https-cert/cp2/gestionduenave-query/1.0/escala-documento/adjuntos-due/1712/E</t>
  </si>
  <si>
    <t>https://gateway-apim-test.vuce.gob.pe/pass-through-https-cert/cp2/gestionduenave-query/1.0/escalas/buscarexpediente</t>
  </si>
  <si>
    <t>{"page":1,"size":25,"anio":"2025","estados":[1,2,3,4,5,6,7,8],"agencia":"1","puerto":"CHM"}</t>
  </si>
  <si>
    <t>{"page":1,"size":25,"anio":"2025","estados":[1,2,3,4,5,6,7,8],"agencia":"1","puerto":"CHM","escalaId":"0001"}</t>
  </si>
  <si>
    <t>{"page":1,"size":25,"anio":"2025","estados":[4,1,3,2,10,11,9,5,6,8,7],"agencia":"1","puerto":"CHM","escalaId":"0001"}</t>
  </si>
  <si>
    <t>Ver documento</t>
  </si>
  <si>
    <t>{"escalaId":1712,"tipo":"E","isSpanish":true,"plantillas":[{"idPlantilla":"DGA"}]}</t>
  </si>
  <si>
    <t>Agencia cambio tripulación</t>
  </si>
  <si>
    <t>Nuevo cambio - informar</t>
  </si>
  <si>
    <t>https://gateway-apim-test.vuce.gob.pe/pass-through-https-cert/cp2/cambioagenciatripulante-command/1.0/cambio-agencia-tripulante</t>
  </si>
  <si>
    <t>body</t>
  </si>
  <si>
    <t>Bearer eyJhbGciOiJSUzI1NiIsInR5cCIgOiAiSldUIiwia2lkIiA6ICJZbzNJa18xYU9XUk5QcWxPLVJVTmUzVjhESldTU2U0eUgybFp4MG52cy1rIn0.eyJleHAiOjE3NTU5OTI4MDAsImlhdCI6MTc1NTk5MTAwMCwianRpIjoiNzFiNDI3ZWQtYzJkMC00YzgwLTliYjctYzZkMmFiN2FjNGZi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4YTY1NGVkMy04NzRjLTRjOGMtOGIwNi1iMGYzY2IxZjFjMGE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4YTY1NGVkMy04NzRjLTRjOGMtOGIwNi1iMGYzY2IxZjFjMGE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nPkbYclyv8Q54RBa_1gDTVKrmKZl32DAX9IipBxrjpmlnxP2fiTMJXjSqNLh15bxBhgWskpqfTabR6pkg1gTCSqeLxPmVcwjBot-xEFzP-POxj0yLu2HOaL1M_gUS3f7x8g_JPVgDPjS6vi-PjenNdIBIQ-e0cst9bW6O2fsIBNqqQFoi9nlx4aLJDjhyZYCm4Ww4BEyeE4ZGPP7Bk0UUpwGekOtq02ZlHO8BDIDeXXciThYj5Np00cSBDk_FRSA-mr9JUdU--TbvOIyuLHilZC2wnmt1HTg3jx8kLoxYncxxtJ-u0GNxg5jaccC7lFoeN5NL-XcRbHRi7JWsYWbhA</t>
  </si>
  <si>
    <t>cambioagenciatripulante-command</t>
  </si>
  <si>
    <t>https://gateway-apim-test.vuce.gob.pe/pass-through-https-cert/cp2/cambioagenciatripulante-query/1.0/cambio-agencia-tripulante/filter?numberpage=1&amp;sizepage=25&amp;codeAgencia=1</t>
  </si>
  <si>
    <t>https://gateway-apim-test.vuce.gob.pe/pass-through-https-cert/cp2/cambioagenciatripulante-query/1.0/cambio-agencia-tripulante/filter?</t>
  </si>
  <si>
    <t>Nuevo cambio - buscar nave + seleccionar</t>
  </si>
  <si>
    <t>https://gateway-apim-test.vuce.gob.pe/pass-through-https-cert/cp2/cambioagenciatripulante-query/1.0/cambio-agencia-tripulante/nave/filter?puertoEscala=CLL&amp;agenciaId=39</t>
  </si>
  <si>
    <t>https://gateway-apim-test.vuce.gob.pe/pass-through-https-cert/cp2/cambioagenciatripulante-query/1.0/cambio-agencia-tripulante/nave/filter?</t>
  </si>
  <si>
    <t>Nuevo cambio - buscar due</t>
  </si>
  <si>
    <t>https://gateway-apim-test.vuce.gob.pe/pass-through-https-cert/cp2/cambioagenciatripulante-query/1.0/cambio-agencia-tripulante/nave-by-nrodue?puertoEscala=CLL&amp;annoEscala=2025&amp;numeroEscala=886</t>
  </si>
  <si>
    <t>https://gateway-apim-test.vuce.gob.pe/pass-through-https-cert/cp2/cambioagenciatripulante-query/1.0/cambio-agencia-tripulante/nave-by-nrodue?</t>
  </si>
  <si>
    <t>https://gateway-apim-test.vuce.gob.pe/pass-through-https-cert/cp2/cambioagenciatripulante-query/1.0/cambio-agencia-tripulante/search?numberpage=1&amp;sizepage=25&amp;puertoEscala=CLL&amp;annoEscala=2025&amp;codeAgencia=1</t>
  </si>
  <si>
    <t>https://gateway-apim-test.vuce.gob.pe/pass-through-https-cert/cp2/cambioagenciatripulante-query/1.0/cambio-agencia-tripulante/search?</t>
  </si>
  <si>
    <t>https://gateway-apim-test.vuce.gob.pe/pass-through-https-cert/cp2/cambioagenciatripulante-query/1.0/cambio-agencia-tripulante?numberpage=1&amp;sizepage=25&amp;puertoEscala=CLL&amp;annoEscala=2025&amp;numeroEscala=0791&amp;codeAgencia=1</t>
  </si>
  <si>
    <t>https://gateway-apim-test.vuce.gob.pe/pass-through-https-cert/cp2/cambioagenciatripulante-query/1.0/cambio-agencia-tripulante?</t>
  </si>
  <si>
    <t>Nuevo cambio</t>
  </si>
  <si>
    <t>Listar - ver</t>
  </si>
  <si>
    <t>https://gateway-apim-test.vuce.gob.pe/pass-through-https-cert/cp2/documento/1.0/documentos?ecmDocumentoId=C0FBC598-0000-C221-98F9-16EA8112FAAD</t>
  </si>
  <si>
    <t>https://gateway-apim-test.vuce.gob.pe/pass-through-https-cert/cp2/documento/1.0/documentos?</t>
  </si>
  <si>
    <t>documento</t>
  </si>
  <si>
    <t>Cambio agencia</t>
  </si>
  <si>
    <t>Acciones - cancelar</t>
  </si>
  <si>
    <t>https://gateway-apim-test.vuce.gob.pe/pass-through-https-cert/cp2/cambioagencia-command/1.0/cambioagencia/emisor?rucReceptor=20100010136&amp;cambioAgenciaId=342&amp;escalaId=2287&amp;nuevoRucReceptor=&amp;fecha=&amp;proceso=C</t>
  </si>
  <si>
    <t>https://gateway-apim-test.vuce.gob.pe/pass-through-https-cert/cp2/cambioagencia-command/1.0/cambioagencia/emisor?</t>
  </si>
  <si>
    <t>cambioagencia-command</t>
  </si>
  <si>
    <t>Acciones - modificar</t>
  </si>
  <si>
    <t>https://gateway-apim-test.vuce.gob.pe/pass-through-https-cert/cp2/cambioagencia-command/1.0/cambioagencia/emisor?rucReceptor=20100010136&amp;cambioAgenciaId=342&amp;escalaId=2287&amp;nuevoRucReceptor=20554128395&amp;fecha=23-08-2025%2018:21&amp;proceso=M</t>
  </si>
  <si>
    <t>Acciones - aceptar</t>
  </si>
  <si>
    <t>https://gateway-apim-test.vuce.gob.pe/pass-through-https-cert/cp2/cambioagencia-command/1.0/cambioagencia/receptor?rucReceptor=20100010136&amp;cambioAgenciaId=338&amp;escalaId=1411&amp;proceso=A</t>
  </si>
  <si>
    <t>Bearer eyJhbGciOiJSUzI1NiIsInR5cCIgOiAiSldUIiwia2lkIiA6ICJZbzNJa18xYU9XUk5QcWxPLVJVTmUzVjhESldTU2U0eUgybFp4MG52cy1rIn0.eyJleHAiOjE3NTYxNDU3MzIsImlhdCI6MTc1NjE0MzkzMiwianRpIjoiNTQ4ZTk1MzctMDBmZi00MTRhLTk4MTMtNWRiNGEwYzMwNzg4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JlYTc0OTQ4My0wY2U2LTRjZjUtYTIzMC04ZjViMmUwMDNjMGE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JlYTc0OTQ4My0wY2U2LTRjZjUtYTIzMC04ZjViMmUwMDNjMGE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qBFYaOEpZ9_E0BEj7youwVGkfQbwuQoKpdOsCGMn8zxWad3l_VCxbRoNfJpleiITVIOYpSYpJ0WUvowalUv75S3Pwc2jostcl3xo-wjgrl1x1-pk5D2dUhfUC8PJMbNjSITKk85KIGIqm4_tU4IBll3D5N0Ymym2EL3pl7k7gHgKgUIisqUAxl80WlO4f_shrEq8gt8CwJRGNYSTRfGVcVbqDcGSbpPUKz50EN1zbizSKLVMPkTRcM-jj0nL3UD6sZlaC5fUMDUB5D2RqQHN8l5S8M_0dU3M2J2WBAiATKZOymn8viLFcVqOr5M7EOsu-cY84cBGiHf9yJjpPoqgHA</t>
  </si>
  <si>
    <t>https://gateway-apim-test.vuce.gob.pe/pass-through-https-cert/cp2/cambioagencia-command/1.0/cambioagencia/receptor?</t>
  </si>
  <si>
    <t>https://gateway-apim-test.vuce.gob.pe/pass-through-https-cert/cp2/cambioagencia-query/1.0/cambioagencia?rucReceptor=20100010136</t>
  </si>
  <si>
    <t>https://gateway-apim-test.vuce.gob.pe/pass-through-https-cert/cp2/cambioagencia-query/1.0/cambioagencia?</t>
  </si>
  <si>
    <t>Gestion de puertos</t>
  </si>
  <si>
    <t>https://gateway-apim-test.vuce.gob.pe/pass-through-https-cert/cp2/comunes-query/1.0/master/allByCode?code=puertoDicapi</t>
  </si>
  <si>
    <t>https://gateway-apim-test.vuce.gob.pe/pass-through-https-cert/cp2/puerto-query/1.0/dicapipuerto/zona</t>
  </si>
  <si>
    <t>puerto-query</t>
  </si>
  <si>
    <t>https://gateway-apim-test.vuce.gob.pe/pass-through-https-cert/cp2/puerto-query/1.0/documentos?ecmDocumentoId=D07D9198-0000-C431-94AC-1BF97BD17BE6</t>
  </si>
  <si>
    <t>https://gateway-apim-test.vuce.gob.pe/pass-through-https-cert/cp2/puerto-query/1.0/documentos?</t>
  </si>
  <si>
    <t>https://gateway-apim-test.vuce.gob.pe/pass-through-https-cert/cp2/puerto-query/1.0/movimientopuerto</t>
  </si>
  <si>
    <t>https://gateway-apim-test.vuce.gob.pe/pass-through-https-cert/cp2/puerto-query/1.0/movimientopuerto?tipoCierre=&amp;puerto=29</t>
  </si>
  <si>
    <t>https://gateway-apim-test.vuce.gob.pe/pass-through-https-cert/cp2/puerto-query/1.0/movimientopuerto?</t>
  </si>
  <si>
    <t>Gestion para el Impedimento de Zarpe</t>
  </si>
  <si>
    <t>Alertas de Impedimento de Zarpe</t>
  </si>
  <si>
    <t>Listar - Ver Detalle Alerta</t>
  </si>
  <si>
    <t>https://gateway-apim-test.vuce.gob.pe/pass-through-https-cert/cp2/documento/1.0/documentos?ecmDocumentoId=7069C998-0000-C41B-A31D-FE75CC49E3E1</t>
  </si>
  <si>
    <t>Crear Alerta de Impedimento + enviar</t>
  </si>
  <si>
    <t>https://gateway-apim-test.vuce.gob.pe/pass-through-https-cert/cp2/impedimentozarpe-command/1.0/impedimentoszarpe/alertas</t>
  </si>
  <si>
    <t>{"fechaImpedimento":"2025-08-03T12:43:34","solicitanteAlerta":"SAINT","asuntoAlertaImpedimento":"X","tipoImpedimento":"X","detalle":[{"imo":"9622318","matricula":"","nombreNave":"SAINT1002"}]}</t>
  </si>
  <si>
    <t>multipart/form-data; boundary=----WebKitFormBoundary6X5pdkttN0BdWVaF</t>
  </si>
  <si>
    <t>Crear Levante de Alerta + Enviar</t>
  </si>
  <si>
    <t>https://gateway-apim-test.vuce.gob.pe/pass-through-https-cert/cp2/impedimentozarpe-command/1.0/impedimentoszarpe/levantealertas</t>
  </si>
  <si>
    <t>{"levanteAlertaImpedimentoId":0,"fechaLevanteAlerta":"2025-08-03T12:49:38","solicitanteLevanteAlerta":"X","asuntoLevanteAlerta":"X","detalle":[{"alertaImpedimentoZarpeDetId":281,"alertaImpedimentoZarpeCabId":252}]}</t>
  </si>
  <si>
    <t>https://gateway-apim-test.vuce.gob.pe/pass-through-https-cert/cp2/impedimentozarpe-command/1.0/impedimentoszarpe/levantealertas/documento</t>
  </si>
  <si>
    <t>multipart/form-data; boundary=----WebKitFormBoundaryM56PWfCHu7aNWDCc</t>
  </si>
  <si>
    <t>Crear Alerta de Impedimento + seleccionar</t>
  </si>
  <si>
    <t>https://gateway-apim-test.vuce.gob.pe/pass-through-https-cert/cp2/impedimentozarpe-query/1.0/escalas/naves/3246?estadoDueId=4,1,3,2,5,6,8,7</t>
  </si>
  <si>
    <t>https://gateway-apim-test.vuce.gob.pe/pass-through-https-cert/cp2/impedimentozarpe-query/1.0/escalas/naves/3246?</t>
  </si>
  <si>
    <t>impedimentozarpe-query</t>
  </si>
  <si>
    <t>https://gateway-apim-test.vuce.gob.pe/pass-through-https-cert/cp2/impedimentozarpe-query/1.0/escalas/naves?callSign=&amp;matricula=&amp;nombreNave=SAINT&amp;imo=&amp;estadoDueId=</t>
  </si>
  <si>
    <t>https://gateway-apim-test.vuce.gob.pe/pass-through-https-cert/cp2/impedimentozarpe-query/1.0/escalas/naves?</t>
  </si>
  <si>
    <t>https://gateway-apim-test.vuce.gob.pe/pass-through-https-cert/cp2/impedimentozarpe-query/1.0/impedimentoszarpe/alertas?fechaInicio=2025-07-01&amp;fechaFin=2025-08-24&amp;nombreNave=BUQUE3&amp;numberpage=1&amp;sizepage=10</t>
  </si>
  <si>
    <t>https://gateway-apim-test.vuce.gob.pe/pass-through-https-cert/cp2/impedimentozarpe-query/1.0/impedimentoszarpe/alertas?</t>
  </si>
  <si>
    <t>https://gateway-apim-test.vuce.gob.pe/pass-through-https-cert/cp2/impedimentozarpe-query/1.0/impedimentoszarpe/alertas?fechaInicio=2025-07-01&amp;fechaFin=2025-08-24&amp;nombreNave=SAINT&amp;numberpage=1&amp;sizepage=10</t>
  </si>
  <si>
    <t>https://gateway-apim-test.vuce.gob.pe/pass-through-https-cert/cp2/impedimentozarpe-query/1.0/impedimentoszarpe/alertas?fechaInicio=2025-07-25&amp;fechaFin=2025-08-24&amp;numberpage=1&amp;sizepage=10&amp;estadoAlerta=S</t>
  </si>
  <si>
    <t>https://gateway-apim-test.vuce.gob.pe/pass-through-https-cert/cp2/impedimentozarpe-query/1.0/impedimentoszarpe/alertas?imo=9508421&amp;numberpage=1&amp;sizepage=10</t>
  </si>
  <si>
    <t>https://gateway-apim-test.vuce.gob.pe/pass-through-https-cert/cp2/impedimentozarpe-query/1.0/impedimentoszarpe/alertas?numberpage=1&amp;sizepage=20&amp;alertaId=279</t>
  </si>
  <si>
    <t>https://gateway-apim-test.vuce.gob.pe/pass-through-https-cert/cp2/impedimentozarpe-query/1.0/impedimentoszarpe/documentos?alertaImpedimentoZarpeCabId=251</t>
  </si>
  <si>
    <t>https://gateway-apim-test.vuce.gob.pe/pass-through-https-cert/cp2/impedimentozarpe-query/1.0/impedimentoszarpe/documentos?</t>
  </si>
  <si>
    <t>Impedimento de Zarpe</t>
  </si>
  <si>
    <t>Listar - levantar impedimento</t>
  </si>
  <si>
    <t>{"escalaId":1667,"tipoSegId":22,"rucUsuario":"20509645150","razonSocial":"APN","indNil":false,"acronimoDocumento":"DUE","indicadorEs":"S","comentario":"Levantamiento del Impedimento","estado":"S"}</t>
  </si>
  <si>
    <t>Listar - consultar</t>
  </si>
  <si>
    <t>https://gateway-apim-test.vuce.gob.pe/pass-through-https-cert/cp2/documento/1.0/documentos?ecmDocumentoId=10F4D398-0000-CA11-A5CF-F18A0EE63A84</t>
  </si>
  <si>
    <t>multipart/form-data; boundary=----WebKitFormBoundaryxKzqGMnEitN9Gl1E</t>
  </si>
  <si>
    <t>{"impedimentoZarpeId":5033,"fechaDeLevante":"2025-08-23T12:30:05","sustentoDeLevante":"SUSTENTO X"}</t>
  </si>
  <si>
    <t>https://gateway-apim-test.vuce.gob.pe/pass-through-https-cert/cp2/impedimentozarpe-query/1.0/impedimentoszarpe/documentos?impedimentoZarpeId=5033</t>
  </si>
  <si>
    <t>https://gateway-apim-test.vuce.gob.pe/pass-through-https-cert/cp2/impedimentozarpe-query/1.0/impedimentoszarpe?fechaInicio=2025-07-25&amp;fechaFin=2025-08-24&amp;nombreNave=VENTISQUERO%20JOSE&amp;numberpage=1&amp;sizepage=10</t>
  </si>
  <si>
    <t>https://gateway-apim-test.vuce.gob.pe/pass-through-https-cert/cp2/impedimentozarpe-query/1.0/impedimentoszarpe?</t>
  </si>
  <si>
    <t>https://gateway-apim-test.vuce.gob.pe/pass-through-https-cert/cp2/impedimentozarpe-query/1.0/impedimentoszarpe?fechaInicio=2025-07-25&amp;fechaFin=2025-08-24&amp;nombreNave=VENTISQUERO%20JOSE&amp;numberpage=1&amp;sizepage=10&amp;flagImpedimentoZarpe=1</t>
  </si>
  <si>
    <t>https://gateway-apim-test.vuce.gob.pe/pass-through-https-cert/cp2/impedimentozarpe-query/1.0/impedimentoszarpe?fechaInicio=2025-07-25&amp;fechaFin=2025-08-24&amp;numberpage=1&amp;sizepage=10</t>
  </si>
  <si>
    <t>https://gateway-apim-test.vuce.gob.pe/pass-through-https-cert/cp2/impedimentozarpe-query/1.0/impedimentoszarpe?imo=9250206&amp;numberpage=1&amp;sizepage=10</t>
  </si>
  <si>
    <t>https://gateway-apim-test.vuce.gob.pe/pass-through-https-cert/cp2/impedimentozarpe-query/1.0/impedimentoszarpe?imo=9250</t>
  </si>
  <si>
    <t>Notificación</t>
  </si>
  <si>
    <t>https://authorize-test.vuce.gob.pe/auth2/realms/autenticacion2/protocol/openid-connect/auth?client_id=cp-ui&amp;redirect_uri=https%3A%2F%2Flanding-test.vuce.gob.pe%2Fcp2%2Fbuzonelectronico&amp;state=2b7cf4a7-c58a-44e2-8630-d5ac30569eee&amp;response_mode=fragment&amp;response_type=code&amp;scope=openid&amp;nonce=857207f1-c2b2-4814-8923-0590681d6694&amp;code_challenge=eJvVSC0s2xCQkz2QExXjFb6dhf6U9W1WNm69k5IL7C0&amp;code_challenge_method=S256</t>
  </si>
  <si>
    <t>{"token":"eyJhbGciOiJSUzI1NiIsInR5cCIgOiAiSldUIiwia2lkIiA6ICJZbzNJa18xYU9XUk5QcWxPLVJVTmUzVjhESldTU2U0eUgybFp4MG52cy1rIn0.eyJleHAiOjE3NTYxMzc3OTMsImlhdCI6MTc1NjEzNzQ5MywiYXV0aF90aW1lIjoxNzU2MTM3MDM0LCJqdGkiOiJhZjZkOWY1Mi1lYzQ2LTQ5M2ItYjQ5Yi0wMGEzM2Y3Mzc1ZGIiLCJpc3MiOiJodHRwczovL2F1dGhvcml6ZS10ZXN0LnZ1Y2UuZ29iLnBlL2F1dGgyL3JlYWxtcy9hdXRlbnRpY2FjaW9uMiIsImF1ZCI6ImFjY291bnQiLCJzdWIiOiJmOjU4NjgxMDhmLTJlN2QtNDg0YS1hNmRiLTRlZjIyZmFmMmVhYTpjcC1jZXJ0aS0wMkBnbWFpbC5jb20iLCJ0eXAiOiJCZWFyZXIiLCJhenAiOiJjcC11aSIsIm5vbmNlIjoiODU3MjA3ZjEtYzJiMi00ODE0LTg5MjMtMDU5MDY4MWQ2Njk0Iiwic2Vzc2lvbl9zdGF0ZSI6IjhlMmMwYmMzLWI0MTItNGRkNy1iOWYwLTYxNWFhYjI2Y2VjNiIsImFsbG93ZWQtb3JpZ2lucyI6WyJodHRwczovL2xhbmRpbmctdGVzdC52dWNlLmdvYi5wZSIsImh0dHA6Ly9sb2NhbGhvc3Q6OTAwMCJdLCJyZWFsbV9hY2Nlc3MiOnsicm9sZXMiOlsib2ZmbGluZV9hY2Nlc3MiLCJ1bWFfYXV0aG9yaXphdGlvbiJdfSwicmVzb3VyY2VfYWNjZXNzIjp7ImFjY291bnQiOnsicm9sZXMiOlsibWFuYWdlLWFjY291bnQiLCJtYW5hZ2UtYWNjb3VudC1saW5rcyIsInZpZXctcHJvZmlsZSJdfX0sInNjb3BlIjoib3BlbmlkIHByb2ZpbGUgZW1haWwiLCJzaWQiOiI4ZTJjMGJjMy1iNDEyLTRkZDctYjlmMC02MTVhYWIyNmNlYzYiLCJlbWFpbF92ZXJpZmllZCI6ZmFsc2UsImRlc1RpcG9Eb2N1bWVudG8iOiJETkkiLCJjb2RUaXBvRG9jdW1lbnRvIjoiMiIsIm51bWVyb0RvY3VtZW50byI6IjcwODIwMzgzIiwicHJlZmVycmVkX3VzZXJuYW1lIjoiY3AtY2VydGktMDJAZ21haWwuY29tIiwiYXBlTWF0ZXJubyI6IlBydWViYSIsIm5vbWJyZUNvbXBsZXRvIjoiUm9zYSBPZGFyIFBydWViYSIsImFwZVBhdGVybm8iOiJPZGFyIiwiZW1haWwiOiJjcC1jZXJ0aS0wMkBnbWFpbC5jb20iLCJub21icmVzIjoiUm9zYSJ9.ZhrfbY18FVzdmYilQlD1xVp5IVGP9WOGojCMqvg58HkKtbLa1zChQNijL_JwpEylkdpKqmhCbEq2yOPRoomoAFmP8hCr4qfv3qNd7U0JIHEcl2wv1IFhdNQqvPI9bcFI-PMFRHamVt0uydL0Jswa4tQxrfPxVi2c9aYWGArW6odto55M3RWv6sqfAklPZzeEp1QenmmM7KzitsK5wpCmwXIX3HzKzTZvCE04omaZTB6mGA12jEdhiLGfPRsn2kr_NC0zw1rcT8zo22P88cbyC7m-65e6tXWlM6qX7wMsFVcwJjwDG8lhx67rMEb8ARUBzEnddx4mXwfsse22FomYVA"}</t>
  </si>
  <si>
    <t>Bearer eyJhbGciOiJSUzI1NiIsInR5cCIgOiAiSldUIiwia2lkIiA6ICJZbzNJa18xYU9XUk5QcWxPLVJVTmUzVjhESldTU2U0eUgybFp4MG52cy1rIn0.eyJleHAiOjE3NTYxMzkyOTUsImlhdCI6MTc1NjEzNzQ5NSwianRpIjoiYTAxZDczYjYtZGViNS00NjE3LWFlNmQtZjcwYjZjZTczNmNh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JjMjM4ZjE3My1hOTk5LTRlZjctYTVlZi0wZmIyYmE4YWE3ZWQ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JjMjM4ZjE3My1hOTk5LTRlZjctYTVlZi0wZmIyYmE4YWE3ZWQ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Dfkqw_zbllW6WEtOlgDgZ3r9Y8DsnhogPsNXzgh8Lh0KA7NtqELVl0AZA7oFB_8vf7sO9F-z1zN1qFvXrQhZQRz3tA6xQRUlzHLktSlo_lRfPY9VPef-mi-ikNnR7OJiD99DfhlPVzwMWIHid9cu9LFnrhIjMlBnbheQNamzOCg5EPMqHxRaWDRz9BGUNdlx3xOTYo04qGh_H756FmeDzJMFzOev8tAyguziXS1z6pvJRv3OFsIU3yCH4gFSo1vUDNuql_6My9bpOnLSOyox4SrTXyLVU7RPHiURxjuu7xowvo18atrm5H30e__lKyl9DXbp8KT0-QWSm6R7muq7WQ</t>
  </si>
  <si>
    <t>https://gateway-apim-test.vuce.gob.pe/pass-through-https-cert/cp2/buzon/1.0/notificaciones/embebbed/101?perfilId=101&amp;componente=CP</t>
  </si>
  <si>
    <t>Bearer eyJhbGciOiJSUzI1NiIsInR5cCIgOiAiSldUIiwia2lkIiA6ICJZbzNJa18xYU9XUk5QcWxPLVJVTmUzVjhESldTU2U0eUgybFp4MG52cy1rIn0.eyJleHAiOjE3NTYxMzg4MzQsImlhdCI6MTc1NjEzNzAzNCwianRpIjoiYzBmMmJkYjctOTVkMi00ZjA2LWJlNWItOGI2ODMyYzJmYTlm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1ZjdmMDUzYy1lN2JiLTQzNjgtYmMyNS1mYmY1ZWVjOWQ3NTc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1ZjdmMDUzYy1lN2JiLTQzNjgtYmMyNS1mYmY1ZWVjOWQ3NTc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fWCEU641c-I-qWSwwAJHtKXutO6h1vseq-4UEHERlVX8DnicL-3sgwK78DQyqLTGUgCisV30kFdteefdp6EL80X6XYKZ34cUEGdQyGnKJo6YJwWLWZBebkK4K7Yx1y5i18tncb-ZxrmKdNng5uAizTvR2q-CDAA-huxkWx3LflPqo7rv3s-WCUKILWmPLm4q9IVbpceIhf14nFTdqgTueUWnr-XT57PqlnbJE4Y2bMQRLF0-IdyvHoqNMIGvuL9S6t8sgjOR7j6uvDLj0ijn-sKY8CoNfHkwZpKCCpY3qwnT41WutYSqKZla6i1wm_XnhlTTJqHJobSqxO5hlRB3aA</t>
  </si>
  <si>
    <t>https://gateway-apim-test.vuce.gob.pe/pass-through-https-cert/cp2/buzon/1.0/notificaciones/embebbed/101?</t>
  </si>
  <si>
    <t>Bearer eyJhbGciOiJSUzI1NiIsInR5cCIgOiAiSldUIiwia2lkIiA6ICJZbzNJa18xYU9XUk5QcWxPLVJVTmUzVjhESldTU2U0eUgybFp4MG52cy1rIn0.eyJleHAiOjE3NTYxMzc3OTMsImlhdCI6MTc1NjEzNzQ5MywiYXV0aF90aW1lIjoxNzU2MTM3MDM0LCJqdGkiOiJhZjZkOWY1Mi1lYzQ2LTQ5M2ItYjQ5Yi0wMGEzM2Y3Mzc1ZGIiLCJpc3MiOiJodHRwczovL2F1dGhvcml6ZS10ZXN0LnZ1Y2UuZ29iLnBlL2F1dGgyL3JlYWxtcy9hdXRlbnRpY2FjaW9uMiIsImF1ZCI6ImFjY291bnQiLCJzdWIiOiJmOjU4NjgxMDhmLTJlN2QtNDg0YS1hNmRiLTRlZjIyZmFmMmVhYTpjcC1jZXJ0aS0wMkBnbWFpbC5jb20iLCJ0eXAiOiJCZWFyZXIiLCJhenAiOiJjcC11aSIsIm5vbmNlIjoiODU3MjA3ZjEtYzJiMi00ODE0LTg5MjMtMDU5MDY4MWQ2Njk0Iiwic2Vzc2lvbl9zdGF0ZSI6IjhlMmMwYmMzLWI0MTItNGRkNy1iOWYwLTYxNWFhYjI2Y2VjNiIsImFsbG93ZWQtb3JpZ2lucyI6WyJodHRwczovL2xhbmRpbmctdGVzdC52dWNlLmdvYi5wZSIsImh0dHA6Ly9sb2NhbGhvc3Q6OTAwMCJdLCJyZWFsbV9hY2Nlc3MiOnsicm9sZXMiOlsib2ZmbGluZV9hY2Nlc3MiLCJ1bWFfYXV0aG9yaXphdGlvbiJdfSwicmVzb3VyY2VfYWNjZXNzIjp7ImFjY291bnQiOnsicm9sZXMiOlsibWFuYWdlLWFjY291bnQiLCJtYW5hZ2UtYWNjb3VudC1saW5rcyIsInZpZXctcHJvZmlsZSJdfX0sInNjb3BlIjoib3BlbmlkIHByb2ZpbGUgZW1haWwiLCJzaWQiOiI4ZTJjMGJjMy1iNDEyLTRkZDctYjlmMC02MTVhYWIyNmNlYzYiLCJlbWFpbF92ZXJpZmllZCI6ZmFsc2UsImRlc1RpcG9Eb2N1bWVudG8iOiJETkkiLCJjb2RUaXBvRG9jdW1lbnRvIjoiMiIsIm51bWVyb0RvY3VtZW50byI6IjcwODIwMzgzIiwicHJlZmVycmVkX3VzZXJuYW1lIjoiY3AtY2VydGktMDJAZ21haWwuY29tIiwiYXBlTWF0ZXJubyI6IlBydWViYSIsIm5vbWJyZUNvbXBsZXRvIjoiUm9zYSBPZGFyIFBydWViYSIsImFwZVBhdGVybm8iOiJPZGFyIiwiZW1haWwiOiJjcC1jZXJ0aS0wMkBnbWFpbC5jb20iLCJub21icmVzIjoiUm9zYSJ9.ZhrfbY18FVzdmYilQlD1xVp5IVGP9WOGojCMqvg58HkKtbLa1zChQNijL_JwpEylkdpKqmhCbEq2yOPRoomoAFmP8hCr4qfv3qNd7U0JIHEcl2wv1IFhdNQqvPI9bcFI-PMFRHamVt0uydL0Jswa4tQxrfPxVi2c9aYWGArW6odto55M3RWv6sqfAklPZzeEp1QenmmM7KzitsK5wpCmwXIX3HzKzTZvCE04omaZTB6mGA12jEdhiLGfPRsn2kr_NC0zw1rcT8zo22P88cbyC7m-65e6tXWlM6qX7wMsFVcwJjwDG8lhx67rMEb8ARUBzEnddx4mXwfsse22FomYVA</t>
  </si>
  <si>
    <t>Bearer eyJhbGciOiJSUzI1NiIsInR5cCIgOiAiSldUIiwia2lkIiA6ICJZbzNJa18xYU9XUk5QcWxPLVJVTmUzVjhESldTU2U0eUgybFp4MG52cy1rIn0.eyJleHAiOjE3NTYxMzkyOTUsImlhdCI6MTc1NjEzNzQ5NSwianRpIjoiMTVlYjE2ZDMtYjE2OS00NWQ1LWE0MDYtNGZkYmMxNWUyNWYy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xY2JhM2Q1Ni00ODZjLTRhZWItOTYyMS1mMmRlMTI2ZmZlNWY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xY2JhM2Q1Ni00ODZjLTRhZWItOTYyMS1mMmRlMTI2ZmZlNWY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V5jrXga5_duiLmfvAi7N9k12wO9bJTUUEGnVBHOdQygE6B_yzThni2Tr6P51hC9l0e46m7fck8QBY9n8EYgjZCv9hS8e50aYH7lefFWrBxI-qWqqioUmAWzIKBPZQJ8GKU_lrOC4Pjazy5w0Wuv-hy7ILV3J8EGz0ZlTD5bkBRL2ztXm_IyfGZrSwKHuzl-Kr4JzBJGNRXp1GoMXfERrOAXZDsQTZ54zi2EerLvaGWZj-Yqv31goycCEp9hlJ9nHeAucI7aluqLDn4qJu9-X5Kx6RNMHprBeZ34MMS3AlZEFGxOe9XwDx7ND-ZIiNjjF1O4mNyQ9untkZpvtFYQ9Pg</t>
  </si>
  <si>
    <t>{"ns":1756137493665,"fs":1756137493930,"dls":1756137493930,"dle":1756137493930,"cs":1756137493930,"ce":1756137493930,"rqs":1756137493932,"rss":1756137493962,"rse":1756137493971,"dl":1756137493978,"di":1756137494082,"dcls":1756137494082,"dcle":1756137494083,"dc":1756137495477,"ls":1756137495477,"le":1756137495478,"tid":439007041,"pid":275116664,"ac":"AAAAAAW+0wIdsZoJ5FGubgqzzEoEah4D7jILjPfH+/WPA/SHvgsgBOP9OMLlw9uBqFOiUDh60IsstNkXbjvWUEGcU3t/"}</t>
  </si>
  <si>
    <t>https://landing-test.vuce.gob.pe/cp2/buzonelectronico</t>
  </si>
  <si>
    <t>Reportes</t>
  </si>
  <si>
    <t>Generacion de reportes</t>
  </si>
  <si>
    <t>Generar</t>
  </si>
  <si>
    <t>{"puerto":"CHM","fechaInicio":"20250803","fechaFin":"20250829","plantillas":[{"idPlantilla":"RCUMPL"}],"tipos":[{"tipo":"ARRIBO"}],"zona":"","tipoTransporte":"","mes":"TODOS","anio":2025,"tipoBuqueId":-1,"motivoId":-1,"terminalId":null,"nroDue":null,"arriboDesde":null,"arriboHasta":null,"autorizacionDesde":null,"autorizacionHasta":null,"isForDue":false}</t>
  </si>
  <si>
    <t>Trámites y Pagos</t>
  </si>
  <si>
    <t>Autorizar para reasignación CPB</t>
  </si>
  <si>
    <t>ver</t>
  </si>
  <si>
    <t>Firmar Documento</t>
  </si>
  <si>
    <t>Bearer eyJhbGciOiJSUzI1NiIsInR5cCIgOiAiSldUIiwia2lkIiA6ICJZbzNJa18xYU9XUk5QcWxPLVJVTmUzVjhESldTU2U0eUgybFp4MG52cy1rIn0.eyJleHAiOjE3NTYxMzc4MDEsImlhdCI6MTc1NjEzNjAwMSwianRpIjoiY2Q2OWQ2NjAtMzlkYS00MTFiLTkyYzQtN2FjNzk1NjNkODZlIiwiaXNzIjoiaHR0cHM6Ly9hdXRob3JpemUtdGVzdC52dWNlLmdvYi5wZS9hdXRoMi9yZWFsbXMvYXV0ZW50aWNhY2lvbjIiLCJhdWQiOiJhY2NvdW50Iiwic3ViIjoiZjo1ODY4MTA4Zi0yZTdkLTQ4NGEtYTZkYi00ZWYyMmZhZjJlYWE6Y3AtY2VydGktMTFAZ21haWwuY29tIiwidHlwIjoiQmVhcmVyIiwiYXpwIjoibGFuZGluZy1hdXRoMiIsInNlc3Npb25fc3RhdGUiOiJhY2RkZjliYy0yMTU1LTQxNjMtYjcwNi1jOWM2NTlkOTBiZmI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JhY2RkZjliYy0yMTU1LTQxNjMtYjcwNi1jOWM2NTlkOTBiZmIiLCJlbWFpbF92ZXJpZmllZCI6ZmFsc2UsImRlc1RpcG9Eb2N1bWVudG8iOiJETkkiLCJjb2RUaXBvRG9jdW1lbnRvIjoiMiIsInByZWZlcnJlZF91c2VybmFtZSI6ImNwLWNlcnRpLTExQGdtYWlsLmNvbSIsIm51bWVyb0RvY3VtZW50byI6IjQwODk4MDA2IiwiYXBlTWF0ZXJubyI6Ikh1YW1hbiIsIm5vbWJyZUNvbXBsZXRvIjoiSGVjdG9yIEhpZGFsZ28gSHVhbWFuIiwiYXBlUGF0ZXJubyI6IkhpZGFsZ28iLCJlbWFpbCI6ImNwLWNlcnRpLTExQGdtYWlsLmNvbSIsIm5vbWJyZXMiOiJIZWN0b3IifQ.KZad7HHuXNO2WO9KK6WI4Vr-R0AYzn6NRcVhr5sU9ZbsupQCWvDu4bmuc0R8umvPJQt7CJw7TruvwQPSMyrT_OVMZs8h2DNFjkjqHpG8iGWG21DX-dHMkVe0BlFWdJ1RVasrk4NkBhBsk26yvImUXbow5O8dwdgOQx6u7F37GeiMZ3drwpHjIzx15tU5VpU0cB5IM9NeE3UxcOCrsYE7HNKt3CU5cu4fHnLKFX5Su6jo3AovXAOJYQIqupZUdNaJCjAYNHjY29aI6BNhOkRCpxXq1EiL3bVZLHJvCVpUa8QoQso4amll9a7xcpCEYhMJumJESVVj_lYuBWkgdd0fIw</t>
  </si>
  <si>
    <t>https://gateway-apim-test.vuce.gob.pe/pass-through-https-cert/cp2/comunes-query/1.0/master/findByCode?codigo=FIRMA_DIGITAL</t>
  </si>
  <si>
    <t>Listar - firmar</t>
  </si>
  <si>
    <t>Ver</t>
  </si>
  <si>
    <t>https://gateway-apim-test.vuce.gob.pe/pass-through-https-cert/cp2/documento/1.0/documentos?ecmDocumentoId=D0BBA598-0000-CF14-BC29-746616C406A0</t>
  </si>
  <si>
    <t>https://gateway-apim-test.vuce.gob.pe/pass-through-https-cert/cp2/documento/1.0/documentos?ecmDocumentoId=E0CDE198-0000-C054-89C0-03E2C8140C39</t>
  </si>
  <si>
    <t>https://gateway-apim-test.vuce.gob.pe/pass-through-https-cert/cp2/firmadigital-command/1.0/signature/create-digital-signature</t>
  </si>
  <si>
    <t>multipart/form-data; boundary=----WebKitFormBoundaryUZJRuEQjIGyGFfgY</t>
  </si>
  <si>
    <t>https://gateway-apim-test.vuce.gob.pe/pass-through-https-cert/cp2/firmadigital-command/1.0/signature/update-datail</t>
  </si>
  <si>
    <t>{"firmadoId":228,"rptaEnvioToken":"ca723sasdas","rptaEnvioFileref":"/signatures/ca723b93-63fb-4784-90c8-0f64635dd9ae/files/1"}</t>
  </si>
  <si>
    <t>https://gateway-apim-test.vuce.gob.pe/pass-through-https-cert/cp2/firmadigital-query/1.0/escalas/buscarfirmadigital</t>
  </si>
  <si>
    <t>{"page":1,"size":25,"anio":"2025","puerto":"CLL"}</t>
  </si>
  <si>
    <t>firmadigital-query</t>
  </si>
  <si>
    <t>{"page":1,"size":25,"anio":"2025","puerto":"CLL","escalaId":"786"}</t>
  </si>
  <si>
    <t>{"page":1,"size":25,"anio":"2025","nombreNave":"SMIRIAM311","puerto":"CLL","escalaId":"786"}</t>
  </si>
  <si>
    <t>{"page":1,"size":25,"anio":"2025","nombreNave":"","puerto":"CLL","escalaId":"87"}</t>
  </si>
  <si>
    <t>Listado de Declaración Jurada</t>
  </si>
  <si>
    <t>https://gateway-apim-test.vuce.gob.pe/pass-through-https-cert/cp2/comunes-query/1.0/master/findByCode?codigo=ESTADO_DDJJ</t>
  </si>
  <si>
    <t>https://gateway-apim-test.vuce.gob.pe/pass-through-https-cert/cp2/tramiteyrectificacion-query/1.0/declaracion-jurada/list?pageNumber=1&amp;pageSize=25&amp;entidad=17&amp;djjFechaDesde=2025-08-24&amp;djjFechaHasta=2025-08-24&amp;due=CLL-2025-</t>
  </si>
  <si>
    <t>https://gateway-apim-test.vuce.gob.pe/pass-through-https-cert/cp2/tramiteyrectificacion-query/1.0/declaracion-jurada/list?</t>
  </si>
  <si>
    <t>https://gateway-apim-test.vuce.gob.pe/pass-through-https-cert/cp2/tramiteyrectificacion-query/1.0/declaracion-jurada/list?pageNumber=1&amp;pageSize=25&amp;entidad=17&amp;djjFechaDesde=2025-08-25&amp;djjFechaHasta=2025-08-25&amp;due=CLL-2025-00884</t>
  </si>
  <si>
    <t>https://gateway-apim-test.vuce.gob.pe/pass-through-https-cert/cp2/tramiteyrectificacion-query/1.0/declaracion-jurada/list?pageNumber=1&amp;pageSize=25&amp;entidad=17&amp;djjFechaDesde=2025-08-25&amp;djjFechaHasta=2025-08-25&amp;due=CLL-2025-00884&amp;nombreNave=GIANE00030</t>
  </si>
  <si>
    <t>Listado de Trámites</t>
  </si>
  <si>
    <t>https://gateway-apim-test.vuce.gob.pe/pass-through-https-cert/cp2/comunes-query/1.0/master/findByCode?codigo=ESTADO_CPB</t>
  </si>
  <si>
    <t>https://gateway-apim-test.vuce.gob.pe/pass-through-https-cert/cp2/comunes-query/1.0/master/findByCode?codigo=ESTADO_TRAMITE</t>
  </si>
  <si>
    <t>https://gateway-apim-test.vuce.gob.pe/pass-through-https-cert/cp2/tramiteyrectificacion-query/1.0/tramites?pageNumber=1&amp;pageSize=25&amp;entidad=17&amp;tramiteFechaDesde=2025-08-24&amp;tramiteFechaHasta=2025-08-24&amp;due=CLL-2025-</t>
  </si>
  <si>
    <t>https://gateway-apim-test.vuce.gob.pe/pass-through-https-cert/cp2/tramiteyrectificacion-query/1.0/tramites?</t>
  </si>
  <si>
    <t>https://gateway-apim-test.vuce.gob.pe/pass-through-https-cert/cp2/tramiteyrectificacion-query/1.0/tramites?pageNumber=1&amp;pageSize=25&amp;entidad=17&amp;tramiteFechaDesde=2025-08-24&amp;tramiteFechaHasta=2025-08-24&amp;due=CLL-2025-00884</t>
  </si>
  <si>
    <t>https://gateway-apim-test.vuce.gob.pe/pass-through-https-cert/cp2/tramiteyrectificacion-query/1.0/tramites?pageNumber=1&amp;pageSize=25&amp;entidad=17&amp;tramiteFechaDesde=2025-08-24&amp;tramiteFechaHasta=2025-08-24&amp;due=CLL-2025-00884&amp;estadoTramite=ET</t>
  </si>
  <si>
    <t>Pasajero</t>
  </si>
  <si>
    <t>Listar - Modificar escala - Lista de pasajeros</t>
  </si>
  <si>
    <t xml:space="preserve"> https://gateway-apim-test.vuce.gob.pe/pass-through-https-cert/cp2/cambioagenciatripulante-query/1.0/pais/lista </t>
  </si>
  <si>
    <t xml:space="preserve"> Bearer eyJhbGciOiJSUzI1NiIsInR5cCIgOiAiSldUIiwia2lkIiA6ICJZbzNJa18xYU9XUk5QcWxPLVJVTmUzVjhESldTU2U0eUgybFp4MG52cy1rIn0.eyJleHAiOjE3NTU1NDc3NjQsImlhdCI6MTc1NTU0NTk2NCwianRpIjoiOWExNzdlNzctY2Q5Yy00MDBjLTk0OWUtNTRjNjc4OWIxNmFk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yY2ZiZWI2OC1jZTZkLTQ0N2QtYjM2My00ZThjMzhlNWE3YjU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yY2ZiZWI2OC1jZTZkLTQ0N2QtYjM2My00ZThjMzhlNWE3YjU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m0QYSaXH1iM0L2z0slPXTHcP03-WY8osvzSpIBdwiCuVDLRiaC_IVS2AXn5QC4xiyU993DWJLsF91HVpRK_E3KMiqFG23vrCEAadBgM4Wv3C_FhTHJyLKfjbA4YiqUNeSlMsY2ZOZ6r6_Xv_-O-ifanQnCl2EQin97jK1GiZInkrtGsdw8NBo8efvBKPM57dzxbnXRwZF8mme8SYNdWj1mnebxv1dcrwzwweF5tNCrpSvHt6N3nE_dKjvBmm61N98AQpFs--09a_nsRuBCX6IJGFmXDXLbvkPKqcoy1Swc8oyKXaLUq5vh4vCVItJOsAfVYhcRMP18khdGIdznbd1w </t>
  </si>
  <si>
    <t>Listar - Modificar escala - Lista de pasajeros - Agregar pasajero</t>
  </si>
  <si>
    <t xml:space="preserve"> https://gateway-apim-test.vuce.gob.pe/pass-through-https-cert/cp2/cambioagenciatripulante-query/1.0/persona/encontrar?numeroDcto=22222222&amp;tipoDcto=01 </t>
  </si>
  <si>
    <t xml:space="preserve"> https://gateway-apim-test.vuce.gob.pe/pass-through-https-cert/cp2/cambioagenciatripulante-query/1.0/persona/encontrar?</t>
  </si>
  <si>
    <t>Listar - Modificar escala - Lista de pasajeros - Agregar documento</t>
  </si>
  <si>
    <t xml:space="preserve"> https://gateway-apim-test.vuce.gob.pe/pass-through-https-cert/cp2/comunes-query/1.0/documentos-adjuntos?pestanaId=76 </t>
  </si>
  <si>
    <t xml:space="preserve">https://gateway-apim-test.vuce.gob.pe/pass-through-https-cert/cp2/comunes-query/1.0/master/allByCode?code=puerto </t>
  </si>
  <si>
    <t xml:space="preserve"> https://gateway-apim-test.vuce.gob.pe/pass-through-https-cert/cp2/comunes-query/1.0/master/findByCode?codigo=TIPO_DOC_IDENTIDAD </t>
  </si>
  <si>
    <t xml:space="preserve"> multipart/form-data; boundary=----WebKitFormBoundarynb15AmZdrkgsfgQs </t>
  </si>
  <si>
    <t xml:space="preserve"> https://gateway-apim-test.vuce.gob.pe/pass-through-https-cert/cp2/escaladocumento-query/1.0/escala-documentos?escalaId=2180&amp;indicador=E&amp;pestanaId=76 </t>
  </si>
  <si>
    <t xml:space="preserve"> https://gateway-apim-test.vuce.gob.pe/pass-through-https-cert/cp2/fichatecnica-query/1.0/documentos?ecmDocumentoId=C0BCBE98-0000-C439-A639-9CAA0ED2E5E9 </t>
  </si>
  <si>
    <t>Listar - Modificar escala - Lista de pasajeros - Cargar plantilla</t>
  </si>
  <si>
    <t xml:space="preserve"> https://gateway-apim-test.vuce.gob.pe/pass-through-https-cert/cp2/gestionduenave-command/1.0/pasajero/cargaMasivaPasajero </t>
  </si>
  <si>
    <t xml:space="preserve"> multipart/form-data; boundary=----WebKitFormBoundaryBAFhUbejqfAIgjbu </t>
  </si>
  <si>
    <t>Listar - Modificar escala - Lista de pasajeros - Guardar</t>
  </si>
  <si>
    <t>Listar - Modificar escala - Lista de pasajeros - Enviar</t>
  </si>
  <si>
    <t xml:space="preserve"> https://gateway-apim-test.vuce.gob.pe/pass-through-https-cert/cp2/gestionduenave-query/1.0/listaPasajero/2180 </t>
  </si>
  <si>
    <t xml:space="preserve"> https://gateway-apim-test.vuce.gob.pe/pass-through-https-cert/cp2/gestionduenave-query/1.0/pasajero/lista/2180?numberPage=1&amp;sizePage=100000 </t>
  </si>
  <si>
    <t>Listar - Modificar escala - Lista de pasajeros - Descarga plantilla</t>
  </si>
  <si>
    <t xml:space="preserve"> https://gateway-apim-test.vuce.gob.pe/pass-through-https-cert/cp2/gestionduenave-query/1.0/provisiones/files/listapasajeros.xlsx </t>
  </si>
  <si>
    <t xml:space="preserve"> {"acronimo":"LP","tipoSeguimientoId":1,"document":"","documentInstance":"","body":{"listaPasajeroId":1562,"tipoSeguimientoId":1,"estado":"S","usuidRegAud":"ADMIN","usubdRegAud":"ADMIN","escalaId":2180,"indicadorEs":"E","indPasajero":true,"pasajeros":[{"pasajeroId":9473,"fechaVctoFiebre":"2025-07-02T05:00:00.000Z","fechaEmision":"2025-07-02T05:00:00.000Z","estado":"S","puertoEmbarque":"420","puertoDesembarque":"1615","enTransito":false,"persona":{"personaId":2649,"nombrePersona":"PASAJERI","primerApellido":"UNO","segundoApellido":"","fechaNacimiento":"2025-04-11T05:00:00.000Z","lugarNacimiento":"","tipoDctoId":"01","numeroDcto":"12322221","fechaExpiraDcto":"2025-08-07T05:00:00.000Z","sexo":"M","paisNacionalidadId":353,"paisNacimientoId":360}},{"pasajeroId":null,"fechaVctoFiebre":null,"fechaEmision":"1989-07-21T05:00:00.000Z","estado":"S","puertoEmbarque":3997,"puertoDesembarque":2,"enTransito":true,"persona":{"personaId":7,"nombrePersona":"JUAN","primerApellido":"PEREZ","segundoApellido":"DIAZ","fechaNacimiento":"1971-04-04T05:00:00.000Z","lugarNacimiento":"","tipoDctoId":"07","numeroDcto":"QWER12","fechaExpiraDcto":"2029-01-21T05:00:00.000Z","sexo":"M","paisNacionalidadId":283,"paisNacimientoId":281}},{"pasajeroId":null,"fechaVctoFiebre":null,"fechaEmision":"2025-08-04T05:00:00.000Z","estado":"S","puertoEmbarque":79,"puertoDesembarque":79,"enTransito":true,"persona":{"personaId":1611,"nombrePersona":"SA","primerApellido":"C","segundoApellido":"G","fechaNacimiento":"1991-07-19T05:00:00.000Z","lugarNacimiento":"","tipoDctoId":"01","numeroDcto":"22222222","fechaExpiraDcto":"2025-08-16T05:00:00.000Z","sexo":"F","paisNacionalidadId":353,"paisNacimientoId":312}}],"comentario":null},"anuncio":false,"id":null,"registerArrival":false,"directReception":false,"corrected":false,"requiredNill":false,"escalaId":2180,"acronymList":["PBIP","LT","LP","CP","DMS","LN","PR","DGA","DCAR"]}</t>
  </si>
  <si>
    <t xml:space="preserve"> {"acronimo":"LP","tipoSeguimientoId":2,"document":"","documentInstance":"","body":{"listaPasajeroId":1562,"tipoSeguimientoId":2,"estado":"S","usuidRegAud":"ADMIN","usubdRegAud":"ADMIN","escalaId":2180,"indicadorEs":"E","indPasajero":true,"pasajeros":[{"pasajeroId":9473,"fechaVctoFiebre":"2025-07-02T05:00:00.000Z","fechaEmision":"2025-07-02T05:00:00.000Z","estado":"S","puertoEmbarque":"420","puertoDesembarque":"1615","enTransito":false,"persona":{"personaId":2649,"nombrePersona":"PASAJERI","primerApellido":"UNO","segundoApellido":"","fechaNacimiento":"2025-04-11T05:00:00.000Z","lugarNacimiento":"","tipoDctoId":"01","numeroDcto":"12322221","fechaExpiraDcto":"2025-08-07T05:00:00.000Z","sexo":"M","paisNacionalidadId":353,"paisNacimientoId":360}},{"pasajeroId":9493,"fechaVctoFiebre":null,"fechaEmision":"2025-08-04T05:00:00.000Z","estado":"S","puertoEmbarque":"79","puertoDesembarque":"79","enTransito":true,"persona":{"personaId":1611,"nombrePersona":"SA","primerApellido":"C","segundoApellido":"G","fechaNacimiento":"1991-07-19T05:00:00.000Z","lugarNacimiento":"","tipoDctoId":"01","numeroDcto":"22222222","fechaExpiraDcto":"2025-08-16T05:00:00.000Z","sexo":"F","paisNacionalidadId":353,"paisNacimientoId":312}},{"pasajeroId":9492,"fechaVctoFiebre":null,"fechaEmision":"1989-07-21T05:00:00.000Z","estado":"S","puertoEmbarque":"3997","puertoDesembarque":"2","enTransito":true,"persona":{"personaId":7,"nombrePersona":"JUAN","primerApellido":"PEREZ","segundoApellido":"DIAZ","fechaNacimiento":"1971-04-04T05:00:00.000Z","lugarNacimiento":"","tipoDctoId":"07","numeroDcto":"QWER12","fechaExpiraDcto":"2029-01-21T05:00:00.000Z","sexo":"M","paisNacionalidadId":283,"paisNacimientoId":281}}],"comentario":null},"anuncio":false,"id":null,"registerArrival":false,"directReception":false,"corrected":false,"requiredNill":false,"escalaId":2180,"acronymList":["PBIP","LT","LP","CP","DMS","LN","PR","DGA","DCAR"]}</t>
  </si>
  <si>
    <t>Pasajero - Opinar</t>
  </si>
  <si>
    <t xml:space="preserve"> Bearer eyJhbGciOiJSUzI1NiIsInR5cCIgOiAiSldUIiwia2lkIiA6ICJZbzNJa18xYU9XUk5QcWxPLVJVTmUzVjhESldTU2U0eUgybFp4MG52cy1rIn0.eyJleHAiOjE3NTU1NDk2NzQsImlhdCI6MTc1NTU0Nzg3NCwianRpIjoiOTUzMWRjNzUtZWNlOC00YWYwLTlmNmUtMmJiNzIxMTIzNjFlIiwiaXNzIjoiaHR0cHM6Ly9hdXRob3JpemUtdGVzdC52dWNlLmdvYi5wZS9hdXRoMi9yZWFsbXMvYXV0ZW50aWNhY2lvbjIiLCJhdWQiOiJhY2NvdW50Iiwic3ViIjoiZjo1ODY4MTA4Zi0yZTdkLTQ4NGEtYTZkYi00ZWYyMmZhZjJlYWE6Y3AtY2VydGktMDdAZ21haWwuY29tIiwidHlwIjoiQmVhcmVyIiwiYXpwIjoibGFuZGluZy1hdXRoMiIsInNlc3Npb25fc3RhdGUiOiI2Nzg2NWVlYS1lMzJjLTQyMGQtODAyOS1iZjYwM2Q4MzYzZjg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2Nzg2NWVlYS1lMzJjLTQyMGQtODAyOS1iZjYwM2Q4MzYzZjgiLCJlbWFpbF92ZXJpZmllZCI6ZmFsc2UsImRlc1RpcG9Eb2N1bWVudG8iOiJETkkiLCJjb2RUaXBvRG9jdW1lbnRvIjoiMiIsInByZWZlcnJlZF91c2VybmFtZSI6ImNwLWNlcnRpLTA3QGdtYWlsLmNvbSIsIm51bWVyb0RvY3VtZW50byI6IjQwODk4MDAyIiwiYXBlTWF0ZXJubyI6Ikh1YW1hbiIsIm5vbWJyZUNvbXBsZXRvIjoiRmVsaXBlIFRvcnJlcyBIdWFtYW4iLCJhcGVQYXRlcm5vIjoiVG9ycmVzIiwiZW1haWwiOiJjcC1jZXJ0aS0wN0BnbWFpbC5jb20iLCJub21icmVzIjoiRmVsaXBlIn0.fE2AJAIOXnoZLYFxnLvJUqe9fLdWe8Yp6fAyFHPI_TQU7LXHSA6h4MIBLZRJh_21RNpCvmUh_QSUYupF7faf0zKu7xmOItZ7GTpDd4knCrpEJZBo1zZUC2iLwRsLK8FIUygp_L01hAHCFcKj-1t7EBXjBFN-8SGKgiH6DatgWXc6vbn2QKiaAY_4ILtRP5BU3YJNwK4l7bidrabUxnivm-Jv6T-VoCqvWHzYBRkH76WxrMgismuS2jsuULQJqH66e8BX3EliKN2JLNedE2cPKRUm7bM5FN90Kg7w-vPJktUXv1q83hsn6zYsxB4jyxdcR_FGFKp6oyQhGEaoWc53vA </t>
  </si>
  <si>
    <t xml:space="preserve"> 106 | Felipe Torres Huaman </t>
  </si>
  <si>
    <t>Listar - Modificar escala - Lista de pasajeros - Opinar - opinar</t>
  </si>
  <si>
    <t xml:space="preserve"> {"escala":2180,"ruc":"20551239692","indEnRevision":true,"user":"106 | Felipe Torres Huaman"} </t>
  </si>
  <si>
    <t>Listar - Modificar escala - Lista de pasajeros - Opinar</t>
  </si>
  <si>
    <t xml:space="preserve"> https://gateway-apim-test.vuce.gob.pe/pass-through-https-cert/cp2/gestionduenave-query/1.0/escala-seguimientos/search?escalaId=2180&amp;documentoId=76 </t>
  </si>
  <si>
    <t xml:space="preserve"> {"acronimo":"LP","tipoSeguimientoId":3,"document":"","documentInstance":"","body":{"escalaId":2180,"tipoSegId":3,"rucUsuario":"20551239692","razonSocial":"Migraciones","indNil":false,"acronimoDocumento":"LP","indicadorEs":"E","comentario":"FV","estado":"S"},"anuncio":false,"id":null,"registerArrival":false,"directReception":false,"corrected":false,"requiredNill":false,"escalaId":0,"acronymList":["PBIP","LT","LP","CP","DMS","LN","PR","DGA","DCAR"]}</t>
  </si>
  <si>
    <t>Patente sanitaria</t>
  </si>
  <si>
    <t>Listar - Modificar escala - Patente Sanitaria</t>
  </si>
  <si>
    <t>https://gateway-apim-test.vuce.gob.pe/pass-through-https-cert/cp2/cambioagenciatripulante-query/1.0/tripulante/lista/1332</t>
  </si>
  <si>
    <t>Bearer eyJhbGciOiJSUzI1NiIsInR5cCIgOiAiSldUIiwia2lkIiA6ICJZbzNJa18xYU9XUk5QcWxPLVJVTmUzVjhESldTU2U0eUgybFp4MG52cy1rIn0.eyJleHAiOjE3NTU4OTY4NzQsImlhdCI6MTc1NTg5NTA3NCwianRpIjoiZjRhYjdkMTUtZDEwMC00MmJhLWJmYTAtZDEyMzkwMDMyODcx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JlNmNmZTExZi1mYjBlLTQ5NzItYWE5Zi0zZjlmODMzNTI4ZTY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JlNmNmZTExZi1mYjBlLTQ5NzItYWE5Zi0zZjlmODMzNTI4ZTY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9.0wztRkMDLPrDN_q2Oh25y-fM1smYOfwLYjtRz7x6do9gEf3v6Pom0aaTrp_Glw3pUtMpHV65nZjfMZp7rAr-eLKzkcQVp60sYFWaSAwiQVzp8LM6a78j0VkbnyrPMwxqJ86JA7ARtFjcSd_NeG8FksSshfzAztzgUpB8iHoMOPnrpq2zaNkODLAUg8wgoQHGg8-ey8Dmn2vRk2bGUXlH9EQ47w-wm7seIT0JRe4Eew3utJ-8twWg6ChkU6vJRfqXAGPJOApBhD2oRwx_5OS5UzT5nvblvFkxfv7pJukB1AX7c89BxuNmM0XS9taZIMO0FOcpJHuMxSFDBbxf1NyVyA</t>
  </si>
  <si>
    <t>https://gateway-apim-test.vuce.gob.pe/pass-through-https-cert/cp2/cambioagenciatripulante-query/1.0/tripulante/lista/1332?capitan=true</t>
  </si>
  <si>
    <t>https://gateway-apim-test.vuce.gob.pe/pass-through-https-cert/cp2/cambioagenciatripulante-query/1.0/tripulante/lista/1332?</t>
  </si>
  <si>
    <t>Listar - Modificar escala - Patente Sanitaria - Generar CPB</t>
  </si>
  <si>
    <t>https://gateway-apim-test.vuce.gob.pe/pass-through-https-cert/cp2/comunes-query/1.0/documentos?descripcionAcronimo=SPS</t>
  </si>
  <si>
    <t>https://gateway-apim-test.vuce.gob.pe/pass-through-https-cert/cp2/comunes-query/1.0/documentos?</t>
  </si>
  <si>
    <t>Listar - Modificar escala - Patente Sanitaria - Regenerar CPB</t>
  </si>
  <si>
    <t>Listar - Modificar escala - Patente Sanitaria - DDJJ</t>
  </si>
  <si>
    <t>Listar - Modificar escala - Patente Sanitaria - Adjuntar documentos</t>
  </si>
  <si>
    <t>https://gateway-apim-test.vuce.gob.pe/pass-through-https-cert/cp2/comunes-query/1.0/documentos-adjuntos?pestanaId=93</t>
  </si>
  <si>
    <t>https://gateway-apim-test.vuce.gob.pe/pass-through-https-cert/cp2/comunes-query/1.0/documentos-adjuntos?</t>
  </si>
  <si>
    <t>Listar - Modificar escala - Patente Sanitaria - Enviar</t>
  </si>
  <si>
    <t>https://gateway-apim-test.vuce.gob.pe/pass-through-https-cert/cp2/comunes-query/1.0/master/allByCodeAndAttribute?code=actividadEntidadPuerto&amp;actividad_id=2&amp;cod_puerto_nacional=%27CLL%27</t>
  </si>
  <si>
    <t>Bearer eyJhbGciOiJSUzI1NiIsInR5cCIgOiAiSldUIiwia2lkIiA6ICJZbzNJa18xYU9XUk5QcWxPLVJVTmUzVjhESldTU2U0eUgybFp4MG52cy1rIn0.eyJleHAiOjE3NTU5MDAxODYsImlhdCI6MTc1NTg5ODM4NiwianRpIjoiNjVmNzZhMGUtZTIwOS00OWY4LTk3ZmMtMmE2YzM3NzcwNzVl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JmNDA5OTkzZC1iZTRkLTRhMTMtYmFiZC1mYTRjYzI4MjA4MWU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JmNDA5OTkzZC1iZTRkLTRhMTMtYmFiZC1mYTRjYzI4MjA4MWU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Y3cQT_Eo4-ByuTAQxbTjT203g6LKBmD6UQ8LI3w8O7pH0k5SWskBXl8KAwu6ds2zx5vpBYUg7YAbYALz6UAPH1M36lIJOVT3TkdOb364udA9wnbh6OYdDyDpdrqzPuOP7JY9bilwKID_P53qL56A-oSQmXWal6-cAX2dwR43oPqlh4CMC0NeZvMQsm92DUQF4R6PYg8U8HB-FUpfd_R_ONWnjeHqkoWnc7454P-k0f0GVlZVzGD4LIHJAfewuuHnU42rnoAUk0vXZEF9zmpemTJ4_IS9ByHyPfaz7vwd7eMeAg4euYfGaNykSHJjG0btCEfCCCIFwUyprwp3igBtsA</t>
  </si>
  <si>
    <t>https://gateway-apim-test.vuce.gob.pe/pass-through-https-cert/cp2/comunes-query/1.0/master/allByCodeAndAttribute?code=actividadEntidadPuerto&amp;actividad_id=5&amp;cod_puerto_nacional=%27CLL%27</t>
  </si>
  <si>
    <t>Listar - Modificar escala - Patente Sanitaria - Datos de la declaración</t>
  </si>
  <si>
    <t>https://gateway-apim-test.vuce.gob.pe/pass-through-https-cert/cp2/comunes-query/1.0/master/allByCodeAndAttribute?code=puerto&amp;puerto_id=933</t>
  </si>
  <si>
    <t>Listar - Modificar escala - Patente Sanitaria - Guardar</t>
  </si>
  <si>
    <t>multipart/form-data; boundary=----WebKitFormBoundaryBqaMdU7oGWnTDooy</t>
  </si>
  <si>
    <t>https://gateway-apim-test.vuce.gob.pe/pass-through-https-cert/cp2/escaladocumento-query/1.0/escala-documentos?pestanaId=93&amp;escalaId=1332&amp;indicador=S</t>
  </si>
  <si>
    <t>https://gateway-apim-test.vuce.gob.pe/pass-through-https-cert/cp2/fichatecnica-query/1.0/documentos?ecmDocumentoId=F08BD398-0000-C035-8495-FA661352693E</t>
  </si>
  <si>
    <t>https://gateway-apim-test.vuce.gob.pe/pass-through-https-cert/cp2/gestionduenave-query/1.0/escalas/convoy/1332</t>
  </si>
  <si>
    <t>https://gateway-apim-test.vuce.gob.pe/pass-through-https-cert/cp2/gestionduenave-query/1.0/pasajero/lista/1332?numberPage=1&amp;sizePage=100000&amp;indPasajero=true</t>
  </si>
  <si>
    <t>https://gateway-apim-test.vuce.gob.pe/pass-through-https-cert/cp2/gestionduenave-query/1.0/pasajero/lista/1332?</t>
  </si>
  <si>
    <t>https://gateway-apim-test.vuce.gob.pe/pass-through-https-cert/cp2/gestionduenave-query/1.0/patente-sanitaria/1332</t>
  </si>
  <si>
    <t>{"acronimo":"SPS","tipoSeguimientoId":1,"document":"","documentInstance":"","body":{"estado":"S","usuidRegAud":"101","usuidModAud":"101","fechaRegAud":"2025-08-11T16:21:59.969583Z","fechaModAud":"2025-08-22T20:41:47.352936Z","countTripulantes":1,"countPasajeros":1,"escalaId":1332,"certificadoValido":false,"lugarExpedicion":"","reinspeccion":false,"zonaAfectada":true,"puertoAfectadoId":933,"defuncion":false,"cantidadDefunciones":0,"infeccion":false,"nivelEnfermedad":false,"cantidadEnfermos":null,"hayEnfermo":false,"medico":false,"propagacion":false,"medida":false,"tipoMedida":"","lugarMedida":"","polizones":false,"lugarEmbarque":"","animales":false,"fiebre":false,"mialgias":false,"dificultadRespiratoria":false,"tos":false,"cefalea":false,"gastro":false,"hipotension":false,"patenteSanitariaId":225,"fechaEmision":"","fechaZonaAfectada":null,"fechaMedida":"","planillasSanidad":[],"isSend":false},"anuncio":false,"id":null,"registerArrival":false,"directReception":false,"corrected":false,"requiredNill":false,"escalaId":1332,"acronymList":["LT","LP","CP","PR","DGZ","SPS"]}</t>
  </si>
  <si>
    <t>{"acronimo":"SPS","tipoSeguimientoId":2,"document":"","documentInstance":"","body":{"estado":"S","usuidRegAud":"101","usuidModAud":null,"fechaRegAud":"2025-08-22T21:34:52.137916Z","fechaModAud":null,"countTripulantes":1,"countPasajeros":1,"escalaId":1332,"certificadoValido":false,"lugarExpedicion":"","reinspeccion":false,"zonaAfectada":false,"puertoAfectadoId":null,"defuncion":false,"cantidadDefunciones":0,"infeccion":false,"nivelEnfermedad":false,"cantidadEnfermos":0,"hayEnfermo":false,"medico":false,"propagacion":false,"medida":false,"tipoMedida":"","lugarMedida":"","polizones":false,"lugarEmbarque":"","animales":false,"fiebre":false,"mialgias":false,"dificultadRespiratoria":false,"tos":false,"cefalea":false,"gastro":false,"hipotension":false,"patenteSanitariaId":253,"fechaEmision":null,"fechaZonaAfectada":null,"fechaMedida":null,"planillasSanidad":[],"isSend":true,"tramiteData":{"escalaId":1332,"documentoId":93,"tipoTramite":"D","indicadorEs":"S","rucAgente":"20100010136","actividadEntidadPuertoId":2,"indNoRequierePago":false,"tupa":"A17402F15D","indAsTramiteManual":true,"descripcionTramite":"PATENTE SANITARIA MARÃ?TIMA","reglaPagoExencionAplicada":"SÃ? PAGA POR TIPO DE TRÃ?FICO INTERNACIONAL"}},"anuncio":false,"id":null,"registerArrival":false,"directReception":false,"corrected":false,"requiredNill":false,"escalaId":1332,"acronymList":["LT","LP","CP","PR","DGZ","SPS"]}</t>
  </si>
  <si>
    <t>Listar - Modificar escala - Patente Sanitaria - Ver CPB</t>
  </si>
  <si>
    <t>https://gateway-apim-test.vuce.gob.pe/pass-through-https-cert/cp2/sp-pagos/1.0/formas-pago?canalId=1&amp;entidadId=1</t>
  </si>
  <si>
    <t>https://gateway-apim-test.vuce.gob.pe/pass-through-https-cert/cp2/sp-pagos/1.0/formas-pago?</t>
  </si>
  <si>
    <t>https://gateway-apim-test.vuce.gob.pe/pass-through-https-cert/cp2/sp-pagos/1.0/ordenes-pago</t>
  </si>
  <si>
    <t>{"textSearch":"RN02","entidadId":1,"actividadId":5,"documentoId":93,"escalaId":1332,"fechaVigencia":"20251231","rucAgente":"20100010136","actividadEntidadPuertoId":7,"idComponente":"CPN","codComponente":3,"cantidadOrden":0}</t>
  </si>
  <si>
    <t>https://gateway-apim-test.vuce.gob.pe/pass-through-https-cert/cp2/sp-pagos/1.0/ordenes-pago/1332?documentoId=93</t>
  </si>
  <si>
    <t>https://gateway-apim-test.vuce.gob.pe/pass-through-https-cert/cp2/sp-pagos/1.0/ordenes-pago/1332?docum</t>
  </si>
  <si>
    <t>https://gateway-apim-test.vuce.gob.pe/pass-through-https-cert/cp2/sp-pagos/1.0/ordenes-pago/1332?</t>
  </si>
  <si>
    <t>https://gateway-apim-test.vuce.gob.pe/pass-through-https-cert/cp2/sp-pagos/1.0/ordenes-pago/1901/anular</t>
  </si>
  <si>
    <t>Listar - Modificar escala - Patente Sanitaria - Imprimir CPB</t>
  </si>
  <si>
    <t>https://gateway-apim-test.vuce.gob.pe/pass-through-https-cert/cp2/sp-pagos/1.0/ordenes-pago/1902/pdf</t>
  </si>
  <si>
    <t>https://gateway-apim-test.vuce.gob.pe/pass-through-https-cert/cp2/sp-pagos/1.0/ordenes-pago/regla-negocio?entidadId=0&amp;actividadId=5&amp;codPuertoNacional=CLL</t>
  </si>
  <si>
    <t>https://gateway-apim-test.vuce.gob.pe/pass-through-https-cert/cp2/sp-pagos/1.0/ordenes-pago/regla-negocio?</t>
  </si>
  <si>
    <t>https://gateway-apim-test.vuce.gob.pe/pass-through-https-cert/cp2/sp-pagos/1.0/pagos/escala/1332/detalles-declaracion/1</t>
  </si>
  <si>
    <t>https://gateway-apim-test.vuce.gob.pe/pass-through-https-cert/cp2/sp-pagos/1.0/pagos/escala/1332/detalles-patente/1</t>
  </si>
  <si>
    <t>https://gateway-apim-test.vuce.gob.pe/pass-through-https-cert/cp2/tramiteyrectificacion-command/1.0/declaracion-jurada</t>
  </si>
  <si>
    <t>{"nroDue":"CLL-2025-87","estadoDdjjPago":"P","motivoDeclaracion":"MOTIVO X","mensajeError":"","documento":{"documentoId":93},"rucAgente":"20100010136","numeroDdjj":"CLL-2025-87","escalaId":1332,"estado":"S","fechaSolicitudDdjj":"2025-08-22T20:59:20.799Z","activityId":5,"codPuerto":"CLL"}</t>
  </si>
  <si>
    <t>https://gateway-apim-test.vuce.gob.pe/pass-through-https-cert/cp2/tramiteyrectificacion-query/1.0/declaracion-jurada?escalaId=1332&amp;estado=S&amp;documentId=93&amp;estadoDdjjPago=A&amp;rucAgente=20100010136</t>
  </si>
  <si>
    <t>https://gateway-apim-test.vuce.gob.pe/pass-through-https-cert/cp2/tramiteyrectificacion-query/1.0/declaracion-jurada?</t>
  </si>
  <si>
    <t>https://gateway-apim-test.vuce.gob.pe/pass-through-https-cert/cp2/tramiteyrectificacion-query/1.0/declaracion-jurada?escalaId=1332&amp;estado=S&amp;documentId=93&amp;estadoDdjjPago=P&amp;rucAgente=20100010136</t>
  </si>
  <si>
    <t>https://gateway-apim-test.vuce.gob.pe/pass-through-https-cert/cp2/tramiteyrectificacion-query/1.0/ordenes-pago/1332?documentId=93&amp;rucAgente=20100010136</t>
  </si>
  <si>
    <t>https://gateway-apim-test.vuce.gob.pe/pass-through-https-cert/cp2/tramiteyrectificacion-query/1.0/ordenes-pago/1332?</t>
  </si>
  <si>
    <t>https://gateway-apim-test.vuce.gob.pe/pass-through-https-cert/cp2/tramiteyrectificacion-query/1.0/tramites/escala/1332/documento/93?indicadorES=S</t>
  </si>
  <si>
    <t>https://gateway-apim-test.vuce.gob.pe/pass-through-https-cert/cp2/tramiteyrectificacion-query/1.0/tramites/escala/1332/documento/93?</t>
  </si>
  <si>
    <t>Patente sanitaria - Opinar</t>
  </si>
  <si>
    <t>Bearer eyJhbGciOiJSUzI1NiIsInR5cCIgOiAiSldUIiwia2lkIiA6ICJZbzNJa18xYU9XUk5QcWxPLVJVTmUzVjhESldTU2U0eUgybFp4MG52cy1rIn0.eyJleHAiOjE3NTU5MDA0MzYsImlhdCI6MTc1NTg5ODYzNiwianRpIjoiNTcyYWVlMzUtM2FhNy00ZDllLWE4NTYtOThjOTYzN2RkY2FmIiwiaXNzIjoiaHR0cHM6Ly9hdXRob3JpemUtdGVzdC52dWNlLmdvYi5wZS9hdXRoMi9yZWFsbXMvYXV0ZW50aWNhY2lvbjIiLCJhdWQiOiJhY2NvdW50Iiwic3ViIjoiZjo1ODY4MTA4Zi0yZTdkLTQ4NGEtYTZkYi00ZWYyMmZhZjJlYWE6Y3AtY2VydGktMTJAZ21haWwuY29tIiwidHlwIjoiQmVhcmVyIiwiYXpwIjoibGFuZGluZy1hdXRoMiIsInNlc3Npb25fc3RhdGUiOiIwOTI4NjY0Zi05Mzk1LTQ2OWItYWFhNC1kN2ZmN2FjOGM3Zjc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wOTI4NjY0Zi05Mzk1LTQ2OWItYWFhNC1kN2ZmN2FjOGM3ZjciLCJlbWFpbF92ZXJpZmllZCI6ZmFsc2UsImRlc1RpcG9Eb2N1bWVudG8iOiJETkkiLCJjb2RUaXBvRG9jdW1lbnRvIjoiMiIsInByZWZlcnJlZF91c2VybmFtZSI6ImNwLWNlcnRpLTEyQGdtYWlsLmNvbSIsIm51bWVyb0RvY3VtZW50byI6IjQwODk4MDA3IiwiYXBlTWF0ZXJubyI6Ik5vbGFuIiwibm9tYnJlQ29tcGxldG8iOiJOaWxkYSBOdcOxZXogTm9sYW4iLCJhcGVQYXRlcm5vIjoiTnXDsWV6IiwiZW1haWwiOiJjcC1jZXJ0aS0xMkBnbWFpbC5jb20iLCJub21icmVzIjoiTmlsZGEifQ.jnc_q2Y_JYxer4nexIBiP1LAkPS9KdwEWC4ScsFKE7H2ynzWIDDjit2ykM5_QML7wL4ZshZziFrmd4VtSA8DBrcllRs90TpLJfpJKIEKRkX4h8ot24TW_KDvOQxc5RAuTzLXO6xEOsrvYWpjv-k3I9ZqdiWPTRxGtkzIrkYMLl-vvXD0_UWT6vrTOMI4CQ0rczUED9iFp54Eoqkki35eyyZyQuAOEfjsFu9tAUIhAytpMBluN5DBP6fcqtiLOwiH17lcQDSsY7RRn8RC9rUMbVEnVk5h2N8YXG79DpTM-tohVJIx7oCVBuJ8gZ2pKP6pfa5_CtbgBZwZQ3X2Bko_QA</t>
  </si>
  <si>
    <t>Listar - Modificar escala - Patente Sanitaria - Opinar - opinar</t>
  </si>
  <si>
    <t>{"escala":1332,"ruc":"20147907487","indEnRevision":true,"user":"111 | Nilda NuÃ±ez Nolan"}</t>
  </si>
  <si>
    <t>Listar - Modificar escala - Patente Sanitaria - Opinar</t>
  </si>
  <si>
    <t>https://gateway-apim-test.vuce.gob.pe/pass-through-https-cert/cp2/gestionduenave-query/1.0/agency/findByRuc?ruc=20153408191</t>
  </si>
  <si>
    <t>https://gateway-apim-test.vuce.gob.pe/pass-through-https-cert/cp2/gestionduenave-query/1.0/escala-seguimientos/escalaId/1332/7?escalaId=1332&amp;estado=7</t>
  </si>
  <si>
    <t>https://gateway-apim-test.vuce.gob.pe/pass-through-https-cert/cp2/gestionduenave-query/1.0/escala-seguimientos/escalaId/1332/7?</t>
  </si>
  <si>
    <t>https://gateway-apim-test.vuce.gob.pe/pass-through-https-cert/cp2/gestionduenave-query/1.0/escala-seguimientos/search?escalaId=1332&amp;documentoId=93</t>
  </si>
  <si>
    <t>{"acronimo":"SPS","tipoSeguimientoId":3,"document":"","documentInstance":"","body":{"escalaId":1332,"tipoSegId":3,"rucUsuario":"20147907487","razonSocial":"DIRESA CALLAO","indNil":false,"acronimoDocumento":"SPS","indicadorEs":"S","comentario":"FV","estado":"S"},"anuncio":false,"id":null,"registerArrival":false,"directReception":false,"corrected":false,"requiredNill":false,"escalaId":0,"acronymList":["LT","LP","CP","PR","DGZ","SPS"]}</t>
  </si>
  <si>
    <t>PBIP</t>
  </si>
  <si>
    <t>Listar - Modificar escala - PBIP</t>
  </si>
  <si>
    <t xml:space="preserve"> Bearer eyJhbGciOiJSUzI1NiIsInR5cCIgOiAiSldUIiwia2lkIiA6ICJZbzNJa18xYU9XUk5QcWxPLVJVTmUzVjhESldTU2U0eUgybFp4MG52cy1rIn0.eyJleHAiOjE3NTU1NTAxNjgsImlhdCI6MTc1NTU0ODM2OCwianRpIjoiNWQ2NmQzNDItZjg5Yi00YWUwLTk0M2YtMjFjZTc1YzZhZDcy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xNmI5ZDczMy03ZWNkLTRmMTAtOTY0MS01NTM4MmQ1YTYzZGQ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xNmI5ZDczMy03ZWNkLTRmMTAtOTY0MS01NTM4MmQ1YTYzZGQ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d98S4KMjM9lVoSMesuKgP__65PVpbfTbrGqr1OcdwGYUDG_m0vsjRKaabsoTaS89WU0nlSxRzQcSe7T9jSmmWDHGeUJmuclm8U88J9et0JWVOHAQJ8B-L_jYL-2P-thT6cvnCOgxYxMLA9J0jPsIm4kb9eirIjdQW-M2nlf9sfSrpkSW7wmJaa3N3Oq-mIaQe8zZANyM3G00kR7dAgUAY8d9g5CW5iol_ztZOsF28dmwU3bFidrnbyxCEFlwyITUj8P7uTySpLJJP-40OBb4Fpu1eDQw7-pSJ-w6R67e9YGwQRa2ki7QX-emXQkPojV66B3QeddwMqczylBpM5Cczg </t>
  </si>
  <si>
    <t>Listar - Modificar escala - PBIP - Adjuntar documento</t>
  </si>
  <si>
    <t xml:space="preserve"> https://gateway-apim-test.vuce.gob.pe/pass-through-https-cert/cp2/comunes-query/1.0/documentos-adjuntos?pestanaId=67 </t>
  </si>
  <si>
    <t>Listar - Modificar escala - PBIP - Últimas escalas - Agregar</t>
  </si>
  <si>
    <t>Listar - Modificar escala - PBIP - Últimas escalas - Editar</t>
  </si>
  <si>
    <t>Listar - Modificar escala - PBIP - Protección adicional - Agregar</t>
  </si>
  <si>
    <t>Listar - Modificar escala - PBIP - Protección adicional - Editar</t>
  </si>
  <si>
    <t>Listar - Modificar escala - PBIP - Actividad buque a buque - Agregar</t>
  </si>
  <si>
    <t>Listar - Modificar escala - PBIP - Actividad buque a buque - Editar</t>
  </si>
  <si>
    <t xml:space="preserve"> multipart/form-data; boundary=----WebKitFormBoundary1c1Ofvcloop3UpeS </t>
  </si>
  <si>
    <t xml:space="preserve"> https://gateway-apim-test.vuce.gob.pe/pass-through-https-cert/cp2/escaladocumento-query/1.0/escala-documentos?escalaId=2180&amp;indicador=E&amp;pestanaId=67 </t>
  </si>
  <si>
    <t>Listar - Modificar escala - PBIP - Datos de PBIP - Datos requeridos por la Regla XI-2/9.2.2 del SOLAS - Certificado Internacional de Protección del Buque válido - radiobutton(form)</t>
  </si>
  <si>
    <t xml:space="preserve"> https://gateway-apim-test.vuce.gob.pe/pass-through-https-cert/cp2/fichatecnica-query/1.0/documento?numberpage=1&amp;idFichaTecnicaDet=3489&amp;sizepage=100 </t>
  </si>
  <si>
    <t>Listar - Modificar escala - PBIP - Datos de PBIP - Datos requeridos por la Regla XI-2/9.2.2 del SOLAS - Certificado Internacional Provisional de Protección del Buque válido - radiobutton(form)</t>
  </si>
  <si>
    <t xml:space="preserve"> https://gateway-apim-test.vuce.gob.pe/pass-through-https-cert/cp2/fichatecnica-query/1.0/documentos?ecmDocumentoId=80EBBE98-0000-C224-8B81-5FDC9F8F380A </t>
  </si>
  <si>
    <t>Listar - Modificar escala - PBIP - Guardar</t>
  </si>
  <si>
    <t xml:space="preserve"> https://gateway-apim-test.vuce.gob.pe/pass-through-https-cert/cp2/gestionduenave-command/1.0/actividad-nave/update-all </t>
  </si>
  <si>
    <t xml:space="preserve"> [{"escalaId":2180,"fechaInicioAct":"2025-08-04T10:00:00","fechaFinAct":"2025-08-23T10:00:00","puertoActividadId":7,"actividad":"PESQUERO","latitudGrados":12,"latitudMinutos":12,"latitudSegundos":12,"latitudDireccion":"N","longitudGrados":12,"longitudMinutos":12,"longitudSegundos":12,"longitudDireccion":"E","medidaAplicada":"MTS","estado":"S","latitudActividad":12.203333333333333,"longitudActividad":12.203333333333333,"actividadNaveId":-1,"auditInfo":{"estado":"S"}}] </t>
  </si>
  <si>
    <t>Listar - Modificar escala - PBIP - Enviar</t>
  </si>
  <si>
    <t xml:space="preserve"> [{"actividadNaveId":212,"escalaId":2180,"fechaInicioAct":"2025-08-04T00:00:00","fechaFinAct":"2025-08-23T00:00:00","puertoActividadId":7,"latitudActividad":"12.203333","longitudActividad":"12.203333","actividad":"PESQUERO","medidaAplicada":"MTS","auditInfo":{"estado":"S"}}] </t>
  </si>
  <si>
    <t xml:space="preserve"> https://gateway-apim-test.vuce.gob.pe/pass-through-https-cert/cp2/gestionduenave-command/1.0/coordenadas/decimal-to-gms </t>
  </si>
  <si>
    <t xml:space="preserve"> {"value":12.203333333333333,"latitud":true} </t>
  </si>
  <si>
    <t xml:space="preserve"> {"value":12.203333333333333,"latitud":false}  </t>
  </si>
  <si>
    <t xml:space="preserve"> https://gateway-apim-test.vuce.gob.pe/pass-through-https-cert/cp2/gestionduenave-command/1.0/coordenadas/gms-a-decimal </t>
  </si>
  <si>
    <t xml:space="preserve"> {"grados":"12","minutos":"12","segundos":"12","direccion":"N"}  </t>
  </si>
  <si>
    <t xml:space="preserve"> {"grados":"12","minutos":"12","segundos":"12","direccion":"E"}  </t>
  </si>
  <si>
    <t xml:space="preserve"> {"grados":12,"minutos":12,"segundos":12,"direccion":"N"}  </t>
  </si>
  <si>
    <t xml:space="preserve"> {"grados":12,"minutos":12,"segundos":12,"direccion":"E"}  </t>
  </si>
  <si>
    <t xml:space="preserve">: {"grados":"1","minutos":"1","segundos":"1","direccion":"E"}  </t>
  </si>
  <si>
    <t xml:space="preserve"> {"grados":"1","minutos":"1","segundos":"1","direccion":"E"}  </t>
  </si>
  <si>
    <t xml:space="preserve"> https://gateway-apim-test.vuce.gob.pe/pass-through-https-cert/cp2/gestionduenave-command/1.0/escala-previa/update-all </t>
  </si>
  <si>
    <t xml:space="preserve"> [{"fechaArribo":"2025-08-01T10:00:00","fechaZarpe":"2025-08-23T10:00:00","puertoEscalaPreviaId":7,"nivelProteccionPreviaId":"2","escalaId":2180,"estado":"S","escalaPreviaId":-1,"auditInfo":{"estado":"N"}},{"fechaArribo":"2025-08-04T05:00:00","fechaZarpe":"2025-08-22T05:00:00","puertoEscalaPreviaId":6,"nivelProteccionPreviaId":"1","escalaId":2180,"estado":"S","escalaPreviaId":-2,"auditInfo":{"estado":"S"}}]  </t>
  </si>
  <si>
    <t xml:space="preserve"> [{"escalaPreviaId":472,"escalaId":2180,"fechaArribo":"2025-08-04T00:00:00","fechaZarpe":"2025-08-22T00:00:00","puertoEscalaPreviaId":6,"nivelProteccionPreviaId":1,"puertoEscala":{"estado":"S","usuidRegAud":"0","usuidModAud":null,"fechaRegAud":"2024-06-08T10:54:53.433400Z","fechaModAud":null,"id":6,"codPuerto":"ADORD","nombrePuerto":"AD - ORDINO","codPais":"AD"},"auditInfo":{"estado":"S"}}] </t>
  </si>
  <si>
    <t xml:space="preserve"> https://gateway-apim-test.vuce.gob.pe/pass-through-https-cert/cp2/gestionduenave-command/1.0/motivo-escala </t>
  </si>
  <si>
    <t xml:space="preserve"> {"escalaId":2180,"motivoPrincipalId":1,"otrosMotivosId":[2,4,5,6,7,8,9,10,11,12,13,14,15,16,17,18,19,20,21,22,23,24,25,3,26,27,28],"usuidRegAud":"101 | Rosa Odar Prueba","usuidModAud":"101 | Rosa Odar Prueba"}  </t>
  </si>
  <si>
    <t xml:space="preserve">https://gateway-apim-test.vuce.gob.pe/pass-through-https-cert/cp2/gestionduenave-command/1.0/motivo-escala </t>
  </si>
  <si>
    <t xml:space="preserve"> https://gateway-apim-test.vuce.gob.pe/pass-through-https-cert/cp2/gestionduenave-command/1.0/motivo-escala/2180 </t>
  </si>
  <si>
    <t xml:space="preserve"> {"escalaId":2180,"motivoPrincipalId":1,"otrosMotivosId":[2,4,5,6,7,8,9,10,11,12,13,14,15,16,17,18,19,20,21,22,23,24,25,3,26,27,28],"usuidRegAud":"101 | Rosa Odar Prueba","usuidModAud":"101 | Rosa Odar Prueba"} </t>
  </si>
  <si>
    <t xml:space="preserve"> https://gateway-apim-test.vuce.gob.pe/pass-through-https-cert/cp2/gestionduenave-command/1.0/pbip/escala/2180/instalacion-atraque </t>
  </si>
  <si>
    <t xml:space="preserve"> https://gateway-apim-test.vuce.gob.pe/pass-through-https-cert/cp2/gestionduenave-command/1.0/proteccion-adicional/update-all </t>
  </si>
  <si>
    <t xml:space="preserve"> [{"escalaId":2180,"fechaInicio":"2025-08-04T10:00:00","fechaFin":"2025-08-22T10:00:00","puertoPaId":6,"medidaAplicada":"MTS","estado":"S","proteccionAdicionalId":-1,"auditInfo":{"estado":"N"}},{"escalaId":2180,"fechaInicio":"2025-08-04T05:00:00","fechaFin":"2025-08-14T05:00:00","puertoPaId":7,"medidaAplicada":"MTS","estado":"S","proteccionAdicionalId":-2,"auditInfo":{"estado":"S"}}]  </t>
  </si>
  <si>
    <t xml:space="preserve"> [{"proteccionAdicionalId":250,"escalaId":2180,"fechaInicio":"2025-08-04T00:00:00","fechaFin":"2025-08-14T00:00:00","puertoPaId":7,"medidaAplicada":"MTS","auditInfo":{"estado":"S"}}]  </t>
  </si>
  <si>
    <t xml:space="preserve"> https://gateway-apim-test.vuce.gob.pe/pass-through-https-cert/cp2/gestionduenave-query/1.0/actividad-nave </t>
  </si>
  <si>
    <t>Listar - Modificar escala - PBIP - Datos de PBIP - Datos del Puerto y de la Instalación Portuaria - Objetivo primario de la escala -  combo(form)</t>
  </si>
  <si>
    <t xml:space="preserve"> https://gateway-apim-test.vuce.gob.pe/pass-through-https-cert/cp2/gestionduenave-query/1.0/arribo-forzoso/escala/2180 </t>
  </si>
  <si>
    <t xml:space="preserve"> https://gateway-apim-test.vuce.gob.pe/pass-through-https-cert/cp2/gestionduenave-query/1.0/escala-previa </t>
  </si>
  <si>
    <t xml:space="preserve"> https://gateway-apim-test.vuce.gob.pe/pass-through-https-cert/cp2/gestionduenave-query/1.0/motivo </t>
  </si>
  <si>
    <t>Listar - Modificar escala - PBIP - Check Si/No</t>
  </si>
  <si>
    <t xml:space="preserve"> https://gateway-apim-test.vuce.gob.pe/pass-through-https-cert/cp2/gestionduenave-query/1.0/nproteccion-adicional </t>
  </si>
  <si>
    <t xml:space="preserve"> https://gateway-apim-test.vuce.gob.pe/pass-through-https-cert/cp2/gestionduenave-query/1.0/pbip/escala/2180 </t>
  </si>
  <si>
    <t xml:space="preserve"> https://gateway-apim-test.vuce.gob.pe/pass-through-https-cert/cp2/gestionduenave-query/1.0/pbip/instalacion-portuaria </t>
  </si>
  <si>
    <t xml:space="preserve"> https://gateway-apim-test.vuce.gob.pe/pass-through-https-cert/cp2/gestionduenave-query/1.0/proteccion-adicional </t>
  </si>
  <si>
    <t xml:space="preserve"> {"acronimo":"PBIP","tipoSeguimientoId":1,"document":"","documentInstance":"","body":{"escalaId":2180,"motivoPrincipalId":1,"otrosMotivosId":[2,4,5,6,7,8,9,10,11,12,13,14,15,16,17,18,19,20,21,22,23,24,25,3,26,27,28],"contactoProteccion":"","indCertificado":"N","motivoNocert":"MOTIVO X","planProteccion":"false","latitudGrados":"12","latitudMinutos":"12","latitudSegundos":"12","latitudDireccion":"N","longitudGrados":"1","longitudMinutos":"1","longitudSegundos":"1","longitudDireccion":"E","proteccionAdicional":"true","actividadNave":"true","planAplicado":"true","mmpp":true,"detalleMmpp":"SASA","asuntoAdicional":"false","contactoAgente":"123456789","nomTripulante":"SAINT","descCargo":"","instalacionAtraqueId":8,"usuidRegAud":"","usuidModAud":"","latitud":12.203333333333333,"longitud":1.0169444444444444,"fechaExpiraCert":null,"tipoSeguimiento":1,"indPbip":true},"anuncio":false,"id":null,"registerArrival":false,"directReception":false,"corrected":false,"requiredNill":false,"escalaId":2180,"acronymList":["PBIP","LT","LP","CP","DMS","LN","PR","DGA","DCAR"]}  </t>
  </si>
  <si>
    <t xml:space="preserve"> {"acronimo":"PBIP","tipoSeguimientoId":2,"document":"","documentInstance":"","body":{"escalaId":2180,"motivoPrincipalId":1,"otrosMotivosId":[2,4,5,6,7,8,9,10,11,12,13,14,15,16,17,18,19,20,21,22,23,24,25,3,26,27,28],"contactoProteccion":"SAMPLE","indCertificado":"N","motivoNocert":"MOTIVO X","planProteccion":"false","latitudGrados":"12","latitudMinutos":"12","latitudSegundos":"12","latitudDireccion":"N","longitudGrados":"1","longitudMinutos":"1","longitudSegundos":"1","longitudDireccion":"E","proteccionAdicional":"true","actividadNave":"true","planAplicado":"true","mmpp":true,"detalleMmpp":"SASA","asuntoAdicional":"false","contactoAgente":"123456789","nomTripulante":"SAINT","descCargo":"","instalacionAtraqueId":8,"usuidRegAud":"","usuidModAud":"","latitud":12.203333333333333,"longitud":1.0169444444444444,"fechaExpiraCert":null,"tipoSeguimiento":2,"indPbip":true},"anuncio":false,"id":null,"registerArrival":false,"directReception":false,"corrected":false,"requiredNill":false,"escalaId":2180,"acronymList":["PBIP","LT","LP","CP","DMS","LN","PR","DGA","DCAR"]} </t>
  </si>
  <si>
    <t>PBIP - Opinar</t>
  </si>
  <si>
    <t xml:space="preserve"> Bearer eyJhbGciOiJSUzI1NiIsInR5cCIgOiAiSldUIiwia2lkIiA6ICJZbzNJa18xYU9XUk5QcWxPLVJVTmUzVjhESldTU2U0eUgybFp4MG52cy1rIn0.eyJleHAiOjE3NTU1NTE3ODQsImlhdCI6MTc1NTU0OTk4NCwianRpIjoiMDc0NmUwY2EtYzc5Mi00MjZiLWJjMjItYmVhYzBhODExZjgyIiwiaXNzIjoiaHR0cHM6Ly9hdXRob3JpemUtdGVzdC52dWNlLmdvYi5wZS9hdXRoMi9yZWFsbXMvYXV0ZW50aWNhY2lvbjIiLCJhdWQiOiJhY2NvdW50Iiwic3ViIjoiZjo1ODY4MTA4Zi0yZTdkLTQ4NGEtYTZkYi00ZWYyMmZhZjJlYWE6Y3AtY2VydGktMDZAZ21haWwuY29tIiwidHlwIjoiQmVhcmVyIiwiYXpwIjoibGFuZGluZy1hdXRoMiIsInNlc3Npb25fc3RhdGUiOiI5MDU5NzdhNy0zOTI4LTRkMWItYWJjOS03YmJmN2FlMWVhZDI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5MDU5NzdhNy0zOTI4LTRkMWItYWJjOS03YmJmN2FlMWVhZDIiLCJlbWFpbF92ZXJpZmllZCI6ZmFsc2UsImRlc1RpcG9Eb2N1bWVudG8iOiJETkkiLCJjb2RUaXBvRG9jdW1lbnRvIjoiMiIsInByZWZlcnJlZF91c2VybmFtZSI6ImNwLWNlcnRpLTA2QGdtYWlsLmNvbSIsIm51bWVyb0RvY3VtZW50byI6IjQwODk4MDAxIiwiYXBlTWF0ZXJubyI6IlBlcmV6Iiwibm9tYnJlQ29tcGxldG8iOiJHdWlkbyBSYW1vcyBQZXJleiIsImFwZVBhdGVybm8iOiJSYW1vcyIsImVtYWlsIjoiY3AtY2VydGktMDZAZ21haWwuY29tIiwibm9tYnJlcyI6Ikd1aWRvIn0.Th06y6SnBnqVlruETfyqeZPG2O39gJozJqTT4K2KzKIrXuCnVuGbW3Kg6mXB10zPxe7wE6YQaFFFirrnUC1z_54bQrxPsGMkMu2CT3ljnaK8UxFL3vBB9eM_cOLEOvBL-gMmUrVYUNuQjCIFxQXgXn8AiC3DeySw1GNRGtmjQHRHSlT7R9ZEx3617n-mW-7uvJYw8rNDiHZ3zsBCsCK4zouQqM-lqK3wrAiaViS7TZVfQd3RIdlJULtYBm3YZ3wagAwLHvTb1oR8iZRwZJ7pI2YO3xgS1sgdPbcSe59m8FW4NaE6Q3dSgvV07_IPbxlm2Oqw_iepzCMLn6B5SxMbXg </t>
  </si>
  <si>
    <t xml:space="preserve">{"value":"12.203333","latitud":true}  </t>
  </si>
  <si>
    <t xml:space="preserve">{"value":"1.016944","latitud":false}  </t>
  </si>
  <si>
    <t>Listar - Modificar escala - PBIP - Opinar - opinar</t>
  </si>
  <si>
    <t xml:space="preserve"> {"escala":2180,"ruc":"20153408191","indEnRevision":true,"user":"105 | Guido Ramos Perez"}  66747877_00000000004441117636 </t>
  </si>
  <si>
    <t>Listar - Modificar escala - PBIP - Opinar</t>
  </si>
  <si>
    <t xml:space="preserve"> https://gateway-apim-test.vuce.gob.pe/pass-through-https-cert/cp2/gestionduenave-query/1.0/escala-seguimientos/search?escalaId=2180&amp;documentoId=67 </t>
  </si>
  <si>
    <t xml:space="preserve"> {"acronimo":"PBIP","tipoSeguimientoId":3,"document":"","documentInstance":"","body":{"escalaId":2180,"tipoSegId":3,"rucUsuario":"20153408191","razonSocial":"DICAPI","indNil":false,"acronimoDocumento":"PBIP","indicadorEs":"E","comentario":"FV","estado":"S"},"anuncio":false,"id":null,"registerArrival":false,"directReception":false,"corrected":false,"requiredNill":false,"escalaId":0,"acronymList":["PBIP","LT","LP","CP","DMS","LN","PR","DGA","DCAR"]}  </t>
  </si>
  <si>
    <t>Solicitud de despacho</t>
  </si>
  <si>
    <t>Listar - Modificar escala - Solicitud de despacho</t>
  </si>
  <si>
    <t>Bearer eyJhbGciOiJSUzI1NiIsInR5cCIgOiAiSldUIiwia2lkIiA6ICJZbzNJa18xYU9XUk5QcWxPLVJVTmUzVjhESldTU2U0eUgybFp4MG52cy1rIn0.eyJleHAiOjE3NTU4OTgzNjMsImlhdCI6MTc1NTg5NjU2MywianRpIjoiYjAwYjkzYmUtYzBlMi00OTAyLTk3MTAtMDU3MWNkNTgzZTEz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JjMmY3NmQ5OS0xZTM1LTQwOGYtYjA2OS1jMzFmNjg4ZTZiOWE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JjMmY3NmQ5OS0xZTM1LTQwOGYtYjA2OS1jMzFmNjg4ZTZiOWE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bN_nXYfc2j7Jjnp7O-YOTGVQZ0bMAEtKPV41wTUSJDEPOHhUYFCWmiZsMGdmGetSdYadTucsaq9AKxpJJ25OrbdF-jHv-rm6JM7ft3H5Pe6rM3ultv_65Ioje0F1-bRNbck4SupHvZ4QCAE_9VHWtYxJ2b_stXLdWfWDls1rCE_cW1FarqgAK4S7KSx8zowDUcchMEviho59QCzjtHfeeUiDeEzwHhih1FRwnUK-e8a-QQutk42G5AuMBvuRWDAsvnvpx99bbUoKwfj_Tl7DDwFZNM_gkZemmekk5ZbHEIbf1Wtg3QmnwsFJRn9vNH91zFhGZHv-17IiCTtSkiCQgw</t>
  </si>
  <si>
    <t>Listar - Modificar escala - Solicitud de despacho - Regenerar CPB</t>
  </si>
  <si>
    <t>https://gateway-apim-test.vuce.gob.pe/pass-through-https-cert/cp2/comunes-query/1.0/documentos?descripcionAcronimo=DGZ</t>
  </si>
  <si>
    <t>Bearer eyJhbGciOiJSUzI1NiIsInR5cCIgOiAiSldUIiwia2lkIiA6ICJZbzNJa18xYU9XUk5QcWxPLVJVTmUzVjhESldTU2U0eUgybFp4MG52cy1rIn0.eyJleHAiOjE3NTU4OTkwMDQsImlhdCI6MTc1NTg5NzIwNCwianRpIjoiZmNmMjhiODAtYjJlYy00YWZjLTlhZTItNDQ1NDVkYmM4ZTlk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3OWExODJkNC1iOWYxLTQyYmYtYjBjZi00NTlkMTk5NTQyNGY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3OWExODJkNC1iOWYxLTQyYmYtYjBjZi00NTlkMTk5NTQyNGY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doNiQQwhI_PvF0pHWwOwzIOEqanHnOThvTFwkbVGg3bwUjxCV5RX79PgFKztrYz3D7RrmrCBbgqhxLwmv7DRtQBY6AApym_S24iTgx_V2Sjm0iGMcGY_QxlOdeR9DZ6DHy4wbpba-1s_hgaDFTGAtiYeHxDqM-uT482zNjRnjSH26-gx3hNVuqnTGxeDQ4gvcq_z_uGvm9oByGp_W4LW7HXL-QZOtWBn2nGc3koCilRyYZcTyO4QhjQk7kjQajYM3ebUdjJqNXrrz5qEsqwXjnUweX_G5a-TGxi6ecqF0KavSeWpDJjAzhCehiup07Y1_DasNFhecOOzui_Qk9axxQ</t>
  </si>
  <si>
    <t>Listar - Modificar escala - Solicitud de despacho - DDJJ</t>
  </si>
  <si>
    <t>Listar - Modificar escala - Solicitud de despacho - Enviar</t>
  </si>
  <si>
    <t>Bearer eyJhbGciOiJSUzI1NiIsInR5cCIgOiAiSldUIiwia2lkIiA6ICJZbzNJa18xYU9XUk5QcWxPLVJVTmUzVjhESldTU2U0eUgybFp4MG52cy1rIn0.eyJleHAiOjE3NTU4OTk1NTEsImlhdCI6MTc1NTg5Nzc1MSwianRpIjoiZWQ4MDc3M2EtZWJjMy00ODkxLWFjNzMtYWZlMDE4ZWVhNjY5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0OGYzZmZlNS0zMTNiLTQ3OWUtODM5Yi0zNzQzZDllNTkyNzA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0OGYzZmZlNS0zMTNiLTQ3OWUtODM5Yi0zNzQzZDllNTkyNzA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a-PLV6iRuzP35AH9KyL3OKbcMF0sOpi6VxF18s-M3Xo5zWvquoy-QN1VVkpLMP3wxZvdd7nD_pu6PO09T3WPTRorb336HywBcoJi3B8gv2k1dcjxzX1MPjrp0DRQUFom5m3Ex3iNGrC3vWSMkAYaenwqbC0Gg6cRuuuAZVDRxXZ5UmFR0Ek2rCI9u9iIWbr4HYIQyDh03WOJ-44FRQhWbQoUYB3-bBs40xn2fbZq52-uItoDHMmUnfzKx7RiUqP9nfc5i3E0S8NL1poI_zcY0ohVsuUq2iiolGoyx2fXGHgmjGkFDoYPGLyVhXs6PA77UBoeVljD3AfwuJUnHcfLqg</t>
  </si>
  <si>
    <t>Listar - Modificar escala - Solicitud de despacho - Generar CPB</t>
  </si>
  <si>
    <t>Listar - Modificar escala - Solicitud de despacho - Adjuntar documento</t>
  </si>
  <si>
    <t>https://gateway-apim-test.vuce.gob.pe/pass-through-https-cert/cp2/comunes-query/1.0/documentos-adjuntos?pestanaId=64</t>
  </si>
  <si>
    <t>https://gateway-apim-test.vuce.gob.pe/pass-through-https-cert/cp2/comunes-query/1.0/master/allByCodeAndAttribute?code=actividadEntidadPuerto&amp;actividad_id=4&amp;cod_puerto_nacional=%27CLL%27</t>
  </si>
  <si>
    <t>Listar - Modificar escala - Solicitud de despacho - Guardar</t>
  </si>
  <si>
    <t>multipart/form-data; boundary=----WebKitFormBoundary0JmnjPXmAbAcnyDa</t>
  </si>
  <si>
    <t>https://gateway-apim-test.vuce.gob.pe/pass-through-https-cert/cp2/escaladocumento-query/1.0/escala-documentos?pestanaId=64&amp;escalaId=1332&amp;indicador=S</t>
  </si>
  <si>
    <t>https://gateway-apim-test.vuce.gob.pe/pass-through-https-cert/cp2/fichatecnica-query/1.0/documentos?ecmDocumentoId=C09DD398-0000-C228-B90D-9FC92072F83F</t>
  </si>
  <si>
    <t>https://gateway-apim-test.vuce.gob.pe/pass-through-https-cert/cp2/gestionduenave-query/1.0/escalas/2240?escalaId=2240</t>
  </si>
  <si>
    <t>https://gateway-apim-test.vuce.gob.pe/pass-through-https-cert/cp2/gestionduenave-query/1.0/escalas/2240?</t>
  </si>
  <si>
    <t>https://gateway-apim-test.vuce.gob.pe/pass-through-https-cert/cp2/gestionduenave-query/1.0/escalas/convoy/2240</t>
  </si>
  <si>
    <t>https://gateway-apim-test.vuce.gob.pe/pass-through-https-cert/cp2/gestionduenave-query/1.0/escalas/tipoServicio/1332</t>
  </si>
  <si>
    <t>https://gateway-apim-test.vuce.gob.pe/pass-through-https-cert/cp2/gestionduenave-query/1.0/solicitud-despacho/1332?escalaId=1332</t>
  </si>
  <si>
    <t>https://gateway-apim-test.vuce.gob.pe/pass-through-https-cert/cp2/gestionduenave-query/1.0/solicitud-despacho/1332?</t>
  </si>
  <si>
    <t>https://gateway-apim-test.vuce.gob.pe/pass-through-https-cert/cp2/gestionduenave-query/1.0/supervision-due/validar-documentos-vencidos?idEscala=1332</t>
  </si>
  <si>
    <t>https://gateway-apim-test.vuce.gob.pe/pass-through-https-cert/cp2/gestionduenave-query/1.0/supervision-due/validar-documentos-vencidos?</t>
  </si>
  <si>
    <t>https://gateway-apim-test.vuce.gob.pe/pass-through-https-cert/cp2/gestionduenave-query/1.0/tripulante/1332?indicadorES=S</t>
  </si>
  <si>
    <t>https://gateway-apim-test.vuce.gob.pe/pass-through-https-cert/cp2/gestionduenave-query/1.0/tripulante/1332?</t>
  </si>
  <si>
    <t>{"acronimo":"DGA","tipoSeguimientoId":1,"document":"","documentInstance":"","body":{"escalaId":1332,"declaracionGeneralId":1139,"contactoAgente":null,"desViaje":null,"desCarga":null,"obsEscala":null,"desOperacion":null,"countNumTripulante":2,"countNumPasajero":0,"puertoOrigenId":12741,"instalacionAtraqueId":8,"eta":"2025-02-10 18:30:11","etd":"2025-02-15 18:30:04","imo":"9496551","callSign":null,"nombreNave":"PRUEBA NAVE EX CABOTAJE","rutaBandera":"data:image/jpg;base64,R0lGODlhEAALANUAADa3+JPZ/Pfmaari/mnF83zL9EzD/4XT+vnxsnXK9QCE3tns9iqz99PT0/7+/gGb6+Hy+/b29hOn7/bjSdXp84vT94zW/Jna+aPe/JDV9/r6+uX2/vPz89/x+YPO9ACM4Jjc/kO//gCS5uP0/Nzt95/d++np6d3v+CGv86/k/xmq8JTX+IbQ9cLc6+v4/lnH/+n2/IDQ+fbjXmHA8XzO+Ja9zvv7+7/a55/C1Zzb+vrrdZ7d/Auj7fX19fz8/PT09CH5BAAAAAAALAAAAAAQAAsAAAaLwJdhaAgZAQAGA6WSqAypaGpAxZR2uctq9QgNQOBAwGI5HGK0ROXRcm3eoxGk0zmRFgsSzuTo+3wIAgIIERE9Pz0NfA5/NjoTEwKGPxyJfI0aCDIyCIccHD8NNzBydHZ4FKmpNQw7ZmgJsQSzMzMJCgwlWVsZFRUsHh4FwwoATBI8D8oiIh8fCtAfQQA7","indicadorEs":"S","estadoEscalaId":0,"bandera":"ARGENTINA","etaDate":"2025-02-10T23:30:11.000Z","etaHours":"2025-02-10T23:30:11.000Z","etdDate":"2025-02-15T23:30:04.000Z","etdHours":"2025-02-15T23:30:04.000Z","capitan":"ANA TORRES","fechaCer":"","arqueoBruto":10,"arqueoNeto":9,"indDecJuradaPago":false,"aceptacion":false,"descNecesidadesBuqueDesechos":null,"tipoMercancia":null,"cantTmDescarga":null,"nombreEmbarcador":null,"cantTeusMovilizar":null,"nombreConsignatario":null,"cntTripulantes":2,"cntPasajeros":0,"dms":true,"cargo":true},"anuncio":false,"id":null,"registerArrival":false,"directReception":false,"corrected":false,"requiredNill":false,"escalaId":1332,"acronymList":["LT","LP","CP","PR","DGZ","SPS"]}</t>
  </si>
  <si>
    <t>{"acronimo":"DGA","tipoSeguimientoId":2,"document":"","documentInstance":"","body":{"escalaId":1332,"declaracionGeneralId":1139,"contactoAgente":"AGN X","desViaje":null,"desCarga":"DANGER","obsEscala":null,"desOperacion":null,"countNumTripulante":2,"countNumPasajero":0,"puertoOrigenId":12741,"instalacionAtraqueId":8,"eta":"2025-02-10 18:30:11","etd":"2025-02-15 18:30:04","imo":"9496551","callSign":null,"nombreNave":"PRUEBA NAVE EX CABOTAJE","rutaBandera":"data:image/jpg;base64,R0lGODlhEAALANUAADa3+JPZ/Pfmaari/mnF83zL9EzD/4XT+vnxsnXK9QCE3tns9iqz99PT0/7+/gGb6+Hy+/b29hOn7/bjSdXp84vT94zW/Jna+aPe/JDV9/r6+uX2/vPz89/x+YPO9ACM4Jjc/kO//gCS5uP0/Nzt95/d++np6d3v+CGv86/k/xmq8JTX+IbQ9cLc6+v4/lnH/+n2/IDQ+fbjXmHA8XzO+Ja9zvv7+7/a55/C1Zzb+vrrdZ7d/Auj7fX19fz8/PT09CH5BAAAAAAALAAAAAAQAAsAAAaLwJdhaAgZAQAGA6WSqAypaGpAxZR2uctq9QgNQOBAwGI5HGK0ROXRcm3eoxGk0zmRFgsSzuTo+3wIAgIIERE9Pz0NfA5/NjoTEwKGPxyJfI0aCDIyCIccHD8NNzBydHZ4FKmpNQw7ZmgJsQSzMzMJCgwlWVsZFRUsHh4FwwoATBI8D8oiIh8fCtAfQQA7","indicadorEs":"S","estadoEscalaId":2,"bandera":"ARGENTINA","etaDate":"2025-02-10T23:30:11.000Z","etaHours":"2025-02-10T23:30:11.000Z","etdDate":"2025-02-15T23:30:04.000Z","etdHours":"2025-02-15T23:30:04.000Z","capitan":"ANA MARIA TORRES","fechaCer":"","arqueoBruto":10,"arqueoNeto":9,"indDecJuradaPago":true,"aceptacion":true,"descNecesidadesBuqueDesechos":null,"tipoMercancia":null,"cantTmDescarga":null,"nombreEmbarcador":null,"cantTeusMovilizar":null,"nombreConsignatario":null,"cntTripulantes":2,"cntPasajeros":0,"dms":true,"cargo":true,"tramiteData":{"escalaId":1332,"documentoId":64,"tipoTramite":"D","indicadorEs":"S","rucAgente":"20100010136","actividadEntidadPuertoId":5,"indNoRequierePago":false,"tupa":"PA135069D","indAsTramiteManual":true,"descripcionTramite":"DESPACHO DE NAVES","reglaPagoExencionAplicada":"SÃ? PAGA POR TIPO DE TRÃ?FICO INTERNACIONAL"}},"anuncio":false,"id":null,"registerArrival":false,"directReception":false,"corrected":false,"requiredNill":false,"escalaId":1332,"acronymList":["LT","LP","CP","PR","DGZ","SPS"]}</t>
  </si>
  <si>
    <t>Listar - Modificar escala - Solicitud de despacho - Ver CPB</t>
  </si>
  <si>
    <t>{"textSearch":"RN02","entidadId":17,"actividadId":4,"documentoId":64,"escalaId":1332,"fechaVigencia":"20251231","rucAgente":"20100010136","actividadEntidadPuertoId":5,"idComponente":"CPN","codComponente":3,"cantidadOrden":0}</t>
  </si>
  <si>
    <t>{"textSearch":"RN02","entidadId":17,"actividadId":4,"documentoId":64,"escalaId":2240,"fechaVigencia":"20251231","rucAgente":"20100010136","actividadEntidadPuertoId":5,"idComponente":"CPN","codComponente":3,"cantidadOrden":0}</t>
  </si>
  <si>
    <t>https://gateway-apim-test.vuce.gob.pe/pass-through-https-cert/cp2/sp-pagos/1.0/ordenes-pago/1332?documentoId=64</t>
  </si>
  <si>
    <t>https://gateway-apim-test.vuce.gob.pe/pass-through-https-cert/cp2/sp-pagos/1.0/ordenes-pago/1746/anular</t>
  </si>
  <si>
    <t>Listar - Modificar escala - Solicitud de despacho - Imprimir</t>
  </si>
  <si>
    <t>https://gateway-apim-test.vuce.gob.pe/pass-through-https-cert/cp2/sp-pagos/1.0/ordenes-pago/1903/pdf</t>
  </si>
  <si>
    <t>https://gateway-apim-test.vuce.gob.pe/pass-through-https-cert/cp2/sp-pagos/1.0/ordenes-pago/2240?documentoId=64</t>
  </si>
  <si>
    <t>https://gateway-apim-test.vuce.gob.pe/pass-through-https-cert/cp2/sp-pagos/1.0/ordenes-pago/2240?</t>
  </si>
  <si>
    <t>https://gateway-apim-test.vuce.gob.pe/pass-through-https-cert/cp2/sp-pagos/1.0/ordenes-pago/regla-negocio?entidadId=0&amp;actividadId=4&amp;codPuertoNacional=CLL</t>
  </si>
  <si>
    <t>https://gateway-apim-test.vuce.gob.pe/pass-through-https-cert/cp2/sp-pagos/1.0/pagos/escala/1332/detalles_zarpe/17</t>
  </si>
  <si>
    <t>https://gateway-apim-test.vuce.gob.pe/pass-through-https-cert/cp2/sp-pagos/1.0/pagos/escala/2240/detalles_zarpe/17</t>
  </si>
  <si>
    <t>{"nroDue":"CLL-2025-87","estadoDdjjPago":"P","motivoDeclaracion":"X","mensajeError":"","documento":{"documentoId":64},"rucAgente":"20100010136","numeroDdjj":"CLL-2025-87","escalaId":1332,"estado":"S","fechaSolicitudDdjj":"2025-08-22T21:20:09.492Z","activityId":4,"codPuerto":"CLL"}</t>
  </si>
  <si>
    <t>https://gateway-apim-test.vuce.gob.pe/pass-through-https-cert/cp2/tramiteyrectificacion-query/1.0/declaracion-jurada?escalaId=1332&amp;estado=S&amp;documentId=64&amp;estadoDdjjPago=A&amp;rucAgente=20100010136</t>
  </si>
  <si>
    <t>https://gateway-apim-test.vuce.gob.pe/pass-through-https-cert/cp2/tramiteyrectificacion-query/1.0/declaracion-jurada?escalaId=1332&amp;estado=S&amp;documentId=64&amp;estadoDdjjPago=P&amp;rucAgente=20100010136</t>
  </si>
  <si>
    <t>https://gateway-apim-test.vuce.gob.pe/pass-through-https-cert/cp2/tramiteyrectificacion-query/1.0/ordenes-pago/1332?documentId=64&amp;rucAgente=20100010136</t>
  </si>
  <si>
    <t>https://gateway-apim-test.vuce.gob.pe/pass-through-https-cert/cp2/tramiteyrectificacion-query/1.0/tramites/escala/1332/documento/64?indicadorES=S</t>
  </si>
  <si>
    <t>https://gateway-apim-test.vuce.gob.pe/pass-through-https-cert/cp2/tramiteyrectificacion-query/1.0/tramites/escala/1332/documento/64?</t>
  </si>
  <si>
    <t>https://gateway-apim-test.vuce.gob.pe/pass-through-https-cert/cp2/tramiteyrectificacion-query/1.0/tramites/escala/2240/documento/64?indicadorES=S</t>
  </si>
  <si>
    <t>https://gateway-apim-test.vuce.gob.pe/pass-through-https-cert/cp2/tramiteyrectificacion-query/1.0/tramites/escala/2240/documento/64?</t>
  </si>
  <si>
    <t>Solicitud de despacho - Opinar</t>
  </si>
  <si>
    <t>Bearer eyJhbGciOiJSUzI1NiIsInR5cCIgOiAiSldUIiwia2lkIiA6ICJZbzNJa18xYU9XUk5QcWxPLVJVTmUzVjhESldTU2U0eUgybFp4MG52cy1rIn0.eyJleHAiOjE3NTU4OTk4MTEsImlhdCI6MTc1NTg5ODAxMSwianRpIjoiMmUxNTU2MjYtZDdlYi00YmViLWE0ZTUtMjRiYjBjMGY5OTYwIiwiaXNzIjoiaHR0cHM6Ly9hdXRob3JpemUtdGVzdC52dWNlLmdvYi5wZS9hdXRoMi9yZWFsbXMvYXV0ZW50aWNhY2lvbjIiLCJhdWQiOiJhY2NvdW50Iiwic3ViIjoiZjo1ODY4MTA4Zi0yZTdkLTQ4NGEtYTZkYi00ZWYyMmZhZjJlYWE6Y3AtY2VydGktMDVAZ21haWwuY29tIiwidHlwIjoiQmVhcmVyIiwiYXpwIjoibGFuZGluZy1hdXRoMiIsInNlc3Npb25fc3RhdGUiOiJkZTVmNzg1NC00NmI3LTQzM2YtYmRkMy1iM2FhNGQyYTVhYTg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JkZTVmNzg1NC00NmI3LTQzM2YtYmRkMy1iM2FhNGQyYTVhYTgiLCJlbWFpbF92ZXJpZmllZCI6ZmFsc2UsImRlc1RpcG9Eb2N1bWVudG8iOiJSVUMiLCJjb2RUaXBvRG9jdW1lbnRvIjoiMSIsInByZWZlcnJlZF91c2VybmFtZSI6ImNwLWNlcnRpLTA1QGdtYWlsLmNvbSIsIm51bWVyb0RvY3VtZW50byI6IjIwMjYyOTk5OTk5IiwiYXBlTWF0ZXJubyI6IlRpdmVzIiwibm9tYnJlQ29tcGxldG8iOiJUQU1QQSBUSVZFUyBUVUxBIiwiYXBlUGF0ZXJubyI6IlRhbXBhIiwiZW1haWwiOiJjcC1jZXJ0aS0wNUBnbWFpbC5jb20iLCJub21icmVzIjoiVHVsYSJ9.Dkiik2Kbwd8Esk0ERGlElFtbhZtimH60LItDugMYFATMeyUIVkHftgrrofpVghvgkyEfp_SvKAp-VVXcou_cNKVB44LdFNsw_ixPk_bNPaqSph0_UihNKvELvGsAgm4ZeUxNYRnUppU4nAmr5fm2o_Q-VsUkbT29nDQpAJQ1DmVHUPli29IdHh0VQMzrcrxdBPm7arpyf_HJtGsjYYWkd0Edi6C2SOeRAVNTfzu0ERt8pir7J2aEVBJsNOmuS7VTzhBl-0r2HKXz7z6kTcI9PDmWum0Mggi81Pzz8Pi-De0aT6A0zBJc7ALU-qyxZxMZlC5erFSGUhZM7VnCTUCIQQ</t>
  </si>
  <si>
    <t>Listar - Modificar escala - Solicitud de despacho - Opinar - opinar</t>
  </si>
  <si>
    <t>{"escala":1332,"ruc":"20509645150","indEnRevision":true,"user":"104 | Tula Tampa Tives"}</t>
  </si>
  <si>
    <t>Listar - Modificar escala - Solicitud de despacho - Opinar</t>
  </si>
  <si>
    <t>https://gateway-apim-test.vuce.gob.pe/pass-through-https-cert/cp2/gestionduenave-query/1.0/escala-seguimientos/search?escalaId=1332&amp;documentoId=64</t>
  </si>
  <si>
    <t>{"acronimo":"DGZ","tipoSeguimientoId":3,"document":"","documentInstance":"","body":{"escalaId":1332,"tipoSegId":3,"rucUsuario":"20509645150","razonSocial":"APN","indNil":false,"acronimoDocumento":"DGZ","indicadorEs":"S","comentario":"FV","estado":"S"},"anuncio":false,"id":null,"registerArrival":false,"directReception":false,"corrected":false,"requiredNill":false,"escalaId":0,"acronymList":["LT","LP","CP","PR","DGZ","SPS"]}</t>
  </si>
  <si>
    <t>Tripulante</t>
  </si>
  <si>
    <t>Listar - Modificar escala - Lista de tripulantes - Cargar plantilla</t>
  </si>
  <si>
    <t xml:space="preserve"> https://gateway-apim-test.vuce.gob.pe/pass-through-https-cert/cp2/cambioagenciatripulante-command/1.0/libretaembarque/cargaMasivaTripulante </t>
  </si>
  <si>
    <t xml:space="preserve"> Bearer eyJhbGciOiJSUzI1NiIsInR5cCIgOiAiSldUIiwia2lkIiA6ICJZbzNJa18xYU9XUk5QcWxPLVJVTmUzVjhESldTU2U0eUgybFp4MG52cy1rIn0.eyJleHAiOjE3NTU1MzY5NDgsImlhdCI6MTc1NTUzNTE0OCwianRpIjoiMzdjMTZjODUtYjlmMC00ZDRkLWI3MjgtOWE3OWRjMDA5MWNk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JhM2MwZjQ0Ni1iODA2LTRjZDgtYWQ0NS0xMzUyYWYwNTgwZWU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JhM2MwZjQ0Ni1iODA2LTRjZDgtYWQ0NS0xMzUyYWYwNTgwZWU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KhlRIKvZrC7T5IUiKe-z0MiJo4TiHgiMJ7eeB3YXAgE7-JqUQJUNIUqqQ0DaPmKwLqf_OPXmQYVv2obcKZK9Cj4J2j3Quy41-y_BJelBsvVkXJhipuVsBbRfHxdIF_FnfUKvz9T0vDAVedRWg1e6fVUBv6lcqq02NGD_-3XympsqgtwqatiJasGECNkGqLXGT_VbZo7bmWsRiIY6PX1JaHRK17pGtPK9lUExKtzSF8pc8Tswdhw6DAzZC5kU00HCzgjxRgRd2SJFlq6aWHrBcmntOwSZyJZ2Xa6K3RgTRm4bOC9uOYQ8LV8PNQ9IBohUI4nlb9cdr8BLG-LhJpLR1w </t>
  </si>
  <si>
    <t xml:space="preserve"> multipart/form-data; boundary=----WebKitFormBoundarydo38WR5C6OBFtxxN </t>
  </si>
  <si>
    <t>Listar - Modificar escala - Lista de tripulantes - Agregar tripulante</t>
  </si>
  <si>
    <t xml:space="preserve"> https://gateway-apim-test.vuce.gob.pe/pass-through-https-cert/cp2/cambioagenciatripulante-command/1.0/libretaembarque/documento </t>
  </si>
  <si>
    <t xml:space="preserve"> multipart/form-data; boundary=----WebKitFormBoundarywpWLUKznMHQ1Jmtd </t>
  </si>
  <si>
    <t>Listar - Modificar escala - Lista de tripulantes</t>
  </si>
  <si>
    <t xml:space="preserve"> https://gateway-apim-test.vuce.gob.pe/pass-through-https-cert/cp2/cambioagenciatripulante-query/1.0/efectopersonal/lista </t>
  </si>
  <si>
    <t xml:space="preserve"> Bearer eyJhbGciOiJSUzI1NiIsInR5cCIgOiAiSldUIiwia2lkIiA6ICJZbzNJa18xYU9XUk5QcWxPLVJVTmUzVjhESldTU2U0eUgybFp4MG52cy1rIn0.eyJleHAiOjE3NTU1MTcyNTIsImlhdCI6MTc1NTUxNTQ1MiwianRpIjoiNDU0ZjA0ODItNjJmMy00MTMyLWFmZjktYWUxMTEyMTJiNDg5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2M2QxNmFiYi1jNzNhLTRjMzQtOTVlYy05NDllYTkyZDcwOGE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2M2QxNmFiYi1jNzNhLTRjMzQtOTVlYy05NDllYTkyZDcwOGE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iDLmse4ecp-BluNz6eJSs3VJ4sA5xXHZ2ShboL8g4GHlfpAeWpBBabPNgUg3k4g66k_n3TU_C2_RUbVz9dPcCnRrZawX97iNypO08vj9g58gpST5UBEYdy8F0DGZNRNJ0-5jogsEJP_qQmb9rYB3Tpp1m58pVvVjJJeG6nDcB03NEyDOlKFFR74wVudGUy6x-b2pJnSUITVgqwHssw55ZnFf45RsYkLWRctO2dDr3WSBJJ_PECDoFIOG7VfPE-g_tz5sYQBBuUIS2R2nZ_ljf2dlqh1Dppt_fTWuaRl-WLtYUtFB3r0QXYF7Vap7cjOPeb-wU2MA-EIsYRHOejmb0Q </t>
  </si>
  <si>
    <t xml:space="preserve"> https://gateway-apim-test.vuce.gob.pe/pass-through-https-cert/cp2/cambioagenciatripulante-query/1.0/e</t>
  </si>
  <si>
    <t>Listar - Modificar escala - Lista de tripulantes - Guardar</t>
  </si>
  <si>
    <t>Listar - Modificar escala - Lista de tripulantes - Enviar</t>
  </si>
  <si>
    <t>Listar - Modificar escala - Lista de tripulantes - Descarga plantilla</t>
  </si>
  <si>
    <t xml:space="preserve"> https://gateway-apim-test.vuce.gob.pe/pass-through-https-cert/cp2/cambioagenciatripulante-query/1.0/libretaembarque/files/tripulantes.xlsx </t>
  </si>
  <si>
    <t xml:space="preserve"> https://gateway-apim-test.vuce.gob.pe/pass-through-https-cert/cp2/cambioagenciatripulante-query/1.0/listatripulante/lista/2227 </t>
  </si>
  <si>
    <t xml:space="preserve"> https://gateway-apim-test.vuce.gob.pe/pass-through-https-cert/cp2/cambioagenciatripulante-query/1.0/persona/encontrar?numeroDcto=12345678&amp;tipoDcto=01 </t>
  </si>
  <si>
    <t xml:space="preserve"> https://gateway-apim-test.vuce.gob.pe/pass-through-https-cert/cp2/cambioagenciatripulante-query/1.0/tripulante/lista/2227 </t>
  </si>
  <si>
    <t>Listar - Modificar escala - Lista de tripulantes - Agregar documento</t>
  </si>
  <si>
    <t xml:space="preserve"> https://gateway-apim-test.vuce.gob.pe/pass-through-https-cert/cp2/comunes-query/1.0/documentos-adjuntos?pestanaId=65 </t>
  </si>
  <si>
    <t xml:space="preserve"> multipart/form-data; boundary=----WebKitFormBoundary2Xf2LHoZptE34SwT </t>
  </si>
  <si>
    <t xml:space="preserve"> https://gateway-apim-test.vuce.gob.pe/pass-through-https-cert/cp2/escaladocumento-query/1.0/escala-documentos?escalaId=2227&amp;indicador=E&amp;pestanaId=65 </t>
  </si>
  <si>
    <t xml:space="preserve"> {"acronimo":"LT","tipoSeguimientoId":1,"document":"","documentInstance":"","body":{"listaTripulanteId":null,"escalaId":2227,"indicadorEs":"E","indTripulante":true,"tripulantes":[{"tripulanteId":null,"rango":"X","capitan":false,"filenetGuid":"1015BE98-0000-C919-9D58-2E7D26045C42","fechaVctoFiebre":null,"opb":false,"fechaEmision":"2025-08-04T05:00:00.000Z","numLibEmbarque":"123","efectoTripulantes":[],"persona":{"personaId":764,"nombrePersona":"JUAN","primerApellido":"ARMAS","segundoApellido":"RUIZ","fechaNacimiento":"1971-04-04T05:00:00.000Z","lugarNacimiento":"","tipoDctoId":"01","numeroDcto":"12345678","fechaExpiraDcto":"2029-01-30T05:00:00.000Z","sexo":"M","paisNacionalidadId":446,"paisNacimientoId":446},"estado":"S"},{"tripulanteId":null,"rango":"CHEF DE COCINA 1","capitan":null,"filenetGuid":null,"fechaVctoFiebre":"2025-10-15T05:00:00.000Z","opb":null,"fechaEmision":"2020-08-14T05:00:00.000Z","numLibEmbarque":"1234567","efectoTripulantes":[],"persona":{"personaId":17,"nombrePersona":"URPI","primerApellido":"SALGUERO","segundoApellido":"UMBO","fechaNacimiento":"1940-09-14T05:00:00.000Z","tipoDctoId":"07","numeroDcto":"104000414","fechaExpiraDcto":"2035-05-25T05:00:00.000Z","sexo":"F","paisNacionalidadId":322,"paisNacimientoId":279},"estado":"S"},{"tripulanteId":null,"rango":"CHEF DE COCINA 1","capitan":null,"filenetGuid":null,"fechaVctoFiebre":"2025-10-15T05:00:00.000Z","opb":null,"fechaEmision":"2020-08-14T05:00:00.000Z","numLibEmbarque":"1234567","efectoTripulantes":[],"persona":{"personaId":4,"nombrePersona":"GLADYS","primerApellido":"RIOS","segundoApellido":"MEDINA","fechaNacimiento":"1940-09-14T05:00:00.000Z","tipoDctoId":"01","numeroDcto":"10200041","fechaExpiraDcto":"2035-05-25T05:00:00.000Z","sexo":"F","paisNacionalidadId":322,"paisNacimientoId":279},"estado":"S"}],"tipoSeguimiento":1,"comentario":""},"anuncio":false,"id":null,"registerArrival":false,"directReception":false,"corrected":false,"requiredNill":false,"escalaId":2227,"acronymList":["LT","LP","DGA"]}</t>
  </si>
  <si>
    <t xml:space="preserve"> {"acronimo":"LT","tipoSeguimientoId":2,"document":"","documentInstance":"","body":{"listaTripulanteId":1770,"escalaId":2227,"indicadorEs":"E","indTripulante":true,"tripulantes":[{"tripulanteId":7531,"rango":"X","capitan":true,"filenetGuid":"1015BE98-0000-C919-9D58-2E7D26045C42","fechaVctoFiebre":null,"opb":false,"fechaEmision":"2025-08-04T05:00:00.000Z","numLibEmbarque":"123","efectoTripulantes":[],"persona":{"personaId":764,"nombrePersona":"JUAN","primerApellido":"ARMAS","segundoApellido":"RUIZ","fechaNacimiento":"1971-04-04T05:00:00.000Z","lugarNacimiento":"","tipoDctoId":"01","numeroDcto":"12345678","fechaExpiraDcto":"2029-01-30T05:00:00.000Z","sexo":"M","paisNacionalidadId":446,"paisNacimientoId":446},"estado":"S"},{"tripulanteId":7532,"rango":"CHEF DE COCINA 1","capitan":false,"fechaVctoFiebre":"2025-10-15T05:00:00.000Z","opb":true,"fechaEmision":"2020-08-14T05:00:00.000Z","numLibEmbarque":"1234567","efectoTripulantes":[],"persona":{"personaId":17,"nombrePersona":"URPI","primerApellido":"SALGUERO","segundoApellido":"UMBO","fechaNacimiento":"1940-09-14T05:00:00.000Z","tipoDctoId":"07","numeroDcto":"104000414","fechaExpiraDcto":"2035-05-25T05:00:00.000Z","sexo":"F","paisNacionalidadId":322,"paisNacimientoId":279},"estado":"S"},{"tripulanteId":7533,"rango":"CHEF DE COCINA 1","capitan":false,"fechaVctoFiebre":"2025-10-15T05:00:00.000Z","opb":false,"fechaEmision":"2020-08-14T05:00:00.000Z","numLibEmbarque":"1234567","efectoTripulantes":[],"persona":{"personaId":4,"nombrePersona":"GLADYS","primerApellido":"RIOS","segundoApellido":"MEDINA","fechaNacimiento":"1940-09-14T05:00:00.000Z","tipoDctoId":"01","numeroDcto":"10200041","fechaExpiraDcto":"2035-05-25T05:00:00.000Z","sexo":"F","paisNacionalidadId":322,"paisNacimientoId":279},"estado":"S"}],"tipoSeguimiento":2,"comentario":null},"anuncio":false,"id":null,"registerArrival":false,"directReception":false,"corrected":false,"requiredNill":false,"escalaId":2227,"acronymList":["LT","LP","DGA"]} </t>
  </si>
  <si>
    <t>Tripulante - Opinar</t>
  </si>
  <si>
    <t xml:space="preserve"> Bearer eyJhbGciOiJSUzI1NiIsInR5cCIgOiAiSldUIiwia2lkIiA6ICJZbzNJa18xYU9XUk5QcWxPLVJVTmUzVjhESldTU2U0eUgybFp4MG52cy1rIn0.eyJleHAiOjE3NTU1MzgzNjgsImlhdCI6MTc1NTUzNjU2OCwianRpIjoiZGM4NGJkYWQtNGEyOC00Y2I4LWFlN2ItNzVmNmQxMDlmZDVhIiwiaXNzIjoiaHR0cHM6Ly9hdXRob3JpemUtdGVzdC52dWNlLmdvYi5wZS9hdXRoMi9yZWFsbXMvYXV0ZW50aWNhY2lvbjIiLCJhdWQiOiJhY2NvdW50Iiwic3ViIjoiZjo1ODY4MTA4Zi0yZTdkLTQ4NGEtYTZkYi00ZWYyMmZhZjJlYWE6Y3AtY2VydGktMDdAZ21haWwuY29tIiwidHlwIjoiQmVhcmVyIiwiYXpwIjoibGFuZGluZy1hdXRoMiIsInNlc3Npb25fc3RhdGUiOiIxODQ2Y2VmNi0zM2RjLTRiMGQtYjE3ZS02ZDllMjk1YmJiZDY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xODQ2Y2VmNi0zM2RjLTRiMGQtYjE3ZS02ZDllMjk1YmJiZDYiLCJlbWFpbF92ZXJpZmllZCI6ZmFsc2UsImRlc1RpcG9Eb2N1bWVudG8iOiJETkkiLCJjb2RUaXBvRG9jdW1lbnRvIjoiMiIsInByZWZlcnJlZF91c2VybmFtZSI6ImNwLWNlcnRpLTA3QGdtYWlsLmNvbSIsIm51bWVyb0RvY3VtZW50byI6IjQwODk4MDAyIiwiYXBlTWF0ZXJubyI6Ikh1YW1hbiIsIm5vbWJyZUNvbXBsZXRvIjoiRmVsaXBlIFRvcnJlcyBIdWFtYW4iLCJhcGVQYXRlcm5vIjoiVG9ycmVzIiwiZW1haWwiOiJjcC1jZXJ0aS0wN0BnbWFpbC5jb20iLCJub21icmVzIjoiRmVsaXBlIn0.uXOdAnd20WwtbowuwCiX0YVBlEQQlYJtYgHiqwLkD2qhRUkTwL_3kBpy0zswyfupgMNEGMccY_wrwSjP_ZWZIUVJMxvoyV7gkHHz9sv0KDTKpUqwh8_IijV7xhQTwDMS4rfpvjDIBexMtyjEjgDuy6f9uMJMHK2ltqfpHzNuF2twLNrEdb2G4HLYR_CvttmecbU8Z-kVuxvC28XYRYlTsLF5WvZYefENAFkNSnbe-Zski09Lc35q6hzwNuccFlqhsa4cJsttL3f9nnSTnoE3BQZm0RYur9QX1Gkvb1_IyGzfxGfBzGoZrbnwhU1ijHa1VgXWXFXI9UjnAaTZdBMc4g </t>
  </si>
  <si>
    <t>Listar - Modificar escala - Opinar - opinar</t>
  </si>
  <si>
    <t xml:space="preserve"> {"escala":2227,"ruc":"20551239692","indEnRevision":true,"user":"106 | Felipe Torres Huaman"}  </t>
  </si>
  <si>
    <t>Listar - Modificar escala - Opinar</t>
  </si>
  <si>
    <t xml:space="preserve"> https://gateway-apim-test.vuce.gob.pe/pass-through-https-cert/cp2/gestionduenave-query/1.0/escala-seguimientos/escalaId/2227/1?escalaId=2227&amp;estado=1 </t>
  </si>
  <si>
    <t xml:space="preserve"> https://gateway-apim-test.vuce.gob.pe/pass-through-https-cert/cp2/gestionduenave-query/1.0/escala-seguimientos/escalaId/2227/1?</t>
  </si>
  <si>
    <t xml:space="preserve"> https://gateway-apim-test.vuce.gob.pe/pass-through-https-cert/cp2/gestionduenave-query/1.0/escala-seguimientos/search?escalaId=2227 </t>
  </si>
  <si>
    <t xml:space="preserve"> https://gateway-apim-test.vuce.gob.pe/pass-through-https-cert/cp2/gestionduenave-query/1.0/escala-seguimientos/search?escalaId=2227&amp;documentoId=65 </t>
  </si>
  <si>
    <t xml:space="preserve"> {"acronimo":"LT","tipoSeguimientoId":3,"document":"","documentInstance":"","body":{"escalaId":2227,"tipoSegId":3,"rucUsuario":"20551239692","razonSocial":"Migraciones","indNil":true,"acronimoDocumento":"LT","indicadorEs":"E","comentario":"FV","estado":"S"},"anuncio":false,"id":null,"registerArrival":false,"directReception":false,"corrected":false,"requiredNill":false,"escalaId":0,"acronymList":["LT","LP","DGA"]} </t>
  </si>
  <si>
    <t/>
  </si>
  <si>
    <t>Etiquetas de fila</t>
  </si>
  <si>
    <t>Cuenta de EndpointSTDOK</t>
  </si>
  <si>
    <t>https://gateway-apim-test.vuce.gob.pe/pass-through-https-cert/cp2/cambioagenciatripulante-command/1.0/libretaembarque/cargaMasivaTripulante</t>
  </si>
  <si>
    <t>https://gateway-apim-test.vuce.gob.pe/pass-through-https-cert/cp2/cambioagenciatripulante-command/1.0/libretaembarque/documento</t>
  </si>
  <si>
    <t>https://gateway-apim-test.vuce.gob.pe/pass-through-https-cert/cp2/cambioagenciatripulante-query/1.0/e</t>
  </si>
  <si>
    <t>https://gateway-apim-test.vuce.gob.pe/pass-through-https-cert/cp2/cambioagenciatripulante-query/1.0/efectopersonal/lista</t>
  </si>
  <si>
    <t>https://gateway-apim-test.vuce.gob.pe/pass-through-https-cert/cp2/cambioagenciatripulante-query/1.0/libretaembarque/files/tripulantes.xlsx</t>
  </si>
  <si>
    <t>https://gateway-apim-test.vuce.gob.pe/pass-through-https-cert/cp2/cambioagenciatripulante-query/1.0/listatripulante/lista/2227</t>
  </si>
  <si>
    <t>https://gateway-apim-test.vuce.gob.pe/pass-through-https-cert/cp2/cambioagenciatripulante-query/1.0/pais/lista</t>
  </si>
  <si>
    <t>https://gateway-apim-test.vuce.gob.pe/pass-through-https-cert/cp2/cambioagenciatripulante-query/1.0/persona/encontrar?</t>
  </si>
  <si>
    <t>https://gateway-apim-test.vuce.gob.pe/pass-through-https-cert/cp2/cambioagenciatripulante-query/1.0/tripulante/lista/2180</t>
  </si>
  <si>
    <t>https://gateway-apim-test.vuce.gob.pe/pass-through-https-cert/cp2/cambioagenciatripulante-query/1.0/tripulante/lista/2180?</t>
  </si>
  <si>
    <t>https://gateway-apim-test.vuce.gob.pe/pass-through-https-cert/cp2/cambioagenciatripulante-query/1.0/tripulante/lista/2227</t>
  </si>
  <si>
    <t>https://gateway-apim-test.vuce.gob.pe/pass-through-https-cert/cp2/comunes-query/1.0/master/allByCode</t>
  </si>
  <si>
    <t>https://gateway-apim-test.vuce.gob.pe/pass-through-https-cert/cp2/fichatecnica-command/1.0/camunda/fichas-tecnicas</t>
  </si>
  <si>
    <t>https://gateway-apim-test.vuce.gob.pe/pass-through-https-cert/cp2/fichatecnica-command/1.0/camunda/fichas-tecnicas/3103/detalle/3386</t>
  </si>
  <si>
    <t>https://gateway-apim-test.vuce.gob.pe/pass-through-https-cert/cp2/fichatecnica-command/1.0/camunda/fichas-tecnicas/3279/detalle/3575</t>
  </si>
  <si>
    <t>https://gateway-apim-test.vuce.gob.pe/pass-through-https-cert/cp2/fichatecnica-command/1.0/camunda/fichas-tecnicas/3280/detalle/3576</t>
  </si>
  <si>
    <t>https://gateway-apim-test.vuce.gob.pe/pass-through-https-cert/cp2/fichatecnica-command/1.0/camunda/fichas-tecnicas/91/detalle/77</t>
  </si>
  <si>
    <t>https://gateway-apim-test.vuce.gob.pe/pass-through-https-cert/cp2/fichatecnica-query/1.0/buscar-imo?</t>
  </si>
  <si>
    <t>https://gateway-apim-test.vuce.gob.pe/pass-through-https-cert/cp2/fichatecnica-query/1.0/ficha-tecnica?</t>
  </si>
  <si>
    <t>https://gateway-apim-test.vuce.gob.pe/pass-through-https-cert/cp2/fichatecnica-query/1.0/filtro?</t>
  </si>
  <si>
    <t>https://gateway-apim-test.vuce.gob.pe/pass-through-https-cert/cp2/fichatecnica-query/1.0/generaPDF?</t>
  </si>
  <si>
    <t>https://gateway-apim-test.vuce.gob.pe/pass-through-https-cert/cp2/fichatecnica-query/1.0/validar-form?</t>
  </si>
  <si>
    <t>https://gateway-apim-test.vuce.gob.pe/pass-through-https-cert/cp2/fichatecnica-query/1.0/validar-form-header?</t>
  </si>
  <si>
    <t>https://gateway-apim-test.vuce.gob.pe/pass-through-https-cert/cp2/gestionduenave-command/1.0/actividad-nave/update-all</t>
  </si>
  <si>
    <t>https://gateway-apim-test.vuce.gob.pe/pass-through-https-cert/cp2/gestionduenave-command/1.0/coordenadas/decimal-to-gms</t>
  </si>
  <si>
    <t>https://gateway-apim-test.vuce.gob.pe/pass-through-https-cert/cp2/gestionduenave-command/1.0/coordenadas/gms-a-decimal</t>
  </si>
  <si>
    <t>https://gateway-apim-test.vuce.gob.pe/pass-through-https-cert/cp2/gestionduenave-command/1.0/escala-previa/update-all</t>
  </si>
  <si>
    <t>https://gateway-apim-test.vuce.gob.pe/pass-through-https-cert/cp2/gestionduenave-command/1.0/escalas/</t>
  </si>
  <si>
    <t>https://gateway-apim-test.vuce.gob.pe/pass-through-https-cert/cp2/gestionduenave-command/1.0/mercancia-peligrosa/enviar-mercancia-peligrosa/2180</t>
  </si>
  <si>
    <t>https://gateway-apim-test.vuce.gob.pe/pass-through-https-cert/cp2/gestionduenave-command/1.0/motivo-escala</t>
  </si>
  <si>
    <t>https://gateway-apim-test.vuce.gob.pe/pass-through-https-cert/cp2/gestionduenave-command/1.0/motivo-escala/2180</t>
  </si>
  <si>
    <t>https://gateway-apim-test.vuce.gob.pe/pass-through-https-cert/cp2/gestionduenave-command/1.0/pasajero/cargaMasivaPasajero</t>
  </si>
  <si>
    <t>https://gateway-apim-test.vuce.gob.pe/pass-through-https-cert/cp2/gestionduenave-command/1.0/pbip/escala/2180/instalacion-atraque</t>
  </si>
  <si>
    <t>https://gateway-apim-test.vuce.gob.pe/pass-through-https-cert/cp2/gestionduenave-command/1.0/proteccion-adicional/update-all</t>
  </si>
  <si>
    <t>https://gateway-apim-test.vuce.gob.pe/pass-through-https-cert/cp2/gestionduenave-command/1.0/provisiones/cargaMasivaProvision</t>
  </si>
  <si>
    <t>https://gateway-apim-test.vuce.gob.pe/pass-through-https-cert/cp2/gestionduenave-query/1.0/actividad-nave</t>
  </si>
  <si>
    <t>https://gateway-apim-test.vuce.gob.pe/pass-through-https-cert/cp2/gestionduenave-query/1.0/arribo-forzoso/escala/2180</t>
  </si>
  <si>
    <t>https://gateway-apim-test.vuce.gob.pe/pass-through-https-cert/cp2/gestionduenave-query/1.0/count-pasajero-tripulante/count?</t>
  </si>
  <si>
    <t>https://gateway-apim-test.vuce.gob.pe/pass-through-https-cert/cp2/gestionduenave-query/1.0/declaracion-maritima-sanidad/2180</t>
  </si>
  <si>
    <t>https://gateway-apim-test.vuce.gob.pe/pass-through-https-cert/cp2/gestionduenave-query/1.0/declaracion-maritima-sanidad/2287</t>
  </si>
  <si>
    <t>https://gateway-apim-test.vuce.gob.pe/pass-through-https-cert/cp2/gestionduenave-query/1.0/declaracion-maritima-sanidad/planillas/2287?</t>
  </si>
  <si>
    <t>https://gateway-apim-test.vuce.gob.pe/pass-through-https-cert/cp2/gestionduenave-query/1.0/escala-previa</t>
  </si>
  <si>
    <t>https://gateway-apim-test.vuce.gob.pe/pass-through-https-cert/cp2/gestionduenave-query/1.0/escalas/2180?</t>
  </si>
  <si>
    <t>https://gateway-apim-test.vuce.gob.pe/pass-through-https-cert/cp2/gestionduenave-query/1.0/escalas/2227?</t>
  </si>
  <si>
    <t>https://gateway-apim-test.vuce.gob.pe/pass-through-https-cert/cp2/gestionduenave-query/1.0/escalas/2287?</t>
  </si>
  <si>
    <t>https://gateway-apim-test.vuce.gob.pe/pass-through-https-cert/cp2/gestionduenave-query/1.0/escalas/convoy/2180</t>
  </si>
  <si>
    <t>https://gateway-apim-test.vuce.gob.pe/pass-through-https-cert/cp2/gestionduenave-query/1.0/escalas/convoy/2227</t>
  </si>
  <si>
    <t>https://gateway-apim-test.vuce.gob.pe/pass-through-https-cert/cp2/gestionduenave-query/1.0/escalas/convoy/2287</t>
  </si>
  <si>
    <t>https://gateway-apim-test.vuce.gob.pe/pass-through-https-cert/cp2/gestionduenave-query/1.0/escalas/generaPDF</t>
  </si>
  <si>
    <t>https://gateway-apim-test.vuce.gob.pe/pass-through-https-cert/cp2/gestionduenave-query/1.0/escalas/naves/3576?</t>
  </si>
  <si>
    <t>https://gateway-apim-test.vuce.gob.pe/pass-through-https-cert/cp2/gestionduenave-query/1.0/escala-seguimientos/escalaId/2180/1?</t>
  </si>
  <si>
    <t>https://gateway-apim-test.vuce.gob.pe/pass-through-https-cert/cp2/gestionduenave-query/1.0/escala-seguimientos/escalaId/2227/1?</t>
  </si>
  <si>
    <t>https://gateway-apim-test.vuce.gob.pe/pass-through-https-cert/cp2/gestionduenave-query/1.0/escala-seguimientos/escalaId/2287/2?</t>
  </si>
  <si>
    <t>https://gateway-apim-test.vuce.gob.pe/pass-through-https-cert/cp2/gestionduenave-query/1.0/listaPasajero/2180</t>
  </si>
  <si>
    <t>https://gateway-apim-test.vuce.gob.pe/pass-through-https-cert/cp2/gestionduenave-query/1.0/mercancia-peligrosa/2180?</t>
  </si>
  <si>
    <t>https://gateway-apim-test.vuce.gob.pe/pass-through-https-cert/cp2/gestionduenave-query/1.0/mercancia-peligrosa/2287?</t>
  </si>
  <si>
    <t>https://gateway-apim-test.vuce.gob.pe/pass-through-https-cert/cp2/gestionduenave-query/1.0/mercancia-peligrosa/lista/2180</t>
  </si>
  <si>
    <t>https://gateway-apim-test.vuce.gob.pe/pass-through-https-cert/cp2/gestionduenave-query/1.0/mercancia-peligrosa/lista/2287</t>
  </si>
  <si>
    <t>https://gateway-apim-test.vuce.gob.pe/pass-through-https-cert/cp2/gestionduenave-query/1.0/motivo-escala/escala/2180</t>
  </si>
  <si>
    <t>https://gateway-apim-test.vuce.gob.pe/pass-through-https-cert/cp2/gestionduenave-query/1.0/narcotico/lista/2180</t>
  </si>
  <si>
    <t>https://gateway-apim-test.vuce.gob.pe/pass-through-https-cert/cp2/gestionduenave-query/1.0/nproteccion-adicional</t>
  </si>
  <si>
    <t>https://gateway-apim-test.vuce.gob.pe/pass-through-https-cert/cp2/gestionduenave-query/1.0/pasajero/all/2287?</t>
  </si>
  <si>
    <t>https://gateway-apim-test.vuce.gob.pe/pass-through-https-cert/cp2/gestionduenave-query/1.0/pasajero/lista/2180?</t>
  </si>
  <si>
    <t>https://gateway-apim-test.vuce.gob.pe/pass-through-https-cert/cp2/gestionduenave-query/1.0/pbip/escala/2180</t>
  </si>
  <si>
    <t>https://gateway-apim-test.vuce.gob.pe/pass-through-https-cert/cp2/gestionduenave-query/1.0/pbip/instalacion-portuaria</t>
  </si>
  <si>
    <t>https://gateway-apim-test.vuce.gob.pe/pass-through-https-cert/cp2/gestionduenave-query/1.0/proteccion-adicional</t>
  </si>
  <si>
    <t>https://gateway-apim-test.vuce.gob.pe/pass-through-https-cert/cp2/gestionduenave-query/1.0/provisiones/estado/S/escala/2180/indicador/E</t>
  </si>
  <si>
    <t>https://gateway-apim-test.vuce.gob.pe/pass-through-https-cert/cp2/gestionduenave-query/1.0/provisiones/files/listapasajeros.xlsx</t>
  </si>
  <si>
    <t>https://gateway-apim-test.vuce.gob.pe/pass-through-https-cert/cp2/gestionduenave-query/1.0/provisiones/files/mercancias_peligrosas.xlsx</t>
  </si>
  <si>
    <t>https://gateway-apim-test.vuce.gob.pe/pass-through-https-cert/cp2/gestionduenave-query/1.0/provisiones/files/provision.xlsx</t>
  </si>
  <si>
    <t>https://gateway-apim-test.vuce.gob.pe/pass-through-https-cert/cp2/gestionduenave-query/1.0/provisiones/status/2180</t>
  </si>
  <si>
    <t>https://gateway-apim-test.vuce.gob.pe/pass-through-https-cert/cp2/gestionduenave-query/1.0/tripulante/2287?</t>
  </si>
  <si>
    <t>https://gateway-apim-test.vuce.gob.pe/pass-through-https-cert/cp2/sp-pagos/1.0/ordenes-pago/1854/anular</t>
  </si>
  <si>
    <t>https://gateway-apim-test.vuce.gob.pe/pass-through-https-cert/cp2/sp-pagos/1.0/ordenes-pago/1855/pdf</t>
  </si>
  <si>
    <t>https://gateway-apim-test.vuce.gob.pe/pass-through-https-cert/cp2/sp-pagos/1.0/ordenes-pago/2180?</t>
  </si>
  <si>
    <t>https://gateway-apim-test.vuce.gob.pe/pass-through-https-cert/cp2/sp-pagos/1.0/ordenes-pago/2287?</t>
  </si>
  <si>
    <t>https://gateway-apim-test.vuce.gob.pe/pass-through-https-cert/cp2/sp-pagos/1.0/pagos/escala/2287/detalles-declaracion/1</t>
  </si>
  <si>
    <t>https://gateway-apim-test.vuce.gob.pe/pass-through-https-cert/cp2/tramiteyrectificacion-query/1.0/ordenes-pago/2287?</t>
  </si>
  <si>
    <t>https://gateway-apim-test.vuce.gob.pe/pass-through-https-cert/cp2/tramiteyrectificacion-query/1.0/tramites/escala/2180/documento/81?</t>
  </si>
  <si>
    <t>https://gateway-apim-test.vuce.gob.pe/pass-through-https-cert/cp2/tramiteyrectificacion-query/1.0/tramites/escala/2287/documento/81?</t>
  </si>
  <si>
    <t>Total general</t>
  </si>
  <si>
    <t>NO consid</t>
  </si>
  <si>
    <t>Codigo</t>
  </si>
  <si>
    <t>Nombre</t>
  </si>
  <si>
    <t>Transversal</t>
  </si>
  <si>
    <t>Verbo</t>
  </si>
  <si>
    <t>Link  completo</t>
  </si>
  <si>
    <t>Endpoints</t>
  </si>
  <si>
    <t>Body</t>
  </si>
  <si>
    <t># Total de 
Invocaciones</t>
  </si>
  <si>
    <t># Máximo de Invocaciones 
por Pantalla</t>
  </si>
  <si>
    <t>Estado</t>
  </si>
  <si>
    <t>Año</t>
  </si>
  <si>
    <t># Usuarios</t>
  </si>
  <si>
    <t>% usuarios 
concurrentes</t>
  </si>
  <si>
    <t>Concurrencia 
calculada
(100%)</t>
  </si>
  <si>
    <t>Concurrencia 
calculada
(95%)</t>
  </si>
  <si>
    <t>Cant Transacc</t>
  </si>
  <si>
    <t>Cant Transacc 95%</t>
  </si>
  <si>
    <t>Peticiones</t>
  </si>
  <si>
    <t>Tiempo (seg)</t>
  </si>
  <si>
    <t>Repeticiones</t>
  </si>
  <si>
    <t>Minimo</t>
  </si>
  <si>
    <t>Maximo</t>
  </si>
  <si>
    <t>S062-466</t>
  </si>
  <si>
    <t>Maestro de Tipos de Naves</t>
  </si>
  <si>
    <t>/cp2/comunes-query/1.0/master/allByCode?</t>
  </si>
  <si>
    <t>Ejecutada</t>
  </si>
  <si>
    <t>S016-89</t>
  </si>
  <si>
    <t>Trae cont Trip y Pasajeros</t>
  </si>
  <si>
    <t>https://gateway-apim-test.vuce.gob.pe/pass-through-https-cert/cp2/gestionduenave-query/1.0/count-pasajero-tripulante/count?escalaId=2315&amp;indicadorEs=E&amp;estado=S</t>
  </si>
  <si>
    <t>/cp2/gestionduenave-query/1.0/count-pasajero-tripulante/count?</t>
  </si>
  <si>
    <t>S026-211</t>
  </si>
  <si>
    <t>Agency Find by Ruc</t>
  </si>
  <si>
    <t>/cp2/gestionduenave-query/1.0/agency/findByRuc?</t>
  </si>
  <si>
    <t>S016-83</t>
  </si>
  <si>
    <t>Trae Lista Prov Cabecera</t>
  </si>
  <si>
    <t>https://gateway-apim-test.vuce.gob.pe/pass-through-https-cert/cp2/gestionduenave-query/1.0/provisiones/estado/S/escala/2315/indicador/E</t>
  </si>
  <si>
    <t>/cp2/gestionduenave-query/1.0/provisiones/estado/S/escala/2180/indicador/E</t>
  </si>
  <si>
    <t>S014-66</t>
  </si>
  <si>
    <t>AllByCode Puerto</t>
  </si>
  <si>
    <t>/cp2/comunes-query/1.0/master/allByCodeAndDescription?</t>
  </si>
  <si>
    <t>S028-233</t>
  </si>
  <si>
    <t>Parametros Generales</t>
  </si>
  <si>
    <t>/cp2/comunes-query/1.0/master/findByCode?</t>
  </si>
  <si>
    <t>S014-57</t>
  </si>
  <si>
    <t>Envío de Pestaña DMS
(CLL-2025- 0037)</t>
  </si>
  <si>
    <t>/cp2/processdue/1.0/camunda/init</t>
  </si>
  <si>
    <t>curl 'https://gateway-apim-test.vuce.gob.pe/pass-through-https-cert/cp2/processdue/1.0/camunda/init' \
  -X 'PUT' \
  -H 'Accept: application/json, text/plain, */*' \
  -H 'Accept-Language: es-PE,es;q=0.9' \
  -H 'Authorization: Bearer eyJhbGciOiJSUzI1NiIsInR5cCIgOiAiSldUIiwia2lkIiA6ICJZbzNJa18xYU9XUk5QcWxPLVJVTmUzVjhESldTU2U0eUgybFp4MG52cy1rIn0.eyJleHAiOjE3NTc2MTIyMjMsImlhdCI6MTc1NzYxMDQyMywianRpIjoiMDM5YzI0ZjAtODFmNS00OTc4LTk5NjAtNzk2Mjk1NjE5OGVm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zMjM3OWFkNC0zZGU2LTRlNTUtYjc1Yy1lOWNlNTQ1ZWVmZWU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zMjM3OWFkNC0zZGU2LTRlNTUtYjc1Yy1lOWNlNTQ1ZWVmZWU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CXOdO2MM8fMVdrTq1VJacrh0sPRsZmD-jRgs2bgbQXsb0_9AK52tLjhI0E9x6Yjsz83G1P9PjylGa_yOSpVo7HWPg29TqCAcscWfZUWbaR2rPe6sQrdFaOYmOHl5QVvXmfxQ_R_t6-Oac_rLKLhlpPtFcMgixZphcUCcDVKEvGsVOrGGc2d72AhujEaOOePCywztIBZg5_7DvrIxFECCNcvK6G-fkKfCfBL0yYeicKh-MNAPPfD6Nu8lf1kvf-6e-HoeKtVd5xMLGIPJsEPjbeYwZTZapydstUyhy4aq7itWMZYyF-2iUdzLyU7VKhziBqHSorqtPPsOyiw0nAU14w' \
  -H 'Connection: keep-alive' \
  -H 'Content-Type: application/json' \
  -H 'Origin: https://landing-test.vuce.gob.pe' \
  -H 'Referer: https://landing-test.vuce.gob.pe/' \
  -H 'Sec-Fetch-Dest: empty' \
  -H 'Sec-Fetch-Mode: cors' \
  -H 'Sec-Fetch-Site: same-site' \
  -H 'User-Agent: Mozilla/5.0 (Windows NT 10.0; Win64; x64) AppleWebKit/537.36 (KHTML, like Gecko) Chrome/140.0.0.0 Safari/537.36' \
  -H 'idPerfil: 101' \
  -H 'ruc: 20100010136' \
  -H 'sec-ch-ua: "Chromium";v="140", "Not=A?Brand";v="24", "Google Chrome";v="140"' \
  -H 'sec-ch-ua-mobile: ?0' \
  -H 'sec-ch-ua-platform: "Windows"' \
  -H 'user: 101 | Rosa Odar Prueba' \
  --data-raw '{"acronimo":"DMS","tipoSeguimientoId":2,"document":"","documentInstance":"","body":{"estado":"S","usuidRegAud":"Rosa Odar Prueba","usuidModAud":"101","fechaRegAud":"2025-03-25T08:37:09.108208Z","fechaModAud":"2025-09-11T17:08:32.820163Z","countTripulantes":3,"countPasajeros":1,"escalaId":1279,"certificadoValido":true,"lugarExpedicion":"SASDD","reinspeccion":false,"zonaAfectada":false,"puertoAfectadoId":null,"puertoAfectadoNombre":null,"defuncion":false,"cantidadDefunciones":null,"infeccion":false,"nivelEnfermedad":false,"cantidadEnfermos":null,"hayEnfermo":false,"medico":false,"propagacion":false,"medida":false,"tipoMedida":null,"lugarMedida":null,"polizones":false,"lugarEmbarque":null,"animales":false,"fiebre":false,"mialgias":false,"dificultadRespiratoria":false,"tos":false,"cefalea":false,"gastro":false,"hipotension":false,"capitanNombreAndApellido":"OSWALDO SALGUERO UMBO","declaracionMaritimaSanidadId":666,"fechaEmision":"2025-09-11T05:00:00.000Z","fechaZonaAfectada":null,"fechaMedida":null,"planillasSanidad":[],"isSend":true,"tramiteData":{"escalaId":1279,"documentoId":81,"tipoTramite":"D","indicadorEs":"E","rucAgente":"20100010136","actividadEntidadPuertoId":2,"indNoRequierePago":false,"tupa":"A174064B60","indAsTramiteManual":true,"descripcionTramite":"LIBRE PLÁTICA MARÍTIMA ","reglaPagoExencionAplicada":"SÍ PAGA POR TIPO DE TRÁFICO INTERNACIONAL"}},"anuncio":false,"id":null,"registerArrival":false,"directReception":false,"corrected":false,"requiredNill":false,"escalaId":1279,"acronymList":["PBIP","LT","LP","CP","DMS","LN","PR","DGA","DCAR"]}'</t>
  </si>
  <si>
    <t>S045-366</t>
  </si>
  <si>
    <t>Consulta Entidad que atenderá el trámite</t>
  </si>
  <si>
    <t>/cp2/comunes-query/1.0/master/allByCodeAndAttribute?</t>
  </si>
  <si>
    <t>S023-176</t>
  </si>
  <si>
    <t>Consulta Bitácora de Opiniones</t>
  </si>
  <si>
    <t>https://gateway-apim-test.vuce.gob.pe/pass-through-https-cert/cp2/gestionduenave-query/1.0/escala-seguimientos/search?escalaId=1270&amp;documentoId=65</t>
  </si>
  <si>
    <t>/cp2/gestionduenave-query/1.0/escala-seguimientos/search?</t>
  </si>
  <si>
    <t>S062-468</t>
  </si>
  <si>
    <t>Trae los registros de la pagina 1 de acuerdo al filtro por defecto en la bandeja del DUE</t>
  </si>
  <si>
    <t>/cp2/gestionduenave-query/1.0/escalas/buscaravanzadanew</t>
  </si>
  <si>
    <t>curl 'https://gateway-apim-test.vuce.gob.pe/pass-through-https-cert/cp2/gestionduenave-query/1.0/escalas/buscaravanzadanew' \
  -H 'Accept: application/json, text/plain, */*' \
  -H 'Accept-Language: es-PE,es;q=0.9' \
  -H 'Authorization: Bearer eyJhbGciOiJSUzI1NiIsInR5cCIgOiAiSldUIiwia2lkIiA6ICJZbzNJa18xYU9XUk5QcWxPLVJVTmUzVjhESldTU2U0eUgybFp4MG52cy1rIn0.eyJleHAiOjE3NTc1NTA5NzIsImlhdCI6MTc1NzU0OTE3MiwianRpIjoiZDQ1ZjU4YWEtMGM3My00MGMzLWEyNTAtOTk4ZGExYzhkYjll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yNmUyODBmOC04MjkyLTQwMWYtOGEzZC0yZWYyNjQ3MmUxZWM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yNmUyODBmOC04MjkyLTQwMWYtOGEzZC0yZWYyNjQ3MmUxZWM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BtebmS2zVWSuMwX_2NKn7Gd28wI550psR4vx1_0rcVvZvv9rHJKrlDUwbTugxYgHQ7xa515Xyrn0SugHCLlZV2Ah4OPbU3_btZ6SSiivSaUVmu5cHKzcSGuVywj18u_tttsQKkN7t5z8sf92MI-NRzPTXW2QH-iAzXdAy2gXoj8Df86JsVTjUnFqKgzFeijWl99OBeVbFAP84OQPCcfuqa8-WLlKSk9JG25iP5lCQ4elMQmZtSsSQuzKm4yxN9_RcPb4OR_Y3ffj5xuxpVYqEx_yPVzQH1o2BVi_H6O6X71DubzaFP3pbgPk4BkLVucRVZqNbRU3sqzH78dI2rY7ww' \
  -H 'Connection: keep-alive' \
  -H 'Content-Type: application/json' \
  -H 'Origin: https://landing-test.vuce.gob.pe' \
  -H 'Referer: https://landing-test.vuce.gob.pe/' \
  -H 'Sec-Fetch-Dest: empty' \
  -H 'Sec-Fetch-Mode: cors' \
  -H 'Sec-Fetch-Site: same-site' \
  -H 'User-Agent: Mozilla/5.0 (Windows NT 10.0; Win64; x64) AppleWebKit/537.36 (KHTML, like Gecko) Chrome/140.0.0.0 Safari/537.36' \
  -H 'idPerfil: 101' \
  -H 'ruc: 20100010136' \
  -H 'sec-ch-ua: "Chromium";v="140", "Not=A?Brand";v="24", "Google Chrome";v="140"' \
  -H 'sec-ch-ua-mobile: ?0' \
  -H 'sec-ch-ua-platform: "Windows"' \
  -H 'user: 101 | Rosa Odar Prueba' \
  --data-raw '{"nombreNave":"","nombreAgencia":"","idProgramaDia":0,"idArriboAnunciado":0,"estados":[4,1,3,2,5,6,8,7],"fechaInicioEta":"","fechaFinEta":"","fechaInicioEtd":"","fechaFinEtd":"","tipoNave":[],"filtro":true,"page":1,"size":25,"puerto":"CLL","rucAgente":"20100010136","anio":"2025","escalaId":"","nombrePuerto":"","esArriboCondicional":false,"limpiarDue":false,"usuario":"101 | Rosa Odar Prueba","entidad":"20100010136"}'</t>
  </si>
  <si>
    <t>S022-174</t>
  </si>
  <si>
    <t>Trae los documentos adjuntos de la pestaña PBIP para el DUE</t>
  </si>
  <si>
    <t>https://gateway-apim-test.vuce.gob.pe/pass-through-https-cert/cp2/escaladocumento-query/1.0/escala-documentos?pestanaId=67&amp;escalaId=1571&amp;indicador=E</t>
  </si>
  <si>
    <t>/cp2/escaladocumento-query/1.0/escala-documentos?</t>
  </si>
  <si>
    <t>S062-464</t>
  </si>
  <si>
    <t>Trae las etiquetas de Translate</t>
  </si>
  <si>
    <t>/cp2/translate/1.0/lang/es</t>
  </si>
  <si>
    <t>curl 'https://gateway-apim-test.vuce.gob.pe/pass-through-https-cert/cp2/translate/1.0/lang/es' \
  -H 'Accept: application/json, text/plain, */*' \
  -H 'Accept-Language: es-PE,es;q=0.9' \
  -H 'Connection: keep-alive' \
  -H 'Origin: https://landing-test.vuce.gob.pe' \
  -H 'Referer: https://landing-test.vuce.gob.pe/' \
  -H 'Sec-Fetch-Dest: empty' \
  -H 'Sec-Fetch-Mode: cors' \
  -H 'Sec-Fetch-Site: same-site' \
  -H 'User-Agent: Mozilla/5.0 (Windows NT 10.0; Win64; x64) AppleWebKit/537.36 (KHTML, like Gecko) Chrome/140.0.0.0 Safari/537.36' \
  -H 'sec-ch-ua: "Chromium";v="140", "Not=A?Brand";v="24", "Google Chrome";v="140"' \
  -H 'sec-ch-ua-mobile: ?0' \
  -H 'sec-ch-ua-platform: "Windows"'</t>
  </si>
  <si>
    <t>S021-152</t>
  </si>
  <si>
    <t>Documento Acronimo</t>
  </si>
  <si>
    <t>/cp2/comunes-query/1.0/documentos?</t>
  </si>
  <si>
    <t>S044-360</t>
  </si>
  <si>
    <t>Mostrar botones de pago DGA</t>
  </si>
  <si>
    <t>https://gateway-apim-test.vuce.gob.pe/pass-through-https-cert/cp2/sp-pagos/1.0/ordenes-pago/2315?documentoId=63</t>
  </si>
  <si>
    <t>/cp2/sp-pagos/1.0/ordenes-pago/1332?</t>
  </si>
  <si>
    <t>S009-16</t>
  </si>
  <si>
    <t>Trae los datos del DUE en las pestañas</t>
  </si>
  <si>
    <t>https://gateway-apim-test.vuce.gob.pe/pass-through-https-cert/cp2/gestionduenave-query/1.0/escalas/1571?escalaId=1571</t>
  </si>
  <si>
    <t>/cp2/gestionduenave-query/1.0/escalas/2180?</t>
  </si>
  <si>
    <t>S015-81</t>
  </si>
  <si>
    <t>Despues de grabar trae datos del DUE</t>
  </si>
  <si>
    <t>/cp2/gestionduenave-query/1.0/escalas/1332?</t>
  </si>
  <si>
    <t>S014-55</t>
  </si>
  <si>
    <t>Ver si DMS tiene DDJJ Aprobada</t>
  </si>
  <si>
    <t>https://gateway-apim-test.vuce.gob.pe/pass-through-https-cert/cp2/tramiteyrectificacion-query/1.0/declaracion-jurada?escalaId=2315&amp;estado=S&amp;documentId=81&amp;estadoDdjjPago=A&amp;rucAgente=20100010136</t>
  </si>
  <si>
    <t>/cp2/tramiteyrectificacion-query/1.0/declaracion-jurada?</t>
  </si>
  <si>
    <t>S022-493</t>
  </si>
  <si>
    <t>Documentos Adjuntos 64</t>
  </si>
  <si>
    <t>/cp2/comunes-query/1.0/documentos-adjuntos?</t>
  </si>
  <si>
    <t>S012-38</t>
  </si>
  <si>
    <t>Trae actividad nave de DUE</t>
  </si>
  <si>
    <t>https://gateway-apim-desa.vuce.gob.pe/pass-through-https-desa/cp2/gestionduenave-query/1.0/actividad-nave?escalaId=2196</t>
  </si>
  <si>
    <t>/cp2/gestionduenave-query/1.0/actividad-nave</t>
  </si>
  <si>
    <t>S014-75</t>
  </si>
  <si>
    <t>Trae datos de convoy</t>
  </si>
  <si>
    <t>https://gateway-apim-test.vuce.gob.pe/pass-through-https-cert/cp2/gestionduenave-query/1.0/escalas/convoy/1571</t>
  </si>
  <si>
    <t>/cp2/gestionduenave-query/1.0/escalas/convoy/2180</t>
  </si>
  <si>
    <t>curl 'https://gateway-apim-test.vuce.gob.pe/pass-through-https-cert/cp2/gestionduenave-query/1.0/escalas/convoy/1571' \
  -H 'Accept: application/json, text/plain, */*' \
  -H 'Accept-Language: es-PE,es;q=0.9' \
  -H 'Authorization: Bearer eyJhbGciOiJSUzI1NiIsInR5cCIgOiAiSldUIiwia2lkIiA6ICJZbzNJa18xYU9XUk5QcWxPLVJVTmUzVjhESldTU2U0eUgybFp4MG52cy1rIn0.eyJleHAiOjE3NTc1NDIxMzEsImlhdCI6MTc1NzU0MDMzMSwianRpIjoiZTliOWE2NjItMDlhYy00MjFlLTljMTMtZWY3NzU0NzUyZTM5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JmZDc3NmZkMC1lZmIwLTRlMGEtOWQ3YS1lNmJkZjczNzYzMzM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JmZDc3NmZkMC1lZmIwLTRlMGEtOWQ3YS1lNmJkZjczNzYzMzM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pbBB9kS9Nsmco4GaeQRw3mL9xzGxN_iopR0ofU0t8fNcLNe24_hi-saJ6HkLxM-J6Y_b_fDsY2BUuzKeF8pbICPbhQrLbEWKmT6CVPtu0N_vzrfEC3VXQRovJXHq_EVt0uJDf10aTaIpln7epSWR_lnbCc1zkBHMKpMBI6mNKOg1GI8StIdZ-kICPORRRnhPzljbHuC9LhlgWSrd6yEZus1KIOLScWavUScS_2DJPeWMrSIfduxx3fuV7XfHruqJFHqf49EX3wlX2njkTLjDGlf8O3Cca15Mxc1O8y-5MVnHeenANJ0wbEO7kPn6IAqPnmKEgH3yyMiN008ayWHklA' \
  -H 'Connection: keep-alive' \
  -H 'Origin: https://landing-test.vuce.gob.pe' \
  -H 'Referer: https://landing-test.vuce.gob.pe/' \
  -H 'Sec-Fetch-Dest: empty' \
  -H 'Sec-Fetch-Mode: cors' \
  -H 'Sec-Fetch-Site: same-site' \
  -H 'User-Agent: Mozilla/5.0 (Windows NT 10.0; Win64; x64) AppleWebKit/537.36 (KHTML, like Gecko) Chrome/140.0.0.0 Safari/537.36' \
  -H 'idPerfil: 101' \
  -H 'ruc: 20100010136' \
  -H 'sec-ch-ua: "Chromium";v="140", "Not=A?Brand";v="24", "Google Chrome";v="140"' \
  -H 'sec-ch-ua-mobile: ?0' \
  -H 'sec-ch-ua-platform: "Windows"' \
  -H 'user: 101 | Rosa Odar Prueba'</t>
  </si>
  <si>
    <t>S012-36</t>
  </si>
  <si>
    <t>Trae proteccion adicional del DUE</t>
  </si>
  <si>
    <t>https://gateway-apim-desa.vuce.gob.pe/pass-through-https-desa/cp2/gestionduenave-query/1.0/proteccion-adicional?escalaId=2196</t>
  </si>
  <si>
    <t>/cp2/gestionduenave-query/1.0/proteccion-adicional</t>
  </si>
  <si>
    <t>S021-155</t>
  </si>
  <si>
    <t>Trae datos del trámite de SPS</t>
  </si>
  <si>
    <t>/cp2/tramiteyrectificacion-query/1.0/tramites/escala/1332/documento/93?</t>
  </si>
  <si>
    <t>curl 'https://gateway-apim-test.vuce.gob.pe/pass-through-https-cert/cp2/tramiteyrectificacion-query/1.0/tramites/escala/1332/documento/93?indicadorES=S' \
  -H 'Accept: application/json, text/plain, */*' \
  -H 'Accept-Language: es-PE,es;q=0.9' \
  -H 'Authorization: Bearer eyJhbGciOiJSUzI1NiIsInR5cCIgOiAiSldUIiwia2lkIiA6ICJZbzNJa18xYU9XUk5QcWxPLVJVTmUzVjhESldTU2U0eUgybFp4MG52cy1rIn0.eyJleHAiOjE3NTc1NTA5NzIsImlhdCI6MTc1NzU0OTE3MiwianRpIjoiZDQ1ZjU4YWEtMGM3My00MGMzLWEyNTAtOTk4ZGExYzhkYjll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yNmUyODBmOC04MjkyLTQwMWYtOGEzZC0yZWYyNjQ3MmUxZWM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yNmUyODBmOC04MjkyLTQwMWYtOGEzZC0yZWYyNjQ3MmUxZWM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BtebmS2zVWSuMwX_2NKn7Gd28wI550psR4vx1_0rcVvZvv9rHJKrlDUwbTugxYgHQ7xa515Xyrn0SugHCLlZV2Ah4OPbU3_btZ6SSiivSaUVmu5cHKzcSGuVywj18u_tttsQKkN7t5z8sf92MI-NRzPTXW2QH-iAzXdAy2gXoj8Df86JsVTjUnFqKgzFeijWl99OBeVbFAP84OQPCcfuqa8-WLlKSk9JG25iP5lCQ4elMQmZtSsSQuzKm4yxN9_RcPb4OR_Y3ffj5xuxpVYqEx_yPVzQH1o2BVi_H6O6X71DubzaFP3pbgPk4BkLVucRVZqNbRU3sqzH78dI2rY7ww' \
  -H 'Connection: keep-alive' \
  -H 'Origin: https://landing-test.vuce.gob.pe' \
  -H 'Referer: https://landing-test.vuce.gob.pe/' \
  -H 'Sec-Fetch-Dest: empty' \
  -H 'Sec-Fetch-Mode: cors' \
  -H 'Sec-Fetch-Site: same-site' \
  -H 'User-Agent: Mozilla/5.0 (Windows NT 10.0; Win64; x64) AppleWebKit/537.36 (KHTML, like Gecko) Chrome/140.0.0.0 Safari/537.36' \
  -H 'idPerfil: 101' \
  -H 'ruc: 20100010136' \
  -H 'sec-ch-ua: "Chromium";v="140", "Not=A?Brand";v="24", "Google Chrome";v="140"' \
  -H 'sec-ch-ua-mobile: ?0' \
  -H 'sec-ch-ua-platform: "Windows"' \
  -H 'user: 101 | Rosa Odar Prueba'</t>
  </si>
  <si>
    <t>S022-173</t>
  </si>
  <si>
    <t>Adjuntar un documento a la DUE</t>
  </si>
  <si>
    <t>Filenet</t>
  </si>
  <si>
    <t>/cp2/escaladocumento-command/1.0/escala-documentos</t>
  </si>
  <si>
    <t>curl 'https://gateway-apim-test.vuce.gob.pe/pass-through-https-cert/cp2/escaladocumento-command/1.0/escala-documentos' \
  -H 'Accept: application/json, text/plain, */*' \
  -H 'Accept-Language: es-PE,es;q=0.9' \
  -H 'Authorization: Bearer eyJhbGciOiJSUzI1NiIsInR5cCIgOiAiSldUIiwia2lkIiA6ICJZbzNJa18xYU9XUk5QcWxPLVJVTmUzVjhESldTU2U0eUgybFp4MG52cy1rIn0.eyJleHAiOjE3NTc1NTA5NzIsImlhdCI6MTc1NzU0OTE3MiwianRpIjoiZDQ1ZjU4YWEtMGM3My00MGMzLWEyNTAtOTk4ZGExYzhkYjll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yNmUyODBmOC04MjkyLTQwMWYtOGEzZC0yZWYyNjQ3MmUxZWM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yNmUyODBmOC04MjkyLTQwMWYtOGEzZC0yZWYyNjQ3MmUxZWM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BtebmS2zVWSuMwX_2NKn7Gd28wI550psR4vx1_0rcVvZvv9rHJKrlDUwbTugxYgHQ7xa515Xyrn0SugHCLlZV2Ah4OPbU3_btZ6SSiivSaUVmu5cHKzcSGuVywj18u_tttsQKkN7t5z8sf92MI-NRzPTXW2QH-iAzXdAy2gXoj8Df86JsVTjUnFqKgzFeijWl99OBeVbFAP84OQPCcfuqa8-WLlKSk9JG25iP5lCQ4elMQmZtSsSQuzKm4yxN9_RcPb4OR_Y3ffj5xuxpVYqEx_yPVzQH1o2BVi_H6O6X71DubzaFP3pbgPk4BkLVucRVZqNbRU3sqzH78dI2rY7ww' \
  -H 'Connection: keep-alive' \
  -H 'Content-Type: multipart/form-data; boundary=----WebKitFormBoundaryJ1Q3251adMdTBYIQ' \
  -H 'Origin: https://landing-test.vuce.gob.pe' \
  -H 'Referer: https://landing-test.vuce.gob.pe/' \
  -H 'Sec-Fetch-Dest: empty' \
  -H 'Sec-Fetch-Mode: cors' \
  -H 'Sec-Fetch-Site: same-site' \
  -H 'User-Agent: Mozilla/5.0 (Windows NT 10.0; Win64; x64) AppleWebKit/537.36 (KHTML, like Gecko) Chrome/140.0.0.0 Safari/537.36' \
  -H 'idPerfil: 101' \
  -H 'ruc: 20100010136' \
  -H 'sec-ch-ua: ""Chromium"";v=""140"", ""Not=A?Brand"";v=""24"", ""Google Chrome"";v=""140""' \
  -H 'sec-ch-ua-mobile: ?0' \
  -H 'sec-ch-ua-platform: ""Windows""' \
  -H 'user: 101 | Rosa Odar Prueba' \
  --data-raw $'------WebKitFormBoundaryJ1Q3251adMdTBYIQ\r\nContent-Disposition: form-data; name=""escalaId""\r\n\r\n1952\r\n------WebKitFormBoundaryJ1Q3251adMdTBYIQ\r\nContent-Disposition: form-data; name=""pestanaId""\r\n\r\n93\r\n------WebKitFormBoundaryJ1Q3251adMdTBYIQ\r\nContent-Disposition: form-data; name=""indicador""\r\n\r\nS\r\n------WebKitFormBoundaryJ1Q3251adMdTBYIQ\r\nContent-Disposition: form-data; name=""fechaEmision""\r\n\r\n2025-09-09T05:00:00Z\r\n------WebKitFormBoundaryJ1Q3251adMdTBYIQ\r\nContent-Disposition: form-data; name=""fechaVencimiento""\r\n\r\n2025-09-30T05:00:00Z\r\n------WebKitFormBoundaryJ1Q3251adMdTBYIQ\r\nContent-Disposition: form-data; name=""documentoId""\r\n\r\n70\r\n------WebKitFormBoundaryJ1Q3251adMdTBYIQ\r\nContent-Disposition: form-data; name=""titulo""\r\n\r\nCARTA FIANZA\r\n------WebKitFormBoundaryJ1Q3251adMdTBYIQ\r\nContent-Disposition: form-data; name=""entidadEmisor""\r\n\r\nBANCO DE LA NACION\r\n------WebKitFormBoundaryJ1Q3251adMdTBYIQ\r\nContent-Disposition: form-data; name=""numeroDocumento""\r\n\r\nSVG343434\r\n------WebKitFormBoundaryJ1Q3251adMdTBYIQ\r\nContent-Disposition: form-data; name=""monto""\r\n\r\n1500\r\n------WebKitFormBoundaryJ1Q3251adMdTBYIQ\r\nContent-Disposition: form-data; name=""file""; filename=""Reporte DUE HOY.pdf""\r\nContent-Type: application/pdf\r\n\r\n\r\n------WebKitFormBoundaryJ1Q3251adMdTBYIQ--\r\n'</t>
  </si>
  <si>
    <t>S012-37</t>
  </si>
  <si>
    <t>Trae ultimas escalas del DUE</t>
  </si>
  <si>
    <t>https://gateway-apim-desa.vuce.gob.pe/pass-through-https-desa/cp2/gestionduenave-query/1.0/escala-previa?escalaId=2196</t>
  </si>
  <si>
    <t>/cp2/gestionduenave-query/1.0/escala-previa</t>
  </si>
  <si>
    <t>S009-18</t>
  </si>
  <si>
    <t>https://gateway-apim-test.vuce.gob.pe/pass-through-https-cert/cp2/gestionduenave-query/1.0/escalas/convoy/1492</t>
  </si>
  <si>
    <t>/cp2/gestionduenave-query/1.0/escalas/convoy/1492</t>
  </si>
  <si>
    <t>curl 'https://gateway-apim-test.vuce.gob.pe/pass-through-https-cert/cp2/gestionduenave-query/1.0/escalas/convoy/1492' \
  -H 'Accept: application/json, text/plain, */*' \
  -H 'Accept-Language: es-PE,es;q=0.9' \
  -H 'Authorization: Bearer eyJhbGciOiJSUzI1NiIsInR5cCIgOiAiSldUIiwia2lkIiA6ICJZbzNJa18xYU9XUk5QcWxPLVJVTmUzVjhESldTU2U0eUgybFp4MG52cy1rIn0.eyJleHAiOjE3NTc1NDIxMzEsImlhdCI6MTc1NzU0MDMzMSwianRpIjoiZTliOWE2NjItMDlhYy00MjFlLTljMTMtZWY3NzU0NzUyZTM5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JmZDc3NmZkMC1lZmIwLTRlMGEtOWQ3YS1lNmJkZjczNzYzMzM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JmZDc3NmZkMC1lZmIwLTRlMGEtOWQ3YS1lNmJkZjczNzYzMzM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pbBB9kS9Nsmco4GaeQRw3mL9xzGxN_iopR0ofU0t8fNcLNe24_hi-saJ6HkLxM-J6Y_b_fDsY2BUuzKeF8pbICPbhQrLbEWKmT6CVPtu0N_vzrfEC3VXQRovJXHq_EVt0uJDf10aTaIpln7epSWR_lnbCc1zkBHMKpMBI6mNKOg1GI8StIdZ-kICPORRRnhPzljbHuC9LhlgWSrd6yEZus1KIOLScWavUScS_2DJPeWMrSIfduxx3fuV7XfHruqJFHqf49EX3wlX2njkTLjDGlf8O3Cca15Mxc1O8y-5MVnHeenANJ0wbEO7kPn6IAqPnmKEgH3yyMiN008ayWHklA' \
  -H 'Connection: keep-alive' \
  -H 'Origin: https://landing-test.vuce.gob.pe' \
  -H 'Referer: https://landing-test.vuce.gob.pe/' \
  -H 'Sec-Fetch-Dest: empty' \
  -H 'Sec-Fetch-Mode: cors' \
  -H 'Sec-Fetch-Site: same-site' \
  -H 'User-Agent: Mozilla/5.0 (Windows NT 10.0; Win64; x64) AppleWebKit/537.36 (KHTML, like Gecko) Chrome/140.0.0.0 Safari/537.36' \
  -H 'idPerfil: 101' \
  -H 'ruc: 20100010136' \
  -H 'sec-ch-ua: "Chromium";v="140", "Not=A?Brand";v="24", "Google Chrome";v="140"' \
  -H 'sec-ch-ua-mobile: ?0' \
  -H 'sec-ch-ua-platform: "Windows"' \
  -H 'user: 101 | Rosa Odar Prueba'</t>
  </si>
  <si>
    <t>S023-178</t>
  </si>
  <si>
    <t>Registra al funcionario que consulta el DUE</t>
  </si>
  <si>
    <t>/cp2/gestionduenave-command/1.0/escala-revision</t>
  </si>
  <si>
    <t>curl 'https://gateway-apim-test.vuce.gob.pe/pass-through-https-cert/cp2/gestionduenave-command/1.0/escala-revision' \
  -H 'Accept: application/json, text/plain, */*' \
  -H 'Accept-Language: es-PE,es;q=0.9' \
  -H 'Authorization: Bearer eyJhbGciOiJSUzI1NiIsInR5cCIgOiAiSldUIiwia2lkIiA6ICJZbzNJa18xYU9XUk5QcWxPLVJVTmUzVjhESldTU2U0eUgybFp4MG52cy1rIn0.eyJleHAiOjE3NTc1NTQxMDAsImlhdCI6MTc1NzU1MjMwMCwianRpIjoiYTA0NmU2M2UtYThhNS00MWM0LThmMzAtODdhMGY3M2NlYTU4IiwiaXNzIjoiaHR0cHM6Ly9hdXRob3JpemUtdGVzdC52dWNlLmdvYi5wZS9hdXRoMi9yZWFsbXMvYXV0ZW50aWNhY2lvbjIiLCJhdWQiOiJhY2NvdW50Iiwic3ViIjoiZjo1ODY4MTA4Zi0yZTdkLTQ4NGEtYTZkYi00ZWYyMmZhZjJlYWE6Y3AtY2VydGktMDhAZ21haWwuY29tIiwidHlwIjoiQmVhcmVyIiwiYXpwIjoibGFuZGluZy1hdXRoMiIsInNlc3Npb25fc3RhdGUiOiIxMGZmYzA0OS00ZDI2LTRkNDQtOWZhMC04ZTEyMTNkNDdkMTI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xMGZmYzA0OS00ZDI2LTRkNDQtOWZhMC04ZTEyMTNkNDdkMTIiLCJlbWFpbF92ZXJpZmllZCI6ZmFsc2UsImRlc1RpcG9Eb2N1bWVudG8iOiJETkkiLCJjb2RUaXBvRG9jdW1lbnRvIjoiMiIsInByZWZlcnJlZF91c2VybmFtZSI6ImNwLWNlcnRpLTA4QGdtYWlsLmNvbSIsIm51bWVyb0RvY3VtZW50byI6IjQwODk4MDAzIiwiYXBlTWF0ZXJubyI6Ik1pcmV6Iiwibm9tYnJlQ29tcGxldG8iOiJNYXJ0YSBNZW5kZXogTWlyZXoiLCJhcGVQYXRlcm5vIjoiTWVuZGV6IiwiZW1haWwiOiJjcC1jZXJ0aS0wOEBnbWFpbC5jb20iLCJub21icmVzIjoiTWFydGEifQ.ljXZotUg8XK67DBZ3zUsLNbuzNp7ZeP-VrZ8Y3lt8HziFGtNS3Ur_7M_ePasGuc9kRQ7f95KZko5Fv55F9c8gIoN3JMmw2IYQ2hm2RN3bcU6WsUFFBSx4FrkFAGVRkJ1wE0ePgV41TCUuvNY4DCAFKVkLhVSaPre-d50__StUu0qj1ha7FOoKzbjEr_fse3TZpKCAZwAOM8pA5QSiTTbxMeKIutJAB6Y2f2YBsGrYnw9wKxxC4sZyNQGVQMHOTsiq_zTcUVCzPkk5wjV4VqcRb5ZQQSsMZkX3jFzhm_LnaYA7HEje3RCnqTUE4Bj_Sva03QfwXZ-2smS2HXUEjjInw' \
  -H 'Connection: keep-alive' \
  -H 'Content-Type: application/json' \
  -H 'Origin: https://landing-test.vuce.gob.pe' \
  -H 'Referer: https://landing-test.vuce.gob.pe/' \
  -H 'Sec-Fetch-Dest: empty' \
  -H 'Sec-Fetch-Mode: cors' \
  -H 'Sec-Fetch-Site: same-site' \
  -H 'User-Agent: Mozilla/5.0 (Windows NT 10.0; Win64; x64) AppleWebKit/537.36 (KHTML, like Gecko) Chrome/140.0.0.0 Safari/537.36' \
  -H 'idPerfil: 107' \
  -H 'ruc: 20131312955' \
  -H 'sec-ch-ua: "Chromium";v="140", "Not=A?Brand";v="24", "Google Chrome";v="140"' \
  -H 'sec-ch-ua-mobile: ?0' \
  -H 'sec-ch-ua-platform: "Windows"' \
  -H 'user: 107 | Marta Mendez Mirez' \
  --data-raw '{"escala":1274,"ruc":"20131312955","indEnRevision":true,"user":"107 | Marta Mendez Mirez"}'</t>
  </si>
  <si>
    <t>S012-44</t>
  </si>
  <si>
    <t>Trae los motivos registrados del DUE</t>
  </si>
  <si>
    <t>https://gateway-apim-test.vuce.gob.pe/pass-through-https-cert/cp2/gestionduenave-query/1.0/motivo-escala/escala/2315</t>
  </si>
  <si>
    <t>/cp2/gestionduenave-query/1.0/motivo-escala/escala/2180</t>
  </si>
  <si>
    <t>S020-138</t>
  </si>
  <si>
    <t>Mostrar icono Exento de Pago SD</t>
  </si>
  <si>
    <t>https://gateway-apim-test.vuce.gob.pe/pass-through-https-cert/cp2/tramiteyrectificacion-query/1.0/tramites/escala/2316/documento/64?indicadorES=S</t>
  </si>
  <si>
    <t>/cp2/tramiteyrectificacion-query/1.0/tramites/escala/1332/documento/64?</t>
  </si>
  <si>
    <t>S002-11</t>
  </si>
  <si>
    <t>Trae cantidad de documentos de FT vencidos</t>
  </si>
  <si>
    <t>https://gateway-apim-test.vuce.gob.pe/pass-through-https-cert/cp2/fichatecnica-query/1.0/documentos/vencidos?idFichaTecnicaDet=3364</t>
  </si>
  <si>
    <t>/cp2/fichatecnica-query/1.0/documentos?</t>
  </si>
  <si>
    <t>curl 'https://gateway-apim-test.vuce.gob.pe/pass-through-https-cert/cp2/fichatecnica-query/1.0/documentos/vencidos?idFichaTecnicaDet=3364' \
  -H 'Accept: application/json, text/plain, */*' \
  -H 'Accept-Language: es-PE,es;q=0.9' \
  -H 'Authorization: Bearer eyJhbGciOiJSUzI1NiIsInR5cCIgOiAiSldUIiwia2lkIiA6ICJZbzNJa18xYU9XUk5QcWxPLVJVTmUzVjhESldTU2U0eUgybFp4MG52cy1rIn0.eyJleHAiOjE3NTgwODkzOTEsImlhdCI6MTc1ODA4NzU5MSwianRpIjoiYTgxMWY1OTgtOGU2MS00YWVlLWE3MjQtMDNiMjRhNTZiY2U5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5MDdlOWQ0Yi1mYjg3LTRlMDYtYmQ2NC1lY2IyODE5MjY5Njk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5MDdlOWQ0Yi1mYjg3LTRlMDYtYmQ2NC1lY2IyODE5MjY5Njk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A3KVXQeg6C3ROCFGbH1s7YZ0uqTqYlGZNp5rysiwuyBAheZyGFeKcyiH9eRn5O0bj06oTX0YYaytVySe95-VGy0l1DdcvfDrRXWg_iVnB5GlI7meojNYeJlw8I5RLJEvsp2aU21wL8mydcU33fA0sUiLGS94vDsMWzj8odouQri7sLJX3KNlAAvHD6fyZQqwpD14m5tgRES718gbuat__6HVs9WKTy1_w3cU5FHiqsyoAm7cU9NtdRRb_vF4deXZ3qbXDZHT84-cCwRIWFvPjEUhWNiSfekgyLMDvfYg0r6JpSL78-ZEn_uLHx-qUkv0ZAa08uUS-OzisXmKuoesoQ' \
  -H 'Connection: keep-alive' \
  -H 'Origin: https://landing-test.vuce.gob.pe' \
  -H 'Referer: https://landing-test.vuce.gob.pe/' \
  -H 'Sec-Fetch-Dest: empty' \
  -H 'Sec-Fetch-Mode: cors' \
  -H 'Sec-Fetch-Site: same-site' \
  -H 'User-Agent: Mozilla/5.0 (Windows NT 10.0; Win64; x64) AppleWebKit/537.36 (KHTML, like Gecko) Chrome/140.0.0.0 Safari/537.36' \
  -H 'idPerfil: 101' \
  -H 'ruc: 20100010136' \
  -H 'sec-ch-ua: "Chromium";v="140", "Not=A?Brand";v="24", "Google Chrome";v="140"' \
  -H 'sec-ch-ua-mobile: ?0' \
  -H 'sec-ch-ua-platform: "Windows"' \
  -H 'user: 101 | Rosa Odar Prueba'</t>
  </si>
  <si>
    <t>S065-495</t>
  </si>
  <si>
    <t>Listado de Fichas Técnicas</t>
  </si>
  <si>
    <t>https://gateway-apim-test.vuce.gob.pe/pass-through-https-cert/cp2/fichatecnica-query/1.0/ficha-tecnica?numberpage=1&amp;sizepage=25&amp;perfil=A</t>
  </si>
  <si>
    <t>/cp2/fichatecnica-query/1.0/ficha-tecnica?</t>
  </si>
  <si>
    <t>curl 'https://gateway-apim-test.vuce.gob.pe/pass-through-https-cert/cp2/fichatecnica-query/1.0/ficha-tecnica?numberpage=1&amp;sizepage=25&amp;perfil=A' \
  -H 'Accept: application/json, text/plain, */*' \
  -H 'Accept-Language: es-PE,es;q=0.9' \
  -H 'Authorization: Bearer eyJhbGciOiJSUzI1NiIsInR5cCIgOiAiSldUIiwia2lkIiA6ICJZbzNJa18xYU9XUk5QcWxPLVJVTmUzVjhESldTU2U0eUgybFp4MG52cy1rIn0.eyJleHAiOjE3NTgwODkzOTEsImlhdCI6MTc1ODA4NzU5MSwianRpIjoiYTgxMWY1OTgtOGU2MS00YWVlLWE3MjQtMDNiMjRhNTZiY2U5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5MDdlOWQ0Yi1mYjg3LTRlMDYtYmQ2NC1lY2IyODE5MjY5Njk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5MDdlOWQ0Yi1mYjg3LTRlMDYtYmQ2NC1lY2IyODE5MjY5Njk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A3KVXQeg6C3ROCFGbH1s7YZ0uqTqYlGZNp5rysiwuyBAheZyGFeKcyiH9eRn5O0bj06oTX0YYaytVySe95-VGy0l1DdcvfDrRXWg_iVnB5GlI7meojNYeJlw8I5RLJEvsp2aU21wL8mydcU33fA0sUiLGS94vDsMWzj8odouQri7sLJX3KNlAAvHD6fyZQqwpD14m5tgRES718gbuat__6HVs9WKTy1_w3cU5FHiqsyoAm7cU9NtdRRb_vF4deXZ3qbXDZHT84-cCwRIWFvPjEUhWNiSfekgyLMDvfYg0r6JpSL78-ZEn_uLHx-qUkv0ZAa08uUS-OzisXmKuoesoQ' \
  -H 'Connection: keep-alive' \
  -H 'Origin: https://landing-test.vuce.gob.pe' \
  -H 'Referer: https://landing-test.vuce.gob.pe/' \
  -H 'Sec-Fetch-Dest: empty' \
  -H 'Sec-Fetch-Mode: cors' \
  -H 'Sec-Fetch-Site: same-site' \
  -H 'User-Agent: Mozilla/5.0 (Windows NT 10.0; Win64; x64) AppleWebKit/537.36 (KHTML, like Gecko) Chrome/140.0.0.0 Safari/537.36' \
  -H 'idPerfil: 101' \
  -H 'ruc: 20100010136' \
  -H 'sec-ch-ua: "Chromium";v="140", "Not=A?Brand";v="24", "Google Chrome";v="140"' \
  -H 'sec-ch-ua-mobile: ?0' \
  -H 'sec-ch-ua-platform: "Windows"' \
  -H 'user: 101 | Rosa Odar Prueba'</t>
  </si>
  <si>
    <t>S012-40</t>
  </si>
  <si>
    <t>Convierte de grados a decimal</t>
  </si>
  <si>
    <t>/cp2/gestionduenave-command/1.0/coordenadas/gms-a-decimal</t>
  </si>
  <si>
    <t>S010-24</t>
  </si>
  <si>
    <t>https://gateway-apim-test.vuce.gob.pe/pass-through-https-cert/cp2/gestionduenave-query/1.0/escalas/convoy/1305</t>
  </si>
  <si>
    <t>/cp2/gestionduenave-query/1.0/escalas/convoy/1305</t>
  </si>
  <si>
    <t>curl 'https://gateway-apim-test.vuce.gob.pe/pass-through-https-cert/cp2/gestionduenave-query/1.0/escalas/convoy/1305' \
  -H 'Accept: application/json, text/plain, */*' \
  -H 'Accept-Language: es-PE,es;q=0.9' \
  -H 'Authorization: Bearer eyJhbGciOiJSUzI1NiIsInR5cCIgOiAiSldUIiwia2lkIiA6ICJZbzNJa18xYU9XUk5QcWxPLVJVTmUzVjhESldTU2U0eUgybFp4MG52cy1rIn0.eyJleHAiOjE3NTc1NTQxMDAsImlhdCI6MTc1NzU1MjMwMCwianRpIjoiYTA0NmU2M2UtYThhNS00MWM0LThmMzAtODdhMGY3M2NlYTU4IiwiaXNzIjoiaHR0cHM6Ly9hdXRob3JpemUtdGVzdC52dWNlLmdvYi5wZS9hdXRoMi9yZWFsbXMvYXV0ZW50aWNhY2lvbjIiLCJhdWQiOiJhY2NvdW50Iiwic3ViIjoiZjo1ODY4MTA4Zi0yZTdkLTQ4NGEtYTZkYi00ZWYyMmZhZjJlYWE6Y3AtY2VydGktMDhAZ21haWwuY29tIiwidHlwIjoiQmVhcmVyIiwiYXpwIjoibGFuZGluZy1hdXRoMiIsInNlc3Npb25fc3RhdGUiOiIxMGZmYzA0OS00ZDI2LTRkNDQtOWZhMC04ZTEyMTNkNDdkMTI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xMGZmYzA0OS00ZDI2LTRkNDQtOWZhMC04ZTEyMTNkNDdkMTIiLCJlbWFpbF92ZXJpZmllZCI6ZmFsc2UsImRlc1RpcG9Eb2N1bWVudG8iOiJETkkiLCJjb2RUaXBvRG9jdW1lbnRvIjoiMiIsInByZWZlcnJlZF91c2VybmFtZSI6ImNwLWNlcnRpLTA4QGdtYWlsLmNvbSIsIm51bWVyb0RvY3VtZW50byI6IjQwODk4MDAzIiwiYXBlTWF0ZXJubyI6Ik1pcmV6Iiwibm9tYnJlQ29tcGxldG8iOiJNYXJ0YSBNZW5kZXogTWlyZXoiLCJhcGVQYXRlcm5vIjoiTWVuZGV6IiwiZW1haWwiOiJjcC1jZXJ0aS0wOEBnbWFpbC5jb20iLCJub21icmVzIjoiTWFydGEifQ.ljXZotUg8XK67DBZ3zUsLNbuzNp7ZeP-VrZ8Y3lt8HziFGtNS3Ur_7M_ePasGuc9kRQ7f95KZko5Fv55F9c8gIoN3JMmw2IYQ2hm2RN3bcU6WsUFFBSx4FrkFAGVRkJ1wE0ePgV41TCUuvNY4DCAFKVkLhVSaPre-d50__StUu0qj1ha7FOoKzbjEr_fse3TZpKCAZwAOM8pA5QSiTTbxMeKIutJAB6Y2f2YBsGrYnw9wKxxC4sZyNQGVQMHOTsiq_zTcUVCzPkk5wjV4VqcRb5ZQQSsMZkX3jFzhm_LnaYA7HEje3RCnqTUE4Bj_Sva03QfwXZ-2smS2HXUEjjInw' \
  -H 'Connection: keep-alive' \
  -H 'Origin: https://landing-test.vuce.gob.pe' \
  -H 'Referer: https://landing-test.vuce.gob.pe/' \
  -H 'Sec-Fetch-Dest: empty' \
  -H 'Sec-Fetch-Mode: cors' \
  -H 'Sec-Fetch-Site: same-site' \
  -H 'User-Agent: Mozilla/5.0 (Windows NT 10.0; Win64; x64) AppleWebKit/537.36 (KHTML, like Gecko) Chrome/140.0.0.0 Safari/537.36' \
  -H 'idPerfil: 107' \
  -H 'ruc: 20131312955' \
  -H 'sec-ch-ua: "Chromium";v="140", "Not=A?Brand";v="24", "Google Chrome";v="140"' \
  -H 'sec-ch-ua-mobile: ?0' \
  -H 'sec-ch-ua-platform: "Windows"' \
  -H 'user: 107 | Marta Mendez Mirez'</t>
  </si>
  <si>
    <t>S062-465</t>
  </si>
  <si>
    <t>Trae los puertos nacionales de trabajo del usuario</t>
  </si>
  <si>
    <t>Autenticación</t>
  </si>
  <si>
    <t>https://gateway-apim-test.vuce.gob.pe/pass-through-https-cert/cp2/gestionduenave-query/1.0/escalas/puertos/nacional?Listpuertos=CLL,YMS,IQT,NAU</t>
  </si>
  <si>
    <t>/cp2/gestionduenave-query/1.0/escalas/puertos/nacional</t>
  </si>
  <si>
    <t>curl 'https://gateway-apim-test.vuce.gob.pe/pass-through-https-cert/cp2/gestionduenave-query/1.0/escalas/puertos/nacional?Listpuertos=CLL,YMS,IQT,NAU' \
  -H 'Accept: application/json, text/plain, */*' \
  -H 'Accept-Language: es-PE,es;q=0.9' \
  -H 'Authorization: Bearer eyJhbGciOiJSUzI1NiIsInR5cCIgOiAiSldUIiwia2lkIiA6ICJZbzNJa18xYU9XUk5QcWxPLVJVTmUzVjhESldTU2U0eUgybFp4MG52cy1rIn0.eyJleHAiOjE3NTc1NTQxMDAsImlhdCI6MTc1NzU1MjMwMCwianRpIjoiYTA0NmU2M2UtYThhNS00MWM0LThmMzAtODdhMGY3M2NlYTU4IiwiaXNzIjoiaHR0cHM6Ly9hdXRob3JpemUtdGVzdC52dWNlLmdvYi5wZS9hdXRoMi9yZWFsbXMvYXV0ZW50aWNhY2lvbjIiLCJhdWQiOiJhY2NvdW50Iiwic3ViIjoiZjo1ODY4MTA4Zi0yZTdkLTQ4NGEtYTZkYi00ZWYyMmZhZjJlYWE6Y3AtY2VydGktMDhAZ21haWwuY29tIiwidHlwIjoiQmVhcmVyIiwiYXpwIjoibGFuZGluZy1hdXRoMiIsInNlc3Npb25fc3RhdGUiOiIxMGZmYzA0OS00ZDI2LTRkNDQtOWZhMC04ZTEyMTNkNDdkMTI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xMGZmYzA0OS00ZDI2LTRkNDQtOWZhMC04ZTEyMTNkNDdkMTIiLCJlbWFpbF92ZXJpZmllZCI6ZmFsc2UsImRlc1RpcG9Eb2N1bWVudG8iOiJETkkiLCJjb2RUaXBvRG9jdW1lbnRvIjoiMiIsInByZWZlcnJlZF91c2VybmFtZSI6ImNwLWNlcnRpLTA4QGdtYWlsLmNvbSIsIm51bWVyb0RvY3VtZW50byI6IjQwODk4MDAzIiwiYXBlTWF0ZXJubyI6Ik1pcmV6Iiwibm9tYnJlQ29tcGxldG8iOiJNYXJ0YSBNZW5kZXogTWlyZXoiLCJhcGVQYXRlcm5vIjoiTWVuZGV6IiwiZW1haWwiOiJjcC1jZXJ0aS0wOEBnbWFpbC5jb20iLCJub21icmVzIjoiTWFydGEifQ.ljXZotUg8XK67DBZ3zUsLNbuzNp7ZeP-VrZ8Y3lt8HziFGtNS3Ur_7M_ePasGuc9kRQ7f95KZko5Fv55F9c8gIoN3JMmw2IYQ2hm2RN3bcU6WsUFFBSx4FrkFAGVRkJ1wE0ePgV41TCUuvNY4DCAFKVkLhVSaPre-d50__StUu0qj1ha7FOoKzbjEr_fse3TZpKCAZwAOM8pA5QSiTTbxMeKIutJAB6Y2f2YBsGrYnw9wKxxC4sZyNQGVQMHOTsiq_zTcUVCzPkk5wjV4VqcRb5ZQQSsMZkX3jFzhm_LnaYA7HEje3RCnqTUE4Bj_Sva03QfwXZ-2smS2HXUEjjInw' \
  -H 'Connection: keep-alive' \
  -H 'Origin: https://landing-test.vuce.gob.pe' \
  -H 'Referer: https://landing-test.vuce.gob.pe/' \
  -H 'Sec-Fetch-Dest: empty' \
  -H 'Sec-Fetch-Mode: cors' \
  -H 'Sec-Fetch-Site: same-site' \
  -H 'User-Agent: Mozilla/5.0 (Windows NT 10.0; Win64; x64) AppleWebKit/537.36 (KHTML, like Gecko) Chrome/140.0.0.0 Safari/537.36' \
  -H 'idPerfil: 107' \
  -H 'ruc: 20131312955' \
  -H 'sec-ch-ua: "Chromium";v="140", "Not=A?Brand";v="24", "Google Chrome";v="140"' \
  -H 'sec-ch-ua-mobile: ?0' \
  -H 'sec-ch-ua-platform: "Windows"' \
  -H 'user: 107 | Marta Mendez Mirez'</t>
  </si>
  <si>
    <t>S064-494</t>
  </si>
  <si>
    <t>Bandeja de Alertas de Impedimento de Zarpe (certi-11)</t>
  </si>
  <si>
    <t>https://gateway-apim-test.vuce.gob.pe/pass-through-https-cert/cp2/impedimentozarpe-query/1.0/impedimentoszarpe/alertas?fechaInicio=2025-08-12&amp;fechaFin=2025-09-11&amp;numberpage=1&amp;sizepage=10&amp;estadoAlerta=S</t>
  </si>
  <si>
    <t>/cp2/impedimentozarpe-query/1.0/impedimentoszarpe/alertas?</t>
  </si>
  <si>
    <t>curl 'https://gateway-apim-test.vuce.gob.pe/pass-through-https-cert/cp2/impedimentozarpe-query/1.0/impedimentoszarpe/alertas?fechaInicio=2025-08-12&amp;fechaFin=2025-09-11&amp;numberpage=1&amp;sizepage=10&amp;estadoAlerta=S' \
  -H 'Accept: application/json, text/plain, */*' \
  -H 'Accept-Language: es-PE,es;q=0.9' \
  -H 'Authorization: Bearer eyJhbGciOiJSUzI1NiIsInR5cCIgOiAiSldUIiwia2lkIiA6ICJZbzNJa18xYU9XUk5QcWxPLVJVTmUzVjhESldTU2U0eUgybFp4MG52cy1rIn0.eyJleHAiOjE3NTc2MTEyMzMsImlhdCI6MTc1NzYwOTQzMywianRpIjoiZTVlODE2OGEtODc3MC00MWNmLWI2MWEtMWY5NzViYTYyYTIwIiwiaXNzIjoiaHR0cHM6Ly9hdXRob3JpemUtdGVzdC52dWNlLmdvYi5wZS9hdXRoMi9yZWFsbXMvYXV0ZW50aWNhY2lvbjIiLCJhdWQiOiJhY2NvdW50Iiwic3ViIjoiZjo1ODY4MTA4Zi0yZTdkLTQ4NGEtYTZkYi00ZWYyMmZhZjJlYWE6Y3AtY2VydGktMTFAZ21haWwuY29tIiwidHlwIjoiQmVhcmVyIiwiYXpwIjoibGFuZGluZy1hdXRoMiIsInNlc3Npb25fc3RhdGUiOiJhZDQxMDFjNy03MzYzLTQxYjEtYTcxMy1kZTU1ZGJkOTc4OTk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JhZDQxMDFjNy03MzYzLTQxYjEtYTcxMy1kZTU1ZGJkOTc4OTkiLCJlbWFpbF92ZXJpZmllZCI6ZmFsc2UsImRlc1RpcG9Eb2N1bWVudG8iOiJETkkiLCJjb2RUaXBvRG9jdW1lbnRvIjoiMiIsInByZWZlcnJlZF91c2VybmFtZSI6ImNwLWNlcnRpLTExQGdtYWlsLmNvbSIsIm51bWVyb0RvY3VtZW50byI6IjQwODk4MDA2IiwiYXBlTWF0ZXJubyI6Ikh1YW1hbiIsIm5vbWJyZUNvbXBsZXRvIjoiSGVjdG9yIEhpZGFsZ28gSHVhbWFuIiwiYXBlUGF0ZXJubyI6IkhpZGFsZ28iLCJlbWFpbCI6ImNwLWNlcnRpLTExQGdtYWlsLmNvbSIsIm5vbWJyZXMiOiJIZWN0b3IifQ.m8Ay9-65It1YX5Wwrv5qVZIC85YSMLt1DPINn_uu0ZrTnHgSmmdfO-_O89Fcu5rxopUYHsv_TRV9P_Iq5T8HBkdnEmfCTuPZNPMBMhJx7u5MWcE11XwpVbRLoikmVVDZHQDJGblfRcpJ0iEEweBdoE8Sny0xGCCyhZVOZ_A8TmxTDlDirHpW_xwap1mD5hMl44v-9jkEyX2lJ4MijRAYp6EAJtuzJvm2Fl2fFrBKFiQ8uBRtsoG-_y2MVIOZhcBzbQ9uJOgnQepJvbio3ksTcP8SJPHDrzcVWO1ErYV2vYbZvwa1e75N24rFF6sq1NfZ-KMuuReK8chffMOHN5H2kg' \
  -H 'Connection: keep-alive' \
  -H 'Origin: https://landing-test.vuce.gob.pe' \
  -H 'Referer: https://landing-test.vuce.gob.pe/' \
  -H 'Sec-Fetch-Dest: empty' \
  -H 'Sec-Fetch-Mode: cors' \
  -H 'Sec-Fetch-Site: same-site' \
  -H 'User-Agent: Mozilla/5.0 (Windows NT 10.0; Win64; x64) AppleWebKit/537.36 (KHTML, like Gecko) Chrome/140.0.0.0 Safari/537.36' \
  -H 'idPerfil: 110' \
  -H 'ruc: 20509645150' \
  -H 'sec-ch-ua: "Chromium";v="140", "Not=A?Brand";v="24", "Google Chrome";v="140"' \
  -H 'sec-ch-ua-mobile: ?0' \
  -H 'sec-ch-ua-platform: "Windows"' \
  -H 'user: 110 | Hector Hidalgo Huaman'</t>
  </si>
  <si>
    <t>S044-360-2</t>
  </si>
  <si>
    <t>Mostrar botones de pago SPS</t>
  </si>
  <si>
    <t>https://gateway-apim-test.vuce.gob.pe/pass-through-https-cert/cp2/sp-pagos/1.0/ordenes-pago/2315?documentoId=93</t>
  </si>
  <si>
    <t>/cp2/sp-pagos/1.0/ordenes-pago/2287?</t>
  </si>
  <si>
    <t>S014-65</t>
  </si>
  <si>
    <t>Mostrar icono Exento de Pago DMS</t>
  </si>
  <si>
    <t>https://gateway-apim-test.vuce.gob.pe/pass-through-https-cert/cp2/tramiteyrectificacion-query/1.0/tramites/escala/2316/documento/81?indicadorES=E</t>
  </si>
  <si>
    <t>/cp2/tramiteyrectificacion-query/1.0/tramites/escala/2287/documento/81?</t>
  </si>
  <si>
    <t>S063-493</t>
  </si>
  <si>
    <t>Trae listado de agencias de tabla CP2</t>
  </si>
  <si>
    <t>/cp2/comunes-query/1.0/agencias</t>
  </si>
  <si>
    <t>S010-21</t>
  </si>
  <si>
    <t>Trae listado de Nacionalidad para registro de Tripulantes</t>
  </si>
  <si>
    <t>https://gateway-apim-test.vuce.gob.pe/pass-through-https-cert/cp2/cambioagenciatripulante-query/1.0/pais/lista?page=0&amp;size=10</t>
  </si>
  <si>
    <t>/cp2/cambioagenciatripulante-query/1.0/pais/lista</t>
  </si>
  <si>
    <t>curl 'https://gateway-apim-test.vuce.gob.pe/pass-through-https-cert/cp2/cambioagenciatripulante-query/1.0/pais/lista?page=0&amp;size=10' \
  -H 'Accept: application/json, text/plain, */*' \
  -H 'Accept-Language: es-PE,es;q=0.9' \
  -H 'Authorization: Bearer eyJhbGciOiJSUzI1NiIsInR5cCIgOiAiSldUIiwia2lkIiA6ICJZbzNJa18xYU9XUk5QcWxPLVJVTmUzVjhESldTU2U0eUgybFp4MG52cy1rIn0.eyJleHAiOjE3NTc1OTg3MjgsImlhdCI6MTc1NzU5NjkyOCwianRpIjoiNTEwZjg3MjYtMzg2ZS00ZmM5LWEyYmMtYmE4MmI5ZGEwNGVj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5NDNkOTAxYi1kMmRmLTQxMDEtYmQyMC0wMTQxZTk3ZTNmM2M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5NDNkOTAxYi1kMmRmLTQxMDEtYmQyMC0wMTQxZTk3ZTNmM2M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Jqcl2Zf2votG7DFw_a22gXO5s9J_S9vkQmvP1ZuTn5DFA8K8Y0aDd4YeSFYiN51wF0_aQl05X146PCNb14UWvFAgsFqIkKokAWdLse6mr9FrBuBZpcURG_MmO7Q5wNy5laxz7PZhfbxPwL7Ro-_-o6x4de0OWBLirKwIlEyRSwP3pFrT-y2vVCJbmTIiD7t7cHIB1AGKvsbeTggFhbctMemShjb8ic1jI0-vqH8PhLjzgMvM4QpVdr0AgyIq1h7pw2nIv_bJ47mxL4Plv6SmxNBYujvu8i6316HF7ywWnxccoU3PXpE6p8HWxm1-IvP8Yx7LCFCJM8-E2s4YOXJnMA' \
  -H 'Connection: keep-alive' \
  -H 'Origin: https://landing-test.vuce.gob.pe' \
  -H 'Referer: https://landing-test.vuce.gob.pe/' \
  -H 'Sec-Fetch-Dest: empty' \
  -H 'Sec-Fetch-Mode: cors' \
  -H 'Sec-Fetch-Site: same-site' \
  -H 'User-Agent: Mozilla/5.0 (Windows NT 10.0; Win64; x64) AppleWebKit/537.36 (KHTML, like Gecko) Chrome/140.0.0.0 Safari/537.36' \
  -H 'idPerfil: 101' \
  -H 'ruc: 20100010136' \
  -H 'sec-ch-ua: "Chromium";v="140", "Not=A?Brand";v="24", "Google Chrome";v="140"' \
  -H 'sec-ch-ua-mobile: ?0' \
  -H 'sec-ch-ua-platform: "Windows"' \
  -H 'user: 101 | Rosa Odar Prueba'</t>
  </si>
  <si>
    <t>S012-33</t>
  </si>
  <si>
    <t>https://gateway-apim-test.vuce.gob.pe/pass-through-https-cert/cp2/gestionduenave-query/1.0/escalas/1320?escalaId=1320</t>
  </si>
  <si>
    <t>/cp2/gestionduenave-query/1.0/escalas/1320?</t>
  </si>
  <si>
    <t>S010-23</t>
  </si>
  <si>
    <t>https://gateway-apim-test.vuce.gob.pe/pass-through-https-cert/cp2/gestionduenave-query/1.0/escalas/1355?escalaId=1355</t>
  </si>
  <si>
    <t>/cp2/gestionduenave-query/1.0/escalas/1355?</t>
  </si>
  <si>
    <t>S011-31</t>
  </si>
  <si>
    <t>https://gateway-apim-test.vuce.gob.pe/pass-through-https-cert/cp2/gestionduenave-query/1.0/escalas/convoy/1355</t>
  </si>
  <si>
    <t>/cp2/gestionduenave-query/1.0/escalas/convoy/1355</t>
  </si>
  <si>
    <t>S053-431</t>
  </si>
  <si>
    <t>Trae datos de ordenes de pago de pestaña en SPS</t>
  </si>
  <si>
    <t>https://gateway-apim-test.vuce.gob.pe/pass-through-https-cert/cp2/sp-pagos/1.0/ordenes-pago/1274?documentoId=93</t>
  </si>
  <si>
    <t>/cp2/sp-pagos/1.0/ordenes-pago</t>
  </si>
  <si>
    <t>curl 'https://gateway-apim-test.vuce.gob.pe/pass-through-https-cert/cp2/sp-pagos/1.0/ordenes-pago/1274?documentoId=93' \
  -H 'Accept: application/json, text/plain, */*' \
  -H 'Accept-Language: es-PE,es;q=0.9' \
  -H 'Authorization: Bearer eyJhbGciOiJSUzI1NiIsInR5cCIgOiAiSldUIiwia2lkIiA6ICJZbzNJa18xYU9XUk5QcWxPLVJVTmUzVjhESldTU2U0eUgybFp4MG52cy1rIn0.eyJleHAiOjE3NTc2MDc3NTAsImlhdCI6MTc1NzYwNTk1MCwianRpIjoiNjczZDRkMjMtOTI4Ni00YjRmLTk2ODgtODEyYWJhOTZkNzIxIiwiaXNzIjoiaHR0cHM6Ly9hdXRob3JpemUtdGVzdC52dWNlLmdvYi5wZS9hdXRoMi9yZWFsbXMvYXV0ZW50aWNhY2lvbjIiLCJhdWQiOiJhY2NvdW50Iiwic3ViIjoiZjo1ODY4MTA4Zi0yZTdkLTQ4NGEtYTZkYi00ZWYyMmZhZjJlYWE6Y3AtY2VydGktMTFAZ21haWwuY29tIiwidHlwIjoiQmVhcmVyIiwiYXpwIjoibGFuZGluZy1hdXRoMiIsInNlc3Npb25fc3RhdGUiOiI4OWQ4M2NiMi1hYzYyLTRkMTctOWYwYi1kMTMxYzEyNTgwZmY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4OWQ4M2NiMi1hYzYyLTRkMTctOWYwYi1kMTMxYzEyNTgwZmYiLCJlbWFpbF92ZXJpZmllZCI6ZmFsc2UsImRlc1RpcG9Eb2N1bWVudG8iOiJETkkiLCJjb2RUaXBvRG9jdW1lbnRvIjoiMiIsInByZWZlcnJlZF91c2VybmFtZSI6ImNwLWNlcnRpLTExQGdtYWlsLmNvbSIsIm51bWVyb0RvY3VtZW50byI6IjQwODk4MDA2IiwiYXBlTWF0ZXJubyI6Ikh1YW1hbiIsIm5vbWJyZUNvbXBsZXRvIjoiSGVjdG9yIEhpZGFsZ28gSHVhbWFuIiwiYXBlUGF0ZXJubyI6IkhpZGFsZ28iLCJlbWFpbCI6ImNwLWNlcnRpLTExQGdtYWlsLmNvbSIsIm5vbWJyZXMiOiJIZWN0b3IifQ.LX8paIdPfXhZAKk2YvFGHMqdYKXR39rsyYSFL7O-DlOfl4eO0A-uGZ0XGYTS-BOT2J2AuantlgaKVkTHrhY_nbc6IF-s2NzxutcJxw7sU7Til66RBwT26ZtmA9IEPHkppOPGwt4jP37qFFseoCPdcqMm22UYF9tUWSIf6NVPXmnSUCoMQe9aBSFQcZEQHzak4UozhZNuCOMumsKk6wgpk2yWZjMoplLX_W_nJYdA7OMMo9AjQ74KCPhbQK9wFsfvRt2rtZm0pvzd5r1ohJU8XbkTw9mw9jH9B_CwvzTc8dSLtXpXJsTC_d5Dc77USrMVBhcbdoa9lqFXFYP1B0MJlg' \
  -H 'Connection: keep-alive' \
  -H 'Origin: https://landing-test.vuce.gob.pe' \
  -H 'Referer: https://landing-test.vuce.gob.pe/' \
  -H 'Sec-Fetch-Dest: empty' \
  -H 'Sec-Fetch-Mode: cors' \
  -H 'Sec-Fetch-Site: same-site' \
  -H 'User-Agent: Mozilla/5.0 (Windows NT 10.0; Win64; x64) AppleWebKit/537.36 (KHTML, like Gecko) Chrome/140.0.0.0 Safari/537.36' \
  -H 'idPerfil: 110' \
  -H 'ruc: 20509645150' \
  -H 'sec-ch-ua: "Chromium";v="140", "Not=A?Brand";v="24", "Google Chrome";v="140"' \
  -H 'sec-ch-ua-mobile: ?0' \
  -H 'sec-ch-ua-platform: "Windows"' \
  -H 'user: 110 | Hector Hidalgo Huaman'</t>
  </si>
  <si>
    <t>S053-432</t>
  </si>
  <si>
    <t>Trae regla de negocio para pestaña</t>
  </si>
  <si>
    <t>/cp2/sp-pagos/1.0/ordenes-pago/regla-negocio?</t>
  </si>
  <si>
    <t>curl 'https://gateway-apim-test.vuce.gob.pe/pass-through-https-cert/cp2/sp-pagos/1.0/ordenes-pago/regla-negocio?entidadId=0&amp;actividadId=5&amp;codPuertoNacional=CLL' \
  -H 'Accept: application/json, text/plain, */*' \
  -H 'Accept-Language: es-PE,es;q=0.9' \
  -H 'Authorization: Bearer eyJhbGciOiJSUzI1NiIsInR5cCIgOiAiSldUIiwia2lkIiA6ICJZbzNJa18xYU9XUk5QcWxPLVJVTmUzVjhESldTU2U0eUgybFp4MG52cy1rIn0.eyJleHAiOjE3NTc2MDkwMjEsImlhdCI6MTc1NzYwNzIyMSwianRpIjoiOTdiNDcyNzMtYTA2Yi00NDFkLTlmNzYtY2M4MjI5Yjk0YjQz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JkNmRkNDMwOC02OTY5LTRjZWYtYTY0Zi03NTg2YzBjY2Q1Nzg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JkNmRkNDMwOC02OTY5LTRjZWYtYTY0Zi03NTg2YzBjY2Q1Nzg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O_MrwMtQHk72YcGUNVZhOEbRejTrxN1rggjsMikeCxrjEHO5oV9QkwsA0ZH6sHoyRLWA21DLgAlSvdENXfM7_6aAPxbypNQcwUS0gsNfZolBdZLYB6GJ36K8pfOHF7E_DLQ3VoRO6_y7c9_o2ItEaMN89vg_zYzFBMPriU0s4D2NLZcDl4fQTjkuATF4t6lyI_e-23zEY56UcXshbqhCJF22ORTHjMGx6DnMu21gSn_Tky8Asij-URVHx-TXsqCQvBDXwwxhvk4Io-x6MJ9l4A1FQ2hFAP3sJZxmSo_Tn0i3hNnp4WSrPlO9nprxuAfQ5b5hsufjAGn-N_dfqFoCaQ' \
  -H 'Connection: keep-alive' \
  -H 'Origin: https://landing-test.vuce.gob.pe' \
  -H 'Referer: https://landing-test.vuce.gob.pe/' \
  -H 'Sec-Fetch-Dest: empty' \
  -H 'Sec-Fetch-Mode: cors' \
  -H 'Sec-Fetch-Site: same-site' \
  -H 'User-Agent: Mozilla/5.0 (Windows NT 10.0; Win64; x64) AppleWebKit/537.36 (KHTML, like Gecko) Chrome/140.0.0.0 Safari/537.36' \
  -H 'idPerfil: 101' \
  -H 'ruc: 20100010136' \
  -H 'sec-ch-ua: "Chromium";v="140", "Not=A?Brand";v="24", "Google Chrome";v="140"' \
  -H 'sec-ch-ua-mobile: ?0' \
  -H 'sec-ch-ua-platform: "Windows"' \
  -H 'user: 101 | Rosa Odar Prueba'</t>
  </si>
  <si>
    <t>A022-491</t>
  </si>
  <si>
    <t>Reporte APN Formato RD-07 1año 26 pag (certi-11)</t>
  </si>
  <si>
    <t>/cp2/reportes/1.0/generate/format/pdf</t>
  </si>
  <si>
    <t>curl 'https://gateway-apim-test.vuce.gob.pe/pass-through-https-cert/cp2/reportes/1.0/generate/format/pdf' \
  -H 'Accept: application/json, text/plain, */*' \
  -H 'Accept-Language: es-PE,es;q=0.9' \
  -H 'Authorization: Bearer eyJhbGciOiJSUzI1NiIsInR5cCIgOiAiSldUIiwia2lkIiA6ICJZbzNJa18xYU9XUk5QcWxPLVJVTmUzVjhESldTU2U0eUgybFp4MG52cy1rIn0.eyJleHAiOjE3NTc2MDc3NTAsImlhdCI6MTc1NzYwNTk1MCwianRpIjoiNjczZDRkMjMtOTI4Ni00YjRmLTk2ODgtODEyYWJhOTZkNzIxIiwiaXNzIjoiaHR0cHM6Ly9hdXRob3JpemUtdGVzdC52dWNlLmdvYi5wZS9hdXRoMi9yZWFsbXMvYXV0ZW50aWNhY2lvbjIiLCJhdWQiOiJhY2NvdW50Iiwic3ViIjoiZjo1ODY4MTA4Zi0yZTdkLTQ4NGEtYTZkYi00ZWYyMmZhZjJlYWE6Y3AtY2VydGktMTFAZ21haWwuY29tIiwidHlwIjoiQmVhcmVyIiwiYXpwIjoibGFuZGluZy1hdXRoMiIsInNlc3Npb25fc3RhdGUiOiI4OWQ4M2NiMi1hYzYyLTRkMTctOWYwYi1kMTMxYzEyNTgwZmY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4OWQ4M2NiMi1hYzYyLTRkMTctOWYwYi1kMTMxYzEyNTgwZmYiLCJlbWFpbF92ZXJpZmllZCI6ZmFsc2UsImRlc1RpcG9Eb2N1bWVudG8iOiJETkkiLCJjb2RUaXBvRG9jdW1lbnRvIjoiMiIsInByZWZlcnJlZF91c2VybmFtZSI6ImNwLWNlcnRpLTExQGdtYWlsLmNvbSIsIm51bWVyb0RvY3VtZW50byI6IjQwODk4MDA2IiwiYXBlTWF0ZXJubyI6Ikh1YW1hbiIsIm5vbWJyZUNvbXBsZXRvIjoiSGVjdG9yIEhpZGFsZ28gSHVhbWFuIiwiYXBlUGF0ZXJubyI6IkhpZGFsZ28iLCJlbWFpbCI6ImNwLWNlcnRpLTExQGdtYWlsLmNvbSIsIm5vbWJyZXMiOiJIZWN0b3IifQ.LX8paIdPfXhZAKk2YvFGHMqdYKXR39rsyYSFL7O-DlOfl4eO0A-uGZ0XGYTS-BOT2J2AuantlgaKVkTHrhY_nbc6IF-s2NzxutcJxw7sU7Til66RBwT26ZtmA9IEPHkppOPGwt4jP37qFFseoCPdcqMm22UYF9tUWSIf6NVPXmnSUCoMQe9aBSFQcZEQHzak4UozhZNuCOMumsKk6wgpk2yWZjMoplLX_W_nJYdA7OMMo9AjQ74KCPhbQK9wFsfvRt2rtZm0pvzd5r1ohJU8XbkTw9mw9jH9B_CwvzTc8dSLtXpXJsTC_d5Dc77USrMVBhcbdoa9lqFXFYP1B0MJlg' \
  -H 'Connection: keep-alive' \
  -H 'Content-Type: application/json' \
  -H 'Origin: https://landing-test.vuce.gob.pe' \
  -H 'Referer: https://landing-test.vuce.gob.pe/' \
  -H 'Sec-Fetch-Dest: empty' \
  -H 'Sec-Fetch-Mode: cors' \
  -H 'Sec-Fetch-Site: same-site' \
  -H 'User-Agent: Mozilla/5.0 (Windows NT 10.0; Win64; x64) AppleWebKit/537.36 (KHTML, like Gecko) Chrome/140.0.0.0 Safari/537.36' \
  -H 'idPerfil: 110' \
  -H 'ruc: 20509645150' \
  -H 'sec-ch-ua: "Chromium";v="140", "Not=A?Brand";v="24", "Google Chrome";v="140"' \
  -H 'sec-ch-ua-mobile: ?0' \
  -H 'sec-ch-ua-platform: "Windows"' \
  -H 'user: 110 | Hector Hidalgo Huaman' \
  --data-raw '{"puerto":"CLL","fechaInicio":"20240901","fechaFin":"20250911","plantillas":[{"idPlantilla":"RFMTO"}],"tipos":[{"tipo":"RD7"}],"zona":"","tipoTransporte":"","mes":"TODOS","anio":2025,"tipoBuqueId":-1,"motivoId":-1,"terminalId":null,"nroDue":null,"arriboDesde":null,"arriboHasta":null,"autorizacionDesde":null,"autorizacionHasta":null,"isForDue":false}'</t>
  </si>
  <si>
    <t>S002-2b</t>
  </si>
  <si>
    <t>Editar Ficha Técnica - Grabar</t>
  </si>
  <si>
    <t>Camunda</t>
  </si>
  <si>
    <t>https://gateway-apim-test.vuce.gob.pe/pass-through-https-cert/cp2/fichatecnica-command/1.0/camunda/fichas-tecnicas/3841/detalle/4302</t>
  </si>
  <si>
    <t>/cp2/fichatecnica-command/1.0/camunda/fichas-tecnicas</t>
  </si>
  <si>
    <t>curl 'https://gateway-apim-test.vuce.gob.pe/pass-through-https-cert/cp2/fichatecnica-command/1.0/camunda/fichas-tecnicas/3841/detalle/4302' \
  -X 'PUT' \
  -H 'Accept: application/json, text/plain, */*' \
  -H 'Accept-Language: es-PE,es;q=0.9' \
  -H 'Authorization: Bearer eyJhbGciOiJSUzI1NiIsInR5cCIgOiAiSldUIiwia2lkIiA6ICJZbzNJa18xYU9XUk5QcWxPLVJVTmUzVjhESldTU2U0eUgybFp4MG52cy1rIn0.eyJleHAiOjE3NTgwODkzOTEsImlhdCI6MTc1ODA4NzU5MSwianRpIjoiYTgxMWY1OTgtOGU2MS00YWVlLWE3MjQtMDNiMjRhNTZiY2U5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5MDdlOWQ0Yi1mYjg3LTRlMDYtYmQ2NC1lY2IyODE5MjY5Njk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5MDdlOWQ0Yi1mYjg3LTRlMDYtYmQ2NC1lY2IyODE5MjY5Njk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A3KVXQeg6C3ROCFGbH1s7YZ0uqTqYlGZNp5rysiwuyBAheZyGFeKcyiH9eRn5O0bj06oTX0YYaytVySe95-VGy0l1DdcvfDrRXWg_iVnB5GlI7meojNYeJlw8I5RLJEvsp2aU21wL8mydcU33fA0sUiLGS94vDsMWzj8odouQri7sLJX3KNlAAvHD6fyZQqwpD14m5tgRES718gbuat__6HVs9WKTy1_w3cU5FHiqsyoAm7cU9NtdRRb_vF4deXZ3qbXDZHT84-cCwRIWFvPjEUhWNiSfekgyLMDvfYg0r6JpSL78-ZEn_uLHx-qUkv0ZAa08uUS-OzisXmKuoesoQ' \
  -H 'Connection: keep-alive' \
  -H 'Content-Type: application/json' \
  -H 'Origin: https://landing-test.vuce.gob.pe' \
  -H 'Referer: https://landing-test.vuce.gob.pe/' \
  -H 'Sec-Fetch-Dest: empty' \
  -H 'Sec-Fetch-Mode: cors' \
  -H 'Sec-Fetch-Site: same-site' \
  -H 'User-Agent: Mozilla/5.0 (Windows NT 10.0; Win64; x64) AppleWebKit/537.36 (KHTML, like Gecko) Chrome/140.0.0.0 Safari/537.36' \
  -H 'idPerfil: 101' \
  -H 'ruc: 20100010136' \
  -H 'sec-ch-ua: "Chromium";v="140", "Not=A?Brand";v="24", "Google Chrome";v="140"' \
  -H 'sec-ch-ua-mobile: ?0' \
  -H 'sec-ch-ua-platform: "Windows"' \
  -H 'user: 101 | Rosa Odar Prueba' \
  --data-raw '{"imo":null,"matricula":"PARA01","documentInstance":"073d61b5-8ea0-11f0-82ec-525400a18efc","document":"erepqstmjepjljfpjkhi","fichaTecnicaDet":{"versionFt":1,"estadoVersionFt":1,"estadoFictecId":3,"materialCascoId":6,"paisId":457,"tipoNaveId":10,"tipoTraficoId":2,"armadorId":"963","navieraId":"251","puertoMatriculaId":15952,"fechaMatricula":null,"nombreNave":"GUARANI","callSign":null,"inmarsat":null,"mmsi":null,"sociedadClasificadora":null,"dicapi":"--","constructorInfoNave":"CHACO","anoConstructor":"2011","tonelajePesoMuerto":"122.00","velocidad":"12","eslora":"15.0","manga":"10.0","puntal":"8.0","arqueoNeto":"112.00","arqueoBruto":"122.00","caladoMinimo":"7.00","caladoMaximo":"9.00","dobleCaso":"false","fichaTecnicaDocumentos":[{"tipoDocumentoId":82,"ecmDocumentoId":"E0084F99-0000-CF1A-BC22-5369DC817692","numero":"AASASDA","emisor":"ASDASD","fecEmision":"2025-08-01","fecRefrenda":"2026-06-11","fecVencimiento":"2027-04-10","titulo":null,"usuidRegAud":"101 | Rosa Odar Prueba","usuidModAud":"101 | Rosa Odar Prueba"}],"document":"erepqstmjepjljfpjkhi","documentInstance":"073d61b5-8ea0-11f0-82ec-525400a18efc","fichaTecnicaSeguimiento":{"comentario":"","rucUsuario":20100010136,"tipoSeguimientoId":1,"rol":"ADM","razonSocialUsuario":"COSMOS AGENCIA MARITIMA SAC","operation":"e","usunameRegAud":"101 | Rosa Odar Prueba","usunameModAud":"101 | Rosa Odar Prueba"}}}'</t>
  </si>
  <si>
    <r>
      <rPr>
        <b/>
        <sz val="11"/>
        <color theme="1"/>
        <rFont val="Aptos Narrow"/>
        <family val="2"/>
        <scheme val="minor"/>
      </rPr>
      <t># Total de Invocaciones</t>
    </r>
    <r>
      <rPr>
        <sz val="11"/>
        <color theme="1"/>
        <rFont val="Aptos Narrow"/>
        <family val="2"/>
        <scheme val="minor"/>
      </rPr>
      <t xml:space="preserve"> : Se refiere al total de llamadas al endpoint en toda la aplicación.
</t>
    </r>
    <r>
      <rPr>
        <b/>
        <sz val="11"/>
        <color theme="1"/>
        <rFont val="Aptos Narrow"/>
        <family val="2"/>
        <scheme val="minor"/>
      </rPr>
      <t># Máximo de Invocaciones por Pantalla:</t>
    </r>
    <r>
      <rPr>
        <sz val="11"/>
        <color theme="1"/>
        <rFont val="Aptos Narrow"/>
        <family val="2"/>
        <scheme val="minor"/>
      </rPr>
      <t xml:space="preserve"> Se refiere al total de veces que se invoca un endpoint en un solo formulario o pantalla.
</t>
    </r>
    <r>
      <rPr>
        <b/>
        <sz val="11"/>
        <color theme="1"/>
        <rFont val="Aptos Narrow"/>
        <family val="2"/>
        <scheme val="minor"/>
      </rPr>
      <t>Concurrencia calculada (juicio de experto):</t>
    </r>
    <r>
      <rPr>
        <sz val="11"/>
        <color theme="1"/>
        <rFont val="Aptos Narrow"/>
        <family val="2"/>
        <scheme val="minor"/>
      </rPr>
      <t xml:space="preserve"> Como es un sistema nuevo y al carecer de datos estadísticos de consumo se aplica un porcentaje  (% usuarios concurrentes) al total de usuarios esperados para obtener la mayor concurrencia en hora pico.
</t>
    </r>
    <r>
      <rPr>
        <b/>
        <sz val="11"/>
        <color theme="1"/>
        <rFont val="Aptos Narrow"/>
        <family val="2"/>
        <scheme val="minor"/>
      </rPr>
      <t xml:space="preserve">Peticiones (juicio de experto): </t>
    </r>
    <r>
      <rPr>
        <sz val="11"/>
        <color theme="1"/>
        <rFont val="Aptos Narrow"/>
        <family val="2"/>
        <scheme val="minor"/>
      </rPr>
      <t xml:space="preserve">Se refiere a la cantidad de peticiones esperadas en todo el aplicativo considerando la concurrencia de usuarios en hora pico.
</t>
    </r>
    <r>
      <rPr>
        <b/>
        <sz val="11"/>
        <color rgb="FFFF0000"/>
        <rFont val="Aptos Narrow"/>
        <family val="2"/>
        <scheme val="minor"/>
      </rPr>
      <t>NOTA: Los datos de concurrencia está descrito en el REQ-NOF-13</t>
    </r>
    <r>
      <rPr>
        <sz val="11"/>
        <color theme="1"/>
        <rFont val="Aptos Narrow"/>
        <family val="2"/>
        <scheme val="minor"/>
      </rPr>
      <t xml:space="preserve">
</t>
    </r>
  </si>
  <si>
    <t>#</t>
  </si>
  <si>
    <t>Funcional</t>
  </si>
  <si>
    <t>RNF</t>
  </si>
  <si>
    <t>Prioridad de uso</t>
  </si>
  <si>
    <t>CÓDIGO API</t>
  </si>
  <si>
    <t>TIPO METODO</t>
  </si>
  <si>
    <t>RUTA DE API</t>
  </si>
  <si>
    <t>Breve Descripción
del Objeto</t>
  </si>
  <si>
    <t>PUERTO
(de ser necesario)</t>
  </si>
  <si>
    <t>PROPIEDADES DE HILOS 
(parámetros base para la prueba)</t>
  </si>
  <si>
    <t>BODY DATA</t>
  </si>
  <si>
    <t>Métrica a cumplir</t>
  </si>
  <si>
    <t>Umbral min 
(%, Tiempo, Cantidad)</t>
  </si>
  <si>
    <t>Umbral max 
(%, Tiempo, Cantidad)</t>
  </si>
  <si>
    <t>Condiciones de prueba (# pods) - Coord. Arq.</t>
  </si>
  <si>
    <t xml:space="preserve">Frank </t>
  </si>
  <si>
    <t>RNF-013</t>
  </si>
  <si>
    <t>Media</t>
  </si>
  <si>
    <t>Indicar un detalle sobre el API</t>
  </si>
  <si>
    <t>Peticion(es) por</t>
  </si>
  <si>
    <t>Segundo (s) con</t>
  </si>
  <si>
    <t>repetición(es)</t>
  </si>
  <si>
    <t>N/A</t>
  </si>
  <si>
    <t>Usuarios concurrentes que realizan peticiones procesadas sin fallos</t>
  </si>
  <si>
    <t>Tiempo de respuesta para listados que devuelven hasta 100 registros</t>
  </si>
  <si>
    <t>1.5 segundos</t>
  </si>
  <si>
    <t>Tiempo de respuesta para consulta que devuelve un registro</t>
  </si>
  <si>
    <t>0,5 segundos</t>
  </si>
  <si>
    <t>Tiempo de respuesta para listado que devuelven más de 100 registros</t>
  </si>
  <si>
    <t>1.5 segundos por cada página de 100 registros.</t>
  </si>
  <si>
    <t>Número de transacciones ejecutadas concurrentemente por minuto</t>
  </si>
  <si>
    <t>Porcentaje de peticiones procesadas sin fallos</t>
  </si>
  <si>
    <t>Dia 01</t>
  </si>
  <si>
    <t>Dia 02</t>
  </si>
  <si>
    <t>Dia 03</t>
  </si>
  <si>
    <t>Dia 04</t>
  </si>
  <si>
    <t>Dia 05</t>
  </si>
  <si>
    <t>Dia 06</t>
  </si>
  <si>
    <t>Dia 07</t>
  </si>
  <si>
    <t>Dia 08</t>
  </si>
  <si>
    <t>Dia 09</t>
  </si>
  <si>
    <t>Dia 10</t>
  </si>
  <si>
    <t>Dia 11</t>
  </si>
  <si>
    <t>Dia 12</t>
  </si>
  <si>
    <t>Dia 13</t>
  </si>
  <si>
    <t>Dia 14</t>
  </si>
  <si>
    <t>Dia 15</t>
  </si>
  <si>
    <t>Dia 16</t>
  </si>
  <si>
    <t>Dia 17</t>
  </si>
  <si>
    <t>Dia 18</t>
  </si>
  <si>
    <t>Dia 19</t>
  </si>
  <si>
    <t>Dia 20</t>
  </si>
  <si>
    <t>Dia 21</t>
  </si>
  <si>
    <t>Dia 22</t>
  </si>
  <si>
    <t>Dia 23</t>
  </si>
  <si>
    <t>Dia 24</t>
  </si>
  <si>
    <t>Dia 25</t>
  </si>
  <si>
    <t>Dia 26</t>
  </si>
  <si>
    <t>Dia 27</t>
  </si>
  <si>
    <t>Dia 28</t>
  </si>
  <si>
    <t>Dia 29</t>
  </si>
  <si>
    <t>Dia 30</t>
  </si>
  <si>
    <t>Capacidad Instalada</t>
  </si>
  <si>
    <t>Uso de Recursos</t>
  </si>
  <si>
    <t>Observación</t>
  </si>
  <si>
    <t>Servicio descartado porque llama al transversal Filenet. 
Como dato informativo, falla en el primer año nomás.</t>
  </si>
  <si>
    <t>Servicio de consultas de reportes, se descarta de la prueba por no ser de una sola transacción. Se puso recomendaciones en el informe.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</si>
</sst>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5" formatCode="_-* #,##0.0_-;\-* #,##0.0_-;_-* &quot;-&quot;??_-;_-@_-"/>
  </numFmts>
  <fonts count="2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i/>
      <sz val="12"/>
      <color theme="1"/>
      <name val="Aptos Narrow"/>
      <family val="2"/>
      <scheme val="minor"/>
    </font>
    <font>
      <sz val="12"/>
      <color rgb="FFFF0000"/>
      <name val="Aptos Narrow"/>
      <family val="2"/>
      <scheme val="minor"/>
    </font>
    <font>
      <sz val="11"/>
      <name val="Aptos Narrow"/>
      <family val="2"/>
      <scheme val="minor"/>
    </font>
    <font>
      <sz val="11"/>
      <color rgb="FFC00000"/>
      <name val="Aptos Narrow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rgb="FFFF0000"/>
      <name val="Aptos Narrow"/>
      <family val="2"/>
      <scheme val="minor"/>
    </font>
    <font>
      <sz val="8"/>
      <name val="Aptos Narrow"/>
      <family val="2"/>
      <scheme val="minor"/>
    </font>
    <font>
      <sz val="11"/>
      <color theme="1"/>
      <name val="Arial"/>
      <family val="2"/>
    </font>
    <font>
      <b/>
      <sz val="11"/>
      <color rgb="FF000000"/>
      <name val="Aptos Narrow"/>
      <family val="2"/>
      <scheme val="minor"/>
    </font>
    <font>
      <u/>
      <sz val="11"/>
      <name val="Aptos Narrow"/>
      <family val="2"/>
      <scheme val="minor"/>
    </font>
    <font>
      <b/>
      <sz val="11"/>
      <name val="Aptos Narrow"/>
      <family val="2"/>
      <scheme val="minor"/>
    </font>
    <font>
      <sz val="11"/>
      <color rgb="FFFF0000"/>
      <name val="Arial"/>
      <family val="2"/>
    </font>
    <font>
      <sz val="11"/>
      <name val="Arial"/>
      <family val="2"/>
    </font>
    <font>
      <sz val="11"/>
      <name val="Aptos Narrow"/>
      <family val="2"/>
    </font>
    <font>
      <u/>
      <sz val="11"/>
      <color rgb="FFFF0000"/>
      <name val="Aptos Narrow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9EAD3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143">
    <xf numFmtId="0" fontId="0" fillId="0" borderId="0" xfId="0"/>
    <xf numFmtId="0" fontId="5" fillId="0" borderId="1" xfId="0" applyFont="1" applyBorder="1" applyAlignment="1">
      <alignment horizontal="center" wrapText="1"/>
    </xf>
    <xf numFmtId="0" fontId="5" fillId="0" borderId="1" xfId="0" applyFont="1" applyBorder="1" applyAlignment="1">
      <alignment vertical="center" wrapText="1"/>
    </xf>
    <xf numFmtId="0" fontId="5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wrapText="1"/>
    </xf>
    <xf numFmtId="0" fontId="5" fillId="3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3" borderId="1" xfId="0" applyFont="1" applyFill="1" applyBorder="1" applyAlignment="1">
      <alignment horizontal="center" wrapText="1"/>
    </xf>
    <xf numFmtId="0" fontId="5" fillId="0" borderId="1" xfId="0" applyFont="1" applyBorder="1" applyAlignment="1">
      <alignment horizontal="center" vertical="center" wrapText="1"/>
    </xf>
    <xf numFmtId="0" fontId="6" fillId="3" borderId="2" xfId="0" applyFont="1" applyFill="1" applyBorder="1" applyAlignment="1">
      <alignment horizontal="left" vertical="center"/>
    </xf>
    <xf numFmtId="0" fontId="7" fillId="3" borderId="2" xfId="0" quotePrefix="1" applyFont="1" applyFill="1" applyBorder="1" applyAlignment="1">
      <alignment vertical="center" wrapText="1"/>
    </xf>
    <xf numFmtId="0" fontId="8" fillId="3" borderId="2" xfId="0" applyFont="1" applyFill="1" applyBorder="1" applyAlignment="1">
      <alignment vertical="center"/>
    </xf>
    <xf numFmtId="0" fontId="4" fillId="3" borderId="2" xfId="2" applyFill="1" applyBorder="1" applyAlignment="1">
      <alignment horizontal="left" vertical="center" wrapText="1"/>
    </xf>
    <xf numFmtId="0" fontId="6" fillId="3" borderId="2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left" vertical="center"/>
    </xf>
    <xf numFmtId="0" fontId="6" fillId="5" borderId="2" xfId="0" applyFont="1" applyFill="1" applyBorder="1" applyAlignment="1">
      <alignment horizontal="center" vertical="center"/>
    </xf>
    <xf numFmtId="0" fontId="9" fillId="5" borderId="2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wrapText="1"/>
    </xf>
    <xf numFmtId="164" fontId="6" fillId="3" borderId="2" xfId="1" applyNumberFormat="1" applyFont="1" applyFill="1" applyBorder="1" applyAlignment="1">
      <alignment horizontal="center" vertical="center" wrapText="1"/>
    </xf>
    <xf numFmtId="164" fontId="6" fillId="3" borderId="2" xfId="1" applyNumberFormat="1" applyFont="1" applyFill="1" applyBorder="1" applyAlignment="1">
      <alignment vertical="center"/>
    </xf>
    <xf numFmtId="0" fontId="0" fillId="3" borderId="0" xfId="0" applyFill="1"/>
    <xf numFmtId="0" fontId="0" fillId="0" borderId="0" xfId="0" quotePrefix="1"/>
    <xf numFmtId="0" fontId="6" fillId="5" borderId="2" xfId="0" applyFont="1" applyFill="1" applyBorder="1" applyAlignment="1">
      <alignment horizontal="left" vertical="center"/>
    </xf>
    <xf numFmtId="0" fontId="0" fillId="5" borderId="0" xfId="0" applyFill="1"/>
    <xf numFmtId="0" fontId="0" fillId="6" borderId="2" xfId="0" applyFill="1" applyBorder="1"/>
    <xf numFmtId="0" fontId="6" fillId="6" borderId="2" xfId="0" applyFont="1" applyFill="1" applyBorder="1" applyAlignment="1">
      <alignment horizontal="left" vertical="center"/>
    </xf>
    <xf numFmtId="0" fontId="7" fillId="6" borderId="2" xfId="0" applyFont="1" applyFill="1" applyBorder="1" applyAlignment="1">
      <alignment vertical="center" wrapText="1"/>
    </xf>
    <xf numFmtId="0" fontId="7" fillId="6" borderId="2" xfId="0" quotePrefix="1" applyFont="1" applyFill="1" applyBorder="1" applyAlignment="1">
      <alignment vertical="center" wrapText="1"/>
    </xf>
    <xf numFmtId="0" fontId="8" fillId="6" borderId="2" xfId="0" applyFont="1" applyFill="1" applyBorder="1" applyAlignment="1">
      <alignment vertical="center"/>
    </xf>
    <xf numFmtId="0" fontId="6" fillId="6" borderId="2" xfId="0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wrapText="1"/>
    </xf>
    <xf numFmtId="0" fontId="6" fillId="7" borderId="2" xfId="0" applyFont="1" applyFill="1" applyBorder="1" applyAlignment="1">
      <alignment wrapText="1"/>
    </xf>
    <xf numFmtId="164" fontId="6" fillId="6" borderId="2" xfId="1" applyNumberFormat="1" applyFont="1" applyFill="1" applyBorder="1" applyAlignment="1">
      <alignment horizontal="center" vertical="center" wrapText="1"/>
    </xf>
    <xf numFmtId="164" fontId="6" fillId="6" borderId="2" xfId="1" applyNumberFormat="1" applyFont="1" applyFill="1" applyBorder="1" applyAlignment="1">
      <alignment vertical="center"/>
    </xf>
    <xf numFmtId="0" fontId="6" fillId="8" borderId="2" xfId="0" applyFont="1" applyFill="1" applyBorder="1" applyAlignment="1">
      <alignment wrapText="1"/>
    </xf>
    <xf numFmtId="0" fontId="0" fillId="0" borderId="2" xfId="0" applyBorder="1"/>
    <xf numFmtId="0" fontId="6" fillId="9" borderId="2" xfId="0" applyFont="1" applyFill="1" applyBorder="1" applyAlignment="1">
      <alignment vertical="top" wrapText="1"/>
    </xf>
    <xf numFmtId="0" fontId="6" fillId="5" borderId="2" xfId="0" applyFont="1" applyFill="1" applyBorder="1" applyAlignment="1">
      <alignment wrapText="1"/>
    </xf>
    <xf numFmtId="165" fontId="6" fillId="6" borderId="2" xfId="1" applyNumberFormat="1" applyFont="1" applyFill="1" applyBorder="1" applyAlignment="1">
      <alignment horizontal="center" vertical="center" wrapText="1"/>
    </xf>
    <xf numFmtId="164" fontId="6" fillId="5" borderId="2" xfId="0" applyNumberFormat="1" applyFont="1" applyFill="1" applyBorder="1" applyAlignment="1">
      <alignment horizontal="center" vertical="center" wrapText="1"/>
    </xf>
    <xf numFmtId="0" fontId="6" fillId="5" borderId="2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0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0" fontId="4" fillId="0" borderId="0" xfId="2" applyAlignment="1">
      <alignment horizontal="left"/>
    </xf>
    <xf numFmtId="0" fontId="2" fillId="0" borderId="0" xfId="0" applyFont="1" applyAlignment="1">
      <alignment horizontal="left"/>
    </xf>
    <xf numFmtId="0" fontId="3" fillId="0" borderId="2" xfId="0" applyFont="1" applyBorder="1"/>
    <xf numFmtId="0" fontId="3" fillId="10" borderId="2" xfId="0" applyFont="1" applyFill="1" applyBorder="1" applyAlignment="1">
      <alignment horizontal="center" vertical="center"/>
    </xf>
    <xf numFmtId="0" fontId="0" fillId="10" borderId="2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10" borderId="2" xfId="0" applyFill="1" applyBorder="1" applyAlignment="1">
      <alignment horizontal="center" vertical="center"/>
    </xf>
    <xf numFmtId="0" fontId="0" fillId="11" borderId="2" xfId="0" applyFill="1" applyBorder="1"/>
    <xf numFmtId="1" fontId="0" fillId="0" borderId="2" xfId="0" applyNumberFormat="1" applyBorder="1" applyAlignment="1">
      <alignment horizontal="center"/>
    </xf>
    <xf numFmtId="1" fontId="0" fillId="4" borderId="2" xfId="0" applyNumberFormat="1" applyFill="1" applyBorder="1" applyAlignment="1">
      <alignment horizontal="center" vertical="center"/>
    </xf>
    <xf numFmtId="1" fontId="0" fillId="4" borderId="2" xfId="0" applyNumberFormat="1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6" borderId="0" xfId="0" applyFill="1"/>
    <xf numFmtId="0" fontId="6" fillId="6" borderId="0" xfId="0" applyFont="1" applyFill="1" applyAlignment="1">
      <alignment horizontal="left" vertical="center"/>
    </xf>
    <xf numFmtId="0" fontId="7" fillId="6" borderId="0" xfId="0" applyFont="1" applyFill="1" applyAlignment="1">
      <alignment vertical="center" wrapText="1"/>
    </xf>
    <xf numFmtId="0" fontId="7" fillId="6" borderId="0" xfId="0" quotePrefix="1" applyFont="1" applyFill="1" applyAlignment="1">
      <alignment vertical="center" wrapText="1"/>
    </xf>
    <xf numFmtId="0" fontId="8" fillId="6" borderId="0" xfId="0" applyFont="1" applyFill="1" applyAlignment="1">
      <alignment vertical="center"/>
    </xf>
    <xf numFmtId="0" fontId="6" fillId="6" borderId="0" xfId="0" applyFont="1" applyFill="1" applyAlignment="1">
      <alignment horizontal="center" vertical="center"/>
    </xf>
    <xf numFmtId="0" fontId="6" fillId="6" borderId="0" xfId="0" applyFont="1" applyFill="1" applyAlignment="1">
      <alignment horizontal="center" wrapText="1"/>
    </xf>
    <xf numFmtId="0" fontId="6" fillId="8" borderId="0" xfId="0" applyFont="1" applyFill="1" applyAlignment="1">
      <alignment wrapText="1"/>
    </xf>
    <xf numFmtId="164" fontId="6" fillId="6" borderId="0" xfId="1" applyNumberFormat="1" applyFont="1" applyFill="1" applyBorder="1" applyAlignment="1">
      <alignment vertical="center"/>
    </xf>
    <xf numFmtId="164" fontId="6" fillId="5" borderId="2" xfId="1" applyNumberFormat="1" applyFont="1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/>
    </xf>
    <xf numFmtId="9" fontId="0" fillId="5" borderId="2" xfId="0" applyNumberFormat="1" applyFill="1" applyBorder="1" applyAlignment="1">
      <alignment horizontal="center"/>
    </xf>
    <xf numFmtId="9" fontId="0" fillId="5" borderId="0" xfId="0" applyNumberFormat="1" applyFill="1" applyAlignment="1">
      <alignment horizontal="center"/>
    </xf>
    <xf numFmtId="9" fontId="0" fillId="6" borderId="2" xfId="0" applyNumberFormat="1" applyFill="1" applyBorder="1" applyAlignment="1">
      <alignment horizontal="center"/>
    </xf>
    <xf numFmtId="9" fontId="0" fillId="6" borderId="0" xfId="0" applyNumberFormat="1" applyFill="1" applyAlignment="1">
      <alignment horizontal="center"/>
    </xf>
    <xf numFmtId="0" fontId="0" fillId="0" borderId="0" xfId="0" pivotButton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4" fillId="3" borderId="0" xfId="2" applyFill="1"/>
    <xf numFmtId="0" fontId="0" fillId="0" borderId="0" xfId="0" applyAlignment="1">
      <alignment horizontal="left" indent="4"/>
    </xf>
    <xf numFmtId="0" fontId="0" fillId="6" borderId="0" xfId="0" applyFill="1" applyAlignment="1">
      <alignment horizontal="left"/>
    </xf>
    <xf numFmtId="0" fontId="0" fillId="3" borderId="0" xfId="0" applyFill="1" applyAlignment="1">
      <alignment horizontal="left"/>
    </xf>
    <xf numFmtId="0" fontId="3" fillId="3" borderId="0" xfId="0" applyFont="1" applyFill="1" applyAlignment="1">
      <alignment horizontal="center" vertical="center"/>
    </xf>
    <xf numFmtId="0" fontId="14" fillId="0" borderId="2" xfId="0" applyFont="1" applyBorder="1"/>
    <xf numFmtId="0" fontId="14" fillId="0" borderId="0" xfId="0" applyFont="1"/>
    <xf numFmtId="9" fontId="0" fillId="0" borderId="0" xfId="3" applyFont="1"/>
    <xf numFmtId="0" fontId="0" fillId="10" borderId="3" xfId="0" applyFill="1" applyBorder="1" applyAlignment="1">
      <alignment horizontal="center" vertical="center"/>
    </xf>
    <xf numFmtId="0" fontId="0" fillId="4" borderId="0" xfId="0" applyFill="1" applyAlignment="1">
      <alignment horizontal="left" wrapText="1"/>
    </xf>
    <xf numFmtId="1" fontId="0" fillId="4" borderId="4" xfId="0" applyNumberFormat="1" applyFill="1" applyBorder="1" applyAlignment="1">
      <alignment horizontal="center"/>
    </xf>
    <xf numFmtId="1" fontId="3" fillId="0" borderId="0" xfId="0" applyNumberFormat="1" applyFont="1" applyAlignment="1">
      <alignment horizontal="center" vertical="center"/>
    </xf>
    <xf numFmtId="1" fontId="0" fillId="0" borderId="0" xfId="0" applyNumberFormat="1" applyAlignment="1">
      <alignment horizontal="right"/>
    </xf>
    <xf numFmtId="1" fontId="3" fillId="0" borderId="0" xfId="0" applyNumberFormat="1" applyFont="1"/>
    <xf numFmtId="0" fontId="0" fillId="11" borderId="0" xfId="0" applyFill="1"/>
    <xf numFmtId="0" fontId="17" fillId="0" borderId="0" xfId="0" applyFont="1"/>
    <xf numFmtId="0" fontId="10" fillId="0" borderId="2" xfId="0" applyFont="1" applyBorder="1"/>
    <xf numFmtId="0" fontId="0" fillId="10" borderId="5" xfId="0" applyFill="1" applyBorder="1" applyAlignment="1">
      <alignment horizontal="center" vertical="center" wrapText="1"/>
    </xf>
    <xf numFmtId="0" fontId="16" fillId="12" borderId="2" xfId="0" applyFont="1" applyFill="1" applyBorder="1" applyAlignment="1">
      <alignment vertical="top" wrapText="1"/>
    </xf>
    <xf numFmtId="0" fontId="18" fillId="0" borderId="2" xfId="2" applyFont="1" applyBorder="1" applyAlignment="1">
      <alignment wrapText="1"/>
    </xf>
    <xf numFmtId="0" fontId="18" fillId="0" borderId="2" xfId="4" applyFont="1" applyBorder="1" applyAlignment="1">
      <alignment wrapText="1"/>
    </xf>
    <xf numFmtId="0" fontId="18" fillId="0" borderId="0" xfId="4" applyFont="1" applyAlignment="1">
      <alignment wrapText="1"/>
    </xf>
    <xf numFmtId="0" fontId="10" fillId="0" borderId="2" xfId="0" applyFont="1" applyBorder="1" applyAlignment="1">
      <alignment wrapText="1"/>
    </xf>
    <xf numFmtId="0" fontId="10" fillId="0" borderId="2" xfId="0" applyFont="1" applyBorder="1" applyAlignment="1">
      <alignment vertical="center"/>
    </xf>
    <xf numFmtId="0" fontId="18" fillId="11" borderId="2" xfId="2" applyFont="1" applyFill="1" applyBorder="1" applyAlignment="1">
      <alignment vertical="top" wrapText="1"/>
    </xf>
    <xf numFmtId="0" fontId="10" fillId="0" borderId="2" xfId="0" applyFont="1" applyBorder="1" applyAlignment="1">
      <alignment horizontal="left" vertical="center"/>
    </xf>
    <xf numFmtId="0" fontId="18" fillId="0" borderId="2" xfId="4" applyFont="1" applyBorder="1" applyAlignment="1">
      <alignment horizontal="left" vertical="center" wrapText="1"/>
    </xf>
    <xf numFmtId="0" fontId="19" fillId="0" borderId="2" xfId="0" applyFont="1" applyBorder="1"/>
    <xf numFmtId="0" fontId="18" fillId="0" borderId="2" xfId="4" applyFont="1" applyBorder="1"/>
    <xf numFmtId="0" fontId="10" fillId="0" borderId="0" xfId="0" applyFont="1"/>
    <xf numFmtId="0" fontId="0" fillId="0" borderId="0" xfId="0" applyAlignment="1">
      <alignment wrapText="1"/>
    </xf>
    <xf numFmtId="0" fontId="0" fillId="4" borderId="2" xfId="0" applyFill="1" applyBorder="1" applyAlignment="1">
      <alignment horizontal="left" wrapText="1"/>
    </xf>
    <xf numFmtId="0" fontId="5" fillId="3" borderId="1" xfId="0" applyFont="1" applyFill="1" applyBorder="1" applyAlignment="1">
      <alignment horizontal="center" wrapText="1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 wrapText="1"/>
    </xf>
    <xf numFmtId="0" fontId="2" fillId="0" borderId="2" xfId="0" applyFont="1" applyBorder="1"/>
    <xf numFmtId="0" fontId="2" fillId="0" borderId="2" xfId="0" applyFont="1" applyBorder="1" applyAlignment="1">
      <alignment wrapText="1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0" fillId="12" borderId="2" xfId="0" applyFont="1" applyFill="1" applyBorder="1" applyAlignment="1">
      <alignment vertical="top" wrapText="1"/>
    </xf>
    <xf numFmtId="0" fontId="10" fillId="0" borderId="2" xfId="0" applyFont="1" applyBorder="1" applyAlignment="1">
      <alignment horizontal="center" vertical="center"/>
    </xf>
    <xf numFmtId="0" fontId="21" fillId="0" borderId="0" xfId="0" applyFont="1" applyAlignment="1">
      <alignment horizontal="left" vertical="top" wrapText="1"/>
    </xf>
    <xf numFmtId="0" fontId="10" fillId="0" borderId="2" xfId="0" applyFont="1" applyBorder="1" applyAlignment="1">
      <alignment horizontal="center" vertical="center" wrapText="1"/>
    </xf>
    <xf numFmtId="0" fontId="10" fillId="11" borderId="2" xfId="0" applyFont="1" applyFill="1" applyBorder="1"/>
    <xf numFmtId="0" fontId="10" fillId="4" borderId="2" xfId="0" applyFont="1" applyFill="1" applyBorder="1" applyAlignment="1">
      <alignment horizontal="center" vertical="center"/>
    </xf>
    <xf numFmtId="0" fontId="10" fillId="4" borderId="3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left" vertical="center" wrapText="1"/>
    </xf>
    <xf numFmtId="0" fontId="22" fillId="0" borderId="0" xfId="0" applyFont="1" applyAlignment="1">
      <alignment horizontal="center"/>
    </xf>
    <xf numFmtId="0" fontId="19" fillId="4" borderId="2" xfId="0" applyFont="1" applyFill="1" applyBorder="1" applyAlignment="1">
      <alignment horizontal="center" vertical="center"/>
    </xf>
    <xf numFmtId="0" fontId="19" fillId="4" borderId="3" xfId="0" applyFont="1" applyFill="1" applyBorder="1" applyAlignment="1">
      <alignment horizontal="center" vertical="center"/>
    </xf>
    <xf numFmtId="0" fontId="10" fillId="0" borderId="2" xfId="0" quotePrefix="1" applyFont="1" applyBorder="1" applyAlignment="1">
      <alignment wrapText="1"/>
    </xf>
    <xf numFmtId="0" fontId="10" fillId="11" borderId="2" xfId="0" applyFont="1" applyFill="1" applyBorder="1" applyAlignment="1">
      <alignment horizontal="center" vertical="center"/>
    </xf>
    <xf numFmtId="0" fontId="10" fillId="11" borderId="2" xfId="0" applyFont="1" applyFill="1" applyBorder="1" applyAlignment="1">
      <alignment horizontal="center" vertical="center" wrapText="1"/>
    </xf>
    <xf numFmtId="0" fontId="10" fillId="11" borderId="2" xfId="0" applyFont="1" applyFill="1" applyBorder="1" applyAlignment="1">
      <alignment vertical="top"/>
    </xf>
    <xf numFmtId="0" fontId="10" fillId="11" borderId="2" xfId="0" quotePrefix="1" applyFont="1" applyFill="1" applyBorder="1"/>
    <xf numFmtId="0" fontId="10" fillId="11" borderId="3" xfId="0" applyFont="1" applyFill="1" applyBorder="1" applyAlignment="1">
      <alignment horizontal="center" vertical="center"/>
    </xf>
    <xf numFmtId="0" fontId="19" fillId="0" borderId="2" xfId="0" applyFont="1" applyBorder="1" applyAlignment="1">
      <alignment horizontal="center" vertical="center"/>
    </xf>
    <xf numFmtId="0" fontId="21" fillId="0" borderId="0" xfId="0" applyFont="1" applyAlignment="1">
      <alignment horizontal="center"/>
    </xf>
    <xf numFmtId="0" fontId="21" fillId="12" borderId="2" xfId="0" applyFont="1" applyFill="1" applyBorder="1" applyAlignment="1">
      <alignment vertical="top" wrapText="1"/>
    </xf>
    <xf numFmtId="0" fontId="10" fillId="0" borderId="2" xfId="0" applyFont="1" applyBorder="1" applyAlignment="1">
      <alignment vertical="center" wrapText="1"/>
    </xf>
    <xf numFmtId="0" fontId="0" fillId="0" borderId="6" xfId="0" applyBorder="1" applyAlignment="1">
      <alignment horizontal="center"/>
    </xf>
    <xf numFmtId="0" fontId="17" fillId="0" borderId="2" xfId="0" applyFont="1" applyBorder="1"/>
    <xf numFmtId="0" fontId="23" fillId="0" borderId="2" xfId="4" applyFont="1" applyBorder="1" applyAlignment="1">
      <alignment wrapText="1"/>
    </xf>
  </cellXfs>
  <cellStyles count="5">
    <cellStyle name="Hipervínculo" xfId="2" builtinId="8"/>
    <cellStyle name="Hyperlink" xfId="4" xr:uid="{00000000-000B-0000-0000-000008000000}"/>
    <cellStyle name="Millares" xfId="1" builtinId="3"/>
    <cellStyle name="Normal" xfId="0" builtinId="0"/>
    <cellStyle name="Porcentaje" xfId="3" builtinId="5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5" tint="0.599993896298104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Uso Ineficiente de Recursos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Grafico!$C$1</c:f>
              <c:strCache>
                <c:ptCount val="1"/>
                <c:pt idx="0">
                  <c:v>Uso de Recursos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Grafico!$B$2:$B$96</c:f>
              <c:strCache>
                <c:ptCount val="95"/>
                <c:pt idx="0">
                  <c:v>Dia 01</c:v>
                </c:pt>
                <c:pt idx="1">
                  <c:v>Dia 02</c:v>
                </c:pt>
                <c:pt idx="2">
                  <c:v>Dia 03</c:v>
                </c:pt>
                <c:pt idx="3">
                  <c:v>Dia 04</c:v>
                </c:pt>
                <c:pt idx="4">
                  <c:v>Dia 05</c:v>
                </c:pt>
                <c:pt idx="5">
                  <c:v>Dia 06</c:v>
                </c:pt>
                <c:pt idx="6">
                  <c:v>Dia 07</c:v>
                </c:pt>
                <c:pt idx="7">
                  <c:v>Dia 08</c:v>
                </c:pt>
                <c:pt idx="8">
                  <c:v>Dia 09</c:v>
                </c:pt>
                <c:pt idx="9">
                  <c:v>Dia 10</c:v>
                </c:pt>
                <c:pt idx="10">
                  <c:v>Dia 11</c:v>
                </c:pt>
                <c:pt idx="11">
                  <c:v>Dia 12</c:v>
                </c:pt>
                <c:pt idx="12">
                  <c:v>Dia 13</c:v>
                </c:pt>
                <c:pt idx="13">
                  <c:v>Dia 14</c:v>
                </c:pt>
                <c:pt idx="14">
                  <c:v>Dia 15</c:v>
                </c:pt>
                <c:pt idx="15">
                  <c:v>Dia 16</c:v>
                </c:pt>
                <c:pt idx="16">
                  <c:v>Dia 17</c:v>
                </c:pt>
                <c:pt idx="17">
                  <c:v>Dia 18</c:v>
                </c:pt>
                <c:pt idx="18">
                  <c:v>Dia 19</c:v>
                </c:pt>
                <c:pt idx="19">
                  <c:v>Dia 20</c:v>
                </c:pt>
                <c:pt idx="20">
                  <c:v>Dia 21</c:v>
                </c:pt>
                <c:pt idx="21">
                  <c:v>Dia 22</c:v>
                </c:pt>
                <c:pt idx="22">
                  <c:v>Dia 23</c:v>
                </c:pt>
                <c:pt idx="23">
                  <c:v>Dia 24</c:v>
                </c:pt>
                <c:pt idx="24">
                  <c:v>Dia 25</c:v>
                </c:pt>
                <c:pt idx="25">
                  <c:v>Dia 26</c:v>
                </c:pt>
                <c:pt idx="26">
                  <c:v>Dia 27</c:v>
                </c:pt>
                <c:pt idx="27">
                  <c:v>Dia 28</c:v>
                </c:pt>
                <c:pt idx="28">
                  <c:v>Dia 29</c:v>
                </c:pt>
                <c:pt idx="29">
                  <c:v>Dia 30</c:v>
                </c:pt>
                <c:pt idx="30">
                  <c:v>Dia 01</c:v>
                </c:pt>
                <c:pt idx="31">
                  <c:v>Dia 02</c:v>
                </c:pt>
                <c:pt idx="32">
                  <c:v>Dia 03</c:v>
                </c:pt>
                <c:pt idx="33">
                  <c:v>Dia 04</c:v>
                </c:pt>
                <c:pt idx="34">
                  <c:v>Dia 05</c:v>
                </c:pt>
                <c:pt idx="35">
                  <c:v>Dia 06</c:v>
                </c:pt>
                <c:pt idx="36">
                  <c:v>Dia 07</c:v>
                </c:pt>
                <c:pt idx="37">
                  <c:v>Dia 08</c:v>
                </c:pt>
                <c:pt idx="38">
                  <c:v>Dia 09</c:v>
                </c:pt>
                <c:pt idx="39">
                  <c:v>Dia 10</c:v>
                </c:pt>
                <c:pt idx="40">
                  <c:v>Dia 11</c:v>
                </c:pt>
                <c:pt idx="41">
                  <c:v>Dia 12</c:v>
                </c:pt>
                <c:pt idx="42">
                  <c:v>Dia 13</c:v>
                </c:pt>
                <c:pt idx="43">
                  <c:v>Dia 14</c:v>
                </c:pt>
                <c:pt idx="44">
                  <c:v>Dia 15</c:v>
                </c:pt>
                <c:pt idx="45">
                  <c:v>Dia 16</c:v>
                </c:pt>
                <c:pt idx="46">
                  <c:v>Dia 17</c:v>
                </c:pt>
                <c:pt idx="47">
                  <c:v>Dia 18</c:v>
                </c:pt>
                <c:pt idx="48">
                  <c:v>Dia 19</c:v>
                </c:pt>
                <c:pt idx="49">
                  <c:v>Dia 20</c:v>
                </c:pt>
                <c:pt idx="50">
                  <c:v>Dia 21</c:v>
                </c:pt>
                <c:pt idx="51">
                  <c:v>Dia 22</c:v>
                </c:pt>
                <c:pt idx="52">
                  <c:v>Dia 23</c:v>
                </c:pt>
                <c:pt idx="53">
                  <c:v>Dia 24</c:v>
                </c:pt>
                <c:pt idx="54">
                  <c:v>Dia 25</c:v>
                </c:pt>
                <c:pt idx="55">
                  <c:v>Dia 26</c:v>
                </c:pt>
                <c:pt idx="56">
                  <c:v>Dia 27</c:v>
                </c:pt>
                <c:pt idx="57">
                  <c:v>Dia 28</c:v>
                </c:pt>
                <c:pt idx="58">
                  <c:v>Dia 29</c:v>
                </c:pt>
                <c:pt idx="59">
                  <c:v>Dia 30</c:v>
                </c:pt>
                <c:pt idx="60">
                  <c:v>Dia 01</c:v>
                </c:pt>
                <c:pt idx="61">
                  <c:v>Dia 02</c:v>
                </c:pt>
                <c:pt idx="62">
                  <c:v>Dia 03</c:v>
                </c:pt>
                <c:pt idx="63">
                  <c:v>Dia 04</c:v>
                </c:pt>
                <c:pt idx="64">
                  <c:v>Dia 05</c:v>
                </c:pt>
                <c:pt idx="65">
                  <c:v>Dia 06</c:v>
                </c:pt>
                <c:pt idx="66">
                  <c:v>Dia 07</c:v>
                </c:pt>
                <c:pt idx="67">
                  <c:v>Dia 08</c:v>
                </c:pt>
                <c:pt idx="68">
                  <c:v>Dia 09</c:v>
                </c:pt>
                <c:pt idx="69">
                  <c:v>Dia 10</c:v>
                </c:pt>
                <c:pt idx="70">
                  <c:v>Dia 11</c:v>
                </c:pt>
                <c:pt idx="71">
                  <c:v>Dia 12</c:v>
                </c:pt>
                <c:pt idx="72">
                  <c:v>Dia 13</c:v>
                </c:pt>
                <c:pt idx="73">
                  <c:v>Dia 14</c:v>
                </c:pt>
                <c:pt idx="74">
                  <c:v>Dia 15</c:v>
                </c:pt>
                <c:pt idx="75">
                  <c:v>Dia 16</c:v>
                </c:pt>
                <c:pt idx="76">
                  <c:v>Dia 17</c:v>
                </c:pt>
                <c:pt idx="77">
                  <c:v>Dia 18</c:v>
                </c:pt>
                <c:pt idx="78">
                  <c:v>Dia 19</c:v>
                </c:pt>
                <c:pt idx="79">
                  <c:v>Dia 20</c:v>
                </c:pt>
                <c:pt idx="80">
                  <c:v>Dia 21</c:v>
                </c:pt>
                <c:pt idx="81">
                  <c:v>Dia 22</c:v>
                </c:pt>
                <c:pt idx="82">
                  <c:v>Dia 23</c:v>
                </c:pt>
                <c:pt idx="83">
                  <c:v>Dia 24</c:v>
                </c:pt>
                <c:pt idx="84">
                  <c:v>Dia 25</c:v>
                </c:pt>
                <c:pt idx="85">
                  <c:v>Dia 26</c:v>
                </c:pt>
                <c:pt idx="86">
                  <c:v>Dia 27</c:v>
                </c:pt>
                <c:pt idx="87">
                  <c:v>Dia 28</c:v>
                </c:pt>
                <c:pt idx="88">
                  <c:v>Dia 29</c:v>
                </c:pt>
                <c:pt idx="89">
                  <c:v>Dia 30</c:v>
                </c:pt>
                <c:pt idx="90">
                  <c:v>Dia 01</c:v>
                </c:pt>
                <c:pt idx="91">
                  <c:v>Dia 02</c:v>
                </c:pt>
                <c:pt idx="92">
                  <c:v>Dia 03</c:v>
                </c:pt>
                <c:pt idx="93">
                  <c:v>Dia 04</c:v>
                </c:pt>
                <c:pt idx="94">
                  <c:v>Dia 05</c:v>
                </c:pt>
              </c:strCache>
            </c:strRef>
          </c:cat>
          <c:val>
            <c:numRef>
              <c:f>Grafico!$C$2:$C$96</c:f>
              <c:numCache>
                <c:formatCode>General</c:formatCode>
                <c:ptCount val="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8000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8000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8000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A1-48A2-BD1A-C35E0B922A10}"/>
            </c:ext>
          </c:extLst>
        </c:ser>
        <c:ser>
          <c:idx val="1"/>
          <c:order val="1"/>
          <c:tx>
            <c:strRef>
              <c:f>Grafico!$D$1</c:f>
              <c:strCache>
                <c:ptCount val="1"/>
                <c:pt idx="0">
                  <c:v>Capacidad Instalada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Grafico!$B$2:$B$96</c:f>
              <c:strCache>
                <c:ptCount val="95"/>
                <c:pt idx="0">
                  <c:v>Dia 01</c:v>
                </c:pt>
                <c:pt idx="1">
                  <c:v>Dia 02</c:v>
                </c:pt>
                <c:pt idx="2">
                  <c:v>Dia 03</c:v>
                </c:pt>
                <c:pt idx="3">
                  <c:v>Dia 04</c:v>
                </c:pt>
                <c:pt idx="4">
                  <c:v>Dia 05</c:v>
                </c:pt>
                <c:pt idx="5">
                  <c:v>Dia 06</c:v>
                </c:pt>
                <c:pt idx="6">
                  <c:v>Dia 07</c:v>
                </c:pt>
                <c:pt idx="7">
                  <c:v>Dia 08</c:v>
                </c:pt>
                <c:pt idx="8">
                  <c:v>Dia 09</c:v>
                </c:pt>
                <c:pt idx="9">
                  <c:v>Dia 10</c:v>
                </c:pt>
                <c:pt idx="10">
                  <c:v>Dia 11</c:v>
                </c:pt>
                <c:pt idx="11">
                  <c:v>Dia 12</c:v>
                </c:pt>
                <c:pt idx="12">
                  <c:v>Dia 13</c:v>
                </c:pt>
                <c:pt idx="13">
                  <c:v>Dia 14</c:v>
                </c:pt>
                <c:pt idx="14">
                  <c:v>Dia 15</c:v>
                </c:pt>
                <c:pt idx="15">
                  <c:v>Dia 16</c:v>
                </c:pt>
                <c:pt idx="16">
                  <c:v>Dia 17</c:v>
                </c:pt>
                <c:pt idx="17">
                  <c:v>Dia 18</c:v>
                </c:pt>
                <c:pt idx="18">
                  <c:v>Dia 19</c:v>
                </c:pt>
                <c:pt idx="19">
                  <c:v>Dia 20</c:v>
                </c:pt>
                <c:pt idx="20">
                  <c:v>Dia 21</c:v>
                </c:pt>
                <c:pt idx="21">
                  <c:v>Dia 22</c:v>
                </c:pt>
                <c:pt idx="22">
                  <c:v>Dia 23</c:v>
                </c:pt>
                <c:pt idx="23">
                  <c:v>Dia 24</c:v>
                </c:pt>
                <c:pt idx="24">
                  <c:v>Dia 25</c:v>
                </c:pt>
                <c:pt idx="25">
                  <c:v>Dia 26</c:v>
                </c:pt>
                <c:pt idx="26">
                  <c:v>Dia 27</c:v>
                </c:pt>
                <c:pt idx="27">
                  <c:v>Dia 28</c:v>
                </c:pt>
                <c:pt idx="28">
                  <c:v>Dia 29</c:v>
                </c:pt>
                <c:pt idx="29">
                  <c:v>Dia 30</c:v>
                </c:pt>
                <c:pt idx="30">
                  <c:v>Dia 01</c:v>
                </c:pt>
                <c:pt idx="31">
                  <c:v>Dia 02</c:v>
                </c:pt>
                <c:pt idx="32">
                  <c:v>Dia 03</c:v>
                </c:pt>
                <c:pt idx="33">
                  <c:v>Dia 04</c:v>
                </c:pt>
                <c:pt idx="34">
                  <c:v>Dia 05</c:v>
                </c:pt>
                <c:pt idx="35">
                  <c:v>Dia 06</c:v>
                </c:pt>
                <c:pt idx="36">
                  <c:v>Dia 07</c:v>
                </c:pt>
                <c:pt idx="37">
                  <c:v>Dia 08</c:v>
                </c:pt>
                <c:pt idx="38">
                  <c:v>Dia 09</c:v>
                </c:pt>
                <c:pt idx="39">
                  <c:v>Dia 10</c:v>
                </c:pt>
                <c:pt idx="40">
                  <c:v>Dia 11</c:v>
                </c:pt>
                <c:pt idx="41">
                  <c:v>Dia 12</c:v>
                </c:pt>
                <c:pt idx="42">
                  <c:v>Dia 13</c:v>
                </c:pt>
                <c:pt idx="43">
                  <c:v>Dia 14</c:v>
                </c:pt>
                <c:pt idx="44">
                  <c:v>Dia 15</c:v>
                </c:pt>
                <c:pt idx="45">
                  <c:v>Dia 16</c:v>
                </c:pt>
                <c:pt idx="46">
                  <c:v>Dia 17</c:v>
                </c:pt>
                <c:pt idx="47">
                  <c:v>Dia 18</c:v>
                </c:pt>
                <c:pt idx="48">
                  <c:v>Dia 19</c:v>
                </c:pt>
                <c:pt idx="49">
                  <c:v>Dia 20</c:v>
                </c:pt>
                <c:pt idx="50">
                  <c:v>Dia 21</c:v>
                </c:pt>
                <c:pt idx="51">
                  <c:v>Dia 22</c:v>
                </c:pt>
                <c:pt idx="52">
                  <c:v>Dia 23</c:v>
                </c:pt>
                <c:pt idx="53">
                  <c:v>Dia 24</c:v>
                </c:pt>
                <c:pt idx="54">
                  <c:v>Dia 25</c:v>
                </c:pt>
                <c:pt idx="55">
                  <c:v>Dia 26</c:v>
                </c:pt>
                <c:pt idx="56">
                  <c:v>Dia 27</c:v>
                </c:pt>
                <c:pt idx="57">
                  <c:v>Dia 28</c:v>
                </c:pt>
                <c:pt idx="58">
                  <c:v>Dia 29</c:v>
                </c:pt>
                <c:pt idx="59">
                  <c:v>Dia 30</c:v>
                </c:pt>
                <c:pt idx="60">
                  <c:v>Dia 01</c:v>
                </c:pt>
                <c:pt idx="61">
                  <c:v>Dia 02</c:v>
                </c:pt>
                <c:pt idx="62">
                  <c:v>Dia 03</c:v>
                </c:pt>
                <c:pt idx="63">
                  <c:v>Dia 04</c:v>
                </c:pt>
                <c:pt idx="64">
                  <c:v>Dia 05</c:v>
                </c:pt>
                <c:pt idx="65">
                  <c:v>Dia 06</c:v>
                </c:pt>
                <c:pt idx="66">
                  <c:v>Dia 07</c:v>
                </c:pt>
                <c:pt idx="67">
                  <c:v>Dia 08</c:v>
                </c:pt>
                <c:pt idx="68">
                  <c:v>Dia 09</c:v>
                </c:pt>
                <c:pt idx="69">
                  <c:v>Dia 10</c:v>
                </c:pt>
                <c:pt idx="70">
                  <c:v>Dia 11</c:v>
                </c:pt>
                <c:pt idx="71">
                  <c:v>Dia 12</c:v>
                </c:pt>
                <c:pt idx="72">
                  <c:v>Dia 13</c:v>
                </c:pt>
                <c:pt idx="73">
                  <c:v>Dia 14</c:v>
                </c:pt>
                <c:pt idx="74">
                  <c:v>Dia 15</c:v>
                </c:pt>
                <c:pt idx="75">
                  <c:v>Dia 16</c:v>
                </c:pt>
                <c:pt idx="76">
                  <c:v>Dia 17</c:v>
                </c:pt>
                <c:pt idx="77">
                  <c:v>Dia 18</c:v>
                </c:pt>
                <c:pt idx="78">
                  <c:v>Dia 19</c:v>
                </c:pt>
                <c:pt idx="79">
                  <c:v>Dia 20</c:v>
                </c:pt>
                <c:pt idx="80">
                  <c:v>Dia 21</c:v>
                </c:pt>
                <c:pt idx="81">
                  <c:v>Dia 22</c:v>
                </c:pt>
                <c:pt idx="82">
                  <c:v>Dia 23</c:v>
                </c:pt>
                <c:pt idx="83">
                  <c:v>Dia 24</c:v>
                </c:pt>
                <c:pt idx="84">
                  <c:v>Dia 25</c:v>
                </c:pt>
                <c:pt idx="85">
                  <c:v>Dia 26</c:v>
                </c:pt>
                <c:pt idx="86">
                  <c:v>Dia 27</c:v>
                </c:pt>
                <c:pt idx="87">
                  <c:v>Dia 28</c:v>
                </c:pt>
                <c:pt idx="88">
                  <c:v>Dia 29</c:v>
                </c:pt>
                <c:pt idx="89">
                  <c:v>Dia 30</c:v>
                </c:pt>
                <c:pt idx="90">
                  <c:v>Dia 01</c:v>
                </c:pt>
                <c:pt idx="91">
                  <c:v>Dia 02</c:v>
                </c:pt>
                <c:pt idx="92">
                  <c:v>Dia 03</c:v>
                </c:pt>
                <c:pt idx="93">
                  <c:v>Dia 04</c:v>
                </c:pt>
                <c:pt idx="94">
                  <c:v>Dia 05</c:v>
                </c:pt>
              </c:strCache>
            </c:strRef>
          </c:cat>
          <c:val>
            <c:numRef>
              <c:f>Grafico!$D$2:$D$96</c:f>
              <c:numCache>
                <c:formatCode>General</c:formatCode>
                <c:ptCount val="95"/>
                <c:pt idx="0">
                  <c:v>10000</c:v>
                </c:pt>
                <c:pt idx="1">
                  <c:v>10000</c:v>
                </c:pt>
                <c:pt idx="2">
                  <c:v>10000</c:v>
                </c:pt>
                <c:pt idx="3">
                  <c:v>10000</c:v>
                </c:pt>
                <c:pt idx="4">
                  <c:v>10000</c:v>
                </c:pt>
                <c:pt idx="5">
                  <c:v>10000</c:v>
                </c:pt>
                <c:pt idx="6">
                  <c:v>10000</c:v>
                </c:pt>
                <c:pt idx="7">
                  <c:v>10000</c:v>
                </c:pt>
                <c:pt idx="8">
                  <c:v>10000</c:v>
                </c:pt>
                <c:pt idx="9">
                  <c:v>10000</c:v>
                </c:pt>
                <c:pt idx="10">
                  <c:v>10000</c:v>
                </c:pt>
                <c:pt idx="11">
                  <c:v>10000</c:v>
                </c:pt>
                <c:pt idx="12">
                  <c:v>10000</c:v>
                </c:pt>
                <c:pt idx="13">
                  <c:v>10000</c:v>
                </c:pt>
                <c:pt idx="14">
                  <c:v>10000</c:v>
                </c:pt>
                <c:pt idx="15">
                  <c:v>10000</c:v>
                </c:pt>
                <c:pt idx="16">
                  <c:v>10000</c:v>
                </c:pt>
                <c:pt idx="17">
                  <c:v>10000</c:v>
                </c:pt>
                <c:pt idx="18">
                  <c:v>10000</c:v>
                </c:pt>
                <c:pt idx="19">
                  <c:v>10000</c:v>
                </c:pt>
                <c:pt idx="20">
                  <c:v>10000</c:v>
                </c:pt>
                <c:pt idx="21">
                  <c:v>10000</c:v>
                </c:pt>
                <c:pt idx="22">
                  <c:v>10000</c:v>
                </c:pt>
                <c:pt idx="23">
                  <c:v>10000</c:v>
                </c:pt>
                <c:pt idx="24">
                  <c:v>10000</c:v>
                </c:pt>
                <c:pt idx="25">
                  <c:v>10000</c:v>
                </c:pt>
                <c:pt idx="26">
                  <c:v>10000</c:v>
                </c:pt>
                <c:pt idx="27">
                  <c:v>10000</c:v>
                </c:pt>
                <c:pt idx="28">
                  <c:v>10000</c:v>
                </c:pt>
                <c:pt idx="29">
                  <c:v>10000</c:v>
                </c:pt>
                <c:pt idx="30">
                  <c:v>10000</c:v>
                </c:pt>
                <c:pt idx="31">
                  <c:v>10000</c:v>
                </c:pt>
                <c:pt idx="32">
                  <c:v>10000</c:v>
                </c:pt>
                <c:pt idx="33">
                  <c:v>10000</c:v>
                </c:pt>
                <c:pt idx="34">
                  <c:v>10000</c:v>
                </c:pt>
                <c:pt idx="35">
                  <c:v>10000</c:v>
                </c:pt>
                <c:pt idx="36">
                  <c:v>10000</c:v>
                </c:pt>
                <c:pt idx="37">
                  <c:v>10000</c:v>
                </c:pt>
                <c:pt idx="38">
                  <c:v>10000</c:v>
                </c:pt>
                <c:pt idx="39">
                  <c:v>10000</c:v>
                </c:pt>
                <c:pt idx="40">
                  <c:v>10000</c:v>
                </c:pt>
                <c:pt idx="41">
                  <c:v>10000</c:v>
                </c:pt>
                <c:pt idx="42">
                  <c:v>10000</c:v>
                </c:pt>
                <c:pt idx="43">
                  <c:v>10000</c:v>
                </c:pt>
                <c:pt idx="44">
                  <c:v>10000</c:v>
                </c:pt>
                <c:pt idx="45">
                  <c:v>10000</c:v>
                </c:pt>
                <c:pt idx="46">
                  <c:v>10000</c:v>
                </c:pt>
                <c:pt idx="47">
                  <c:v>10000</c:v>
                </c:pt>
                <c:pt idx="48">
                  <c:v>10000</c:v>
                </c:pt>
                <c:pt idx="49">
                  <c:v>10000</c:v>
                </c:pt>
                <c:pt idx="50">
                  <c:v>10000</c:v>
                </c:pt>
                <c:pt idx="51">
                  <c:v>10000</c:v>
                </c:pt>
                <c:pt idx="52">
                  <c:v>10000</c:v>
                </c:pt>
                <c:pt idx="53">
                  <c:v>10000</c:v>
                </c:pt>
                <c:pt idx="54">
                  <c:v>10000</c:v>
                </c:pt>
                <c:pt idx="55">
                  <c:v>10000</c:v>
                </c:pt>
                <c:pt idx="56">
                  <c:v>10000</c:v>
                </c:pt>
                <c:pt idx="57">
                  <c:v>10000</c:v>
                </c:pt>
                <c:pt idx="58">
                  <c:v>10000</c:v>
                </c:pt>
                <c:pt idx="59">
                  <c:v>10000</c:v>
                </c:pt>
                <c:pt idx="60">
                  <c:v>10000</c:v>
                </c:pt>
                <c:pt idx="61">
                  <c:v>10000</c:v>
                </c:pt>
                <c:pt idx="62">
                  <c:v>10000</c:v>
                </c:pt>
                <c:pt idx="63">
                  <c:v>10000</c:v>
                </c:pt>
                <c:pt idx="64">
                  <c:v>10000</c:v>
                </c:pt>
                <c:pt idx="65">
                  <c:v>10000</c:v>
                </c:pt>
                <c:pt idx="66">
                  <c:v>10000</c:v>
                </c:pt>
                <c:pt idx="67">
                  <c:v>10000</c:v>
                </c:pt>
                <c:pt idx="68">
                  <c:v>10000</c:v>
                </c:pt>
                <c:pt idx="69">
                  <c:v>10000</c:v>
                </c:pt>
                <c:pt idx="70">
                  <c:v>10000</c:v>
                </c:pt>
                <c:pt idx="71">
                  <c:v>10000</c:v>
                </c:pt>
                <c:pt idx="72">
                  <c:v>10000</c:v>
                </c:pt>
                <c:pt idx="73">
                  <c:v>10000</c:v>
                </c:pt>
                <c:pt idx="74">
                  <c:v>10000</c:v>
                </c:pt>
                <c:pt idx="75">
                  <c:v>10000</c:v>
                </c:pt>
                <c:pt idx="76">
                  <c:v>10000</c:v>
                </c:pt>
                <c:pt idx="77">
                  <c:v>10000</c:v>
                </c:pt>
                <c:pt idx="78">
                  <c:v>10000</c:v>
                </c:pt>
                <c:pt idx="79">
                  <c:v>10000</c:v>
                </c:pt>
                <c:pt idx="80">
                  <c:v>10000</c:v>
                </c:pt>
                <c:pt idx="81">
                  <c:v>10000</c:v>
                </c:pt>
                <c:pt idx="82">
                  <c:v>10000</c:v>
                </c:pt>
                <c:pt idx="83">
                  <c:v>10000</c:v>
                </c:pt>
                <c:pt idx="84">
                  <c:v>10000</c:v>
                </c:pt>
                <c:pt idx="85">
                  <c:v>10000</c:v>
                </c:pt>
                <c:pt idx="86">
                  <c:v>10000</c:v>
                </c:pt>
                <c:pt idx="87">
                  <c:v>10000</c:v>
                </c:pt>
                <c:pt idx="88">
                  <c:v>10000</c:v>
                </c:pt>
                <c:pt idx="89">
                  <c:v>10000</c:v>
                </c:pt>
                <c:pt idx="90">
                  <c:v>10000</c:v>
                </c:pt>
                <c:pt idx="91">
                  <c:v>10000</c:v>
                </c:pt>
                <c:pt idx="92">
                  <c:v>10000</c:v>
                </c:pt>
                <c:pt idx="93">
                  <c:v>10000</c:v>
                </c:pt>
                <c:pt idx="94">
                  <c:v>10000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A1-48A2-BD1A-C35E0B922A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3192952"/>
        <c:axId val="393195832"/>
      </c:lineChart>
      <c:catAx>
        <c:axId val="393192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93195832"/>
        <c:crosses val="autoZero"/>
        <c:auto val="1"/>
        <c:lblAlgn val="ctr"/>
        <c:lblOffset val="100"/>
        <c:noMultiLvlLbl val="0"/>
      </c:catAx>
      <c:valAx>
        <c:axId val="393195832"/>
        <c:scaling>
          <c:orientation val="minMax"/>
          <c:max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93192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Uso Eficiente de Recursos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Grafico!$G$1</c:f>
              <c:strCache>
                <c:ptCount val="1"/>
                <c:pt idx="0">
                  <c:v>Uso de Recursos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Grafico!$F$2:$F$96</c:f>
              <c:strCache>
                <c:ptCount val="95"/>
                <c:pt idx="0">
                  <c:v>Dia 01</c:v>
                </c:pt>
                <c:pt idx="1">
                  <c:v>Dia 02</c:v>
                </c:pt>
                <c:pt idx="2">
                  <c:v>Dia 03</c:v>
                </c:pt>
                <c:pt idx="3">
                  <c:v>Dia 04</c:v>
                </c:pt>
                <c:pt idx="4">
                  <c:v>Dia 05</c:v>
                </c:pt>
                <c:pt idx="5">
                  <c:v>Dia 06</c:v>
                </c:pt>
                <c:pt idx="6">
                  <c:v>Dia 07</c:v>
                </c:pt>
                <c:pt idx="7">
                  <c:v>Dia 08</c:v>
                </c:pt>
                <c:pt idx="8">
                  <c:v>Dia 09</c:v>
                </c:pt>
                <c:pt idx="9">
                  <c:v>Dia 10</c:v>
                </c:pt>
                <c:pt idx="10">
                  <c:v>Dia 11</c:v>
                </c:pt>
                <c:pt idx="11">
                  <c:v>Dia 12</c:v>
                </c:pt>
                <c:pt idx="12">
                  <c:v>Dia 13</c:v>
                </c:pt>
                <c:pt idx="13">
                  <c:v>Dia 14</c:v>
                </c:pt>
                <c:pt idx="14">
                  <c:v>Dia 15</c:v>
                </c:pt>
                <c:pt idx="15">
                  <c:v>Dia 16</c:v>
                </c:pt>
                <c:pt idx="16">
                  <c:v>Dia 17</c:v>
                </c:pt>
                <c:pt idx="17">
                  <c:v>Dia 18</c:v>
                </c:pt>
                <c:pt idx="18">
                  <c:v>Dia 19</c:v>
                </c:pt>
                <c:pt idx="19">
                  <c:v>Dia 20</c:v>
                </c:pt>
                <c:pt idx="20">
                  <c:v>Dia 21</c:v>
                </c:pt>
                <c:pt idx="21">
                  <c:v>Dia 22</c:v>
                </c:pt>
                <c:pt idx="22">
                  <c:v>Dia 23</c:v>
                </c:pt>
                <c:pt idx="23">
                  <c:v>Dia 24</c:v>
                </c:pt>
                <c:pt idx="24">
                  <c:v>Dia 25</c:v>
                </c:pt>
                <c:pt idx="25">
                  <c:v>Dia 26</c:v>
                </c:pt>
                <c:pt idx="26">
                  <c:v>Dia 27</c:v>
                </c:pt>
                <c:pt idx="27">
                  <c:v>Dia 28</c:v>
                </c:pt>
                <c:pt idx="28">
                  <c:v>Dia 29</c:v>
                </c:pt>
                <c:pt idx="29">
                  <c:v>Dia 30</c:v>
                </c:pt>
                <c:pt idx="30">
                  <c:v>Dia 01</c:v>
                </c:pt>
                <c:pt idx="31">
                  <c:v>Dia 02</c:v>
                </c:pt>
                <c:pt idx="32">
                  <c:v>Dia 03</c:v>
                </c:pt>
                <c:pt idx="33">
                  <c:v>Dia 04</c:v>
                </c:pt>
                <c:pt idx="34">
                  <c:v>Dia 05</c:v>
                </c:pt>
                <c:pt idx="35">
                  <c:v>Dia 06</c:v>
                </c:pt>
                <c:pt idx="36">
                  <c:v>Dia 07</c:v>
                </c:pt>
                <c:pt idx="37">
                  <c:v>Dia 08</c:v>
                </c:pt>
                <c:pt idx="38">
                  <c:v>Dia 09</c:v>
                </c:pt>
                <c:pt idx="39">
                  <c:v>Dia 10</c:v>
                </c:pt>
                <c:pt idx="40">
                  <c:v>Dia 11</c:v>
                </c:pt>
                <c:pt idx="41">
                  <c:v>Dia 12</c:v>
                </c:pt>
                <c:pt idx="42">
                  <c:v>Dia 13</c:v>
                </c:pt>
                <c:pt idx="43">
                  <c:v>Dia 14</c:v>
                </c:pt>
                <c:pt idx="44">
                  <c:v>Dia 15</c:v>
                </c:pt>
                <c:pt idx="45">
                  <c:v>Dia 16</c:v>
                </c:pt>
                <c:pt idx="46">
                  <c:v>Dia 17</c:v>
                </c:pt>
                <c:pt idx="47">
                  <c:v>Dia 18</c:v>
                </c:pt>
                <c:pt idx="48">
                  <c:v>Dia 19</c:v>
                </c:pt>
                <c:pt idx="49">
                  <c:v>Dia 20</c:v>
                </c:pt>
                <c:pt idx="50">
                  <c:v>Dia 21</c:v>
                </c:pt>
                <c:pt idx="51">
                  <c:v>Dia 22</c:v>
                </c:pt>
                <c:pt idx="52">
                  <c:v>Dia 23</c:v>
                </c:pt>
                <c:pt idx="53">
                  <c:v>Dia 24</c:v>
                </c:pt>
                <c:pt idx="54">
                  <c:v>Dia 25</c:v>
                </c:pt>
                <c:pt idx="55">
                  <c:v>Dia 26</c:v>
                </c:pt>
                <c:pt idx="56">
                  <c:v>Dia 27</c:v>
                </c:pt>
                <c:pt idx="57">
                  <c:v>Dia 28</c:v>
                </c:pt>
                <c:pt idx="58">
                  <c:v>Dia 29</c:v>
                </c:pt>
                <c:pt idx="59">
                  <c:v>Dia 30</c:v>
                </c:pt>
                <c:pt idx="60">
                  <c:v>Dia 01</c:v>
                </c:pt>
                <c:pt idx="61">
                  <c:v>Dia 02</c:v>
                </c:pt>
                <c:pt idx="62">
                  <c:v>Dia 03</c:v>
                </c:pt>
                <c:pt idx="63">
                  <c:v>Dia 04</c:v>
                </c:pt>
                <c:pt idx="64">
                  <c:v>Dia 05</c:v>
                </c:pt>
                <c:pt idx="65">
                  <c:v>Dia 06</c:v>
                </c:pt>
                <c:pt idx="66">
                  <c:v>Dia 07</c:v>
                </c:pt>
                <c:pt idx="67">
                  <c:v>Dia 08</c:v>
                </c:pt>
                <c:pt idx="68">
                  <c:v>Dia 09</c:v>
                </c:pt>
                <c:pt idx="69">
                  <c:v>Dia 10</c:v>
                </c:pt>
                <c:pt idx="70">
                  <c:v>Dia 11</c:v>
                </c:pt>
                <c:pt idx="71">
                  <c:v>Dia 12</c:v>
                </c:pt>
                <c:pt idx="72">
                  <c:v>Dia 13</c:v>
                </c:pt>
                <c:pt idx="73">
                  <c:v>Dia 14</c:v>
                </c:pt>
                <c:pt idx="74">
                  <c:v>Dia 15</c:v>
                </c:pt>
                <c:pt idx="75">
                  <c:v>Dia 16</c:v>
                </c:pt>
                <c:pt idx="76">
                  <c:v>Dia 17</c:v>
                </c:pt>
                <c:pt idx="77">
                  <c:v>Dia 18</c:v>
                </c:pt>
                <c:pt idx="78">
                  <c:v>Dia 19</c:v>
                </c:pt>
                <c:pt idx="79">
                  <c:v>Dia 20</c:v>
                </c:pt>
                <c:pt idx="80">
                  <c:v>Dia 21</c:v>
                </c:pt>
                <c:pt idx="81">
                  <c:v>Dia 22</c:v>
                </c:pt>
                <c:pt idx="82">
                  <c:v>Dia 23</c:v>
                </c:pt>
                <c:pt idx="83">
                  <c:v>Dia 24</c:v>
                </c:pt>
                <c:pt idx="84">
                  <c:v>Dia 25</c:v>
                </c:pt>
                <c:pt idx="85">
                  <c:v>Dia 26</c:v>
                </c:pt>
                <c:pt idx="86">
                  <c:v>Dia 27</c:v>
                </c:pt>
                <c:pt idx="87">
                  <c:v>Dia 28</c:v>
                </c:pt>
                <c:pt idx="88">
                  <c:v>Dia 29</c:v>
                </c:pt>
                <c:pt idx="89">
                  <c:v>Dia 30</c:v>
                </c:pt>
                <c:pt idx="90">
                  <c:v>Dia 01</c:v>
                </c:pt>
                <c:pt idx="91">
                  <c:v>Dia 02</c:v>
                </c:pt>
                <c:pt idx="92">
                  <c:v>Dia 03</c:v>
                </c:pt>
                <c:pt idx="93">
                  <c:v>Dia 04</c:v>
                </c:pt>
                <c:pt idx="94">
                  <c:v>Dia 05</c:v>
                </c:pt>
              </c:strCache>
            </c:strRef>
          </c:cat>
          <c:val>
            <c:numRef>
              <c:f>Grafico!$G$2:$G$96</c:f>
              <c:numCache>
                <c:formatCode>General</c:formatCode>
                <c:ptCount val="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900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900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900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F1-4FCC-83D6-AAC18DD64EB6}"/>
            </c:ext>
          </c:extLst>
        </c:ser>
        <c:ser>
          <c:idx val="1"/>
          <c:order val="1"/>
          <c:tx>
            <c:strRef>
              <c:f>Grafico!$H$1</c:f>
              <c:strCache>
                <c:ptCount val="1"/>
                <c:pt idx="0">
                  <c:v>Capacidad Instalada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Grafico!$F$2:$F$96</c:f>
              <c:strCache>
                <c:ptCount val="95"/>
                <c:pt idx="0">
                  <c:v>Dia 01</c:v>
                </c:pt>
                <c:pt idx="1">
                  <c:v>Dia 02</c:v>
                </c:pt>
                <c:pt idx="2">
                  <c:v>Dia 03</c:v>
                </c:pt>
                <c:pt idx="3">
                  <c:v>Dia 04</c:v>
                </c:pt>
                <c:pt idx="4">
                  <c:v>Dia 05</c:v>
                </c:pt>
                <c:pt idx="5">
                  <c:v>Dia 06</c:v>
                </c:pt>
                <c:pt idx="6">
                  <c:v>Dia 07</c:v>
                </c:pt>
                <c:pt idx="7">
                  <c:v>Dia 08</c:v>
                </c:pt>
                <c:pt idx="8">
                  <c:v>Dia 09</c:v>
                </c:pt>
                <c:pt idx="9">
                  <c:v>Dia 10</c:v>
                </c:pt>
                <c:pt idx="10">
                  <c:v>Dia 11</c:v>
                </c:pt>
                <c:pt idx="11">
                  <c:v>Dia 12</c:v>
                </c:pt>
                <c:pt idx="12">
                  <c:v>Dia 13</c:v>
                </c:pt>
                <c:pt idx="13">
                  <c:v>Dia 14</c:v>
                </c:pt>
                <c:pt idx="14">
                  <c:v>Dia 15</c:v>
                </c:pt>
                <c:pt idx="15">
                  <c:v>Dia 16</c:v>
                </c:pt>
                <c:pt idx="16">
                  <c:v>Dia 17</c:v>
                </c:pt>
                <c:pt idx="17">
                  <c:v>Dia 18</c:v>
                </c:pt>
                <c:pt idx="18">
                  <c:v>Dia 19</c:v>
                </c:pt>
                <c:pt idx="19">
                  <c:v>Dia 20</c:v>
                </c:pt>
                <c:pt idx="20">
                  <c:v>Dia 21</c:v>
                </c:pt>
                <c:pt idx="21">
                  <c:v>Dia 22</c:v>
                </c:pt>
                <c:pt idx="22">
                  <c:v>Dia 23</c:v>
                </c:pt>
                <c:pt idx="23">
                  <c:v>Dia 24</c:v>
                </c:pt>
                <c:pt idx="24">
                  <c:v>Dia 25</c:v>
                </c:pt>
                <c:pt idx="25">
                  <c:v>Dia 26</c:v>
                </c:pt>
                <c:pt idx="26">
                  <c:v>Dia 27</c:v>
                </c:pt>
                <c:pt idx="27">
                  <c:v>Dia 28</c:v>
                </c:pt>
                <c:pt idx="28">
                  <c:v>Dia 29</c:v>
                </c:pt>
                <c:pt idx="29">
                  <c:v>Dia 30</c:v>
                </c:pt>
                <c:pt idx="30">
                  <c:v>Dia 01</c:v>
                </c:pt>
                <c:pt idx="31">
                  <c:v>Dia 02</c:v>
                </c:pt>
                <c:pt idx="32">
                  <c:v>Dia 03</c:v>
                </c:pt>
                <c:pt idx="33">
                  <c:v>Dia 04</c:v>
                </c:pt>
                <c:pt idx="34">
                  <c:v>Dia 05</c:v>
                </c:pt>
                <c:pt idx="35">
                  <c:v>Dia 06</c:v>
                </c:pt>
                <c:pt idx="36">
                  <c:v>Dia 07</c:v>
                </c:pt>
                <c:pt idx="37">
                  <c:v>Dia 08</c:v>
                </c:pt>
                <c:pt idx="38">
                  <c:v>Dia 09</c:v>
                </c:pt>
                <c:pt idx="39">
                  <c:v>Dia 10</c:v>
                </c:pt>
                <c:pt idx="40">
                  <c:v>Dia 11</c:v>
                </c:pt>
                <c:pt idx="41">
                  <c:v>Dia 12</c:v>
                </c:pt>
                <c:pt idx="42">
                  <c:v>Dia 13</c:v>
                </c:pt>
                <c:pt idx="43">
                  <c:v>Dia 14</c:v>
                </c:pt>
                <c:pt idx="44">
                  <c:v>Dia 15</c:v>
                </c:pt>
                <c:pt idx="45">
                  <c:v>Dia 16</c:v>
                </c:pt>
                <c:pt idx="46">
                  <c:v>Dia 17</c:v>
                </c:pt>
                <c:pt idx="47">
                  <c:v>Dia 18</c:v>
                </c:pt>
                <c:pt idx="48">
                  <c:v>Dia 19</c:v>
                </c:pt>
                <c:pt idx="49">
                  <c:v>Dia 20</c:v>
                </c:pt>
                <c:pt idx="50">
                  <c:v>Dia 21</c:v>
                </c:pt>
                <c:pt idx="51">
                  <c:v>Dia 22</c:v>
                </c:pt>
                <c:pt idx="52">
                  <c:v>Dia 23</c:v>
                </c:pt>
                <c:pt idx="53">
                  <c:v>Dia 24</c:v>
                </c:pt>
                <c:pt idx="54">
                  <c:v>Dia 25</c:v>
                </c:pt>
                <c:pt idx="55">
                  <c:v>Dia 26</c:v>
                </c:pt>
                <c:pt idx="56">
                  <c:v>Dia 27</c:v>
                </c:pt>
                <c:pt idx="57">
                  <c:v>Dia 28</c:v>
                </c:pt>
                <c:pt idx="58">
                  <c:v>Dia 29</c:v>
                </c:pt>
                <c:pt idx="59">
                  <c:v>Dia 30</c:v>
                </c:pt>
                <c:pt idx="60">
                  <c:v>Dia 01</c:v>
                </c:pt>
                <c:pt idx="61">
                  <c:v>Dia 02</c:v>
                </c:pt>
                <c:pt idx="62">
                  <c:v>Dia 03</c:v>
                </c:pt>
                <c:pt idx="63">
                  <c:v>Dia 04</c:v>
                </c:pt>
                <c:pt idx="64">
                  <c:v>Dia 05</c:v>
                </c:pt>
                <c:pt idx="65">
                  <c:v>Dia 06</c:v>
                </c:pt>
                <c:pt idx="66">
                  <c:v>Dia 07</c:v>
                </c:pt>
                <c:pt idx="67">
                  <c:v>Dia 08</c:v>
                </c:pt>
                <c:pt idx="68">
                  <c:v>Dia 09</c:v>
                </c:pt>
                <c:pt idx="69">
                  <c:v>Dia 10</c:v>
                </c:pt>
                <c:pt idx="70">
                  <c:v>Dia 11</c:v>
                </c:pt>
                <c:pt idx="71">
                  <c:v>Dia 12</c:v>
                </c:pt>
                <c:pt idx="72">
                  <c:v>Dia 13</c:v>
                </c:pt>
                <c:pt idx="73">
                  <c:v>Dia 14</c:v>
                </c:pt>
                <c:pt idx="74">
                  <c:v>Dia 15</c:v>
                </c:pt>
                <c:pt idx="75">
                  <c:v>Dia 16</c:v>
                </c:pt>
                <c:pt idx="76">
                  <c:v>Dia 17</c:v>
                </c:pt>
                <c:pt idx="77">
                  <c:v>Dia 18</c:v>
                </c:pt>
                <c:pt idx="78">
                  <c:v>Dia 19</c:v>
                </c:pt>
                <c:pt idx="79">
                  <c:v>Dia 20</c:v>
                </c:pt>
                <c:pt idx="80">
                  <c:v>Dia 21</c:v>
                </c:pt>
                <c:pt idx="81">
                  <c:v>Dia 22</c:v>
                </c:pt>
                <c:pt idx="82">
                  <c:v>Dia 23</c:v>
                </c:pt>
                <c:pt idx="83">
                  <c:v>Dia 24</c:v>
                </c:pt>
                <c:pt idx="84">
                  <c:v>Dia 25</c:v>
                </c:pt>
                <c:pt idx="85">
                  <c:v>Dia 26</c:v>
                </c:pt>
                <c:pt idx="86">
                  <c:v>Dia 27</c:v>
                </c:pt>
                <c:pt idx="87">
                  <c:v>Dia 28</c:v>
                </c:pt>
                <c:pt idx="88">
                  <c:v>Dia 29</c:v>
                </c:pt>
                <c:pt idx="89">
                  <c:v>Dia 30</c:v>
                </c:pt>
                <c:pt idx="90">
                  <c:v>Dia 01</c:v>
                </c:pt>
                <c:pt idx="91">
                  <c:v>Dia 02</c:v>
                </c:pt>
                <c:pt idx="92">
                  <c:v>Dia 03</c:v>
                </c:pt>
                <c:pt idx="93">
                  <c:v>Dia 04</c:v>
                </c:pt>
                <c:pt idx="94">
                  <c:v>Dia 05</c:v>
                </c:pt>
              </c:strCache>
            </c:strRef>
          </c:cat>
          <c:val>
            <c:numRef>
              <c:f>Grafico!$H$2:$H$96</c:f>
              <c:numCache>
                <c:formatCode>General</c:formatCode>
                <c:ptCount val="95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1000</c:v>
                </c:pt>
                <c:pt idx="16">
                  <c:v>1000</c:v>
                </c:pt>
                <c:pt idx="17">
                  <c:v>1000</c:v>
                </c:pt>
                <c:pt idx="18">
                  <c:v>1000</c:v>
                </c:pt>
                <c:pt idx="19">
                  <c:v>1000</c:v>
                </c:pt>
                <c:pt idx="20">
                  <c:v>1000</c:v>
                </c:pt>
                <c:pt idx="21">
                  <c:v>1000</c:v>
                </c:pt>
                <c:pt idx="22">
                  <c:v>1000</c:v>
                </c:pt>
                <c:pt idx="23">
                  <c:v>1000</c:v>
                </c:pt>
                <c:pt idx="24">
                  <c:v>1000</c:v>
                </c:pt>
                <c:pt idx="25">
                  <c:v>1000</c:v>
                </c:pt>
                <c:pt idx="26">
                  <c:v>1000</c:v>
                </c:pt>
                <c:pt idx="27">
                  <c:v>1000</c:v>
                </c:pt>
                <c:pt idx="28">
                  <c:v>1000</c:v>
                </c:pt>
                <c:pt idx="29">
                  <c:v>1000</c:v>
                </c:pt>
                <c:pt idx="30">
                  <c:v>1000</c:v>
                </c:pt>
                <c:pt idx="31">
                  <c:v>1000</c:v>
                </c:pt>
                <c:pt idx="32">
                  <c:v>1000</c:v>
                </c:pt>
                <c:pt idx="33">
                  <c:v>1000</c:v>
                </c:pt>
                <c:pt idx="34">
                  <c:v>1000</c:v>
                </c:pt>
                <c:pt idx="35">
                  <c:v>1000</c:v>
                </c:pt>
                <c:pt idx="36">
                  <c:v>1000</c:v>
                </c:pt>
                <c:pt idx="37">
                  <c:v>1000</c:v>
                </c:pt>
                <c:pt idx="38">
                  <c:v>1000</c:v>
                </c:pt>
                <c:pt idx="39">
                  <c:v>1000</c:v>
                </c:pt>
                <c:pt idx="40">
                  <c:v>1000</c:v>
                </c:pt>
                <c:pt idx="41">
                  <c:v>1000</c:v>
                </c:pt>
                <c:pt idx="42">
                  <c:v>1000</c:v>
                </c:pt>
                <c:pt idx="43">
                  <c:v>1000</c:v>
                </c:pt>
                <c:pt idx="44">
                  <c:v>1000</c:v>
                </c:pt>
                <c:pt idx="45">
                  <c:v>1000</c:v>
                </c:pt>
                <c:pt idx="46">
                  <c:v>1000</c:v>
                </c:pt>
                <c:pt idx="47">
                  <c:v>1000</c:v>
                </c:pt>
                <c:pt idx="48">
                  <c:v>1000</c:v>
                </c:pt>
                <c:pt idx="49">
                  <c:v>1000</c:v>
                </c:pt>
                <c:pt idx="50">
                  <c:v>1000</c:v>
                </c:pt>
                <c:pt idx="51">
                  <c:v>1000</c:v>
                </c:pt>
                <c:pt idx="52">
                  <c:v>1000</c:v>
                </c:pt>
                <c:pt idx="53">
                  <c:v>1000</c:v>
                </c:pt>
                <c:pt idx="54">
                  <c:v>1000</c:v>
                </c:pt>
                <c:pt idx="55">
                  <c:v>1000</c:v>
                </c:pt>
                <c:pt idx="56">
                  <c:v>1000</c:v>
                </c:pt>
                <c:pt idx="57">
                  <c:v>1000</c:v>
                </c:pt>
                <c:pt idx="58">
                  <c:v>1000</c:v>
                </c:pt>
                <c:pt idx="59">
                  <c:v>1000</c:v>
                </c:pt>
                <c:pt idx="60">
                  <c:v>1000</c:v>
                </c:pt>
                <c:pt idx="61">
                  <c:v>1000</c:v>
                </c:pt>
                <c:pt idx="62">
                  <c:v>1000</c:v>
                </c:pt>
                <c:pt idx="63">
                  <c:v>1000</c:v>
                </c:pt>
                <c:pt idx="64">
                  <c:v>1000</c:v>
                </c:pt>
                <c:pt idx="65">
                  <c:v>1000</c:v>
                </c:pt>
                <c:pt idx="66">
                  <c:v>1000</c:v>
                </c:pt>
                <c:pt idx="67">
                  <c:v>1000</c:v>
                </c:pt>
                <c:pt idx="68">
                  <c:v>1000</c:v>
                </c:pt>
                <c:pt idx="69">
                  <c:v>1000</c:v>
                </c:pt>
                <c:pt idx="70">
                  <c:v>1000</c:v>
                </c:pt>
                <c:pt idx="71">
                  <c:v>1000</c:v>
                </c:pt>
                <c:pt idx="72">
                  <c:v>1000</c:v>
                </c:pt>
                <c:pt idx="73">
                  <c:v>1000</c:v>
                </c:pt>
                <c:pt idx="74">
                  <c:v>1000</c:v>
                </c:pt>
                <c:pt idx="75">
                  <c:v>1000</c:v>
                </c:pt>
                <c:pt idx="76">
                  <c:v>1000</c:v>
                </c:pt>
                <c:pt idx="77">
                  <c:v>1000</c:v>
                </c:pt>
                <c:pt idx="78">
                  <c:v>1000</c:v>
                </c:pt>
                <c:pt idx="79">
                  <c:v>1000</c:v>
                </c:pt>
                <c:pt idx="80">
                  <c:v>1000</c:v>
                </c:pt>
                <c:pt idx="81">
                  <c:v>1000</c:v>
                </c:pt>
                <c:pt idx="82">
                  <c:v>1000</c:v>
                </c:pt>
                <c:pt idx="83">
                  <c:v>1000</c:v>
                </c:pt>
                <c:pt idx="84">
                  <c:v>1000</c:v>
                </c:pt>
                <c:pt idx="85">
                  <c:v>1000</c:v>
                </c:pt>
                <c:pt idx="86">
                  <c:v>1000</c:v>
                </c:pt>
                <c:pt idx="87">
                  <c:v>1000</c:v>
                </c:pt>
                <c:pt idx="88">
                  <c:v>1000</c:v>
                </c:pt>
                <c:pt idx="89">
                  <c:v>1000</c:v>
                </c:pt>
                <c:pt idx="90">
                  <c:v>1000</c:v>
                </c:pt>
                <c:pt idx="91">
                  <c:v>1000</c:v>
                </c:pt>
                <c:pt idx="92">
                  <c:v>1000</c:v>
                </c:pt>
                <c:pt idx="93">
                  <c:v>1000</c:v>
                </c:pt>
                <c:pt idx="94">
                  <c:v>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F1-4FCC-83D6-AAC18DD64E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6731816"/>
        <c:axId val="506732176"/>
      </c:lineChart>
      <c:catAx>
        <c:axId val="506731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06732176"/>
        <c:crosses val="autoZero"/>
        <c:auto val="1"/>
        <c:lblAlgn val="ctr"/>
        <c:lblOffset val="100"/>
        <c:noMultiLvlLbl val="0"/>
      </c:catAx>
      <c:valAx>
        <c:axId val="506732176"/>
        <c:scaling>
          <c:orientation val="minMax"/>
          <c:max val="2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06731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Uso Ineficiente de Recursos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areaChart>
        <c:grouping val="standard"/>
        <c:varyColors val="0"/>
        <c:ser>
          <c:idx val="1"/>
          <c:order val="0"/>
          <c:tx>
            <c:strRef>
              <c:f>Grafico!$D$1</c:f>
              <c:strCache>
                <c:ptCount val="1"/>
                <c:pt idx="0">
                  <c:v>Capacidad Instalada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Grafico!$B$2:$B$96</c:f>
              <c:strCache>
                <c:ptCount val="95"/>
                <c:pt idx="0">
                  <c:v>Dia 01</c:v>
                </c:pt>
                <c:pt idx="1">
                  <c:v>Dia 02</c:v>
                </c:pt>
                <c:pt idx="2">
                  <c:v>Dia 03</c:v>
                </c:pt>
                <c:pt idx="3">
                  <c:v>Dia 04</c:v>
                </c:pt>
                <c:pt idx="4">
                  <c:v>Dia 05</c:v>
                </c:pt>
                <c:pt idx="5">
                  <c:v>Dia 06</c:v>
                </c:pt>
                <c:pt idx="6">
                  <c:v>Dia 07</c:v>
                </c:pt>
                <c:pt idx="7">
                  <c:v>Dia 08</c:v>
                </c:pt>
                <c:pt idx="8">
                  <c:v>Dia 09</c:v>
                </c:pt>
                <c:pt idx="9">
                  <c:v>Dia 10</c:v>
                </c:pt>
                <c:pt idx="10">
                  <c:v>Dia 11</c:v>
                </c:pt>
                <c:pt idx="11">
                  <c:v>Dia 12</c:v>
                </c:pt>
                <c:pt idx="12">
                  <c:v>Dia 13</c:v>
                </c:pt>
                <c:pt idx="13">
                  <c:v>Dia 14</c:v>
                </c:pt>
                <c:pt idx="14">
                  <c:v>Dia 15</c:v>
                </c:pt>
                <c:pt idx="15">
                  <c:v>Dia 16</c:v>
                </c:pt>
                <c:pt idx="16">
                  <c:v>Dia 17</c:v>
                </c:pt>
                <c:pt idx="17">
                  <c:v>Dia 18</c:v>
                </c:pt>
                <c:pt idx="18">
                  <c:v>Dia 19</c:v>
                </c:pt>
                <c:pt idx="19">
                  <c:v>Dia 20</c:v>
                </c:pt>
                <c:pt idx="20">
                  <c:v>Dia 21</c:v>
                </c:pt>
                <c:pt idx="21">
                  <c:v>Dia 22</c:v>
                </c:pt>
                <c:pt idx="22">
                  <c:v>Dia 23</c:v>
                </c:pt>
                <c:pt idx="23">
                  <c:v>Dia 24</c:v>
                </c:pt>
                <c:pt idx="24">
                  <c:v>Dia 25</c:v>
                </c:pt>
                <c:pt idx="25">
                  <c:v>Dia 26</c:v>
                </c:pt>
                <c:pt idx="26">
                  <c:v>Dia 27</c:v>
                </c:pt>
                <c:pt idx="27">
                  <c:v>Dia 28</c:v>
                </c:pt>
                <c:pt idx="28">
                  <c:v>Dia 29</c:v>
                </c:pt>
                <c:pt idx="29">
                  <c:v>Dia 30</c:v>
                </c:pt>
                <c:pt idx="30">
                  <c:v>Dia 01</c:v>
                </c:pt>
                <c:pt idx="31">
                  <c:v>Dia 02</c:v>
                </c:pt>
                <c:pt idx="32">
                  <c:v>Dia 03</c:v>
                </c:pt>
                <c:pt idx="33">
                  <c:v>Dia 04</c:v>
                </c:pt>
                <c:pt idx="34">
                  <c:v>Dia 05</c:v>
                </c:pt>
                <c:pt idx="35">
                  <c:v>Dia 06</c:v>
                </c:pt>
                <c:pt idx="36">
                  <c:v>Dia 07</c:v>
                </c:pt>
                <c:pt idx="37">
                  <c:v>Dia 08</c:v>
                </c:pt>
                <c:pt idx="38">
                  <c:v>Dia 09</c:v>
                </c:pt>
                <c:pt idx="39">
                  <c:v>Dia 10</c:v>
                </c:pt>
                <c:pt idx="40">
                  <c:v>Dia 11</c:v>
                </c:pt>
                <c:pt idx="41">
                  <c:v>Dia 12</c:v>
                </c:pt>
                <c:pt idx="42">
                  <c:v>Dia 13</c:v>
                </c:pt>
                <c:pt idx="43">
                  <c:v>Dia 14</c:v>
                </c:pt>
                <c:pt idx="44">
                  <c:v>Dia 15</c:v>
                </c:pt>
                <c:pt idx="45">
                  <c:v>Dia 16</c:v>
                </c:pt>
                <c:pt idx="46">
                  <c:v>Dia 17</c:v>
                </c:pt>
                <c:pt idx="47">
                  <c:v>Dia 18</c:v>
                </c:pt>
                <c:pt idx="48">
                  <c:v>Dia 19</c:v>
                </c:pt>
                <c:pt idx="49">
                  <c:v>Dia 20</c:v>
                </c:pt>
                <c:pt idx="50">
                  <c:v>Dia 21</c:v>
                </c:pt>
                <c:pt idx="51">
                  <c:v>Dia 22</c:v>
                </c:pt>
                <c:pt idx="52">
                  <c:v>Dia 23</c:v>
                </c:pt>
                <c:pt idx="53">
                  <c:v>Dia 24</c:v>
                </c:pt>
                <c:pt idx="54">
                  <c:v>Dia 25</c:v>
                </c:pt>
                <c:pt idx="55">
                  <c:v>Dia 26</c:v>
                </c:pt>
                <c:pt idx="56">
                  <c:v>Dia 27</c:v>
                </c:pt>
                <c:pt idx="57">
                  <c:v>Dia 28</c:v>
                </c:pt>
                <c:pt idx="58">
                  <c:v>Dia 29</c:v>
                </c:pt>
                <c:pt idx="59">
                  <c:v>Dia 30</c:v>
                </c:pt>
                <c:pt idx="60">
                  <c:v>Dia 01</c:v>
                </c:pt>
                <c:pt idx="61">
                  <c:v>Dia 02</c:v>
                </c:pt>
                <c:pt idx="62">
                  <c:v>Dia 03</c:v>
                </c:pt>
                <c:pt idx="63">
                  <c:v>Dia 04</c:v>
                </c:pt>
                <c:pt idx="64">
                  <c:v>Dia 05</c:v>
                </c:pt>
                <c:pt idx="65">
                  <c:v>Dia 06</c:v>
                </c:pt>
                <c:pt idx="66">
                  <c:v>Dia 07</c:v>
                </c:pt>
                <c:pt idx="67">
                  <c:v>Dia 08</c:v>
                </c:pt>
                <c:pt idx="68">
                  <c:v>Dia 09</c:v>
                </c:pt>
                <c:pt idx="69">
                  <c:v>Dia 10</c:v>
                </c:pt>
                <c:pt idx="70">
                  <c:v>Dia 11</c:v>
                </c:pt>
                <c:pt idx="71">
                  <c:v>Dia 12</c:v>
                </c:pt>
                <c:pt idx="72">
                  <c:v>Dia 13</c:v>
                </c:pt>
                <c:pt idx="73">
                  <c:v>Dia 14</c:v>
                </c:pt>
                <c:pt idx="74">
                  <c:v>Dia 15</c:v>
                </c:pt>
                <c:pt idx="75">
                  <c:v>Dia 16</c:v>
                </c:pt>
                <c:pt idx="76">
                  <c:v>Dia 17</c:v>
                </c:pt>
                <c:pt idx="77">
                  <c:v>Dia 18</c:v>
                </c:pt>
                <c:pt idx="78">
                  <c:v>Dia 19</c:v>
                </c:pt>
                <c:pt idx="79">
                  <c:v>Dia 20</c:v>
                </c:pt>
                <c:pt idx="80">
                  <c:v>Dia 21</c:v>
                </c:pt>
                <c:pt idx="81">
                  <c:v>Dia 22</c:v>
                </c:pt>
                <c:pt idx="82">
                  <c:v>Dia 23</c:v>
                </c:pt>
                <c:pt idx="83">
                  <c:v>Dia 24</c:v>
                </c:pt>
                <c:pt idx="84">
                  <c:v>Dia 25</c:v>
                </c:pt>
                <c:pt idx="85">
                  <c:v>Dia 26</c:v>
                </c:pt>
                <c:pt idx="86">
                  <c:v>Dia 27</c:v>
                </c:pt>
                <c:pt idx="87">
                  <c:v>Dia 28</c:v>
                </c:pt>
                <c:pt idx="88">
                  <c:v>Dia 29</c:v>
                </c:pt>
                <c:pt idx="89">
                  <c:v>Dia 30</c:v>
                </c:pt>
                <c:pt idx="90">
                  <c:v>Dia 01</c:v>
                </c:pt>
                <c:pt idx="91">
                  <c:v>Dia 02</c:v>
                </c:pt>
                <c:pt idx="92">
                  <c:v>Dia 03</c:v>
                </c:pt>
                <c:pt idx="93">
                  <c:v>Dia 04</c:v>
                </c:pt>
                <c:pt idx="94">
                  <c:v>Dia 05</c:v>
                </c:pt>
              </c:strCache>
            </c:strRef>
          </c:cat>
          <c:val>
            <c:numRef>
              <c:f>Grafico!$D$2:$D$96</c:f>
              <c:numCache>
                <c:formatCode>General</c:formatCode>
                <c:ptCount val="95"/>
                <c:pt idx="0">
                  <c:v>10000</c:v>
                </c:pt>
                <c:pt idx="1">
                  <c:v>10000</c:v>
                </c:pt>
                <c:pt idx="2">
                  <c:v>10000</c:v>
                </c:pt>
                <c:pt idx="3">
                  <c:v>10000</c:v>
                </c:pt>
                <c:pt idx="4">
                  <c:v>10000</c:v>
                </c:pt>
                <c:pt idx="5">
                  <c:v>10000</c:v>
                </c:pt>
                <c:pt idx="6">
                  <c:v>10000</c:v>
                </c:pt>
                <c:pt idx="7">
                  <c:v>10000</c:v>
                </c:pt>
                <c:pt idx="8">
                  <c:v>10000</c:v>
                </c:pt>
                <c:pt idx="9">
                  <c:v>10000</c:v>
                </c:pt>
                <c:pt idx="10">
                  <c:v>10000</c:v>
                </c:pt>
                <c:pt idx="11">
                  <c:v>10000</c:v>
                </c:pt>
                <c:pt idx="12">
                  <c:v>10000</c:v>
                </c:pt>
                <c:pt idx="13">
                  <c:v>10000</c:v>
                </c:pt>
                <c:pt idx="14">
                  <c:v>10000</c:v>
                </c:pt>
                <c:pt idx="15">
                  <c:v>10000</c:v>
                </c:pt>
                <c:pt idx="16">
                  <c:v>10000</c:v>
                </c:pt>
                <c:pt idx="17">
                  <c:v>10000</c:v>
                </c:pt>
                <c:pt idx="18">
                  <c:v>10000</c:v>
                </c:pt>
                <c:pt idx="19">
                  <c:v>10000</c:v>
                </c:pt>
                <c:pt idx="20">
                  <c:v>10000</c:v>
                </c:pt>
                <c:pt idx="21">
                  <c:v>10000</c:v>
                </c:pt>
                <c:pt idx="22">
                  <c:v>10000</c:v>
                </c:pt>
                <c:pt idx="23">
                  <c:v>10000</c:v>
                </c:pt>
                <c:pt idx="24">
                  <c:v>10000</c:v>
                </c:pt>
                <c:pt idx="25">
                  <c:v>10000</c:v>
                </c:pt>
                <c:pt idx="26">
                  <c:v>10000</c:v>
                </c:pt>
                <c:pt idx="27">
                  <c:v>10000</c:v>
                </c:pt>
                <c:pt idx="28">
                  <c:v>10000</c:v>
                </c:pt>
                <c:pt idx="29">
                  <c:v>10000</c:v>
                </c:pt>
                <c:pt idx="30">
                  <c:v>10000</c:v>
                </c:pt>
                <c:pt idx="31">
                  <c:v>10000</c:v>
                </c:pt>
                <c:pt idx="32">
                  <c:v>10000</c:v>
                </c:pt>
                <c:pt idx="33">
                  <c:v>10000</c:v>
                </c:pt>
                <c:pt idx="34">
                  <c:v>10000</c:v>
                </c:pt>
                <c:pt idx="35">
                  <c:v>10000</c:v>
                </c:pt>
                <c:pt idx="36">
                  <c:v>10000</c:v>
                </c:pt>
                <c:pt idx="37">
                  <c:v>10000</c:v>
                </c:pt>
                <c:pt idx="38">
                  <c:v>10000</c:v>
                </c:pt>
                <c:pt idx="39">
                  <c:v>10000</c:v>
                </c:pt>
                <c:pt idx="40">
                  <c:v>10000</c:v>
                </c:pt>
                <c:pt idx="41">
                  <c:v>10000</c:v>
                </c:pt>
                <c:pt idx="42">
                  <c:v>10000</c:v>
                </c:pt>
                <c:pt idx="43">
                  <c:v>10000</c:v>
                </c:pt>
                <c:pt idx="44">
                  <c:v>10000</c:v>
                </c:pt>
                <c:pt idx="45">
                  <c:v>10000</c:v>
                </c:pt>
                <c:pt idx="46">
                  <c:v>10000</c:v>
                </c:pt>
                <c:pt idx="47">
                  <c:v>10000</c:v>
                </c:pt>
                <c:pt idx="48">
                  <c:v>10000</c:v>
                </c:pt>
                <c:pt idx="49">
                  <c:v>10000</c:v>
                </c:pt>
                <c:pt idx="50">
                  <c:v>10000</c:v>
                </c:pt>
                <c:pt idx="51">
                  <c:v>10000</c:v>
                </c:pt>
                <c:pt idx="52">
                  <c:v>10000</c:v>
                </c:pt>
                <c:pt idx="53">
                  <c:v>10000</c:v>
                </c:pt>
                <c:pt idx="54">
                  <c:v>10000</c:v>
                </c:pt>
                <c:pt idx="55">
                  <c:v>10000</c:v>
                </c:pt>
                <c:pt idx="56">
                  <c:v>10000</c:v>
                </c:pt>
                <c:pt idx="57">
                  <c:v>10000</c:v>
                </c:pt>
                <c:pt idx="58">
                  <c:v>10000</c:v>
                </c:pt>
                <c:pt idx="59">
                  <c:v>10000</c:v>
                </c:pt>
                <c:pt idx="60">
                  <c:v>10000</c:v>
                </c:pt>
                <c:pt idx="61">
                  <c:v>10000</c:v>
                </c:pt>
                <c:pt idx="62">
                  <c:v>10000</c:v>
                </c:pt>
                <c:pt idx="63">
                  <c:v>10000</c:v>
                </c:pt>
                <c:pt idx="64">
                  <c:v>10000</c:v>
                </c:pt>
                <c:pt idx="65">
                  <c:v>10000</c:v>
                </c:pt>
                <c:pt idx="66">
                  <c:v>10000</c:v>
                </c:pt>
                <c:pt idx="67">
                  <c:v>10000</c:v>
                </c:pt>
                <c:pt idx="68">
                  <c:v>10000</c:v>
                </c:pt>
                <c:pt idx="69">
                  <c:v>10000</c:v>
                </c:pt>
                <c:pt idx="70">
                  <c:v>10000</c:v>
                </c:pt>
                <c:pt idx="71">
                  <c:v>10000</c:v>
                </c:pt>
                <c:pt idx="72">
                  <c:v>10000</c:v>
                </c:pt>
                <c:pt idx="73">
                  <c:v>10000</c:v>
                </c:pt>
                <c:pt idx="74">
                  <c:v>10000</c:v>
                </c:pt>
                <c:pt idx="75">
                  <c:v>10000</c:v>
                </c:pt>
                <c:pt idx="76">
                  <c:v>10000</c:v>
                </c:pt>
                <c:pt idx="77">
                  <c:v>10000</c:v>
                </c:pt>
                <c:pt idx="78">
                  <c:v>10000</c:v>
                </c:pt>
                <c:pt idx="79">
                  <c:v>10000</c:v>
                </c:pt>
                <c:pt idx="80">
                  <c:v>10000</c:v>
                </c:pt>
                <c:pt idx="81">
                  <c:v>10000</c:v>
                </c:pt>
                <c:pt idx="82">
                  <c:v>10000</c:v>
                </c:pt>
                <c:pt idx="83">
                  <c:v>10000</c:v>
                </c:pt>
                <c:pt idx="84">
                  <c:v>10000</c:v>
                </c:pt>
                <c:pt idx="85">
                  <c:v>10000</c:v>
                </c:pt>
                <c:pt idx="86">
                  <c:v>10000</c:v>
                </c:pt>
                <c:pt idx="87">
                  <c:v>10000</c:v>
                </c:pt>
                <c:pt idx="88">
                  <c:v>10000</c:v>
                </c:pt>
                <c:pt idx="89">
                  <c:v>10000</c:v>
                </c:pt>
                <c:pt idx="90">
                  <c:v>10000</c:v>
                </c:pt>
                <c:pt idx="91">
                  <c:v>10000</c:v>
                </c:pt>
                <c:pt idx="92">
                  <c:v>10000</c:v>
                </c:pt>
                <c:pt idx="93">
                  <c:v>10000</c:v>
                </c:pt>
                <c:pt idx="94">
                  <c:v>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73-4E61-BBA8-E4ED79805980}"/>
            </c:ext>
          </c:extLst>
        </c:ser>
        <c:ser>
          <c:idx val="0"/>
          <c:order val="1"/>
          <c:tx>
            <c:strRef>
              <c:f>Grafico!$C$1</c:f>
              <c:strCache>
                <c:ptCount val="1"/>
                <c:pt idx="0">
                  <c:v>Uso de Recursos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Grafico!$B$2:$B$96</c:f>
              <c:strCache>
                <c:ptCount val="95"/>
                <c:pt idx="0">
                  <c:v>Dia 01</c:v>
                </c:pt>
                <c:pt idx="1">
                  <c:v>Dia 02</c:v>
                </c:pt>
                <c:pt idx="2">
                  <c:v>Dia 03</c:v>
                </c:pt>
                <c:pt idx="3">
                  <c:v>Dia 04</c:v>
                </c:pt>
                <c:pt idx="4">
                  <c:v>Dia 05</c:v>
                </c:pt>
                <c:pt idx="5">
                  <c:v>Dia 06</c:v>
                </c:pt>
                <c:pt idx="6">
                  <c:v>Dia 07</c:v>
                </c:pt>
                <c:pt idx="7">
                  <c:v>Dia 08</c:v>
                </c:pt>
                <c:pt idx="8">
                  <c:v>Dia 09</c:v>
                </c:pt>
                <c:pt idx="9">
                  <c:v>Dia 10</c:v>
                </c:pt>
                <c:pt idx="10">
                  <c:v>Dia 11</c:v>
                </c:pt>
                <c:pt idx="11">
                  <c:v>Dia 12</c:v>
                </c:pt>
                <c:pt idx="12">
                  <c:v>Dia 13</c:v>
                </c:pt>
                <c:pt idx="13">
                  <c:v>Dia 14</c:v>
                </c:pt>
                <c:pt idx="14">
                  <c:v>Dia 15</c:v>
                </c:pt>
                <c:pt idx="15">
                  <c:v>Dia 16</c:v>
                </c:pt>
                <c:pt idx="16">
                  <c:v>Dia 17</c:v>
                </c:pt>
                <c:pt idx="17">
                  <c:v>Dia 18</c:v>
                </c:pt>
                <c:pt idx="18">
                  <c:v>Dia 19</c:v>
                </c:pt>
                <c:pt idx="19">
                  <c:v>Dia 20</c:v>
                </c:pt>
                <c:pt idx="20">
                  <c:v>Dia 21</c:v>
                </c:pt>
                <c:pt idx="21">
                  <c:v>Dia 22</c:v>
                </c:pt>
                <c:pt idx="22">
                  <c:v>Dia 23</c:v>
                </c:pt>
                <c:pt idx="23">
                  <c:v>Dia 24</c:v>
                </c:pt>
                <c:pt idx="24">
                  <c:v>Dia 25</c:v>
                </c:pt>
                <c:pt idx="25">
                  <c:v>Dia 26</c:v>
                </c:pt>
                <c:pt idx="26">
                  <c:v>Dia 27</c:v>
                </c:pt>
                <c:pt idx="27">
                  <c:v>Dia 28</c:v>
                </c:pt>
                <c:pt idx="28">
                  <c:v>Dia 29</c:v>
                </c:pt>
                <c:pt idx="29">
                  <c:v>Dia 30</c:v>
                </c:pt>
                <c:pt idx="30">
                  <c:v>Dia 01</c:v>
                </c:pt>
                <c:pt idx="31">
                  <c:v>Dia 02</c:v>
                </c:pt>
                <c:pt idx="32">
                  <c:v>Dia 03</c:v>
                </c:pt>
                <c:pt idx="33">
                  <c:v>Dia 04</c:v>
                </c:pt>
                <c:pt idx="34">
                  <c:v>Dia 05</c:v>
                </c:pt>
                <c:pt idx="35">
                  <c:v>Dia 06</c:v>
                </c:pt>
                <c:pt idx="36">
                  <c:v>Dia 07</c:v>
                </c:pt>
                <c:pt idx="37">
                  <c:v>Dia 08</c:v>
                </c:pt>
                <c:pt idx="38">
                  <c:v>Dia 09</c:v>
                </c:pt>
                <c:pt idx="39">
                  <c:v>Dia 10</c:v>
                </c:pt>
                <c:pt idx="40">
                  <c:v>Dia 11</c:v>
                </c:pt>
                <c:pt idx="41">
                  <c:v>Dia 12</c:v>
                </c:pt>
                <c:pt idx="42">
                  <c:v>Dia 13</c:v>
                </c:pt>
                <c:pt idx="43">
                  <c:v>Dia 14</c:v>
                </c:pt>
                <c:pt idx="44">
                  <c:v>Dia 15</c:v>
                </c:pt>
                <c:pt idx="45">
                  <c:v>Dia 16</c:v>
                </c:pt>
                <c:pt idx="46">
                  <c:v>Dia 17</c:v>
                </c:pt>
                <c:pt idx="47">
                  <c:v>Dia 18</c:v>
                </c:pt>
                <c:pt idx="48">
                  <c:v>Dia 19</c:v>
                </c:pt>
                <c:pt idx="49">
                  <c:v>Dia 20</c:v>
                </c:pt>
                <c:pt idx="50">
                  <c:v>Dia 21</c:v>
                </c:pt>
                <c:pt idx="51">
                  <c:v>Dia 22</c:v>
                </c:pt>
                <c:pt idx="52">
                  <c:v>Dia 23</c:v>
                </c:pt>
                <c:pt idx="53">
                  <c:v>Dia 24</c:v>
                </c:pt>
                <c:pt idx="54">
                  <c:v>Dia 25</c:v>
                </c:pt>
                <c:pt idx="55">
                  <c:v>Dia 26</c:v>
                </c:pt>
                <c:pt idx="56">
                  <c:v>Dia 27</c:v>
                </c:pt>
                <c:pt idx="57">
                  <c:v>Dia 28</c:v>
                </c:pt>
                <c:pt idx="58">
                  <c:v>Dia 29</c:v>
                </c:pt>
                <c:pt idx="59">
                  <c:v>Dia 30</c:v>
                </c:pt>
                <c:pt idx="60">
                  <c:v>Dia 01</c:v>
                </c:pt>
                <c:pt idx="61">
                  <c:v>Dia 02</c:v>
                </c:pt>
                <c:pt idx="62">
                  <c:v>Dia 03</c:v>
                </c:pt>
                <c:pt idx="63">
                  <c:v>Dia 04</c:v>
                </c:pt>
                <c:pt idx="64">
                  <c:v>Dia 05</c:v>
                </c:pt>
                <c:pt idx="65">
                  <c:v>Dia 06</c:v>
                </c:pt>
                <c:pt idx="66">
                  <c:v>Dia 07</c:v>
                </c:pt>
                <c:pt idx="67">
                  <c:v>Dia 08</c:v>
                </c:pt>
                <c:pt idx="68">
                  <c:v>Dia 09</c:v>
                </c:pt>
                <c:pt idx="69">
                  <c:v>Dia 10</c:v>
                </c:pt>
                <c:pt idx="70">
                  <c:v>Dia 11</c:v>
                </c:pt>
                <c:pt idx="71">
                  <c:v>Dia 12</c:v>
                </c:pt>
                <c:pt idx="72">
                  <c:v>Dia 13</c:v>
                </c:pt>
                <c:pt idx="73">
                  <c:v>Dia 14</c:v>
                </c:pt>
                <c:pt idx="74">
                  <c:v>Dia 15</c:v>
                </c:pt>
                <c:pt idx="75">
                  <c:v>Dia 16</c:v>
                </c:pt>
                <c:pt idx="76">
                  <c:v>Dia 17</c:v>
                </c:pt>
                <c:pt idx="77">
                  <c:v>Dia 18</c:v>
                </c:pt>
                <c:pt idx="78">
                  <c:v>Dia 19</c:v>
                </c:pt>
                <c:pt idx="79">
                  <c:v>Dia 20</c:v>
                </c:pt>
                <c:pt idx="80">
                  <c:v>Dia 21</c:v>
                </c:pt>
                <c:pt idx="81">
                  <c:v>Dia 22</c:v>
                </c:pt>
                <c:pt idx="82">
                  <c:v>Dia 23</c:v>
                </c:pt>
                <c:pt idx="83">
                  <c:v>Dia 24</c:v>
                </c:pt>
                <c:pt idx="84">
                  <c:v>Dia 25</c:v>
                </c:pt>
                <c:pt idx="85">
                  <c:v>Dia 26</c:v>
                </c:pt>
                <c:pt idx="86">
                  <c:v>Dia 27</c:v>
                </c:pt>
                <c:pt idx="87">
                  <c:v>Dia 28</c:v>
                </c:pt>
                <c:pt idx="88">
                  <c:v>Dia 29</c:v>
                </c:pt>
                <c:pt idx="89">
                  <c:v>Dia 30</c:v>
                </c:pt>
                <c:pt idx="90">
                  <c:v>Dia 01</c:v>
                </c:pt>
                <c:pt idx="91">
                  <c:v>Dia 02</c:v>
                </c:pt>
                <c:pt idx="92">
                  <c:v>Dia 03</c:v>
                </c:pt>
                <c:pt idx="93">
                  <c:v>Dia 04</c:v>
                </c:pt>
                <c:pt idx="94">
                  <c:v>Dia 05</c:v>
                </c:pt>
              </c:strCache>
            </c:strRef>
          </c:cat>
          <c:val>
            <c:numRef>
              <c:f>Grafico!$C$2:$C$96</c:f>
              <c:numCache>
                <c:formatCode>General</c:formatCode>
                <c:ptCount val="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8000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8000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8000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73-4E61-BBA8-E4ED798059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3192952"/>
        <c:axId val="393195832"/>
      </c:areaChart>
      <c:catAx>
        <c:axId val="393192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93195832"/>
        <c:crosses val="autoZero"/>
        <c:auto val="1"/>
        <c:lblAlgn val="ctr"/>
        <c:lblOffset val="100"/>
        <c:noMultiLvlLbl val="0"/>
      </c:catAx>
      <c:valAx>
        <c:axId val="393195832"/>
        <c:scaling>
          <c:orientation val="minMax"/>
          <c:max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MB RAM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93192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Uso Eficiente de Recursos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areaChart>
        <c:grouping val="standard"/>
        <c:varyColors val="0"/>
        <c:ser>
          <c:idx val="1"/>
          <c:order val="0"/>
          <c:tx>
            <c:strRef>
              <c:f>Grafico!$H$1</c:f>
              <c:strCache>
                <c:ptCount val="1"/>
                <c:pt idx="0">
                  <c:v>Capacidad Instalada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Grafico!$F$2:$F$96</c:f>
              <c:strCache>
                <c:ptCount val="95"/>
                <c:pt idx="0">
                  <c:v>Dia 01</c:v>
                </c:pt>
                <c:pt idx="1">
                  <c:v>Dia 02</c:v>
                </c:pt>
                <c:pt idx="2">
                  <c:v>Dia 03</c:v>
                </c:pt>
                <c:pt idx="3">
                  <c:v>Dia 04</c:v>
                </c:pt>
                <c:pt idx="4">
                  <c:v>Dia 05</c:v>
                </c:pt>
                <c:pt idx="5">
                  <c:v>Dia 06</c:v>
                </c:pt>
                <c:pt idx="6">
                  <c:v>Dia 07</c:v>
                </c:pt>
                <c:pt idx="7">
                  <c:v>Dia 08</c:v>
                </c:pt>
                <c:pt idx="8">
                  <c:v>Dia 09</c:v>
                </c:pt>
                <c:pt idx="9">
                  <c:v>Dia 10</c:v>
                </c:pt>
                <c:pt idx="10">
                  <c:v>Dia 11</c:v>
                </c:pt>
                <c:pt idx="11">
                  <c:v>Dia 12</c:v>
                </c:pt>
                <c:pt idx="12">
                  <c:v>Dia 13</c:v>
                </c:pt>
                <c:pt idx="13">
                  <c:v>Dia 14</c:v>
                </c:pt>
                <c:pt idx="14">
                  <c:v>Dia 15</c:v>
                </c:pt>
                <c:pt idx="15">
                  <c:v>Dia 16</c:v>
                </c:pt>
                <c:pt idx="16">
                  <c:v>Dia 17</c:v>
                </c:pt>
                <c:pt idx="17">
                  <c:v>Dia 18</c:v>
                </c:pt>
                <c:pt idx="18">
                  <c:v>Dia 19</c:v>
                </c:pt>
                <c:pt idx="19">
                  <c:v>Dia 20</c:v>
                </c:pt>
                <c:pt idx="20">
                  <c:v>Dia 21</c:v>
                </c:pt>
                <c:pt idx="21">
                  <c:v>Dia 22</c:v>
                </c:pt>
                <c:pt idx="22">
                  <c:v>Dia 23</c:v>
                </c:pt>
                <c:pt idx="23">
                  <c:v>Dia 24</c:v>
                </c:pt>
                <c:pt idx="24">
                  <c:v>Dia 25</c:v>
                </c:pt>
                <c:pt idx="25">
                  <c:v>Dia 26</c:v>
                </c:pt>
                <c:pt idx="26">
                  <c:v>Dia 27</c:v>
                </c:pt>
                <c:pt idx="27">
                  <c:v>Dia 28</c:v>
                </c:pt>
                <c:pt idx="28">
                  <c:v>Dia 29</c:v>
                </c:pt>
                <c:pt idx="29">
                  <c:v>Dia 30</c:v>
                </c:pt>
                <c:pt idx="30">
                  <c:v>Dia 01</c:v>
                </c:pt>
                <c:pt idx="31">
                  <c:v>Dia 02</c:v>
                </c:pt>
                <c:pt idx="32">
                  <c:v>Dia 03</c:v>
                </c:pt>
                <c:pt idx="33">
                  <c:v>Dia 04</c:v>
                </c:pt>
                <c:pt idx="34">
                  <c:v>Dia 05</c:v>
                </c:pt>
                <c:pt idx="35">
                  <c:v>Dia 06</c:v>
                </c:pt>
                <c:pt idx="36">
                  <c:v>Dia 07</c:v>
                </c:pt>
                <c:pt idx="37">
                  <c:v>Dia 08</c:v>
                </c:pt>
                <c:pt idx="38">
                  <c:v>Dia 09</c:v>
                </c:pt>
                <c:pt idx="39">
                  <c:v>Dia 10</c:v>
                </c:pt>
                <c:pt idx="40">
                  <c:v>Dia 11</c:v>
                </c:pt>
                <c:pt idx="41">
                  <c:v>Dia 12</c:v>
                </c:pt>
                <c:pt idx="42">
                  <c:v>Dia 13</c:v>
                </c:pt>
                <c:pt idx="43">
                  <c:v>Dia 14</c:v>
                </c:pt>
                <c:pt idx="44">
                  <c:v>Dia 15</c:v>
                </c:pt>
                <c:pt idx="45">
                  <c:v>Dia 16</c:v>
                </c:pt>
                <c:pt idx="46">
                  <c:v>Dia 17</c:v>
                </c:pt>
                <c:pt idx="47">
                  <c:v>Dia 18</c:v>
                </c:pt>
                <c:pt idx="48">
                  <c:v>Dia 19</c:v>
                </c:pt>
                <c:pt idx="49">
                  <c:v>Dia 20</c:v>
                </c:pt>
                <c:pt idx="50">
                  <c:v>Dia 21</c:v>
                </c:pt>
                <c:pt idx="51">
                  <c:v>Dia 22</c:v>
                </c:pt>
                <c:pt idx="52">
                  <c:v>Dia 23</c:v>
                </c:pt>
                <c:pt idx="53">
                  <c:v>Dia 24</c:v>
                </c:pt>
                <c:pt idx="54">
                  <c:v>Dia 25</c:v>
                </c:pt>
                <c:pt idx="55">
                  <c:v>Dia 26</c:v>
                </c:pt>
                <c:pt idx="56">
                  <c:v>Dia 27</c:v>
                </c:pt>
                <c:pt idx="57">
                  <c:v>Dia 28</c:v>
                </c:pt>
                <c:pt idx="58">
                  <c:v>Dia 29</c:v>
                </c:pt>
                <c:pt idx="59">
                  <c:v>Dia 30</c:v>
                </c:pt>
                <c:pt idx="60">
                  <c:v>Dia 01</c:v>
                </c:pt>
                <c:pt idx="61">
                  <c:v>Dia 02</c:v>
                </c:pt>
                <c:pt idx="62">
                  <c:v>Dia 03</c:v>
                </c:pt>
                <c:pt idx="63">
                  <c:v>Dia 04</c:v>
                </c:pt>
                <c:pt idx="64">
                  <c:v>Dia 05</c:v>
                </c:pt>
                <c:pt idx="65">
                  <c:v>Dia 06</c:v>
                </c:pt>
                <c:pt idx="66">
                  <c:v>Dia 07</c:v>
                </c:pt>
                <c:pt idx="67">
                  <c:v>Dia 08</c:v>
                </c:pt>
                <c:pt idx="68">
                  <c:v>Dia 09</c:v>
                </c:pt>
                <c:pt idx="69">
                  <c:v>Dia 10</c:v>
                </c:pt>
                <c:pt idx="70">
                  <c:v>Dia 11</c:v>
                </c:pt>
                <c:pt idx="71">
                  <c:v>Dia 12</c:v>
                </c:pt>
                <c:pt idx="72">
                  <c:v>Dia 13</c:v>
                </c:pt>
                <c:pt idx="73">
                  <c:v>Dia 14</c:v>
                </c:pt>
                <c:pt idx="74">
                  <c:v>Dia 15</c:v>
                </c:pt>
                <c:pt idx="75">
                  <c:v>Dia 16</c:v>
                </c:pt>
                <c:pt idx="76">
                  <c:v>Dia 17</c:v>
                </c:pt>
                <c:pt idx="77">
                  <c:v>Dia 18</c:v>
                </c:pt>
                <c:pt idx="78">
                  <c:v>Dia 19</c:v>
                </c:pt>
                <c:pt idx="79">
                  <c:v>Dia 20</c:v>
                </c:pt>
                <c:pt idx="80">
                  <c:v>Dia 21</c:v>
                </c:pt>
                <c:pt idx="81">
                  <c:v>Dia 22</c:v>
                </c:pt>
                <c:pt idx="82">
                  <c:v>Dia 23</c:v>
                </c:pt>
                <c:pt idx="83">
                  <c:v>Dia 24</c:v>
                </c:pt>
                <c:pt idx="84">
                  <c:v>Dia 25</c:v>
                </c:pt>
                <c:pt idx="85">
                  <c:v>Dia 26</c:v>
                </c:pt>
                <c:pt idx="86">
                  <c:v>Dia 27</c:v>
                </c:pt>
                <c:pt idx="87">
                  <c:v>Dia 28</c:v>
                </c:pt>
                <c:pt idx="88">
                  <c:v>Dia 29</c:v>
                </c:pt>
                <c:pt idx="89">
                  <c:v>Dia 30</c:v>
                </c:pt>
                <c:pt idx="90">
                  <c:v>Dia 01</c:v>
                </c:pt>
                <c:pt idx="91">
                  <c:v>Dia 02</c:v>
                </c:pt>
                <c:pt idx="92">
                  <c:v>Dia 03</c:v>
                </c:pt>
                <c:pt idx="93">
                  <c:v>Dia 04</c:v>
                </c:pt>
                <c:pt idx="94">
                  <c:v>Dia 05</c:v>
                </c:pt>
              </c:strCache>
            </c:strRef>
          </c:cat>
          <c:val>
            <c:numRef>
              <c:f>Grafico!$H$2:$H$96</c:f>
              <c:numCache>
                <c:formatCode>General</c:formatCode>
                <c:ptCount val="95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1000</c:v>
                </c:pt>
                <c:pt idx="16">
                  <c:v>1000</c:v>
                </c:pt>
                <c:pt idx="17">
                  <c:v>1000</c:v>
                </c:pt>
                <c:pt idx="18">
                  <c:v>1000</c:v>
                </c:pt>
                <c:pt idx="19">
                  <c:v>1000</c:v>
                </c:pt>
                <c:pt idx="20">
                  <c:v>1000</c:v>
                </c:pt>
                <c:pt idx="21">
                  <c:v>1000</c:v>
                </c:pt>
                <c:pt idx="22">
                  <c:v>1000</c:v>
                </c:pt>
                <c:pt idx="23">
                  <c:v>1000</c:v>
                </c:pt>
                <c:pt idx="24">
                  <c:v>1000</c:v>
                </c:pt>
                <c:pt idx="25">
                  <c:v>1000</c:v>
                </c:pt>
                <c:pt idx="26">
                  <c:v>1000</c:v>
                </c:pt>
                <c:pt idx="27">
                  <c:v>1000</c:v>
                </c:pt>
                <c:pt idx="28">
                  <c:v>1000</c:v>
                </c:pt>
                <c:pt idx="29">
                  <c:v>1000</c:v>
                </c:pt>
                <c:pt idx="30">
                  <c:v>1000</c:v>
                </c:pt>
                <c:pt idx="31">
                  <c:v>1000</c:v>
                </c:pt>
                <c:pt idx="32">
                  <c:v>1000</c:v>
                </c:pt>
                <c:pt idx="33">
                  <c:v>1000</c:v>
                </c:pt>
                <c:pt idx="34">
                  <c:v>1000</c:v>
                </c:pt>
                <c:pt idx="35">
                  <c:v>1000</c:v>
                </c:pt>
                <c:pt idx="36">
                  <c:v>1000</c:v>
                </c:pt>
                <c:pt idx="37">
                  <c:v>1000</c:v>
                </c:pt>
                <c:pt idx="38">
                  <c:v>1000</c:v>
                </c:pt>
                <c:pt idx="39">
                  <c:v>1000</c:v>
                </c:pt>
                <c:pt idx="40">
                  <c:v>1000</c:v>
                </c:pt>
                <c:pt idx="41">
                  <c:v>1000</c:v>
                </c:pt>
                <c:pt idx="42">
                  <c:v>1000</c:v>
                </c:pt>
                <c:pt idx="43">
                  <c:v>1000</c:v>
                </c:pt>
                <c:pt idx="44">
                  <c:v>1000</c:v>
                </c:pt>
                <c:pt idx="45">
                  <c:v>1000</c:v>
                </c:pt>
                <c:pt idx="46">
                  <c:v>1000</c:v>
                </c:pt>
                <c:pt idx="47">
                  <c:v>1000</c:v>
                </c:pt>
                <c:pt idx="48">
                  <c:v>1000</c:v>
                </c:pt>
                <c:pt idx="49">
                  <c:v>1000</c:v>
                </c:pt>
                <c:pt idx="50">
                  <c:v>1000</c:v>
                </c:pt>
                <c:pt idx="51">
                  <c:v>1000</c:v>
                </c:pt>
                <c:pt idx="52">
                  <c:v>1000</c:v>
                </c:pt>
                <c:pt idx="53">
                  <c:v>1000</c:v>
                </c:pt>
                <c:pt idx="54">
                  <c:v>1000</c:v>
                </c:pt>
                <c:pt idx="55">
                  <c:v>1000</c:v>
                </c:pt>
                <c:pt idx="56">
                  <c:v>1000</c:v>
                </c:pt>
                <c:pt idx="57">
                  <c:v>1000</c:v>
                </c:pt>
                <c:pt idx="58">
                  <c:v>1000</c:v>
                </c:pt>
                <c:pt idx="59">
                  <c:v>1000</c:v>
                </c:pt>
                <c:pt idx="60">
                  <c:v>1000</c:v>
                </c:pt>
                <c:pt idx="61">
                  <c:v>1000</c:v>
                </c:pt>
                <c:pt idx="62">
                  <c:v>1000</c:v>
                </c:pt>
                <c:pt idx="63">
                  <c:v>1000</c:v>
                </c:pt>
                <c:pt idx="64">
                  <c:v>1000</c:v>
                </c:pt>
                <c:pt idx="65">
                  <c:v>1000</c:v>
                </c:pt>
                <c:pt idx="66">
                  <c:v>1000</c:v>
                </c:pt>
                <c:pt idx="67">
                  <c:v>1000</c:v>
                </c:pt>
                <c:pt idx="68">
                  <c:v>1000</c:v>
                </c:pt>
                <c:pt idx="69">
                  <c:v>1000</c:v>
                </c:pt>
                <c:pt idx="70">
                  <c:v>1000</c:v>
                </c:pt>
                <c:pt idx="71">
                  <c:v>1000</c:v>
                </c:pt>
                <c:pt idx="72">
                  <c:v>1000</c:v>
                </c:pt>
                <c:pt idx="73">
                  <c:v>1000</c:v>
                </c:pt>
                <c:pt idx="74">
                  <c:v>1000</c:v>
                </c:pt>
                <c:pt idx="75">
                  <c:v>1000</c:v>
                </c:pt>
                <c:pt idx="76">
                  <c:v>1000</c:v>
                </c:pt>
                <c:pt idx="77">
                  <c:v>1000</c:v>
                </c:pt>
                <c:pt idx="78">
                  <c:v>1000</c:v>
                </c:pt>
                <c:pt idx="79">
                  <c:v>1000</c:v>
                </c:pt>
                <c:pt idx="80">
                  <c:v>1000</c:v>
                </c:pt>
                <c:pt idx="81">
                  <c:v>1000</c:v>
                </c:pt>
                <c:pt idx="82">
                  <c:v>1000</c:v>
                </c:pt>
                <c:pt idx="83">
                  <c:v>1000</c:v>
                </c:pt>
                <c:pt idx="84">
                  <c:v>1000</c:v>
                </c:pt>
                <c:pt idx="85">
                  <c:v>1000</c:v>
                </c:pt>
                <c:pt idx="86">
                  <c:v>1000</c:v>
                </c:pt>
                <c:pt idx="87">
                  <c:v>1000</c:v>
                </c:pt>
                <c:pt idx="88">
                  <c:v>1000</c:v>
                </c:pt>
                <c:pt idx="89">
                  <c:v>1000</c:v>
                </c:pt>
                <c:pt idx="90">
                  <c:v>1000</c:v>
                </c:pt>
                <c:pt idx="91">
                  <c:v>1000</c:v>
                </c:pt>
                <c:pt idx="92">
                  <c:v>1000</c:v>
                </c:pt>
                <c:pt idx="93">
                  <c:v>1000</c:v>
                </c:pt>
                <c:pt idx="94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38-4A33-AE0B-325E0EAFEACF}"/>
            </c:ext>
          </c:extLst>
        </c:ser>
        <c:ser>
          <c:idx val="0"/>
          <c:order val="1"/>
          <c:tx>
            <c:strRef>
              <c:f>Grafico!$G$1</c:f>
              <c:strCache>
                <c:ptCount val="1"/>
                <c:pt idx="0">
                  <c:v>Uso de Recursos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Grafico!$F$2:$F$96</c:f>
              <c:strCache>
                <c:ptCount val="95"/>
                <c:pt idx="0">
                  <c:v>Dia 01</c:v>
                </c:pt>
                <c:pt idx="1">
                  <c:v>Dia 02</c:v>
                </c:pt>
                <c:pt idx="2">
                  <c:v>Dia 03</c:v>
                </c:pt>
                <c:pt idx="3">
                  <c:v>Dia 04</c:v>
                </c:pt>
                <c:pt idx="4">
                  <c:v>Dia 05</c:v>
                </c:pt>
                <c:pt idx="5">
                  <c:v>Dia 06</c:v>
                </c:pt>
                <c:pt idx="6">
                  <c:v>Dia 07</c:v>
                </c:pt>
                <c:pt idx="7">
                  <c:v>Dia 08</c:v>
                </c:pt>
                <c:pt idx="8">
                  <c:v>Dia 09</c:v>
                </c:pt>
                <c:pt idx="9">
                  <c:v>Dia 10</c:v>
                </c:pt>
                <c:pt idx="10">
                  <c:v>Dia 11</c:v>
                </c:pt>
                <c:pt idx="11">
                  <c:v>Dia 12</c:v>
                </c:pt>
                <c:pt idx="12">
                  <c:v>Dia 13</c:v>
                </c:pt>
                <c:pt idx="13">
                  <c:v>Dia 14</c:v>
                </c:pt>
                <c:pt idx="14">
                  <c:v>Dia 15</c:v>
                </c:pt>
                <c:pt idx="15">
                  <c:v>Dia 16</c:v>
                </c:pt>
                <c:pt idx="16">
                  <c:v>Dia 17</c:v>
                </c:pt>
                <c:pt idx="17">
                  <c:v>Dia 18</c:v>
                </c:pt>
                <c:pt idx="18">
                  <c:v>Dia 19</c:v>
                </c:pt>
                <c:pt idx="19">
                  <c:v>Dia 20</c:v>
                </c:pt>
                <c:pt idx="20">
                  <c:v>Dia 21</c:v>
                </c:pt>
                <c:pt idx="21">
                  <c:v>Dia 22</c:v>
                </c:pt>
                <c:pt idx="22">
                  <c:v>Dia 23</c:v>
                </c:pt>
                <c:pt idx="23">
                  <c:v>Dia 24</c:v>
                </c:pt>
                <c:pt idx="24">
                  <c:v>Dia 25</c:v>
                </c:pt>
                <c:pt idx="25">
                  <c:v>Dia 26</c:v>
                </c:pt>
                <c:pt idx="26">
                  <c:v>Dia 27</c:v>
                </c:pt>
                <c:pt idx="27">
                  <c:v>Dia 28</c:v>
                </c:pt>
                <c:pt idx="28">
                  <c:v>Dia 29</c:v>
                </c:pt>
                <c:pt idx="29">
                  <c:v>Dia 30</c:v>
                </c:pt>
                <c:pt idx="30">
                  <c:v>Dia 01</c:v>
                </c:pt>
                <c:pt idx="31">
                  <c:v>Dia 02</c:v>
                </c:pt>
                <c:pt idx="32">
                  <c:v>Dia 03</c:v>
                </c:pt>
                <c:pt idx="33">
                  <c:v>Dia 04</c:v>
                </c:pt>
                <c:pt idx="34">
                  <c:v>Dia 05</c:v>
                </c:pt>
                <c:pt idx="35">
                  <c:v>Dia 06</c:v>
                </c:pt>
                <c:pt idx="36">
                  <c:v>Dia 07</c:v>
                </c:pt>
                <c:pt idx="37">
                  <c:v>Dia 08</c:v>
                </c:pt>
                <c:pt idx="38">
                  <c:v>Dia 09</c:v>
                </c:pt>
                <c:pt idx="39">
                  <c:v>Dia 10</c:v>
                </c:pt>
                <c:pt idx="40">
                  <c:v>Dia 11</c:v>
                </c:pt>
                <c:pt idx="41">
                  <c:v>Dia 12</c:v>
                </c:pt>
                <c:pt idx="42">
                  <c:v>Dia 13</c:v>
                </c:pt>
                <c:pt idx="43">
                  <c:v>Dia 14</c:v>
                </c:pt>
                <c:pt idx="44">
                  <c:v>Dia 15</c:v>
                </c:pt>
                <c:pt idx="45">
                  <c:v>Dia 16</c:v>
                </c:pt>
                <c:pt idx="46">
                  <c:v>Dia 17</c:v>
                </c:pt>
                <c:pt idx="47">
                  <c:v>Dia 18</c:v>
                </c:pt>
                <c:pt idx="48">
                  <c:v>Dia 19</c:v>
                </c:pt>
                <c:pt idx="49">
                  <c:v>Dia 20</c:v>
                </c:pt>
                <c:pt idx="50">
                  <c:v>Dia 21</c:v>
                </c:pt>
                <c:pt idx="51">
                  <c:v>Dia 22</c:v>
                </c:pt>
                <c:pt idx="52">
                  <c:v>Dia 23</c:v>
                </c:pt>
                <c:pt idx="53">
                  <c:v>Dia 24</c:v>
                </c:pt>
                <c:pt idx="54">
                  <c:v>Dia 25</c:v>
                </c:pt>
                <c:pt idx="55">
                  <c:v>Dia 26</c:v>
                </c:pt>
                <c:pt idx="56">
                  <c:v>Dia 27</c:v>
                </c:pt>
                <c:pt idx="57">
                  <c:v>Dia 28</c:v>
                </c:pt>
                <c:pt idx="58">
                  <c:v>Dia 29</c:v>
                </c:pt>
                <c:pt idx="59">
                  <c:v>Dia 30</c:v>
                </c:pt>
                <c:pt idx="60">
                  <c:v>Dia 01</c:v>
                </c:pt>
                <c:pt idx="61">
                  <c:v>Dia 02</c:v>
                </c:pt>
                <c:pt idx="62">
                  <c:v>Dia 03</c:v>
                </c:pt>
                <c:pt idx="63">
                  <c:v>Dia 04</c:v>
                </c:pt>
                <c:pt idx="64">
                  <c:v>Dia 05</c:v>
                </c:pt>
                <c:pt idx="65">
                  <c:v>Dia 06</c:v>
                </c:pt>
                <c:pt idx="66">
                  <c:v>Dia 07</c:v>
                </c:pt>
                <c:pt idx="67">
                  <c:v>Dia 08</c:v>
                </c:pt>
                <c:pt idx="68">
                  <c:v>Dia 09</c:v>
                </c:pt>
                <c:pt idx="69">
                  <c:v>Dia 10</c:v>
                </c:pt>
                <c:pt idx="70">
                  <c:v>Dia 11</c:v>
                </c:pt>
                <c:pt idx="71">
                  <c:v>Dia 12</c:v>
                </c:pt>
                <c:pt idx="72">
                  <c:v>Dia 13</c:v>
                </c:pt>
                <c:pt idx="73">
                  <c:v>Dia 14</c:v>
                </c:pt>
                <c:pt idx="74">
                  <c:v>Dia 15</c:v>
                </c:pt>
                <c:pt idx="75">
                  <c:v>Dia 16</c:v>
                </c:pt>
                <c:pt idx="76">
                  <c:v>Dia 17</c:v>
                </c:pt>
                <c:pt idx="77">
                  <c:v>Dia 18</c:v>
                </c:pt>
                <c:pt idx="78">
                  <c:v>Dia 19</c:v>
                </c:pt>
                <c:pt idx="79">
                  <c:v>Dia 20</c:v>
                </c:pt>
                <c:pt idx="80">
                  <c:v>Dia 21</c:v>
                </c:pt>
                <c:pt idx="81">
                  <c:v>Dia 22</c:v>
                </c:pt>
                <c:pt idx="82">
                  <c:v>Dia 23</c:v>
                </c:pt>
                <c:pt idx="83">
                  <c:v>Dia 24</c:v>
                </c:pt>
                <c:pt idx="84">
                  <c:v>Dia 25</c:v>
                </c:pt>
                <c:pt idx="85">
                  <c:v>Dia 26</c:v>
                </c:pt>
                <c:pt idx="86">
                  <c:v>Dia 27</c:v>
                </c:pt>
                <c:pt idx="87">
                  <c:v>Dia 28</c:v>
                </c:pt>
                <c:pt idx="88">
                  <c:v>Dia 29</c:v>
                </c:pt>
                <c:pt idx="89">
                  <c:v>Dia 30</c:v>
                </c:pt>
                <c:pt idx="90">
                  <c:v>Dia 01</c:v>
                </c:pt>
                <c:pt idx="91">
                  <c:v>Dia 02</c:v>
                </c:pt>
                <c:pt idx="92">
                  <c:v>Dia 03</c:v>
                </c:pt>
                <c:pt idx="93">
                  <c:v>Dia 04</c:v>
                </c:pt>
                <c:pt idx="94">
                  <c:v>Dia 05</c:v>
                </c:pt>
              </c:strCache>
            </c:strRef>
          </c:cat>
          <c:val>
            <c:numRef>
              <c:f>Grafico!$G$2:$G$96</c:f>
              <c:numCache>
                <c:formatCode>General</c:formatCode>
                <c:ptCount val="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900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900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900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38-4A33-AE0B-325E0EAFEA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731816"/>
        <c:axId val="506732176"/>
      </c:areaChart>
      <c:catAx>
        <c:axId val="506731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06732176"/>
        <c:crosses val="autoZero"/>
        <c:auto val="1"/>
        <c:lblAlgn val="ctr"/>
        <c:lblOffset val="100"/>
        <c:noMultiLvlLbl val="0"/>
      </c:catAx>
      <c:valAx>
        <c:axId val="506732176"/>
        <c:scaling>
          <c:orientation val="minMax"/>
          <c:max val="2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MB</a:t>
                </a:r>
                <a:r>
                  <a:rPr lang="es-ES" baseline="0"/>
                  <a:t> RAM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06731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Uso Ineficiente de Recursos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areaChart>
        <c:grouping val="standard"/>
        <c:varyColors val="0"/>
        <c:ser>
          <c:idx val="1"/>
          <c:order val="0"/>
          <c:tx>
            <c:strRef>
              <c:f>Grafico!$D$1</c:f>
              <c:strCache>
                <c:ptCount val="1"/>
                <c:pt idx="0">
                  <c:v>Capacidad Instalada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Grafico!$B$2:$B$96</c:f>
              <c:strCache>
                <c:ptCount val="95"/>
                <c:pt idx="0">
                  <c:v>Dia 01</c:v>
                </c:pt>
                <c:pt idx="1">
                  <c:v>Dia 02</c:v>
                </c:pt>
                <c:pt idx="2">
                  <c:v>Dia 03</c:v>
                </c:pt>
                <c:pt idx="3">
                  <c:v>Dia 04</c:v>
                </c:pt>
                <c:pt idx="4">
                  <c:v>Dia 05</c:v>
                </c:pt>
                <c:pt idx="5">
                  <c:v>Dia 06</c:v>
                </c:pt>
                <c:pt idx="6">
                  <c:v>Dia 07</c:v>
                </c:pt>
                <c:pt idx="7">
                  <c:v>Dia 08</c:v>
                </c:pt>
                <c:pt idx="8">
                  <c:v>Dia 09</c:v>
                </c:pt>
                <c:pt idx="9">
                  <c:v>Dia 10</c:v>
                </c:pt>
                <c:pt idx="10">
                  <c:v>Dia 11</c:v>
                </c:pt>
                <c:pt idx="11">
                  <c:v>Dia 12</c:v>
                </c:pt>
                <c:pt idx="12">
                  <c:v>Dia 13</c:v>
                </c:pt>
                <c:pt idx="13">
                  <c:v>Dia 14</c:v>
                </c:pt>
                <c:pt idx="14">
                  <c:v>Dia 15</c:v>
                </c:pt>
                <c:pt idx="15">
                  <c:v>Dia 16</c:v>
                </c:pt>
                <c:pt idx="16">
                  <c:v>Dia 17</c:v>
                </c:pt>
                <c:pt idx="17">
                  <c:v>Dia 18</c:v>
                </c:pt>
                <c:pt idx="18">
                  <c:v>Dia 19</c:v>
                </c:pt>
                <c:pt idx="19">
                  <c:v>Dia 20</c:v>
                </c:pt>
                <c:pt idx="20">
                  <c:v>Dia 21</c:v>
                </c:pt>
                <c:pt idx="21">
                  <c:v>Dia 22</c:v>
                </c:pt>
                <c:pt idx="22">
                  <c:v>Dia 23</c:v>
                </c:pt>
                <c:pt idx="23">
                  <c:v>Dia 24</c:v>
                </c:pt>
                <c:pt idx="24">
                  <c:v>Dia 25</c:v>
                </c:pt>
                <c:pt idx="25">
                  <c:v>Dia 26</c:v>
                </c:pt>
                <c:pt idx="26">
                  <c:v>Dia 27</c:v>
                </c:pt>
                <c:pt idx="27">
                  <c:v>Dia 28</c:v>
                </c:pt>
                <c:pt idx="28">
                  <c:v>Dia 29</c:v>
                </c:pt>
                <c:pt idx="29">
                  <c:v>Dia 30</c:v>
                </c:pt>
                <c:pt idx="30">
                  <c:v>Dia 01</c:v>
                </c:pt>
                <c:pt idx="31">
                  <c:v>Dia 02</c:v>
                </c:pt>
                <c:pt idx="32">
                  <c:v>Dia 03</c:v>
                </c:pt>
                <c:pt idx="33">
                  <c:v>Dia 04</c:v>
                </c:pt>
                <c:pt idx="34">
                  <c:v>Dia 05</c:v>
                </c:pt>
                <c:pt idx="35">
                  <c:v>Dia 06</c:v>
                </c:pt>
                <c:pt idx="36">
                  <c:v>Dia 07</c:v>
                </c:pt>
                <c:pt idx="37">
                  <c:v>Dia 08</c:v>
                </c:pt>
                <c:pt idx="38">
                  <c:v>Dia 09</c:v>
                </c:pt>
                <c:pt idx="39">
                  <c:v>Dia 10</c:v>
                </c:pt>
                <c:pt idx="40">
                  <c:v>Dia 11</c:v>
                </c:pt>
                <c:pt idx="41">
                  <c:v>Dia 12</c:v>
                </c:pt>
                <c:pt idx="42">
                  <c:v>Dia 13</c:v>
                </c:pt>
                <c:pt idx="43">
                  <c:v>Dia 14</c:v>
                </c:pt>
                <c:pt idx="44">
                  <c:v>Dia 15</c:v>
                </c:pt>
                <c:pt idx="45">
                  <c:v>Dia 16</c:v>
                </c:pt>
                <c:pt idx="46">
                  <c:v>Dia 17</c:v>
                </c:pt>
                <c:pt idx="47">
                  <c:v>Dia 18</c:v>
                </c:pt>
                <c:pt idx="48">
                  <c:v>Dia 19</c:v>
                </c:pt>
                <c:pt idx="49">
                  <c:v>Dia 20</c:v>
                </c:pt>
                <c:pt idx="50">
                  <c:v>Dia 21</c:v>
                </c:pt>
                <c:pt idx="51">
                  <c:v>Dia 22</c:v>
                </c:pt>
                <c:pt idx="52">
                  <c:v>Dia 23</c:v>
                </c:pt>
                <c:pt idx="53">
                  <c:v>Dia 24</c:v>
                </c:pt>
                <c:pt idx="54">
                  <c:v>Dia 25</c:v>
                </c:pt>
                <c:pt idx="55">
                  <c:v>Dia 26</c:v>
                </c:pt>
                <c:pt idx="56">
                  <c:v>Dia 27</c:v>
                </c:pt>
                <c:pt idx="57">
                  <c:v>Dia 28</c:v>
                </c:pt>
                <c:pt idx="58">
                  <c:v>Dia 29</c:v>
                </c:pt>
                <c:pt idx="59">
                  <c:v>Dia 30</c:v>
                </c:pt>
                <c:pt idx="60">
                  <c:v>Dia 01</c:v>
                </c:pt>
                <c:pt idx="61">
                  <c:v>Dia 02</c:v>
                </c:pt>
                <c:pt idx="62">
                  <c:v>Dia 03</c:v>
                </c:pt>
                <c:pt idx="63">
                  <c:v>Dia 04</c:v>
                </c:pt>
                <c:pt idx="64">
                  <c:v>Dia 05</c:v>
                </c:pt>
                <c:pt idx="65">
                  <c:v>Dia 06</c:v>
                </c:pt>
                <c:pt idx="66">
                  <c:v>Dia 07</c:v>
                </c:pt>
                <c:pt idx="67">
                  <c:v>Dia 08</c:v>
                </c:pt>
                <c:pt idx="68">
                  <c:v>Dia 09</c:v>
                </c:pt>
                <c:pt idx="69">
                  <c:v>Dia 10</c:v>
                </c:pt>
                <c:pt idx="70">
                  <c:v>Dia 11</c:v>
                </c:pt>
                <c:pt idx="71">
                  <c:v>Dia 12</c:v>
                </c:pt>
                <c:pt idx="72">
                  <c:v>Dia 13</c:v>
                </c:pt>
                <c:pt idx="73">
                  <c:v>Dia 14</c:v>
                </c:pt>
                <c:pt idx="74">
                  <c:v>Dia 15</c:v>
                </c:pt>
                <c:pt idx="75">
                  <c:v>Dia 16</c:v>
                </c:pt>
                <c:pt idx="76">
                  <c:v>Dia 17</c:v>
                </c:pt>
                <c:pt idx="77">
                  <c:v>Dia 18</c:v>
                </c:pt>
                <c:pt idx="78">
                  <c:v>Dia 19</c:v>
                </c:pt>
                <c:pt idx="79">
                  <c:v>Dia 20</c:v>
                </c:pt>
                <c:pt idx="80">
                  <c:v>Dia 21</c:v>
                </c:pt>
                <c:pt idx="81">
                  <c:v>Dia 22</c:v>
                </c:pt>
                <c:pt idx="82">
                  <c:v>Dia 23</c:v>
                </c:pt>
                <c:pt idx="83">
                  <c:v>Dia 24</c:v>
                </c:pt>
                <c:pt idx="84">
                  <c:v>Dia 25</c:v>
                </c:pt>
                <c:pt idx="85">
                  <c:v>Dia 26</c:v>
                </c:pt>
                <c:pt idx="86">
                  <c:v>Dia 27</c:v>
                </c:pt>
                <c:pt idx="87">
                  <c:v>Dia 28</c:v>
                </c:pt>
                <c:pt idx="88">
                  <c:v>Dia 29</c:v>
                </c:pt>
                <c:pt idx="89">
                  <c:v>Dia 30</c:v>
                </c:pt>
                <c:pt idx="90">
                  <c:v>Dia 01</c:v>
                </c:pt>
                <c:pt idx="91">
                  <c:v>Dia 02</c:v>
                </c:pt>
                <c:pt idx="92">
                  <c:v>Dia 03</c:v>
                </c:pt>
                <c:pt idx="93">
                  <c:v>Dia 04</c:v>
                </c:pt>
                <c:pt idx="94">
                  <c:v>Dia 05</c:v>
                </c:pt>
              </c:strCache>
            </c:strRef>
          </c:cat>
          <c:val>
            <c:numRef>
              <c:f>Grafico!$D$2:$D$96</c:f>
              <c:numCache>
                <c:formatCode>General</c:formatCode>
                <c:ptCount val="95"/>
                <c:pt idx="0">
                  <c:v>10000</c:v>
                </c:pt>
                <c:pt idx="1">
                  <c:v>10000</c:v>
                </c:pt>
                <c:pt idx="2">
                  <c:v>10000</c:v>
                </c:pt>
                <c:pt idx="3">
                  <c:v>10000</c:v>
                </c:pt>
                <c:pt idx="4">
                  <c:v>10000</c:v>
                </c:pt>
                <c:pt idx="5">
                  <c:v>10000</c:v>
                </c:pt>
                <c:pt idx="6">
                  <c:v>10000</c:v>
                </c:pt>
                <c:pt idx="7">
                  <c:v>10000</c:v>
                </c:pt>
                <c:pt idx="8">
                  <c:v>10000</c:v>
                </c:pt>
                <c:pt idx="9">
                  <c:v>10000</c:v>
                </c:pt>
                <c:pt idx="10">
                  <c:v>10000</c:v>
                </c:pt>
                <c:pt idx="11">
                  <c:v>10000</c:v>
                </c:pt>
                <c:pt idx="12">
                  <c:v>10000</c:v>
                </c:pt>
                <c:pt idx="13">
                  <c:v>10000</c:v>
                </c:pt>
                <c:pt idx="14">
                  <c:v>10000</c:v>
                </c:pt>
                <c:pt idx="15">
                  <c:v>10000</c:v>
                </c:pt>
                <c:pt idx="16">
                  <c:v>10000</c:v>
                </c:pt>
                <c:pt idx="17">
                  <c:v>10000</c:v>
                </c:pt>
                <c:pt idx="18">
                  <c:v>10000</c:v>
                </c:pt>
                <c:pt idx="19">
                  <c:v>10000</c:v>
                </c:pt>
                <c:pt idx="20">
                  <c:v>10000</c:v>
                </c:pt>
                <c:pt idx="21">
                  <c:v>10000</c:v>
                </c:pt>
                <c:pt idx="22">
                  <c:v>10000</c:v>
                </c:pt>
                <c:pt idx="23">
                  <c:v>10000</c:v>
                </c:pt>
                <c:pt idx="24">
                  <c:v>10000</c:v>
                </c:pt>
                <c:pt idx="25">
                  <c:v>10000</c:v>
                </c:pt>
                <c:pt idx="26">
                  <c:v>10000</c:v>
                </c:pt>
                <c:pt idx="27">
                  <c:v>10000</c:v>
                </c:pt>
                <c:pt idx="28">
                  <c:v>10000</c:v>
                </c:pt>
                <c:pt idx="29">
                  <c:v>10000</c:v>
                </c:pt>
                <c:pt idx="30">
                  <c:v>10000</c:v>
                </c:pt>
                <c:pt idx="31">
                  <c:v>10000</c:v>
                </c:pt>
                <c:pt idx="32">
                  <c:v>10000</c:v>
                </c:pt>
                <c:pt idx="33">
                  <c:v>10000</c:v>
                </c:pt>
                <c:pt idx="34">
                  <c:v>10000</c:v>
                </c:pt>
                <c:pt idx="35">
                  <c:v>10000</c:v>
                </c:pt>
                <c:pt idx="36">
                  <c:v>10000</c:v>
                </c:pt>
                <c:pt idx="37">
                  <c:v>10000</c:v>
                </c:pt>
                <c:pt idx="38">
                  <c:v>10000</c:v>
                </c:pt>
                <c:pt idx="39">
                  <c:v>10000</c:v>
                </c:pt>
                <c:pt idx="40">
                  <c:v>10000</c:v>
                </c:pt>
                <c:pt idx="41">
                  <c:v>10000</c:v>
                </c:pt>
                <c:pt idx="42">
                  <c:v>10000</c:v>
                </c:pt>
                <c:pt idx="43">
                  <c:v>10000</c:v>
                </c:pt>
                <c:pt idx="44">
                  <c:v>10000</c:v>
                </c:pt>
                <c:pt idx="45">
                  <c:v>10000</c:v>
                </c:pt>
                <c:pt idx="46">
                  <c:v>10000</c:v>
                </c:pt>
                <c:pt idx="47">
                  <c:v>10000</c:v>
                </c:pt>
                <c:pt idx="48">
                  <c:v>10000</c:v>
                </c:pt>
                <c:pt idx="49">
                  <c:v>10000</c:v>
                </c:pt>
                <c:pt idx="50">
                  <c:v>10000</c:v>
                </c:pt>
                <c:pt idx="51">
                  <c:v>10000</c:v>
                </c:pt>
                <c:pt idx="52">
                  <c:v>10000</c:v>
                </c:pt>
                <c:pt idx="53">
                  <c:v>10000</c:v>
                </c:pt>
                <c:pt idx="54">
                  <c:v>10000</c:v>
                </c:pt>
                <c:pt idx="55">
                  <c:v>10000</c:v>
                </c:pt>
                <c:pt idx="56">
                  <c:v>10000</c:v>
                </c:pt>
                <c:pt idx="57">
                  <c:v>10000</c:v>
                </c:pt>
                <c:pt idx="58">
                  <c:v>10000</c:v>
                </c:pt>
                <c:pt idx="59">
                  <c:v>10000</c:v>
                </c:pt>
                <c:pt idx="60">
                  <c:v>10000</c:v>
                </c:pt>
                <c:pt idx="61">
                  <c:v>10000</c:v>
                </c:pt>
                <c:pt idx="62">
                  <c:v>10000</c:v>
                </c:pt>
                <c:pt idx="63">
                  <c:v>10000</c:v>
                </c:pt>
                <c:pt idx="64">
                  <c:v>10000</c:v>
                </c:pt>
                <c:pt idx="65">
                  <c:v>10000</c:v>
                </c:pt>
                <c:pt idx="66">
                  <c:v>10000</c:v>
                </c:pt>
                <c:pt idx="67">
                  <c:v>10000</c:v>
                </c:pt>
                <c:pt idx="68">
                  <c:v>10000</c:v>
                </c:pt>
                <c:pt idx="69">
                  <c:v>10000</c:v>
                </c:pt>
                <c:pt idx="70">
                  <c:v>10000</c:v>
                </c:pt>
                <c:pt idx="71">
                  <c:v>10000</c:v>
                </c:pt>
                <c:pt idx="72">
                  <c:v>10000</c:v>
                </c:pt>
                <c:pt idx="73">
                  <c:v>10000</c:v>
                </c:pt>
                <c:pt idx="74">
                  <c:v>10000</c:v>
                </c:pt>
                <c:pt idx="75">
                  <c:v>10000</c:v>
                </c:pt>
                <c:pt idx="76">
                  <c:v>10000</c:v>
                </c:pt>
                <c:pt idx="77">
                  <c:v>10000</c:v>
                </c:pt>
                <c:pt idx="78">
                  <c:v>10000</c:v>
                </c:pt>
                <c:pt idx="79">
                  <c:v>10000</c:v>
                </c:pt>
                <c:pt idx="80">
                  <c:v>10000</c:v>
                </c:pt>
                <c:pt idx="81">
                  <c:v>10000</c:v>
                </c:pt>
                <c:pt idx="82">
                  <c:v>10000</c:v>
                </c:pt>
                <c:pt idx="83">
                  <c:v>10000</c:v>
                </c:pt>
                <c:pt idx="84">
                  <c:v>10000</c:v>
                </c:pt>
                <c:pt idx="85">
                  <c:v>10000</c:v>
                </c:pt>
                <c:pt idx="86">
                  <c:v>10000</c:v>
                </c:pt>
                <c:pt idx="87">
                  <c:v>10000</c:v>
                </c:pt>
                <c:pt idx="88">
                  <c:v>10000</c:v>
                </c:pt>
                <c:pt idx="89">
                  <c:v>10000</c:v>
                </c:pt>
                <c:pt idx="90">
                  <c:v>10000</c:v>
                </c:pt>
                <c:pt idx="91">
                  <c:v>10000</c:v>
                </c:pt>
                <c:pt idx="92">
                  <c:v>10000</c:v>
                </c:pt>
                <c:pt idx="93">
                  <c:v>10000</c:v>
                </c:pt>
                <c:pt idx="94">
                  <c:v>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32-4275-B081-8DF6D72AC754}"/>
            </c:ext>
          </c:extLst>
        </c:ser>
        <c:ser>
          <c:idx val="0"/>
          <c:order val="1"/>
          <c:tx>
            <c:strRef>
              <c:f>Grafico!$C$1</c:f>
              <c:strCache>
                <c:ptCount val="1"/>
                <c:pt idx="0">
                  <c:v>Uso de Recursos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Grafico!$B$2:$B$96</c:f>
              <c:strCache>
                <c:ptCount val="95"/>
                <c:pt idx="0">
                  <c:v>Dia 01</c:v>
                </c:pt>
                <c:pt idx="1">
                  <c:v>Dia 02</c:v>
                </c:pt>
                <c:pt idx="2">
                  <c:v>Dia 03</c:v>
                </c:pt>
                <c:pt idx="3">
                  <c:v>Dia 04</c:v>
                </c:pt>
                <c:pt idx="4">
                  <c:v>Dia 05</c:v>
                </c:pt>
                <c:pt idx="5">
                  <c:v>Dia 06</c:v>
                </c:pt>
                <c:pt idx="6">
                  <c:v>Dia 07</c:v>
                </c:pt>
                <c:pt idx="7">
                  <c:v>Dia 08</c:v>
                </c:pt>
                <c:pt idx="8">
                  <c:v>Dia 09</c:v>
                </c:pt>
                <c:pt idx="9">
                  <c:v>Dia 10</c:v>
                </c:pt>
                <c:pt idx="10">
                  <c:v>Dia 11</c:v>
                </c:pt>
                <c:pt idx="11">
                  <c:v>Dia 12</c:v>
                </c:pt>
                <c:pt idx="12">
                  <c:v>Dia 13</c:v>
                </c:pt>
                <c:pt idx="13">
                  <c:v>Dia 14</c:v>
                </c:pt>
                <c:pt idx="14">
                  <c:v>Dia 15</c:v>
                </c:pt>
                <c:pt idx="15">
                  <c:v>Dia 16</c:v>
                </c:pt>
                <c:pt idx="16">
                  <c:v>Dia 17</c:v>
                </c:pt>
                <c:pt idx="17">
                  <c:v>Dia 18</c:v>
                </c:pt>
                <c:pt idx="18">
                  <c:v>Dia 19</c:v>
                </c:pt>
                <c:pt idx="19">
                  <c:v>Dia 20</c:v>
                </c:pt>
                <c:pt idx="20">
                  <c:v>Dia 21</c:v>
                </c:pt>
                <c:pt idx="21">
                  <c:v>Dia 22</c:v>
                </c:pt>
                <c:pt idx="22">
                  <c:v>Dia 23</c:v>
                </c:pt>
                <c:pt idx="23">
                  <c:v>Dia 24</c:v>
                </c:pt>
                <c:pt idx="24">
                  <c:v>Dia 25</c:v>
                </c:pt>
                <c:pt idx="25">
                  <c:v>Dia 26</c:v>
                </c:pt>
                <c:pt idx="26">
                  <c:v>Dia 27</c:v>
                </c:pt>
                <c:pt idx="27">
                  <c:v>Dia 28</c:v>
                </c:pt>
                <c:pt idx="28">
                  <c:v>Dia 29</c:v>
                </c:pt>
                <c:pt idx="29">
                  <c:v>Dia 30</c:v>
                </c:pt>
                <c:pt idx="30">
                  <c:v>Dia 01</c:v>
                </c:pt>
                <c:pt idx="31">
                  <c:v>Dia 02</c:v>
                </c:pt>
                <c:pt idx="32">
                  <c:v>Dia 03</c:v>
                </c:pt>
                <c:pt idx="33">
                  <c:v>Dia 04</c:v>
                </c:pt>
                <c:pt idx="34">
                  <c:v>Dia 05</c:v>
                </c:pt>
                <c:pt idx="35">
                  <c:v>Dia 06</c:v>
                </c:pt>
                <c:pt idx="36">
                  <c:v>Dia 07</c:v>
                </c:pt>
                <c:pt idx="37">
                  <c:v>Dia 08</c:v>
                </c:pt>
                <c:pt idx="38">
                  <c:v>Dia 09</c:v>
                </c:pt>
                <c:pt idx="39">
                  <c:v>Dia 10</c:v>
                </c:pt>
                <c:pt idx="40">
                  <c:v>Dia 11</c:v>
                </c:pt>
                <c:pt idx="41">
                  <c:v>Dia 12</c:v>
                </c:pt>
                <c:pt idx="42">
                  <c:v>Dia 13</c:v>
                </c:pt>
                <c:pt idx="43">
                  <c:v>Dia 14</c:v>
                </c:pt>
                <c:pt idx="44">
                  <c:v>Dia 15</c:v>
                </c:pt>
                <c:pt idx="45">
                  <c:v>Dia 16</c:v>
                </c:pt>
                <c:pt idx="46">
                  <c:v>Dia 17</c:v>
                </c:pt>
                <c:pt idx="47">
                  <c:v>Dia 18</c:v>
                </c:pt>
                <c:pt idx="48">
                  <c:v>Dia 19</c:v>
                </c:pt>
                <c:pt idx="49">
                  <c:v>Dia 20</c:v>
                </c:pt>
                <c:pt idx="50">
                  <c:v>Dia 21</c:v>
                </c:pt>
                <c:pt idx="51">
                  <c:v>Dia 22</c:v>
                </c:pt>
                <c:pt idx="52">
                  <c:v>Dia 23</c:v>
                </c:pt>
                <c:pt idx="53">
                  <c:v>Dia 24</c:v>
                </c:pt>
                <c:pt idx="54">
                  <c:v>Dia 25</c:v>
                </c:pt>
                <c:pt idx="55">
                  <c:v>Dia 26</c:v>
                </c:pt>
                <c:pt idx="56">
                  <c:v>Dia 27</c:v>
                </c:pt>
                <c:pt idx="57">
                  <c:v>Dia 28</c:v>
                </c:pt>
                <c:pt idx="58">
                  <c:v>Dia 29</c:v>
                </c:pt>
                <c:pt idx="59">
                  <c:v>Dia 30</c:v>
                </c:pt>
                <c:pt idx="60">
                  <c:v>Dia 01</c:v>
                </c:pt>
                <c:pt idx="61">
                  <c:v>Dia 02</c:v>
                </c:pt>
                <c:pt idx="62">
                  <c:v>Dia 03</c:v>
                </c:pt>
                <c:pt idx="63">
                  <c:v>Dia 04</c:v>
                </c:pt>
                <c:pt idx="64">
                  <c:v>Dia 05</c:v>
                </c:pt>
                <c:pt idx="65">
                  <c:v>Dia 06</c:v>
                </c:pt>
                <c:pt idx="66">
                  <c:v>Dia 07</c:v>
                </c:pt>
                <c:pt idx="67">
                  <c:v>Dia 08</c:v>
                </c:pt>
                <c:pt idx="68">
                  <c:v>Dia 09</c:v>
                </c:pt>
                <c:pt idx="69">
                  <c:v>Dia 10</c:v>
                </c:pt>
                <c:pt idx="70">
                  <c:v>Dia 11</c:v>
                </c:pt>
                <c:pt idx="71">
                  <c:v>Dia 12</c:v>
                </c:pt>
                <c:pt idx="72">
                  <c:v>Dia 13</c:v>
                </c:pt>
                <c:pt idx="73">
                  <c:v>Dia 14</c:v>
                </c:pt>
                <c:pt idx="74">
                  <c:v>Dia 15</c:v>
                </c:pt>
                <c:pt idx="75">
                  <c:v>Dia 16</c:v>
                </c:pt>
                <c:pt idx="76">
                  <c:v>Dia 17</c:v>
                </c:pt>
                <c:pt idx="77">
                  <c:v>Dia 18</c:v>
                </c:pt>
                <c:pt idx="78">
                  <c:v>Dia 19</c:v>
                </c:pt>
                <c:pt idx="79">
                  <c:v>Dia 20</c:v>
                </c:pt>
                <c:pt idx="80">
                  <c:v>Dia 21</c:v>
                </c:pt>
                <c:pt idx="81">
                  <c:v>Dia 22</c:v>
                </c:pt>
                <c:pt idx="82">
                  <c:v>Dia 23</c:v>
                </c:pt>
                <c:pt idx="83">
                  <c:v>Dia 24</c:v>
                </c:pt>
                <c:pt idx="84">
                  <c:v>Dia 25</c:v>
                </c:pt>
                <c:pt idx="85">
                  <c:v>Dia 26</c:v>
                </c:pt>
                <c:pt idx="86">
                  <c:v>Dia 27</c:v>
                </c:pt>
                <c:pt idx="87">
                  <c:v>Dia 28</c:v>
                </c:pt>
                <c:pt idx="88">
                  <c:v>Dia 29</c:v>
                </c:pt>
                <c:pt idx="89">
                  <c:v>Dia 30</c:v>
                </c:pt>
                <c:pt idx="90">
                  <c:v>Dia 01</c:v>
                </c:pt>
                <c:pt idx="91">
                  <c:v>Dia 02</c:v>
                </c:pt>
                <c:pt idx="92">
                  <c:v>Dia 03</c:v>
                </c:pt>
                <c:pt idx="93">
                  <c:v>Dia 04</c:v>
                </c:pt>
                <c:pt idx="94">
                  <c:v>Dia 05</c:v>
                </c:pt>
              </c:strCache>
            </c:strRef>
          </c:cat>
          <c:val>
            <c:numRef>
              <c:f>Grafico!$C$2:$C$96</c:f>
              <c:numCache>
                <c:formatCode>General</c:formatCode>
                <c:ptCount val="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8000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8000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8000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32-4275-B081-8DF6D72AC7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3192952"/>
        <c:axId val="393195832"/>
      </c:areaChart>
      <c:catAx>
        <c:axId val="393192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93195832"/>
        <c:crosses val="autoZero"/>
        <c:auto val="1"/>
        <c:lblAlgn val="ctr"/>
        <c:lblOffset val="100"/>
        <c:noMultiLvlLbl val="0"/>
      </c:catAx>
      <c:valAx>
        <c:axId val="393195832"/>
        <c:scaling>
          <c:orientation val="minMax"/>
          <c:max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MB RAM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93192952"/>
        <c:crosses val="autoZero"/>
        <c:crossBetween val="midCat"/>
        <c:majorUnit val="2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314325</xdr:colOff>
      <xdr:row>1</xdr:row>
      <xdr:rowOff>57150</xdr:rowOff>
    </xdr:from>
    <xdr:to>
      <xdr:col>15</xdr:col>
      <xdr:colOff>142875</xdr:colOff>
      <xdr:row>15</xdr:row>
      <xdr:rowOff>133350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68DA3DB-87E6-E954-EF1D-48594D934B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361950</xdr:colOff>
      <xdr:row>18</xdr:row>
      <xdr:rowOff>76200</xdr:rowOff>
    </xdr:from>
    <xdr:to>
      <xdr:col>15</xdr:col>
      <xdr:colOff>57150</xdr:colOff>
      <xdr:row>32</xdr:row>
      <xdr:rowOff>152400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62687568-5670-2F8C-D3D1-CB9D4E17E6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742950</xdr:colOff>
      <xdr:row>1</xdr:row>
      <xdr:rowOff>66675</xdr:rowOff>
    </xdr:from>
    <xdr:to>
      <xdr:col>22</xdr:col>
      <xdr:colOff>571500</xdr:colOff>
      <xdr:row>15</xdr:row>
      <xdr:rowOff>142875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9AB00F5E-1A83-4E22-AE79-4B59441482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85725</xdr:colOff>
      <xdr:row>20</xdr:row>
      <xdr:rowOff>123825</xdr:rowOff>
    </xdr:from>
    <xdr:to>
      <xdr:col>22</xdr:col>
      <xdr:colOff>542925</xdr:colOff>
      <xdr:row>35</xdr:row>
      <xdr:rowOff>9525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E0B81859-F201-472C-814B-F79D922143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19050</xdr:colOff>
      <xdr:row>1</xdr:row>
      <xdr:rowOff>47624</xdr:rowOff>
    </xdr:from>
    <xdr:to>
      <xdr:col>29</xdr:col>
      <xdr:colOff>609600</xdr:colOff>
      <xdr:row>35</xdr:row>
      <xdr:rowOff>19050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035BDE4A-5AD1-425C-A026-BF2F591048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z Ordoñez" refreshedDate="45897.484371643521" createdVersion="8" refreshedVersion="8" minRefreshableVersion="3" recordCount="1112" xr:uid="{00000000-000A-0000-FFFF-FFFF4D000000}">
  <cacheSource type="worksheet">
    <worksheetSource ref="B1:U1113" sheet="CONSOLIDADOFinal"/>
  </cacheSource>
  <cacheFields count="20">
    <cacheField name="Dominio" numFmtId="0">
      <sharedItems/>
    </cacheField>
    <cacheField name="Menu" numFmtId="0">
      <sharedItems count="8">
        <s v="Gestion de la nave"/>
        <s v="Consultas"/>
        <s v="Expediente Electrónico"/>
        <s v="Gestion de puertos"/>
        <s v="Gestion para el Impedimento de Zarpe"/>
        <s v="Notificación"/>
        <s v="Reportes"/>
        <s v="Trámites y Pagos"/>
      </sharedItems>
    </cacheField>
    <cacheField name="Sub Menu" numFmtId="0">
      <sharedItems count="17">
        <s v="Gestión del DUE"/>
        <s v="Ficha Técnica"/>
        <s v="Consultar ficha tecnica"/>
        <s v="Programación Arribo y Zarpe"/>
        <s v="Seguimiento nave"/>
        <s v="Visualización de Audit Trail"/>
        <s v="Consultas Expediente Electrónico"/>
        <s v="Agencia cambio tripulación"/>
        <s v="Cambio agencia"/>
        <s v="No aplica"/>
        <s v="Alertas de Impedimento de Zarpe"/>
        <s v="Impedimento de Zarpe"/>
        <s v="Generacion de reportes"/>
        <s v="Autorizar para reasignación CPB"/>
        <s v="Firmar Documento"/>
        <s v="Listado de Declaración Jurada"/>
        <s v="Listado de Trámites"/>
      </sharedItems>
    </cacheField>
    <cacheField name="Opción" numFmtId="0">
      <sharedItems count="166">
        <s v="Listar - Modificar escala - Declaración marítima de sanidad"/>
        <s v="Listar - Modificar escala - Declaración marítima de sanidad - DDJJ"/>
        <s v="Listar - Modificar escala - Declaración marítima de sanidad - Enviar"/>
        <s v="Listar - Modificar escala - Declaración marítima de sanidad - Generar CPB"/>
        <s v="Listar - Modificar escala - Declaración marítima de sanidad - Regenerar CPB"/>
        <s v="Listar - Modificar escala - Declaración marítima de sanidad - Adjuntar documentos"/>
        <s v="Listar - Modificar escala - Declaración marítima de sanidad - Datos de la declaración"/>
        <s v="Listar - Modificar escala - Declaración marítima de sanidad - Plantilla adjunta - agregar"/>
        <s v="Listar - Modificar escala - Declaración marítima de sanidad - Guardar"/>
        <s v="Listar - Modificar escala - Declaración marítima de sanidad - Plantilla adjunta"/>
        <s v="Listar - Modificar escala - Declaración marítima de sanidad - Plantilla adjunta - editar"/>
        <s v="Listar - Modificar escala - Declaración marítima de sanidad - Ver CPB"/>
        <s v="Listar - Modificar escala - Declaración marítima de sanidad - Imprimir CPB"/>
        <s v="Listar - Modificar escala - Declaración marítima de sanidad - Opinar - opinar"/>
        <s v="Listar - Modificar escala - Declaración marítima de sanidad - Opinar"/>
        <s v="Nueva escala - anunciar"/>
        <s v="Listar"/>
        <s v="Solo Zarpe"/>
        <s v="Listar - Modificar escala"/>
        <s v="Nueva escala"/>
        <s v="Nueva escala - Puerto de procedencia - combo (form)"/>
        <s v="Nueva escala - Puerto de destino - combo (form)"/>
        <s v="Buscar"/>
        <s v="Filtrar"/>
        <s v="Crear reporte"/>
        <s v="Arribo Condicional - chk(form) "/>
        <s v="Nueva escala - selecciconar"/>
        <s v="Nueva escala - buscar"/>
        <s v="Listar - ETA"/>
        <s v="Listar - ETD"/>
        <s v="Listar - Registro de tiempos y movimientos + Enviar"/>
        <s v="Solo Zarpe - Anunciar"/>
        <s v="Listar - Revertir envío doc."/>
        <s v="Listar - Impedir zarpe"/>
        <s v="Listar - Cambio agencia"/>
        <s v="Listar - Aprobación de Documentos de Zarpe"/>
        <s v="Listar - Autorización de Zarpe + Aceptar"/>
        <s v="Listar - Registro de tiempos y movimientos"/>
        <s v="Listar - Registro de tiempos y movimientos + Nueva operación"/>
        <s v="Listar - Aprobación de Documentos de Zarpe + Aceptar"/>
        <s v="Listar - Supervisión DUE"/>
        <s v="Listar - Autorización de Zarpe"/>
        <s v="Solo Zarpe - Buscar"/>
        <s v="Listar - Seguimiento"/>
        <s v="Listar - Imprimir documentos"/>
        <s v="Listar - Imprimir formatos"/>
        <s v="Nueva ficha"/>
        <s v="Editar ficha"/>
        <s v="Nueva ficha - guardar"/>
        <s v="Nueva ficha - enviar"/>
        <s v="Editar ficha - Desistir ficha"/>
        <s v="Editar ficha - Cancelar ficha"/>
        <s v="Editar ficha - Opinión + Responder"/>
        <s v="Nueva ficha - valida call sign (form)"/>
        <s v="Nueva ficha - valida mmsi (form)"/>
        <s v="Nueva ficha - valida imo (form)"/>
        <s v="Nueva ficha - valida matrícula (form)"/>
        <s v="Listar - Consultar"/>
        <s v="Listar - Consultar + opinar"/>
        <s v="Listar - Modificar escala - Lista de narcóticos"/>
        <s v="Listar - Modificar escala - Lista de narcóticos - Adjuntar documento"/>
        <s v="Listar - Modificar escala - Lista de narcóticos - Guardar"/>
        <s v="Listar - Modificar escala - Lista de narcóticos - Enviar"/>
        <s v="Listar - Modificar escala - Lista de narcóticos - Opinar - opinar"/>
        <s v="Listar - Modificar escala - Lista de narcóticos - Opinar"/>
        <s v="Listar - Modificar escala - Lista de provisiones - Adjuntar documento"/>
        <s v="Listar - Modificar escala - Lista de provisiones - Carga plantillla"/>
        <s v="Listar - Modificar escala - Lista de provisiones"/>
        <s v="Listar - Modificar escala - Lista de provisiones - Editar provisiones"/>
        <s v="Listar - Modificar escala - Lista de provisiones - Prov. A bordo - opción Si"/>
        <s v="Listar - Modificar escala - Lista de provisiones - Guardar"/>
        <s v="Listar - Modificar escala - Lista de provisiones - Enviar"/>
        <s v="Listar - Modificar escala - Lista de provisiones - Agregar provisiones"/>
        <s v="Listar - Modificar escala - Lista de provisiones - Descarga plantillla"/>
        <s v="Listar - Modificar escala - Lista de provisiones - Opinar - opinar"/>
        <s v="Listar - Modificar escala - Lista de provisiones - Opinar"/>
        <s v="Listar - Modificar escala - Mercancía peligrosa - Adjuntar documento"/>
        <s v="Listar - Modificar escala - Mercancía peligrosa - Agregar mercancía"/>
        <s v="Listar - Modificar escala - Mercancía peligrosa"/>
        <s v="Listar - Modificar escala - Mercancía peligrosa - Cargar plantilla"/>
        <s v="Listar - Modificar escala - Mercancía peligrosa - Editar mercancía"/>
        <s v="Listar - Modificar escala - Mercancía peligrosa - Enviar"/>
        <s v="Listar - Modificar escala - Mercancía peligrosa - Guardar"/>
        <s v="Listar - Modificar escala - Mercancía peligrosa - Descargar plantilla"/>
        <s v="Listar - Modificar escala - Mercancía peligrosa - Opinar - opinar"/>
        <s v="Listar - Modificar escala - Mercancía peligrosa - Opinar"/>
        <s v="Consultar"/>
        <s v="Exportar"/>
        <s v="Consultar - ver"/>
        <s v="Listar / filtrar"/>
        <s v="Descargar"/>
        <s v="Ver documento"/>
        <s v="Nuevo cambio - informar"/>
        <s v="Nuevo cambio - buscar nave + seleccionar"/>
        <s v="Nuevo cambio - buscar due"/>
        <s v="Nuevo cambio"/>
        <s v="Listar - ver"/>
        <s v="Acciones - cancelar"/>
        <s v="Acciones - modificar"/>
        <s v="Acciones - aceptar"/>
        <s v="Listar - Ver Detalle Alerta"/>
        <s v="Crear Alerta de Impedimento + enviar"/>
        <s v="Crear Levante de Alerta + Enviar"/>
        <s v="Crear Alerta de Impedimento + seleccionar"/>
        <s v="Listar - levantar impedimento"/>
        <s v="No aplica"/>
        <s v="Generar"/>
        <s v="Listar - firmar"/>
        <s v="Ver"/>
        <s v="Listar - Modificar escala - Lista de pasajeros"/>
        <s v="Listar - Modificar escala - Lista de pasajeros - Agregar pasajero"/>
        <s v="Listar - Modificar escala - Lista de pasajeros - Agregar documento"/>
        <s v="Listar - Modificar escala - Lista de pasajeros - Cargar plantilla"/>
        <s v="Listar - Modificar escala - Lista de pasajeros - Guardar"/>
        <s v="Listar - Modificar escala - Lista de pasajeros - Enviar"/>
        <s v="Listar - Modificar escala - Lista de pasajeros - Descarga plantilla"/>
        <s v="Listar - Modificar escala - Lista de pasajeros - Opinar - opinar"/>
        <s v="Listar - Modificar escala - Lista de pasajeros - Opinar"/>
        <s v="Listar - Modificar escala - Patente Sanitaria"/>
        <s v="Listar - Modificar escala - Patente Sanitaria - Generar CPB"/>
        <s v="Listar - Modificar escala - Patente Sanitaria - Regenerar CPB"/>
        <s v="Listar - Modificar escala - Patente Sanitaria - DDJJ"/>
        <s v="Listar - Modificar escala - Patente Sanitaria - Adjuntar documentos"/>
        <s v="Listar - Modificar escala - Patente Sanitaria - Enviar"/>
        <s v="Listar - Modificar escala - Patente Sanitaria - Datos de la declaración"/>
        <s v="Listar - Modificar escala - Patente Sanitaria - Guardar"/>
        <s v="Listar - Modificar escala - Patente Sanitaria - Ver CPB"/>
        <s v="Listar - Modificar escala - Patente Sanitaria - Imprimir CPB"/>
        <s v="Listar - Modificar escala - Patente Sanitaria - Opinar - opinar"/>
        <s v="Listar - Modificar escala - Patente Sanitaria - Opinar"/>
        <s v="Listar - Modificar escala - PBIP"/>
        <s v="Listar - Modificar escala - PBIP - Adjuntar documento"/>
        <s v="Listar - Modificar escala - PBIP - Últimas escalas - Agregar"/>
        <s v="Listar - Modificar escala - PBIP - Últimas escalas - Editar"/>
        <s v="Listar - Modificar escala - PBIP - Protección adicional - Agregar"/>
        <s v="Listar - Modificar escala - PBIP - Protección adicional - Editar"/>
        <s v="Listar - Modificar escala - PBIP - Actividad buque a buque - Agregar"/>
        <s v="Listar - Modificar escala - PBIP - Actividad buque a buque - Editar"/>
        <s v="Listar - Modificar escala - PBIP - Datos de PBIP - Datos requeridos por la Regla XI-2/9.2.2 del SOLAS - Certificado Internacional de Protección del Buque válido - radiobutton(form)"/>
        <s v="Listar - Modificar escala - PBIP - Datos de PBIP - Datos requeridos por la Regla XI-2/9.2.2 del SOLAS - Certificado Internacional Provisional de Protección del Buque válido - radiobutton(form)"/>
        <s v="Listar - Modificar escala - PBIP - Guardar"/>
        <s v="Listar - Modificar escala - PBIP - Enviar"/>
        <s v="Listar - Modificar escala - PBIP - Datos de PBIP - Datos del Puerto y de la Instalación Portuaria - Objetivo primario de la escala -  combo(form)"/>
        <s v="Listar - Modificar escala - PBIP - Check Si/No"/>
        <s v="Listar - Modificar escala - PBIP - Opinar - opinar"/>
        <s v="Listar - Modificar escala - PBIP - Opinar"/>
        <s v="Listar - Modificar escala - Solicitud de despacho"/>
        <s v="Listar - Modificar escala - Solicitud de despacho - Regenerar CPB"/>
        <s v="Listar - Modificar escala - Solicitud de despacho - DDJJ"/>
        <s v="Listar - Modificar escala - Solicitud de despacho - Enviar"/>
        <s v="Listar - Modificar escala - Solicitud de despacho - Generar CPB"/>
        <s v="Listar - Modificar escala - Solicitud de despacho - Adjuntar documento"/>
        <s v="Listar - Modificar escala - Solicitud de despacho - Guardar"/>
        <s v="Listar - Modificar escala - Solicitud de despacho - Ver CPB"/>
        <s v="Listar - Modificar escala - Solicitud de despacho - Imprimir"/>
        <s v="Listar - Modificar escala - Solicitud de despacho - Opinar - opinar"/>
        <s v="Listar - Modificar escala - Solicitud de despacho - Opinar"/>
        <s v="Listar - Modificar escala - Lista de tripulantes - Cargar plantilla"/>
        <s v="Listar - Modificar escala - Lista de tripulantes - Agregar tripulante"/>
        <s v="Listar - Modificar escala - Lista de tripulantes"/>
        <s v="Listar - Modificar escala - Lista de tripulantes - Guardar"/>
        <s v="Listar - Modificar escala - Lista de tripulantes - Enviar"/>
        <s v="Listar - Modificar escala - Lista de tripulantes - Descarga plantilla"/>
        <s v="Listar - Modificar escala - Lista de tripulantes - Agregar documento"/>
        <s v="Listar - Modificar escala - Opinar - opinar"/>
        <s v="Listar - Modificar escala - Opinar"/>
      </sharedItems>
    </cacheField>
    <cacheField name="Metodo " numFmtId="0">
      <sharedItems count="8">
        <s v="GET "/>
        <s v="POST "/>
        <s v="PUT "/>
        <s v="GET"/>
        <s v="POST"/>
        <s v="PUT"/>
        <s v="Error 401"/>
        <s v="ver"/>
      </sharedItems>
    </cacheField>
    <cacheField name="Endpoint" numFmtId="0">
      <sharedItems containsBlank="1" longText="1"/>
    </cacheField>
    <cacheField name="Body Request" numFmtId="0">
      <sharedItems containsBlank="1" longText="1"/>
    </cacheField>
    <cacheField name="Authorization (Token)" numFmtId="0">
      <sharedItems containsBlank="1" longText="1"/>
    </cacheField>
    <cacheField name="idPerfil" numFmtId="0">
      <sharedItems containsBlank="1" containsMixedTypes="1" containsNumber="1" containsInteger="1" minValue="101" maxValue="111"/>
    </cacheField>
    <cacheField name="user" numFmtId="0">
      <sharedItems containsBlank="1"/>
    </cacheField>
    <cacheField name="Accept" numFmtId="0">
      <sharedItems containsBlank="1"/>
    </cacheField>
    <cacheField name="Content-Type" numFmtId="0">
      <sharedItems containsBlank="1"/>
    </cacheField>
    <cacheField name="ruc" numFmtId="0">
      <sharedItems containsBlank="1" containsMixedTypes="1" containsNumber="1" containsInteger="1" minValue="20100010136" maxValue="20551239692"/>
    </cacheField>
    <cacheField name="Nombre API" numFmtId="0">
      <sharedItems/>
    </cacheField>
    <cacheField name="Endpoint2" numFmtId="0">
      <sharedItems longText="1"/>
    </cacheField>
    <cacheField name="Longitud" numFmtId="0">
      <sharedItems containsSemiMixedTypes="0" containsString="0" containsNumber="1" containsInteger="1" minValue="5" maxValue="425"/>
    </cacheField>
    <cacheField name="nlong" numFmtId="0">
      <sharedItems containsSemiMixedTypes="0" containsString="0" containsNumber="1" containsInteger="1" minValue="5" maxValue="151"/>
    </cacheField>
    <cacheField name="EndpointSTD" numFmtId="0">
      <sharedItems/>
    </cacheField>
    <cacheField name="EndpointCopy" numFmtId="0">
      <sharedItems/>
    </cacheField>
    <cacheField name="EndpointSTDOK" numFmtId="0">
      <sharedItems count="232">
        <s v="https://gateway-apim-test.vuce.gob.pe/pass-through-https-cert/cp2/cambioagenciatripulante-query/1.0/tripulante/lista/2180"/>
        <s v="https://gateway-apim-test.vuce.gob.pe/pass-through-https-cert/cp2/cambioagenciatripulante-query/1.0/tripulante/lista/2180?"/>
        <s v="https://gateway-apim-test.vuce.gob.pe/pass-through-https-cert/cp2/comunes-query/1.0/documentos?"/>
        <s v="https://gateway-apim-test.vuce.gob.pe/pass-through-https-cert/cp2/comunes-query/1.0/documentos-adjuntos?"/>
        <s v="https://gateway-apim-test.vuce.gob.pe/pass-through-https-cert/cp2/comunes-query/1.0/master/allByCodeAndAttribute?"/>
        <s v="https://gateway-apim-test.vuce.gob.pe/pass-through-https-cert/cp2/comunes-query/1.0/master/allByCodeAndDescription?"/>
        <s v="https://gateway-apim-test.vuce.gob.pe/pass-through-https-cert/cp2/comunes-query/1.0/master/findByCode?"/>
        <s v="https://gateway-apim-test.vuce.gob.pe/pass-through-https-cert/cp2/escaladocumento-command/1.0/escala-documentos"/>
        <s v="https://gateway-apim-test.vuce.gob.pe/pass-through-https-cert/cp2/escaladocumento-query/1.0/escala-documentos?"/>
        <s v="https://gateway-apim-test.vuce.gob.pe/pass-through-https-cert/cp2/fichatecnica-query/1.0/documentos?"/>
        <s v="https://gateway-apim-test.vuce.gob.pe/pass-through-https-cert/cp2/gestionduenave-query/1.0/declaracion-maritima-sanidad/2180"/>
        <s v="https://gateway-apim-test.vuce.gob.pe/pass-through-https-cert/cp2/gestionduenave-query/1.0/declaracion-maritima-sanidad/2287"/>
        <s v="https://gateway-apim-test.vuce.gob.pe/pass-through-https-cert/cp2/gestionduenave-query/1.0/declaracion-maritima-sanidad/planillas/2287?"/>
        <s v="https://gateway-apim-test.vuce.gob.pe/pass-through-https-cert/cp2/gestionduenave-query/1.0/escalas/2180?"/>
        <s v="https://gateway-apim-test.vuce.gob.pe/pass-through-https-cert/cp2/gestionduenave-query/1.0/escalas/2287?"/>
        <s v="https://gateway-apim-test.vuce.gob.pe/pass-through-https-cert/cp2/gestionduenave-query/1.0/escalas/convoy/2287"/>
        <s v="https://gateway-apim-test.vuce.gob.pe/pass-through-https-cert/cp2/gestionduenave-query/1.0/pasajero/all/2287?"/>
        <s v="https://gateway-apim-test.vuce.gob.pe/pass-through-https-cert/cp2/gestionduenave-query/1.0/pasajero/lista/2180?"/>
        <s v="https://gateway-apim-test.vuce.gob.pe/pass-through-https-cert/cp2/gestionduenave-query/1.0/tripulante/2287?"/>
        <s v="https://gateway-apim-test.vuce.gob.pe/pass-through-https-cert/cp2/processdue/1.0/camunda/init"/>
        <s v="https://gateway-apim-test.vuce.gob.pe/pass-through-https-cert/cp2/sp-pagos/1.0/formas-pago?"/>
        <s v="https://gateway-apim-test.vuce.gob.pe/pass-through-https-cert/cp2/sp-pagos/1.0/ordenes-pago"/>
        <s v="https://gateway-apim-test.vuce.gob.pe/pass-through-https-cert/cp2/sp-pagos/1.0/ordenes-pago/1854/anular"/>
        <s v="https://gateway-apim-test.vuce.gob.pe/pass-through-https-cert/cp2/sp-pagos/1.0/ordenes-pago/1855/pdf"/>
        <s v="https://gateway-apim-test.vuce.gob.pe/pass-through-https-cert/cp2/sp-pagos/1.0/ordenes-pago/2180?"/>
        <s v="https://gateway-apim-test.vuce.gob.pe/pass-through-https-cert/cp2/sp-pagos/1.0/ordenes-pago/2287?"/>
        <s v="https://gateway-apim-test.vuce.gob.pe/pass-through-https-cert/cp2/sp-pagos/1.0/ordenes-pago/regla-negocio?"/>
        <s v="https://gateway-apim-test.vuce.gob.pe/pass-through-https-cert/cp2/sp-pagos/1.0/pagos/escala/2287/detalles-declaracion/1"/>
        <s v="https://gateway-apim-test.vuce.gob.pe/pass-through-https-cert/cp2/tramiteyrectificacion-command/1.0/declaracion-jurada"/>
        <s v="https://gateway-apim-test.vuce.gob.pe/pass-through-https-cert/cp2/tramiteyrectificacion-query/1.0/declaracion-jurada?"/>
        <s v="https://gateway-apim-test.vuce.gob.pe/pass-through-https-cert/cp2/tramiteyrectificacion-query/1.0/ordenes-pago/2287?"/>
        <s v="https://gateway-apim-test.vuce.gob.pe/pass-through-https-cert/cp2/tramiteyrectificacion-query/1.0/tramites/escala/2180/documento/81?"/>
        <s v="https://gateway-apim-test.vuce.gob.pe/pass-through-https-cert/cp2/tramiteyrectificacion-query/1.0/tramites/escala/2287/documento/81?"/>
        <s v="https://gateway-apim-test.vuce.gob.pe/pass-through-https-cert/cp2/cambioagenciatripulante-query/1.0/tripulante/lista/1306"/>
        <s v="https://gateway-apim-test.vuce.gob.pe/pass-through-https-cert/cp2/cambioagenciatripulante-query/1.0/tripulante/lista/1306?"/>
        <s v="https://gateway-apim-test.vuce.gob.pe/pass-through-https-cert/cp2/gestionduenave-command/1.0/escala-revision"/>
        <s v="https://gateway-apim-test.vuce.gob.pe/pass-through-https-cert/cp2/gestionduenave-query/1.0/agency/findByRuc?"/>
        <s v="https://gateway-apim-test.vuce.gob.pe/pass-through-https-cert/cp2/gestionduenave-query/1.0/declaracion-maritima-sanidad/1306"/>
        <s v="https://gateway-apim-test.vuce.gob.pe/pass-through-https-cert/cp2/gestionduenave-query/1.0/escalas/1306?"/>
        <s v="https://gateway-apim-test.vuce.gob.pe/pass-through-https-cert/cp2/gestionduenave-query/1.0/escalas/convoy/1306"/>
        <s v="https://gateway-apim-test.vuce.gob.pe/pass-through-https-cert/cp2/gestionduenave-query/1.0/escala-seguimientos/escalaId/1306/1?"/>
        <s v="https://gateway-apim-test.vuce.gob.pe/pass-through-https-cert/cp2/gestionduenave-query/1.0/escala-seguimientos/search?"/>
        <s v="https://gateway-apim-test.vuce.gob.pe/pass-through-https-cert/cp2/gestionduenave-query/1.0/pasajero/lista/1306?"/>
        <s v="https://gateway-apim-test.vuce.gob.pe/pass-through-https-cert/cp2/sp-pagos/1.0/ordenes-pago/1306?docum"/>
        <s v="https://gateway-apim-test.vuce.gob.pe/pass-through-https-cert/cp2/tramiteyrectificacion-query/1.0/tramites/escala/1306/documento/81?"/>
        <s v="https://gateway-apim-test.vuce.gob.pe/pass-through-https-cert/cp2/buzon/1.0/notificaciones"/>
        <s v="https://gateway-apim-test.vuce.gob.pe/pass-through-https-cert/cp2/comunes-query/1.0/master/allByCode?"/>
        <s v="https://gateway-apim-test.vuce.gob.pe/pass-through-https-cert/cp2/gestionduenave-command/1.0/escalas/"/>
        <s v="https://gateway-apim-test.vuce.gob.pe/pass-through-https-cert/cp2/gestionduenave-query/1.0/escalas/2227?"/>
        <s v="https://gateway-apim-test.vuce.gob.pe/pass-through-https-cert/cp2/gestionduenave-query/1.0/escalas/buscaravanzadanew"/>
        <s v="https://gateway-apim-test.vuce.gob.pe/pass-through-https-cert/cp2/gestionduenave-query/1.0/escalas/convoy/2227"/>
        <s v="https://gateway-apim-test.vuce.gob.pe/pass-through-https-cert/cp2/gestionduenave-query/1.0/escalas/generaPDF"/>
        <s v="https://gateway-apim-test.vuce.gob.pe/pass-through-https-cert/cp2/gestionduenave-query/1.0/escalas/naves/3576?"/>
        <s v="https://gateway-apim-test.vuce.gob.pe/pass-through-https-cert/cp2/gestionduenave-query/1.0/escalas/naves?"/>
        <s v="https://gateway-apim-test.vuce.gob.pe/pass-through-https-cert/cp2/gestionduenave-query/1.0/escalas/puertos/nacional"/>
        <s v="https://gateway-apim-test.vuce.gob.pe/pass-through-https-cert/cp2/translate/1.0/lang/es"/>
        <s v="https://authorize-test.vuce.gob.pe/auth2/realms/autenticacion2/protocol/openid-connect/auth?"/>
        <s v="https://authorize-test.vuce.gob.pe/auth2/realms/autenticacion2/protocol/openid-connect/token"/>
        <s v="https://gateway-apim-test.vuce.gob.pe/pass-through-https-cert/autenticacion2/authentication-common-api/1.0/keycloak/validate-public-token"/>
        <s v="https://gateway-apim-test.vuce.gob.pe/pass-through-https-cert/cp2/buzon/1.0/notificaciones/count/101?"/>
        <s v="https://gateway-apim-test.vuce.gob.pe/pass-through-https-cert/cp2/cambioagencia-query/1.0/cambioagencia/valida-pendiente?"/>
        <s v="https://gateway-apim-test.vuce.gob.pe/pass-through-https-cert/cp2/comunes-command/1.0/escalaseguimiento/save"/>
        <s v="https://gateway-apim-test.vuce.gob.pe/pass-through-https-cert/cp2/comunes-query/1.0/agencias"/>
        <s v="https://gateway-apim-test.vuce.gob.pe/pass-through-https-cert/cp2/fichatecnica-query/1.0/buscarByFichaTecnicaId/2168"/>
        <s v="https://gateway-apim-test.vuce.gob.pe/pass-through-https-cert/cp2/fichatecnica-query/1.0/buscarByFichaTecnicaId/2543"/>
        <s v="https://gateway-apim-test.vuce.gob.pe/pass-through-https-cert/cp2/fichatecnica-query/1.0/documentos/vencidos?"/>
        <s v="https://gateway-apim-test.vuce.gob.pe/pass-through-https-cert/cp2/firmadigital-command/1.0/signature/save-datail"/>
        <s v="https://gateway-apim-test.vuce.gob.pe/pass-through-https-cert/cp2/gestionduenave-command/1.0/arribo/autorizar/1332"/>
        <s v="https://gateway-apim-test.vuce.gob.pe/pass-through-https-cert/cp2/gestionduenave-command/1.0/cambioagencia?"/>
        <s v="https://gateway-apim-test.vuce.gob.pe/pass-through-https-cert/cp2/gestionduenave-command/1.0/despacho"/>
        <s v="https://gateway-apim-test.vuce.gob.pe/pass-through-https-cert/cp2/gestionduenave-query/1.0/e"/>
        <s v="https://gateway-apim-test.vuce.gob.pe/pass-through-https-cert/cp2/gestionduenave-command/1.0/escalas/validar-form-escala"/>
        <s v="https://gateway-apim-test.vuce.gob.pe/pass-through-https-cert/cp2/gestionduenave-command/1.0/escala-supervision"/>
        <s v="https://gateway-apim-test.vuce.gob.pe/pass-through-https-cert/cp2/gestionduenave-command/1.0/operacion/registrar?"/>
        <s v="https://gateway-apim-test.vuce.gob.pe/pass-through-https-cert/cp2/gestionduenave-query/1.0/auth-arribo/listar-opinion?"/>
        <s v="https://gateway-apim-test.vuce.gob.pe/pass-through-https-cert/cp2/gestionduenave-query/1.0/cambioagencia/validaciones?"/>
        <s v="https://gateway-apim-test.vuce.gob.pe/pass-through-https-cert/cp2/gestionduenave-query/1.0/despacho/escala/1332"/>
        <s v="https://gateway-apim-test.vuce.gob.pe/pass-through-https-cert/cp2/gestionduenave-query/1.0/despacho/guid/1332"/>
        <s v="https://gateway-apim-test.vuce.gob.pe/pass-through-https-cert/cp2/gestionduenave-query/1.0/escalas/1332?"/>
        <s v="https://gateway-apim-test.vuce.gob.pe/pass-through-https-cert/cp2/gestionduenave-query/1.0/escalas/1362?"/>
        <s v="https://gateway-apim-test.vuce.gob.pe/pass-through-https-cert/cp2/gestionduenave-query/1.0/escalas/1667?"/>
        <s v="https://gateway-apim-test.vuce.gob.pe/pass-through-https-cert/cp2/gestionduenave-query/1.0/escalas/2303?"/>
        <s v="https://gateway-apim-test.vuce.gob.pe/pass-through-https-cert/cp2/gestionduenave-query/1.0/escalas/autorizacion-zarpe/1332?"/>
        <s v="https://gateway-apim-test.vuce.gob.pe/pass-through-https-cert/cp2/gestionduenave-query/1.0/escalas/convoy/2303"/>
        <s v="https://gateway-apim-test.vuce.gob.pe/pass-through-https-cert/cp2/gestionduenave-query/1.0/escalas/naves/1236?"/>
        <s v="https://gateway-apim-test.vuce.gob.pe/pass-through-https-cert/cp2/gestionduenave-query/1.0/escala-seguimientos/autorization-zarpe/1332/20509645150?"/>
        <s v="https://gateway-apim-test.vuce.gob.pe/pass-through-https-cert/cp2/gestionduenave-query/1.0/escala-seguimientos/autorization-zarpe-auth/1332/20509645150"/>
        <s v="https://gateway-apim-test.vuce.gob.pe/pass-through-https-cert/cp2/gestionduenave-query/1.0/imprimir-documentos"/>
        <s v="https://gateway-apim-test.vuce.gob.pe/pass-through-https-cert/cp2/gestionduenave-query/1.0/motivo"/>
        <s v="https://gateway-apim-test.vuce.gob.pe/pass-through-https-cert/cp2/gestionduenave-query/1.0/motivo-escala/escala/1332"/>
        <s v="https://gateway-apim-test.vuce.gob.pe/pass-through-https-cert/cp2/gestionduenave-query/1.0/operacion/1332?"/>
        <s v="https://gateway-apim-test.vuce.gob.pe/pass-through-https-cert/cp2/gestionduenave-query/1.0/operacion/2303?"/>
        <s v="https://gateway-apim-test.vuce.gob.pe/pass-through-https-cert/cp2/gestionduenave-query/1.0/operacion/lista/1332"/>
        <s v="https://gateway-apim-test.vuce.gob.pe/pass-through-https-cert/cp2/gestionduenave-query/1.0/operacion/terminal/CLL"/>
        <s v="https://gateway-apim-test.vuce.gob.pe/pass-through-https-cert/cp2/gestionduenave-query/1.0/supervision-due/documentos-vencidos?"/>
        <s v="https://gateway-apim-test.vuce.gob.pe/pass-through-https-cert/cp2/impedimentozarpe-command/1.0/impedimentoszarpe/documentos"/>
        <s v="https://gateway-apim-test.vuce.gob.pe/pass-through-https-cert/cp2/impedimentozarpe-command/1.0/impedimentoszarpe/impedimentos"/>
        <s v="https://gateway-apim-test.vuce.gob.pe/pass-through-https-cert/cp2/licenciaoperacionagencia-query/1.0/agencias-con-licencia-de-operacion-por-puerto?"/>
        <s v="https://gateway-apim-test.vuce.gob.pe/pass-through-https-cert/cp2/reportes/1.0/generate/format/pdf"/>
        <s v="https://gateway-apim-test.vuce.gob.pe/pass-through-https-cert/cp2/reportes/1.0/generate/pdf"/>
        <s v="https://gateway-apim-test.vuce.gob.pe/pass-through-https-cert/cp2/seguridad/1.0/cuentas-vuce?"/>
        <s v="https://gateway-apim-test.vuce.gob.pe/pass-through-https-cert/cp2/seguridad/1.0/perfiles/101"/>
        <s v="https://gateway-apim-test.vuce.gob.pe/pass-through-https-cert/cp2/seguridad/1.0/roles-permisos?"/>
        <s v="https://landing-test.vuce.gob.pe/clm10"/>
        <s v="https://landing-test.vuce.gob.pe/cp2/gestionduenave/tiempo/1332"/>
        <s v="https://gateway-apim-test.vuce.gob.pe/pass-through-https-cert/cp2/fichatecnica-command/1.0/camunda/fichas-tecnicas"/>
        <s v="https://gateway-apim-test.vuce.gob.pe/pass-through-https-cert/cp2/fichatecnica-command/1.0/camunda/fichas-tecnicas/3103/detalle/3386"/>
        <s v="https://gateway-apim-test.vuce.gob.pe/pass-through-https-cert/cp2/fichatecnica-command/1.0/camunda/fichas-tecnicas/3279/detalle/3575"/>
        <s v="https://gateway-apim-test.vuce.gob.pe/pass-through-https-cert/cp2/fichatecnica-command/1.0/camunda/fichas-tecnicas/91/detalle/77"/>
        <s v="https://gateway-apim-test.vuce.gob.pe/pass-through-https-cert/cp2/fichatecnica-query/1.0/buscar-imo?"/>
        <s v="https://gateway-apim-test.vuce.gob.pe/pass-through-https-cert/cp2/fichatecnica-query/1.0/documento?"/>
        <s v="https://gateway-apim-test.vuce.gob.pe/pass-through-https-cert/cp2/fichatecnica-query/1.0/ficha-tecnica?"/>
        <s v="https://gateway-apim-test.vuce.gob.pe/pass-through-https-cert/cp2/fichatecnica-query/1.0/filtro?"/>
        <s v="https://gateway-apim-test.vuce.gob.pe/pass-through-https-cert/cp2/fichatecnica-query/1.0/generaPDF?"/>
        <s v="https://gateway-apim-test.vuce.gob.pe/pass-through-https-cert/cp2/fichatecnica-query/1.0/validar-form?"/>
        <s v="https://gateway-apim-test.vuce.gob.pe/pass-through-https-cert/cp2/fichatecnica-query/1.0/validar-form-header?"/>
        <s v="https://gateway-apim-test.vuce.gob.pe/pass-through-https-cert/cp2/comunes-query/1.0/master/allByCode"/>
        <s v="https://gateway-apim-test.vuce.gob.pe/pass-through-https-cert/cp2/fichatecnica-command/1.0/camunda/fichas-tecnicas/3280/detalle/3576"/>
        <s v="https://gateway-apim-test.vuce.gob.pe/pass-through-https-cert/cp2/gestionduenave-query/1.0/escalas/convoy/2180"/>
        <s v="https://gateway-apim-test.vuce.gob.pe/pass-through-https-cert/cp2/gestionduenave-query/1.0/narcotico/lista/2180"/>
        <s v="https://gateway-apim-test.vuce.gob.pe/pass-through-https-cert/cp2/gestionduenave-query/1.0/narcotico/lista/1306"/>
        <s v="https://gateway-apim-test.vuce.gob.pe/pass-through-https-cert/cp2/gestionduenave-command/1.0/provisiones/cargaMasivaProvision"/>
        <s v="https://gateway-apim-test.vuce.gob.pe/pass-through-https-cert/cp2/gestionduenave-query/1.0/count-pasajero-tripulante/count?"/>
        <s v="https://gateway-apim-test.vuce.gob.pe/pass-through-https-cert/cp2/gestionduenave-query/1.0/provisiones/estado/S/escala/2180/indicador/E"/>
        <s v="https://gateway-apim-test.vuce.gob.pe/pass-through-https-cert/cp2/gestionduenave-query/1.0/provisiones/files/provision.xlsx"/>
        <s v="https://gateway-apim-test.vuce.gob.pe/pass-through-https-cert/cp2/gestionduenave-query/1.0/provisiones/status/2180"/>
        <s v="https://gateway-apim-test.vuce.gob.pe/pass-through-https-cert/cp2/gestionduenave-query/1.0/escala-seguimientos/escalaId/2180/1?"/>
        <s v="https://gateway-apim-test.vuce.gob.pe/pass-through-https-cert/cp2/gestionduenave-command/1.0/mercancia-peligrosa/enviar-mercancia-peligrosa/2180"/>
        <s v="https://gateway-apim-test.vuce.gob.pe/pass-through-https-cert/cp2/gestionduenave-query/1.0/mercancia-peligrosa/2180?"/>
        <s v="https://gateway-apim-test.vuce.gob.pe/pass-through-https-cert/cp2/gestionduenave-query/1.0/mercancia-peligrosa/lista/2180"/>
        <s v="https://gateway-apim-test.vuce.gob.pe/pass-through-https-cert/cp2/gestionduenave-query/1.0/motivo-escala/escala/2180"/>
        <s v="https://gateway-apim-test.vuce.gob.pe/pass-through-https-cert/cp2/gestionduenave-query/1.0/provisiones/files/mercancias_peligrosas.xlsx"/>
        <s v="https://gateway-apim-test.vuce.gob.pe/pass-through-https-cert/cp2/gestionduenave-query/1.0/escala-seguimientos/escalaId/2287/2?"/>
        <s v="https://gateway-apim-test.vuce.gob.pe/pass-through-https-cert/cp2/gestionduenave-query/1.0/mercancia-peligrosa/2287?"/>
        <s v="https://gateway-apim-test.vuce.gob.pe/pass-through-https-cert/cp2/gestionduenave-query/1.0/mercancia-peligrosa/lista/2287"/>
        <s v="https://gateway-apim-test.vuce.gob.pe/pass-through-https-cert/cp2/consultaficha-query/1.0/fichastecnicas/exportarExcel?"/>
        <s v="https://gateway-apim-test.vuce.gob.pe/pass-through-https-cert/cp2/consultaficha-query/1.0/fichastecnicas?"/>
        <s v="https://gateway-apim-test.vuce.gob.pe/pass-through-https-cert/cp2/fichatecnica-query/1.0/buscar-idFicha?"/>
        <s v="https://gateway-apim-test.vuce.gob.pe/pass-through-https-cert/cp2/arriboyzarpe-query/1.0/arribozarpe/documento/pdf"/>
        <s v="https://gateway-apim-test.vuce.gob.pe/pass-through-https-cert/cp2/arriboyzarpe-query/1.0/arribozarpe/filter?"/>
        <s v="https://gateway-apim-test.vuce.gob.pe/pass-through-https-cert/cp2/arriboyzarpe-query/1.0/arribozarpe/search?"/>
        <s v="https://gateway-apim-test.vuce.gob.pe/pass-through-https-cert/cp2/arriboyzarpe-query/1.0/arribozarpe?"/>
        <s v="https://gateway-apim-test.vuce.gob.pe/pass-through-https-cert/cp2/comunes-query/1.0/master/allByFatherCode?"/>
        <s v="vacio"/>
        <s v="https://gateway-apim-test.vuce.gob.pe/pass-through-https-cert/cp2/audittrail-query/1.0/audittrail?"/>
        <s v="https://gateway-apim-test.vuce.gob.pe/pass-through-https-cert/cp2/gestionduenave-query/1.0/escala-documento/adjuntos-due/1712/E"/>
        <s v="https://gateway-apim-test.vuce.gob.pe/pass-through-https-cert/cp2/gestionduenave-query/1.0/escalas/buscarexpediente"/>
        <s v="https://gateway-apim-test.vuce.gob.pe/pass-through-https-cert/cp2/cambioagenciatripulante-command/1.0/cambio-agencia-tripulante"/>
        <s v="https://gateway-apim-test.vuce.gob.pe/pass-through-https-cert/cp2/cambioagenciatripulante-query/1.0/cambio-agencia-tripulante/filter?"/>
        <s v="https://gateway-apim-test.vuce.gob.pe/pass-through-https-cert/cp2/cambioagenciatripulante-query/1.0/cambio-agencia-tripulante/nave/filter?"/>
        <s v="https://gateway-apim-test.vuce.gob.pe/pass-through-https-cert/cp2/cambioagenciatripulante-query/1.0/cambio-agencia-tripulante/nave-by-nrodue?"/>
        <s v="https://gateway-apim-test.vuce.gob.pe/pass-through-https-cert/cp2/cambioagenciatripulante-query/1.0/cambio-agencia-tripulante/search?"/>
        <s v="https://gateway-apim-test.vuce.gob.pe/pass-through-https-cert/cp2/cambioagenciatripulante-query/1.0/cambio-agencia-tripulante?"/>
        <s v="https://gateway-apim-test.vuce.gob.pe/pass-through-https-cert/cp2/documento/1.0/documentos?"/>
        <s v="https://gateway-apim-test.vuce.gob.pe/pass-through-https-cert/cp2/cambioagencia-command/1.0/cambioagencia/emisor?"/>
        <s v="https://gateway-apim-test.vuce.gob.pe/pass-through-https-cert/cp2/cambioagencia-command/1.0/cambioagencia/receptor?"/>
        <s v="https://gateway-apim-test.vuce.gob.pe/pass-through-https-cert/cp2/cambioagencia-query/1.0/cambioagencia?"/>
        <s v="https://gateway-apim-test.vuce.gob.pe/pass-through-https-cert/cp2/puerto-query/1.0/dicapipuerto/zona"/>
        <s v="https://gateway-apim-test.vuce.gob.pe/pass-through-https-cert/cp2/puerto-query/1.0/documentos?"/>
        <s v="https://gateway-apim-test.vuce.gob.pe/pass-through-https-cert/cp2/puerto-query/1.0/movimientopuerto"/>
        <s v="https://gateway-apim-test.vuce.gob.pe/pass-through-https-cert/cp2/puerto-query/1.0/movimientopuerto?"/>
        <s v="https://gateway-apim-test.vuce.gob.pe/pass-through-https-cert/cp2/impedimentozarpe-command/1.0/impedimentoszarpe/alertas"/>
        <s v="https://gateway-apim-test.vuce.gob.pe/pass-through-https-cert/cp2/impedimentozarpe-command/1.0/impedimentoszarpe/levantealertas"/>
        <s v="https://gateway-apim-test.vuce.gob.pe/pass-through-https-cert/cp2/impedimentozarpe-command/1.0/impedimentoszarpe/levantealertas/documento"/>
        <s v="https://gateway-apim-test.vuce.gob.pe/pass-through-https-cert/cp2/impedimentozarpe-query/1.0/escalas/naves/3246?"/>
        <s v="https://gateway-apim-test.vuce.gob.pe/pass-through-https-cert/cp2/impedimentozarpe-query/1.0/escalas/naves?"/>
        <s v="https://gateway-apim-test.vuce.gob.pe/pass-through-https-cert/cp2/impedimentozarpe-query/1.0/impedimentoszarpe/alertas?"/>
        <s v="https://gateway-apim-test.vuce.gob.pe/pass-through-https-cert/cp2/impedimentozarpe-query/1.0/impedimentoszarpe/documentos?"/>
        <s v="https://gateway-apim-test.vuce.gob.pe/pass-through-https-cert/cp2/impedimentozarpe-query/1.0/impedimentoszarpe?"/>
        <s v="https://gateway-apim-test.vuce.gob.pe/pass-through-https-cert/cp2/impedimentozarpe-query/1.0/impedimentoszarpe?imo=9250"/>
        <s v="https://gateway-apim-test.vuce.gob.pe/pass-through-https-cert/cp2/buzon/1.0/notificaciones/embebbed/101?"/>
        <s v="https://landing-test.vuce.gob.pe/cp2/buzonelectronico"/>
        <s v="https://gateway-apim-test.vuce.gob.pe/pass-through-https-cert/cp2/firmadigital-command/1.0/signature/create-digital-signature"/>
        <s v="https://gateway-apim-test.vuce.gob.pe/pass-through-https-cert/cp2/firmadigital-command/1.0/signature/update-datail"/>
        <s v="https://gateway-apim-test.vuce.gob.pe/pass-through-https-cert/cp2/firmadigital-query/1.0/escalas/buscarfirmadigital"/>
        <s v="https://gateway-apim-test.vuce.gob.pe/pass-through-https-cert/cp2/tramiteyrectificacion-query/1.0/declaracion-jurada/list?"/>
        <s v="https://gateway-apim-test.vuce.gob.pe/pass-through-https-cert/cp2/tramiteyrectificacion-query/1.0/tramites?"/>
        <s v="https://gateway-apim-test.vuce.gob.pe/pass-through-https-cert/cp2/cambioagenciatripulante-query/1.0/pais/lista"/>
        <s v="https://gateway-apim-test.vuce.gob.pe/pass-through-https-cert/cp2/cambioagenciatripulante-query/1.0/persona/encontrar?"/>
        <s v="https://gateway-apim-test.vuce.gob.pe/pass-through-https-cert/cp2/gestionduenave-command/1.0/pasajero/cargaMasivaPasajero"/>
        <s v="https://gateway-apim-test.vuce.gob.pe/pass-through-https-cert/cp2/gestionduenave-query/1.0/listaPasajero/2180"/>
        <s v="https://gateway-apim-test.vuce.gob.pe/pass-through-https-cert/cp2/gestionduenave-query/1.0/provisiones/files/listapasajeros.xlsx"/>
        <s v="https://gateway-apim-test.vuce.gob.pe/pass-through-https-cert/cp2/cambioagenciatripulante-query/1.0/tripulante/lista/1332"/>
        <s v="https://gateway-apim-test.vuce.gob.pe/pass-through-https-cert/cp2/cambioagenciatripulante-query/1.0/tripulante/lista/1332?"/>
        <s v="https://gateway-apim-test.vuce.gob.pe/pass-through-https-cert/cp2/gestionduenave-query/1.0/escalas/convoy/1332"/>
        <s v="https://gateway-apim-test.vuce.gob.pe/pass-through-https-cert/cp2/gestionduenave-query/1.0/pasajero/lista/1332?"/>
        <s v="https://gateway-apim-test.vuce.gob.pe/pass-through-https-cert/cp2/gestionduenave-query/1.0/patente-sanitaria/1332"/>
        <s v="https://gateway-apim-test.vuce.gob.pe/pass-through-https-cert/cp2/sp-pagos/1.0/ordenes-pago/1332?docum"/>
        <s v="https://gateway-apim-test.vuce.gob.pe/pass-through-https-cert/cp2/sp-pagos/1.0/ordenes-pago/1332?"/>
        <s v="https://gateway-apim-test.vuce.gob.pe/pass-through-https-cert/cp2/sp-pagos/1.0/ordenes-pago/1901/anular"/>
        <s v="https://gateway-apim-test.vuce.gob.pe/pass-through-https-cert/cp2/sp-pagos/1.0/ordenes-pago/1902/pdf"/>
        <s v="https://gateway-apim-test.vuce.gob.pe/pass-through-https-cert/cp2/sp-pagos/1.0/pagos/escala/1332/detalles-declaracion/1"/>
        <s v="https://gateway-apim-test.vuce.gob.pe/pass-through-https-cert/cp2/sp-pagos/1.0/pagos/escala/1332/detalles-patente/1"/>
        <s v="https://gateway-apim-test.vuce.gob.pe/pass-through-https-cert/cp2/tramiteyrectificacion-query/1.0/ordenes-pago/1332?"/>
        <s v="https://gateway-apim-test.vuce.gob.pe/pass-through-https-cert/cp2/tramiteyrectificacion-query/1.0/tramites/escala/1332/documento/93?"/>
        <s v="https://gateway-apim-test.vuce.gob.pe/pass-through-https-cert/cp2/gestionduenave-query/1.0/escala-seguimientos/escalaId/1332/7?"/>
        <s v="https://gateway-apim-test.vuce.gob.pe/pass-through-https-cert/cp2/gestionduenave-command/1.0/actividad-nave/update-all"/>
        <s v="https://gateway-apim-test.vuce.gob.pe/pass-through-https-cert/cp2/gestionduenave-command/1.0/coordenadas/decimal-to-gms"/>
        <s v="https://gateway-apim-test.vuce.gob.pe/pass-through-https-cert/cp2/gestionduenave-command/1.0/coordenadas/gms-a-decimal"/>
        <s v="https://gateway-apim-test.vuce.gob.pe/pass-through-https-cert/cp2/gestionduenave-command/1.0/escala-previa/update-all"/>
        <s v="https://gateway-apim-test.vuce.gob.pe/pass-through-https-cert/cp2/gestionduenave-command/1.0/motivo-escala"/>
        <s v="https://gateway-apim-test.vuce.gob.pe/pass-through-https-cert/cp2/gestionduenave-command/1.0/motivo-escala/2180"/>
        <s v="https://gateway-apim-test.vuce.gob.pe/pass-through-https-cert/cp2/gestionduenave-command/1.0/pbip/escala/2180/instalacion-atraque"/>
        <s v="https://gateway-apim-test.vuce.gob.pe/pass-through-https-cert/cp2/gestionduenave-command/1.0/proteccion-adicional/update-all"/>
        <s v="https://gateway-apim-test.vuce.gob.pe/pass-through-https-cert/cp2/gestionduenave-query/1.0/actividad-nave"/>
        <s v="https://gateway-apim-test.vuce.gob.pe/pass-through-https-cert/cp2/gestionduenave-query/1.0/arribo-forzoso/escala/2180"/>
        <s v="https://gateway-apim-test.vuce.gob.pe/pass-through-https-cert/cp2/gestionduenave-query/1.0/escala-previa"/>
        <s v="https://gateway-apim-test.vuce.gob.pe/pass-through-https-cert/cp2/gestionduenave-query/1.0/nproteccion-adicional"/>
        <s v="https://gateway-apim-test.vuce.gob.pe/pass-through-https-cert/cp2/gestionduenave-query/1.0/pbip/escala/2180"/>
        <s v="https://gateway-apim-test.vuce.gob.pe/pass-through-https-cert/cp2/gestionduenave-query/1.0/pbip/instalacion-portuaria"/>
        <s v="https://gateway-apim-test.vuce.gob.pe/pass-through-https-cert/cp2/gestionduenave-query/1.0/proteccion-adicional"/>
        <s v="https://gateway-apim-test.vuce.gob.pe/pass-through-https-cert/cp2/gestionduenave-query/1.0/escalas/2240?"/>
        <s v="https://gateway-apim-test.vuce.gob.pe/pass-through-https-cert/cp2/gestionduenave-query/1.0/escalas/convoy/2240"/>
        <s v="https://gateway-apim-test.vuce.gob.pe/pass-through-https-cert/cp2/gestionduenave-query/1.0/escalas/tipoServicio/1332"/>
        <s v="https://gateway-apim-test.vuce.gob.pe/pass-through-https-cert/cp2/gestionduenave-query/1.0/solicitud-despacho/1332?"/>
        <s v="https://gateway-apim-test.vuce.gob.pe/pass-through-https-cert/cp2/gestionduenave-query/1.0/supervision-due/validar-documentos-vencidos?"/>
        <s v="https://gateway-apim-test.vuce.gob.pe/pass-through-https-cert/cp2/gestionduenave-query/1.0/tripulante/1332?"/>
        <s v="https://gateway-apim-test.vuce.gob.pe/pass-through-https-cert/cp2/sp-pagos/1.0/ordenes-pago/1746/anular"/>
        <s v="https://gateway-apim-test.vuce.gob.pe/pass-through-https-cert/cp2/sp-pagos/1.0/ordenes-pago/1903/pdf"/>
        <s v="https://gateway-apim-test.vuce.gob.pe/pass-through-https-cert/cp2/sp-pagos/1.0/ordenes-pago/2240?"/>
        <s v="https://gateway-apim-test.vuce.gob.pe/pass-through-https-cert/cp2/sp-pagos/1.0/pagos/escala/1332/detalles_zarpe/17"/>
        <s v="https://gateway-apim-test.vuce.gob.pe/pass-through-https-cert/cp2/sp-pagos/1.0/pagos/escala/2240/detalles_zarpe/17"/>
        <s v="https://gateway-apim-test.vuce.gob.pe/pass-through-https-cert/cp2/tramiteyrectificacion-query/1.0/tramites/escala/1332/documento/64?"/>
        <s v="https://gateway-apim-test.vuce.gob.pe/pass-through-https-cert/cp2/tramiteyrectificacion-query/1.0/tramites/escala/2240/documento/64?"/>
        <s v="https://gateway-apim-test.vuce.gob.pe/pass-through-https-cert/cp2/cambioagenciatripulante-command/1.0/libretaembarque/cargaMasivaTripulante"/>
        <s v="https://gateway-apim-test.vuce.gob.pe/pass-through-https-cert/cp2/cambioagenciatripulante-command/1.0/libretaembarque/documento"/>
        <s v="https://gateway-apim-test.vuce.gob.pe/pass-through-https-cert/cp2/cambioagenciatripulante-query/1.0/e"/>
        <s v="https://gateway-apim-test.vuce.gob.pe/pass-through-https-cert/cp2/cambioagenciatripulante-query/1.0/efectopersonal/lista"/>
        <s v="https://gateway-apim-test.vuce.gob.pe/pass-through-https-cert/cp2/cambioagenciatripulante-query/1.0/libretaembarque/files/tripulantes.xlsx"/>
        <s v="https://gateway-apim-test.vuce.gob.pe/pass-through-https-cert/cp2/cambioagenciatripulante-query/1.0/listatripulante/lista/2227"/>
        <s v="https://gateway-apim-test.vuce.gob.pe/pass-through-https-cert/cp2/cambioagenciatripulante-query/1.0/tripulante/lista/2227"/>
        <s v="https://gateway-apim-test.vuce.gob.pe/pass-through-https-cert/cp2/gestionduenave-query/1.0/escala-seguimientos/escalaId/2227/1?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12">
  <r>
    <s v="Declaración marítima de sanidad"/>
    <x v="0"/>
    <x v="0"/>
    <x v="0"/>
    <x v="0"/>
    <s v=" https://gateway-apim-test.vuce.gob.pe/pass-through-https-cert/cp2/cambioagenciatripulante-query/1.0/tripulante/lista/2180 "/>
    <s v="No aplica"/>
    <s v=" Bearer eyJhbGciOiJSUzI1NiIsInR5cCIgOiAiSldUIiwia2lkIiA6ICJZbzNJa18xYU9XUk5QcWxPLVJVTmUzVjhESldTU2U0eUgybFp4MG52cy1rIn0.eyJleHAiOjE3NTU2MzU0MzcsImlhdCI6MTc1NTYzMzYzNywianRpIjoiNzA4NzVlOGItNTBkNC00ZjYyLTg3OWMtMWRlYTVkMjNjZTVj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wZmI4YjE1YS05MjhjLTRlZjUtYjEzZC0zNTdmNTljZWU5Mjg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wZmI4YjE1YS05MjhjLTRlZjUtYjEzZC0zNTdmNTljZWU5Mjg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dsBoW-h1YJeTptd-jjvl5oXMljxaY50RK6GV2Eiu5NqkN-BQiG-fL8C3Cv1QVo3m2nDSGOIWRsM3f8BtjCpEf8X5jjUbQ1ZyMVTQIommxPesmRQtFh45F2BdqQMzKypfb3bBF9X8D8Svda6gf_jLkoHZ70zEUPU2p_mSrLVKNWF95bkPxYtsvW-2Ba9DtchLwwgseIiE63-ig5DHyANBw7ImX-48mcN8gn3NOS-PdyHMkotaC6SqM_3ZykKVq1uYxi6Ae6T6mfFSaAYpcUB87FCxgVUSnuiM35LJgYIB9tuq-XSKsX7vfXV-Hx16V3mSvaQMyAgibiVpvhTO6A7xNQ "/>
    <n v="101"/>
    <s v=" 101 | Rosa Odar Prueba "/>
    <s v=" application/json, text/plain, */* "/>
    <s v=" No aplica "/>
    <n v="20100010136"/>
    <s v="cambioagenciatripulante-query"/>
    <s v=" https://gateway-apim-test.vuce.gob.pe/pass-through-https-cert/cp2/cambioagenciatripulante-query/1.0/tripulante/lista/2180 "/>
    <n v="123"/>
    <n v="123"/>
    <s v=" https://gateway-apim-test.vuce.gob.pe/pass-through-https-cert/cp2/cambioagenciatripulante-query/1.0/tripulante/lista/2180 "/>
    <s v=" https://gateway-apim-test.vuce.gob.pe/pass-through-https-cert/cp2/cambioagenciatripulante-query/1.0/tripulante/lista/2180 "/>
    <x v="0"/>
  </r>
  <r>
    <s v="Declaración marítima de sanidad"/>
    <x v="0"/>
    <x v="0"/>
    <x v="0"/>
    <x v="0"/>
    <s v=" https://gateway-apim-test.vuce.gob.pe/pass-through-https-cert/cp2/cambioagenciatripulante-query/1.0/tripulante/lista/2180?capitan=true "/>
    <s v="No aplica"/>
    <s v=" Bearer eyJhbGciOiJSUzI1NiIsInR5cCIgOiAiSldUIiwia2lkIiA6ICJZbzNJa18xYU9XUk5QcWxPLVJVTmUzVjhESldTU2U0eUgybFp4MG52cy1rIn0.eyJleHAiOjE3NTU2MzU0MzcsImlhdCI6MTc1NTYzMzYzNywianRpIjoiNzA4NzVlOGItNTBkNC00ZjYyLTg3OWMtMWRlYTVkMjNjZTVj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wZmI4YjE1YS05MjhjLTRlZjUtYjEzZC0zNTdmNTljZWU5Mjg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wZmI4YjE1YS05MjhjLTRlZjUtYjEzZC0zNTdmNTljZWU5Mjg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dsBoW-h1YJeTptd-jjvl5oXMljxaY50RK6GV2Eiu5NqkN-BQiG-fL8C3Cv1QVo3m2nDSGOIWRsM3f8BtjCpEf8X5jjUbQ1ZyMVTQIommxPesmRQtFh45F2BdqQMzKypfb3bBF9X8D8Svda6gf_jLkoHZ70zEUPU2p_mSrLVKNWF95bkPxYtsvW-2Ba9DtchLwwgseIiE63-ig5DHyANBw7ImX-48mcN8gn3NOS-PdyHMkotaC6SqM_3ZykKVq1uYxi6Ae6T6mfFSaAYpcUB87FCxgVUSnuiM35LJgYIB9tuq-XSKsX7vfXV-Hx16V3mSvaQMyAgibiVpvhTO6A7xNQ "/>
    <n v="101"/>
    <s v=" 101 | Rosa Odar Prueba "/>
    <s v=" application/json, text/plain, */* "/>
    <s v=" No aplica "/>
    <n v="20100010136"/>
    <s v="cambioagenciatripulante-query"/>
    <s v=" https://gateway-apim-test.vuce.gob.pe/pass-through-https-cert/cp2/cambioagenciatripulante-query/1.0/tripulante/lista/2180?capitan=true "/>
    <n v="136"/>
    <n v="123"/>
    <s v=" https://gateway-apim-test.vuce.gob.pe/pass-through-https-cert/cp2/cambioagenciatripulante-query/1.0/tripulante/lista/2180?"/>
    <s v=" https://gateway-apim-test.vuce.gob.pe/pass-through-https-cert/cp2/cambioagenciatripulante-query/1.0/tripulante/lista/2180?"/>
    <x v="1"/>
  </r>
  <r>
    <s v="Declaración marítima de sanidad"/>
    <x v="0"/>
    <x v="0"/>
    <x v="1"/>
    <x v="0"/>
    <s v=" https://gateway-apim-test.vuce.gob.pe/pass-through-https-cert/cp2/comunes-query/1.0/documentos?descripcionAcronimo=DMS "/>
    <s v="No aplica"/>
    <s v=" Bearer eyJhbGciOiJSUzI1NiIsInR5cCIgOiAiSldUIiwia2lkIiA6ICJZbzNJa18xYU9XUk5QcWxPLVJVTmUzVjhESldTU2U0eUgybFp4MG52cy1rIn0.eyJleHAiOjE3NTU2NDE5NjUsImlhdCI6MTc1NTY0MDE2NSwianRpIjoiYmJjNTEzZDMtYzBiYy00MzJiLTk3OWYtMTk5ZmQ3MTM1ZTRm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1ZGVmOGMwOC1iMTlhLTRiZjEtOGM2MC1iZjVkNzU0Yjk0YWI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1ZGVmOGMwOC1iMTlhLTRiZjEtOGM2MC1iZjVkNzU0Yjk0YWI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Psig1_AqOL8wENudJYXAWBB7JGtdnCbtyaByd8WZ7_HUxsEWmW2UpMk0-Hc7OhPs-ZVwHMXQp4wHyN0XuggsIv4OnxaYnAt-Og0DHA2nAG62Zfme6RXXFnmdPkk3RZGSWOIIQoC7DNRfXLAbTkzZu_HVlYy9-pGu39MnFe8GUCUBHD8bJ9S-tqsYN21q1a6CNk8aL-GclnD3pRmjPcwH_Uz-La2-vBXkH48M82tr27s2DU79cc2TMwT1PeqJOWxv5iBLCNtdX7R-_T9KOO1vpMKWmvXGmj6uCRX03-B3pYvR2r_1VaxohIgIAvMf4-vqqJJokB0QtsZMVdfHSsU-qw "/>
    <n v="101"/>
    <s v=" 101 | Rosa Odar Prueba "/>
    <s v=" application/json, text/plain, */* "/>
    <s v=" No aplica "/>
    <n v="20100010136"/>
    <s v="comunes-query"/>
    <s v=" https://gateway-apim-test.vuce.gob.pe/pass-through-https-cert/cp2/comunes-query/1.0/documentos?descripcionAcronimo=DMS "/>
    <n v="120"/>
    <n v="96"/>
    <s v=" https://gateway-apim-test.vuce.gob.pe/pass-through-https-cert/cp2/comunes-query/1.0/documentos?"/>
    <s v=" https://gateway-apim-test.vuce.gob.pe/pass-through-https-cert/cp2/comunes-query/1.0/documentos?"/>
    <x v="2"/>
  </r>
  <r>
    <s v="Declaración marítima de sanidad"/>
    <x v="0"/>
    <x v="0"/>
    <x v="1"/>
    <x v="0"/>
    <s v=" https://gateway-apim-test.vuce.gob.pe/pass-through-https-cert/cp2/comunes-query/1.0/documentos?descripcionAcronimo=DMS "/>
    <s v="No aplica"/>
    <s v=" Bearer eyJhbGciOiJSUzI1NiIsInR5cCIgOiAiSldUIiwia2lkIiA6ICJZbzNJa18xYU9XUk5QcWxPLVJVTmUzVjhESldTU2U0eUgybFp4MG52cy1rIn0.eyJleHAiOjE3NTU2NDE5NjUsImlhdCI6MTc1NTY0MDE2NSwianRpIjoiYmJjNTEzZDMtYzBiYy00MzJiLTk3OWYtMTk5ZmQ3MTM1ZTRm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1ZGVmOGMwOC1iMTlhLTRiZjEtOGM2MC1iZjVkNzU0Yjk0YWI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1ZGVmOGMwOC1iMTlhLTRiZjEtOGM2MC1iZjVkNzU0Yjk0YWI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Psig1_AqOL8wENudJYXAWBB7JGtdnCbtyaByd8WZ7_HUxsEWmW2UpMk0-Hc7OhPs-ZVwHMXQp4wHyN0XuggsIv4OnxaYnAt-Og0DHA2nAG62Zfme6RXXFnmdPkk3RZGSWOIIQoC7DNRfXLAbTkzZu_HVlYy9-pGu39MnFe8GUCUBHD8bJ9S-tqsYN21q1a6CNk8aL-GclnD3pRmjPcwH_Uz-La2-vBXkH48M82tr27s2DU79cc2TMwT1PeqJOWxv5iBLCNtdX7R-_T9KOO1vpMKWmvXGmj6uCRX03-B3pYvR2r_1VaxohIgIAvMf4-vqqJJokB0QtsZMVdfHSsU-qw "/>
    <n v="101"/>
    <s v=" 101 | Rosa Odar Prueba "/>
    <s v=" application/json, text/plain, */* "/>
    <s v=" No aplica "/>
    <n v="20100010136"/>
    <s v="comunes-query"/>
    <s v=" https://gateway-apim-test.vuce.gob.pe/pass-through-https-cert/cp2/comunes-query/1.0/documentos?descripcionAcronimo=DMS "/>
    <n v="120"/>
    <n v="96"/>
    <s v=" https://gateway-apim-test.vuce.gob.pe/pass-through-https-cert/cp2/comunes-query/1.0/documentos?"/>
    <s v=" https://gateway-apim-test.vuce.gob.pe/pass-through-https-cert/cp2/comunes-query/1.0/documentos?"/>
    <x v="2"/>
  </r>
  <r>
    <s v="Declaración marítima de sanidad"/>
    <x v="0"/>
    <x v="0"/>
    <x v="1"/>
    <x v="0"/>
    <s v=" https://gateway-apim-test.vuce.gob.pe/pass-through-https-cert/cp2/comunes-query/1.0/documentos?descripcionAcronimo=DMS "/>
    <s v="No aplica"/>
    <s v=" Bearer eyJhbGciOiJSUzI1NiIsInR5cCIgOiAiSldUIiwia2lkIiA6ICJZbzNJa18xYU9XUk5QcWxPLVJVTmUzVjhESldTU2U0eUgybFp4MG52cy1rIn0.eyJleHAiOjE3NTU2NDE5NjUsImlhdCI6MTc1NTY0MDE2NSwianRpIjoiYmJjNTEzZDMtYzBiYy00MzJiLTk3OWYtMTk5ZmQ3MTM1ZTRm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1ZGVmOGMwOC1iMTlhLTRiZjEtOGM2MC1iZjVkNzU0Yjk0YWI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1ZGVmOGMwOC1iMTlhLTRiZjEtOGM2MC1iZjVkNzU0Yjk0YWI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Psig1_AqOL8wENudJYXAWBB7JGtdnCbtyaByd8WZ7_HUxsEWmW2UpMk0-Hc7OhPs-ZVwHMXQp4wHyN0XuggsIv4OnxaYnAt-Og0DHA2nAG62Zfme6RXXFnmdPkk3RZGSWOIIQoC7DNRfXLAbTkzZu_HVlYy9-pGu39MnFe8GUCUBHD8bJ9S-tqsYN21q1a6CNk8aL-GclnD3pRmjPcwH_Uz-La2-vBXkH48M82tr27s2DU79cc2TMwT1PeqJOWxv5iBLCNtdX7R-_T9KOO1vpMKWmvXGmj6uCRX03-B3pYvR2r_1VaxohIgIAvMf4-vqqJJokB0QtsZMVdfHSsU-qw "/>
    <n v="101"/>
    <s v=" 101 | Rosa Odar Prueba "/>
    <s v=" application/json, text/plain, */* "/>
    <s v=" No aplica "/>
    <n v="20100010136"/>
    <s v="comunes-query"/>
    <s v=" https://gateway-apim-test.vuce.gob.pe/pass-through-https-cert/cp2/comunes-query/1.0/documentos?descripcionAcronimo=DMS "/>
    <n v="120"/>
    <n v="96"/>
    <s v=" https://gateway-apim-test.vuce.gob.pe/pass-through-https-cert/cp2/comunes-query/1.0/documentos?"/>
    <s v=" https://gateway-apim-test.vuce.gob.pe/pass-through-https-cert/cp2/comunes-query/1.0/documentos?"/>
    <x v="2"/>
  </r>
  <r>
    <s v="Declaración marítima de sanidad"/>
    <x v="0"/>
    <x v="0"/>
    <x v="2"/>
    <x v="0"/>
    <s v=" https://gateway-apim-test.vuce.gob.pe/pass-through-https-cert/cp2/comunes-query/1.0/documentos?descripcionAcronimo=DMS "/>
    <s v="No aplica"/>
    <s v=" Bearer eyJhbGciOiJSUzI1NiIsInR5cCIgOiAiSldUIiwia2lkIiA6ICJZbzNJa18xYU9XUk5QcWxPLVJVTmUzVjhESldTU2U0eUgybFp4MG52cy1rIn0.eyJleHAiOjE3NTU2NDQ0NzMsImlhdCI6MTc1NTY0MjY3MywianRpIjoiNDU5OWUzODUtYzM1NC00N2ExLThlOTMtYzcyOGIwNThiM2Yz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4NmYxNDIwNi00YjlkLTRkZGEtOGRlYi00MTI2Y2I1NzM3NzI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4NmYxNDIwNi00YjlkLTRkZGEtOGRlYi00MTI2Y2I1NzM3NzI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nY36d38-OeEQSFGmdxXn-5SnjuedWtiSsXr1IXVyJUxQCLMdZsvfFvqBRqxIXnWhY-X6kELV4wCLJ28bDmE3hss9rEek6goLtZsYxkpqebl-cxW9ZFERhLlR7RAtmUqWYPH70ffFDHg1s9OiZ02ioFZwIzcQ7RDwEdKSnFBCJHkcaDCyJ4xEcmr5xqog7vLr9L5Ex9xFuCN59X434y3Qyl9NmQvRo_hJLyAg5ZF_ZbFMvZma1BH1iKfApxtNsPxeSZ2irE_soSfetoF3GiCVAOLuYiEnmIPZEj-TNoG9tbXa2VfQ-TMnpxaqiW_OFOMEX8S054dxZ1s2Bv2UG2ZTkQ "/>
    <n v="101"/>
    <s v=" 101 | Rosa Odar Prueba "/>
    <s v=" application/json, text/plain, */* "/>
    <s v=" No aplica "/>
    <n v="20100010136"/>
    <s v="comunes-query"/>
    <s v=" https://gateway-apim-test.vuce.gob.pe/pass-through-https-cert/cp2/comunes-query/1.0/documentos?descripcionAcronimo=DMS "/>
    <n v="120"/>
    <n v="96"/>
    <s v=" https://gateway-apim-test.vuce.gob.pe/pass-through-https-cert/cp2/comunes-query/1.0/documentos?"/>
    <s v=" https://gateway-apim-test.vuce.gob.pe/pass-through-https-cert/cp2/comunes-query/1.0/documentos?"/>
    <x v="2"/>
  </r>
  <r>
    <s v="Declaración marítima de sanidad"/>
    <x v="0"/>
    <x v="0"/>
    <x v="3"/>
    <x v="0"/>
    <s v=" https://gateway-apim-test.vuce.gob.pe/pass-through-https-cert/cp2/comunes-query/1.0/documentos?descripcionAcronimo=DMS "/>
    <s v="No aplica"/>
    <s v=" Bearer eyJhbGciOiJSUzI1NiIsInR5cCIgOiAiSldUIiwia2lkIiA6ICJZbzNJa18xYU9XUk5QcWxPLVJVTmUzVjhESldTU2U0eUgybFp4MG52cy1rIn0.eyJleHAiOjE3NTU2NDE5NjUsImlhdCI6MTc1NTY0MDE2NSwianRpIjoiYmJjNTEzZDMtYzBiYy00MzJiLTk3OWYtMTk5ZmQ3MTM1ZTRm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1ZGVmOGMwOC1iMTlhLTRiZjEtOGM2MC1iZjVkNzU0Yjk0YWI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1ZGVmOGMwOC1iMTlhLTRiZjEtOGM2MC1iZjVkNzU0Yjk0YWI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Psig1_AqOL8wENudJYXAWBB7JGtdnCbtyaByd8WZ7_HUxsEWmW2UpMk0-Hc7OhPs-ZVwHMXQp4wHyN0XuggsIv4OnxaYnAt-Og0DHA2nAG62Zfme6RXXFnmdPkk3RZGSWOIIQoC7DNRfXLAbTkzZu_HVlYy9-pGu39MnFe8GUCUBHD8bJ9S-tqsYN21q1a6CNk8aL-GclnD3pRmjPcwH_Uz-La2-vBXkH48M82tr27s2DU79cc2TMwT1PeqJOWxv5iBLCNtdX7R-_T9KOO1vpMKWmvXGmj6uCRX03-B3pYvR2r_1VaxohIgIAvMf4-vqqJJokB0QtsZMVdfHSsU-qw "/>
    <n v="101"/>
    <s v=" 101 | Rosa Odar Prueba "/>
    <s v=" application/json, text/plain, */* "/>
    <s v=" No aplica "/>
    <n v="20100010136"/>
    <s v="comunes-query"/>
    <s v=" https://gateway-apim-test.vuce.gob.pe/pass-through-https-cert/cp2/comunes-query/1.0/documentos?descripcionAcronimo=DMS "/>
    <n v="120"/>
    <n v="96"/>
    <s v=" https://gateway-apim-test.vuce.gob.pe/pass-through-https-cert/cp2/comunes-query/1.0/documentos?"/>
    <s v=" https://gateway-apim-test.vuce.gob.pe/pass-through-https-cert/cp2/comunes-query/1.0/documentos?"/>
    <x v="2"/>
  </r>
  <r>
    <s v="Declaración marítima de sanidad"/>
    <x v="0"/>
    <x v="0"/>
    <x v="4"/>
    <x v="0"/>
    <s v=" https://gateway-apim-test.vuce.gob.pe/pass-through-https-cert/cp2/comunes-query/1.0/documentos?descripcionAcronimo=DMS "/>
    <s v="No aplica"/>
    <s v=" Bearer eyJhbGciOiJSUzI1NiIsInR5cCIgOiAiSldUIiwia2lkIiA6ICJZbzNJa18xYU9XUk5QcWxPLVJVTmUzVjhESldTU2U0eUgybFp4MG52cy1rIn0.eyJleHAiOjE3NTU2NDE5NjUsImlhdCI6MTc1NTY0MDE2NSwianRpIjoiYmJjNTEzZDMtYzBiYy00MzJiLTk3OWYtMTk5ZmQ3MTM1ZTRm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1ZGVmOGMwOC1iMTlhLTRiZjEtOGM2MC1iZjVkNzU0Yjk0YWI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1ZGVmOGMwOC1iMTlhLTRiZjEtOGM2MC1iZjVkNzU0Yjk0YWI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Psig1_AqOL8wENudJYXAWBB7JGtdnCbtyaByd8WZ7_HUxsEWmW2UpMk0-Hc7OhPs-ZVwHMXQp4wHyN0XuggsIv4OnxaYnAt-Og0DHA2nAG62Zfme6RXXFnmdPkk3RZGSWOIIQoC7DNRfXLAbTkzZu_HVlYy9-pGu39MnFe8GUCUBHD8bJ9S-tqsYN21q1a6CNk8aL-GclnD3pRmjPcwH_Uz-La2-vBXkH48M82tr27s2DU79cc2TMwT1PeqJOWxv5iBLCNtdX7R-_T9KOO1vpMKWmvXGmj6uCRX03-B3pYvR2r_1VaxohIgIAvMf4-vqqJJokB0QtsZMVdfHSsU-qw "/>
    <n v="101"/>
    <s v=" 101 | Rosa Odar Prueba "/>
    <s v=" application/json, text/plain, */* "/>
    <s v=" No aplica "/>
    <n v="20100010136"/>
    <s v="comunes-query"/>
    <s v=" https://gateway-apim-test.vuce.gob.pe/pass-through-https-cert/cp2/comunes-query/1.0/documentos?descripcionAcronimo=DMS "/>
    <n v="120"/>
    <n v="96"/>
    <s v=" https://gateway-apim-test.vuce.gob.pe/pass-through-https-cert/cp2/comunes-query/1.0/documentos?"/>
    <s v=" https://gateway-apim-test.vuce.gob.pe/pass-through-https-cert/cp2/comunes-query/1.0/documentos?"/>
    <x v="2"/>
  </r>
  <r>
    <s v="Declaración marítima de sanidad"/>
    <x v="0"/>
    <x v="0"/>
    <x v="5"/>
    <x v="0"/>
    <s v=" https://gateway-apim-test.vuce.gob.pe/pass-through-https-cert/cp2/comunes-query/1.0/documentos-adjuntos?pestanaId=81 "/>
    <s v="No aplica"/>
    <s v=" Bearer eyJhbGciOiJSUzI1NiIsInR5cCIgOiAiSldUIiwia2lkIiA6ICJZbzNJa18xYU9XUk5QcWxPLVJVTmUzVjhESldTU2U0eUgybFp4MG52cy1rIn0.eyJleHAiOjE3NTU2NDE5NjUsImlhdCI6MTc1NTY0MDE2NSwianRpIjoiYmJjNTEzZDMtYzBiYy00MzJiLTk3OWYtMTk5ZmQ3MTM1ZTRm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1ZGVmOGMwOC1iMTlhLTRiZjEtOGM2MC1iZjVkNzU0Yjk0YWI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1ZGVmOGMwOC1iMTlhLTRiZjEtOGM2MC1iZjVkNzU0Yjk0YWI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Psig1_AqOL8wENudJYXAWBB7JGtdnCbtyaByd8WZ7_HUxsEWmW2UpMk0-Hc7OhPs-ZVwHMXQp4wHyN0XuggsIv4OnxaYnAt-Og0DHA2nAG62Zfme6RXXFnmdPkk3RZGSWOIIQoC7DNRfXLAbTkzZu_HVlYy9-pGu39MnFe8GUCUBHD8bJ9S-tqsYN21q1a6CNk8aL-GclnD3pRmjPcwH_Uz-La2-vBXkH48M82tr27s2DU79cc2TMwT1PeqJOWxv5iBLCNtdX7R-_T9KOO1vpMKWmvXGmj6uCRX03-B3pYvR2r_1VaxohIgIAvMf4-vqqJJokB0QtsZMVdfHSsU-qw "/>
    <n v="101"/>
    <s v=" 101 | Rosa Odar Prueba "/>
    <s v=" application/json, text/plain, */* "/>
    <s v=" No aplica "/>
    <n v="20100010136"/>
    <s v="comunes-query"/>
    <s v=" https://gateway-apim-test.vuce.gob.pe/pass-through-https-cert/cp2/comunes-query/1.0/documentos-adjuntos?pestanaId=81 "/>
    <n v="118"/>
    <n v="105"/>
    <s v=" https://gateway-apim-test.vuce.gob.pe/pass-through-https-cert/cp2/comunes-query/1.0/documentos-adjuntos?"/>
    <s v=" https://gateway-apim-test.vuce.gob.pe/pass-through-https-cert/cp2/comunes-query/1.0/documentos-adjuntos?"/>
    <x v="3"/>
  </r>
  <r>
    <s v="Declaración marítima de sanidad"/>
    <x v="0"/>
    <x v="0"/>
    <x v="2"/>
    <x v="0"/>
    <s v=" https://gateway-apim-test.vuce.gob.pe/pass-through-https-cert/cp2/comunes-query/1.0/master/allByCodeAndAttribute?actividad_id=2&amp;code=actividadEntidadPuerto&amp;cod_puerto_nacional=%27CLL%27 "/>
    <s v="No aplica"/>
    <s v=" Bearer eyJhbGciOiJSUzI1NiIsInR5cCIgOiAiSldUIiwia2lkIiA6ICJZbzNJa18xYU9XUk5QcWxPLVJVTmUzVjhESldTU2U0eUgybFp4MG52cy1rIn0.eyJleHAiOjE3NTU2NDQ0NzMsImlhdCI6MTc1NTY0MjY3MywianRpIjoiNDU5OWUzODUtYzM1NC00N2ExLThlOTMtYzcyOGIwNThiM2Yz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4NmYxNDIwNi00YjlkLTRkZGEtOGRlYi00MTI2Y2I1NzM3NzI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4NmYxNDIwNi00YjlkLTRkZGEtOGRlYi00MTI2Y2I1NzM3NzI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nY36d38-OeEQSFGmdxXn-5SnjuedWtiSsXr1IXVyJUxQCLMdZsvfFvqBRqxIXnWhY-X6kELV4wCLJ28bDmE3hss9rEek6goLtZsYxkpqebl-cxW9ZFERhLlR7RAtmUqWYPH70ffFDHg1s9OiZ02ioFZwIzcQ7RDwEdKSnFBCJHkcaDCyJ4xEcmr5xqog7vLr9L5Ex9xFuCN59X434y3Qyl9NmQvRo_hJLyAg5ZF_ZbFMvZma1BH1iKfApxtNsPxeSZ2irE_soSfetoF3GiCVAOLuYiEnmIPZEj-TNoG9tbXa2VfQ-TMnpxaqiW_OFOMEX8S054dxZ1s2Bv2UG2ZTkQ "/>
    <n v="101"/>
    <s v=" 101 | Rosa Odar Prueba "/>
    <s v=" application/json, text/plain, */* "/>
    <s v=" No aplica "/>
    <n v="20100010136"/>
    <s v="comunes-query"/>
    <s v=" https://gateway-apim-test.vuce.gob.pe/pass-through-https-cert/cp2/comunes-query/1.0/master/allByCodeAndAttribute?actividad_id=2&amp;code=actividadEntidadPuerto&amp;cod_puerto_nacional=%27CLL%27 "/>
    <n v="187"/>
    <n v="114"/>
    <s v=" https://gateway-apim-test.vuce.gob.pe/pass-through-https-cert/cp2/comunes-query/1.0/master/allByCodeAndAttribute?"/>
    <s v=" https://gateway-apim-test.vuce.gob.pe/pass-through-https-cert/cp2/comunes-query/1.0/master/allByCodeAndAttribute?"/>
    <x v="4"/>
  </r>
  <r>
    <s v="Declaración marítima de sanidad"/>
    <x v="0"/>
    <x v="0"/>
    <x v="3"/>
    <x v="0"/>
    <s v=" https://gateway-apim-test.vuce.gob.pe/pass-through-https-cert/cp2/comunes-query/1.0/master/allByCodeAndAttribute?actividad_id=2&amp;code=actividadEntidadPuerto&amp;cod_puerto_nacional=%27CLL%27 "/>
    <s v="No aplica"/>
    <s v=" Bearer eyJhbGciOiJSUzI1NiIsInR5cCIgOiAiSldUIiwia2lkIiA6ICJZbzNJa18xYU9XUk5QcWxPLVJVTmUzVjhESldTU2U0eUgybFp4MG52cy1rIn0.eyJleHAiOjE3NTU2NDE5NjUsImlhdCI6MTc1NTY0MDE2NSwianRpIjoiYmJjNTEzZDMtYzBiYy00MzJiLTk3OWYtMTk5ZmQ3MTM1ZTRm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1ZGVmOGMwOC1iMTlhLTRiZjEtOGM2MC1iZjVkNzU0Yjk0YWI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1ZGVmOGMwOC1iMTlhLTRiZjEtOGM2MC1iZjVkNzU0Yjk0YWI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Psig1_AqOL8wENudJYXAWBB7JGtdnCbtyaByd8WZ7_HUxsEWmW2UpMk0-Hc7OhPs-ZVwHMXQp4wHyN0XuggsIv4OnxaYnAt-Og0DHA2nAG62Zfme6RXXFnmdPkk3RZGSWOIIQoC7DNRfXLAbTkzZu_HVlYy9-pGu39MnFe8GUCUBHD8bJ9S-tqsYN21q1a6CNk8aL-GclnD3pRmjPcwH_Uz-La2-vBXkH48M82tr27s2DU79cc2TMwT1PeqJOWxv5iBLCNtdX7R-_T9KOO1vpMKWmvXGmj6uCRX03-B3pYvR2r_1VaxohIgIAvMf4-vqqJJokB0QtsZMVdfHSsU-qw "/>
    <n v="101"/>
    <s v=" 101 | Rosa Odar Prueba "/>
    <s v=" application/json, text/plain, */* "/>
    <s v=" No aplica "/>
    <n v="20100010136"/>
    <s v="comunes-query"/>
    <s v=" https://gateway-apim-test.vuce.gob.pe/pass-through-https-cert/cp2/comunes-query/1.0/master/allByCodeAndAttribute?actividad_id=2&amp;code=actividadEntidadPuerto&amp;cod_puerto_nacional=%27CLL%27 "/>
    <n v="187"/>
    <n v="114"/>
    <s v=" https://gateway-apim-test.vuce.gob.pe/pass-through-https-cert/cp2/comunes-query/1.0/master/allByCodeAndAttribute?"/>
    <s v=" https://gateway-apim-test.vuce.gob.pe/pass-through-https-cert/cp2/comunes-query/1.0/master/allByCodeAndAttribute?"/>
    <x v="4"/>
  </r>
  <r>
    <s v="Declaración marítima de sanidad"/>
    <x v="0"/>
    <x v="0"/>
    <x v="4"/>
    <x v="0"/>
    <s v=" https://gateway-apim-test.vuce.gob.pe/pass-through-https-cert/cp2/comunes-query/1.0/master/allByCodeAndAttribute?actividad_id=2&amp;code=actividadEntidadPuerto&amp;cod_puerto_nacional=%27CLL%27 "/>
    <s v="No aplica"/>
    <s v=" Bearer eyJhbGciOiJSUzI1NiIsInR5cCIgOiAiSldUIiwia2lkIiA6ICJZbzNJa18xYU9XUk5QcWxPLVJVTmUzVjhESldTU2U0eUgybFp4MG52cy1rIn0.eyJleHAiOjE3NTU2NDE5NjUsImlhdCI6MTc1NTY0MDE2NSwianRpIjoiYmJjNTEzZDMtYzBiYy00MzJiLTk3OWYtMTk5ZmQ3MTM1ZTRm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1ZGVmOGMwOC1iMTlhLTRiZjEtOGM2MC1iZjVkNzU0Yjk0YWI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1ZGVmOGMwOC1iMTlhLTRiZjEtOGM2MC1iZjVkNzU0Yjk0YWI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Psig1_AqOL8wENudJYXAWBB7JGtdnCbtyaByd8WZ7_HUxsEWmW2UpMk0-Hc7OhPs-ZVwHMXQp4wHyN0XuggsIv4OnxaYnAt-Og0DHA2nAG62Zfme6RXXFnmdPkk3RZGSWOIIQoC7DNRfXLAbTkzZu_HVlYy9-pGu39MnFe8GUCUBHD8bJ9S-tqsYN21q1a6CNk8aL-GclnD3pRmjPcwH_Uz-La2-vBXkH48M82tr27s2DU79cc2TMwT1PeqJOWxv5iBLCNtdX7R-_T9KOO1vpMKWmvXGmj6uCRX03-B3pYvR2r_1VaxohIgIAvMf4-vqqJJokB0QtsZMVdfHSsU-qw "/>
    <n v="101"/>
    <s v=" 101 | Rosa Odar Prueba "/>
    <s v=" application/json, text/plain, */* "/>
    <s v=" No aplica "/>
    <n v="20100010136"/>
    <s v="comunes-query"/>
    <s v=" https://gateway-apim-test.vuce.gob.pe/pass-through-https-cert/cp2/comunes-query/1.0/master/allByCodeAndAttribute?actividad_id=2&amp;code=actividadEntidadPuerto&amp;cod_puerto_nacional=%27CLL%27 "/>
    <n v="187"/>
    <n v="114"/>
    <s v=" https://gateway-apim-test.vuce.gob.pe/pass-through-https-cert/cp2/comunes-query/1.0/master/allByCodeAndAttribute?"/>
    <s v=" https://gateway-apim-test.vuce.gob.pe/pass-through-https-cert/cp2/comunes-query/1.0/master/allByCodeAndAttribute?"/>
    <x v="4"/>
  </r>
  <r>
    <s v="Declaración marítima de sanidad"/>
    <x v="0"/>
    <x v="0"/>
    <x v="6"/>
    <x v="0"/>
    <s v=" https://gateway-apim-test.vuce.gob.pe/pass-through-https-cert/cp2/comunes-query/1.0/master/allByCodeAndAttribute?code=puerto&amp;puerto_id=344 "/>
    <s v="No aplica"/>
    <s v=" Bearer eyJhbGciOiJSUzI1NiIsInR5cCIgOiAiSldUIiwia2lkIiA6ICJZbzNJa18xYU9XUk5QcWxPLVJVTmUzVjhESldTU2U0eUgybFp4MG52cy1rIn0.eyJleHAiOjE3NTU2MzU0MzcsImlhdCI6MTc1NTYzMzYzNywianRpIjoiNzA4NzVlOGItNTBkNC00ZjYyLTg3OWMtMWRlYTVkMjNjZTVj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wZmI4YjE1YS05MjhjLTRlZjUtYjEzZC0zNTdmNTljZWU5Mjg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wZmI4YjE1YS05MjhjLTRlZjUtYjEzZC0zNTdmNTljZWU5Mjg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dsBoW-h1YJeTptd-jjvl5oXMljxaY50RK6GV2Eiu5NqkN-BQiG-fL8C3Cv1QVo3m2nDSGOIWRsM3f8BtjCpEf8X5jjUbQ1ZyMVTQIommxPesmRQtFh45F2BdqQMzKypfb3bBF9X8D8Svda6gf_jLkoHZ70zEUPU2p_mSrLVKNWF95bkPxYtsvW-2Ba9DtchLwwgseIiE63-ig5DHyANBw7ImX-48mcN8gn3NOS-PdyHMkotaC6SqM_3ZykKVq1uYxi6Ae6T6mfFSaAYpcUB87FCxgVUSnuiM35LJgYIB9tuq-XSKsX7vfXV-Hx16V3mSvaQMyAgibiVpvhTO6A7xNQ "/>
    <n v="101"/>
    <s v=" 101 | Rosa Odar Prueba "/>
    <s v=" application/json, text/plain, */* "/>
    <s v=" No aplica "/>
    <n v="20100010136"/>
    <s v="comunes-query"/>
    <s v=" https://gateway-apim-test.vuce.gob.pe/pass-through-https-cert/cp2/comunes-query/1.0/master/allByCodeAndAttribute?code=puerto&amp;puerto_id=344 "/>
    <n v="140"/>
    <n v="114"/>
    <s v=" https://gateway-apim-test.vuce.gob.pe/pass-through-https-cert/cp2/comunes-query/1.0/master/allByCodeAndAttribute?"/>
    <s v=" https://gateway-apim-test.vuce.gob.pe/pass-through-https-cert/cp2/comunes-query/1.0/master/allByCodeAndAttribute?"/>
    <x v="4"/>
  </r>
  <r>
    <s v="Declaración marítima de sanidad"/>
    <x v="0"/>
    <x v="0"/>
    <x v="7"/>
    <x v="0"/>
    <s v=" https://gateway-apim-test.vuce.gob.pe/pass-through-https-cert/cp2/comunes-query/1.0/master/allByCodeAndAttribute?code=puerto&amp;puerto_id=9 "/>
    <s v="No aplica"/>
    <s v=" Bearer eyJhbGciOiJSUzI1NiIsInR5cCIgOiAiSldUIiwia2lkIiA6ICJZbzNJa18xYU9XUk5QcWxPLVJVTmUzVjhESldTU2U0eUgybFp4MG52cy1rIn0.eyJleHAiOjE3NTU2NDMyNzcsImlhdCI6MTc1NTY0MTQ3NywianRpIjoiNjAzMDQzM2QtMzcyMi00ZDRkLTkyZDctZTk0YWI1ZGYxMjY1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JhM2YwMzhlMi05NDFhLTQwMmUtOGY5Ni0xYTJkYzEwNTBlNzY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JhM2YwMzhlMi05NDFhLTQwMmUtOGY5Ni0xYTJkYzEwNTBlNzY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sl9fcc6NAhLfnXy-WpY0WSaWbQUMYTZBzmxiGrKCs80qFBeZPCCY_yy4hcMUJkdb_N4pHSai2Gr076awGbT8s1FlJujWjYEW1pLLcIDfRR61EHMusnewfcIf3ZuR_77g2yo0nSeSvEdlqsob0X1dgvKLWDJ_aKrzizD9rQMEB9TYHkCJsFTy5dDH6RjTc2HKZxPKz9nmor5pVwMs01M4dX5XD5jR6LaNNAX3KA0mKHbW0aJbgREfyl-U1AEc5wyqf6ecSmCBstqm_lXKwCN1TWKYAFmUXbfk6bR778DJGXxd-2uvKLJXUVcFw9mZBCCGxvFMj36AvfiGrrQoK-5LBQ "/>
    <n v="101"/>
    <s v=" 101 | Rosa Odar Prueba "/>
    <s v=" application/json, text/plain, */* "/>
    <s v=" No aplica "/>
    <n v="20100010136"/>
    <s v="comunes-query"/>
    <s v=" https://gateway-apim-test.vuce.gob.pe/pass-through-https-cert/cp2/comunes-query/1.0/master/allByCodeAndAttribute?code=puerto&amp;puerto_id=9 "/>
    <n v="138"/>
    <n v="114"/>
    <s v=" https://gateway-apim-test.vuce.gob.pe/pass-through-https-cert/cp2/comunes-query/1.0/master/allByCodeAndAttribute?"/>
    <s v=" https://gateway-apim-test.vuce.gob.pe/pass-through-https-cert/cp2/comunes-query/1.0/master/allByCodeAndAttribute?"/>
    <x v="4"/>
  </r>
  <r>
    <s v="Declaración marítima de sanidad"/>
    <x v="0"/>
    <x v="0"/>
    <x v="5"/>
    <x v="0"/>
    <s v=" https://gateway-apim-test.vuce.gob.pe/pass-through-https-cert/cp2/comunes-query/1.0/master/allByCodeAndAttribute?estado=%27S%27&amp;code=documento&amp;clase=%27DUE%27 "/>
    <s v="No aplica"/>
    <s v=" Bearer eyJhbGciOiJSUzI1NiIsInR5cCIgOiAiSldUIiwia2lkIiA6ICJZbzNJa18xYU9XUk5QcWxPLVJVTmUzVjhESldTU2U0eUgybFp4MG52cy1rIn0.eyJleHAiOjE3NTU2NDE5NjUsImlhdCI6MTc1NTY0MDE2NSwianRpIjoiYmJjNTEzZDMtYzBiYy00MzJiLTk3OWYtMTk5ZmQ3MTM1ZTRm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1ZGVmOGMwOC1iMTlhLTRiZjEtOGM2MC1iZjVkNzU0Yjk0YWI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1ZGVmOGMwOC1iMTlhLTRiZjEtOGM2MC1iZjVkNzU0Yjk0YWI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Psig1_AqOL8wENudJYXAWBB7JGtdnCbtyaByd8WZ7_HUxsEWmW2UpMk0-Hc7OhPs-ZVwHMXQp4wHyN0XuggsIv4OnxaYnAt-Og0DHA2nAG62Zfme6RXXFnmdPkk3RZGSWOIIQoC7DNRfXLAbTkzZu_HVlYy9-pGu39MnFe8GUCUBHD8bJ9S-tqsYN21q1a6CNk8aL-GclnD3pRmjPcwH_Uz-La2-vBXkH48M82tr27s2DU79cc2TMwT1PeqJOWxv5iBLCNtdX7R-_T9KOO1vpMKWmvXGmj6uCRX03-B3pYvR2r_1VaxohIgIAvMf4-vqqJJokB0QtsZMVdfHSsU-qw "/>
    <n v="101"/>
    <s v=" 101 | Rosa Odar Prueba "/>
    <s v=" application/json, text/plain, */* "/>
    <s v=" No aplica "/>
    <n v="20100010136"/>
    <s v="comunes-query"/>
    <s v=" https://gateway-apim-test.vuce.gob.pe/pass-through-https-cert/cp2/comunes-query/1.0/master/allByCodeAndAttribute?estado=%27S%27&amp;code=documento&amp;clase=%27DUE%27 "/>
    <n v="160"/>
    <n v="114"/>
    <s v=" https://gateway-apim-test.vuce.gob.pe/pass-through-https-cert/cp2/comunes-query/1.0/master/allByCodeAndAttribute?"/>
    <s v=" https://gateway-apim-test.vuce.gob.pe/pass-through-https-cert/cp2/comunes-query/1.0/master/allByCodeAndAttribute?"/>
    <x v="4"/>
  </r>
  <r>
    <s v="Declaración marítima de sanidad"/>
    <x v="0"/>
    <x v="0"/>
    <x v="0"/>
    <x v="0"/>
    <s v=" https://gateway-apim-test.vuce.gob.pe/pass-through-https-cert/cp2/comunes-query/1.0/master/allByCodeAndDescription?code=puerto&amp;size=10&amp;description=&amp;page=1 "/>
    <s v="No aplica"/>
    <s v=" Bearer eyJhbGciOiJSUzI1NiIsInR5cCIgOiAiSldUIiwia2lkIiA6ICJZbzNJa18xYU9XUk5QcWxPLVJVTmUzVjhESldTU2U0eUgybFp4MG52cy1rIn0.eyJleHAiOjE3NTU2MzU0MzcsImlhdCI6MTc1NTYzMzYzNywianRpIjoiNzA4NzVlOGItNTBkNC00ZjYyLTg3OWMtMWRlYTVkMjNjZTVj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wZmI4YjE1YS05MjhjLTRlZjUtYjEzZC0zNTdmNTljZWU5Mjg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wZmI4YjE1YS05MjhjLTRlZjUtYjEzZC0zNTdmNTljZWU5Mjg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dsBoW-h1YJeTptd-jjvl5oXMljxaY50RK6GV2Eiu5NqkN-BQiG-fL8C3Cv1QVo3m2nDSGOIWRsM3f8BtjCpEf8X5jjUbQ1ZyMVTQIommxPesmRQtFh45F2BdqQMzKypfb3bBF9X8D8Svda6gf_jLkoHZ70zEUPU2p_mSrLVKNWF95bkPxYtsvW-2Ba9DtchLwwgseIiE63-ig5DHyANBw7ImX-48mcN8gn3NOS-PdyHMkotaC6SqM_3ZykKVq1uYxi6Ae6T6mfFSaAYpcUB87FCxgVUSnuiM35LJgYIB9tuq-XSKsX7vfXV-Hx16V3mSvaQMyAgibiVpvhTO6A7xNQ "/>
    <n v="101"/>
    <s v=" 101 | Rosa Odar Prueba "/>
    <s v=" application/json, text/plain, */* "/>
    <s v=" No aplica "/>
    <n v="20100010136"/>
    <s v="comunes-query"/>
    <s v=" https://gateway-apim-test.vuce.gob.pe/pass-through-https-cert/cp2/comunes-query/1.0/master/allByCodeAndDescription?code=puerto&amp;size=10&amp;description=&amp;page=1 "/>
    <n v="156"/>
    <n v="116"/>
    <s v=" https://gateway-apim-test.vuce.gob.pe/pass-through-https-cert/cp2/comunes-query/1.0/master/allByCodeAndDescription?"/>
    <s v=" https://gateway-apim-test.vuce.gob.pe/pass-through-https-cert/cp2/comunes-query/1.0/master/allByCodeAndDescription?"/>
    <x v="5"/>
  </r>
  <r>
    <s v="Declaración marítima de sanidad"/>
    <x v="0"/>
    <x v="0"/>
    <x v="0"/>
    <x v="0"/>
    <s v=" https://gateway-apim-test.vuce.gob.pe/pass-through-https-cert/cp2/comunes-query/1.0/master/allByCodeAndDescription?code=puerto&amp;size=10&amp;description=&amp;page=1 "/>
    <s v="No aplica"/>
    <s v=" Bearer eyJhbGciOiJSUzI1NiIsInR5cCIgOiAiSldUIiwia2lkIiA6ICJZbzNJa18xYU9XUk5QcWxPLVJVTmUzVjhESldTU2U0eUgybFp4MG52cy1rIn0.eyJleHAiOjE3NTU2MzU0MzcsImlhdCI6MTc1NTYzMzYzNywianRpIjoiNzA4NzVlOGItNTBkNC00ZjYyLTg3OWMtMWRlYTVkMjNjZTVj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wZmI4YjE1YS05MjhjLTRlZjUtYjEzZC0zNTdmNTljZWU5Mjg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wZmI4YjE1YS05MjhjLTRlZjUtYjEzZC0zNTdmNTljZWU5Mjg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dsBoW-h1YJeTptd-jjvl5oXMljxaY50RK6GV2Eiu5NqkN-BQiG-fL8C3Cv1QVo3m2nDSGOIWRsM3f8BtjCpEf8X5jjUbQ1ZyMVTQIommxPesmRQtFh45F2BdqQMzKypfb3bBF9X8D8Svda6gf_jLkoHZ70zEUPU2p_mSrLVKNWF95bkPxYtsvW-2Ba9DtchLwwgseIiE63-ig5DHyANBw7ImX-48mcN8gn3NOS-PdyHMkotaC6SqM_3ZykKVq1uYxi6Ae6T6mfFSaAYpcUB87FCxgVUSnuiM35LJgYIB9tuq-XSKsX7vfXV-Hx16V3mSvaQMyAgibiVpvhTO6A7xNQ "/>
    <n v="101"/>
    <s v=" 101 | Rosa Odar Prueba "/>
    <s v=" application/json, text/plain, */* "/>
    <s v=" No aplica "/>
    <n v="20100010136"/>
    <s v="comunes-query"/>
    <s v=" https://gateway-apim-test.vuce.gob.pe/pass-through-https-cert/cp2/comunes-query/1.0/master/allByCodeAndDescription?code=puerto&amp;size=10&amp;description=&amp;page=1 "/>
    <n v="156"/>
    <n v="116"/>
    <s v=" https://gateway-apim-test.vuce.gob.pe/pass-through-https-cert/cp2/comunes-query/1.0/master/allByCodeAndDescription?"/>
    <s v=" https://gateway-apim-test.vuce.gob.pe/pass-through-https-cert/cp2/comunes-query/1.0/master/allByCodeAndDescription?"/>
    <x v="5"/>
  </r>
  <r>
    <s v="Declaración marítima de sanidad"/>
    <x v="0"/>
    <x v="0"/>
    <x v="6"/>
    <x v="0"/>
    <s v=" https://gateway-apim-test.vuce.gob.pe/pass-through-https-cert/cp2/comunes-query/1.0/master/allByCodeAndDescription?code=puerto&amp;size=10&amp;description=&amp;page=1 "/>
    <s v="No aplica"/>
    <s v=" Bearer eyJhbGciOiJSUzI1NiIsInR5cCIgOiAiSldUIiwia2lkIiA6ICJZbzNJa18xYU9XUk5QcWxPLVJVTmUzVjhESldTU2U0eUgybFp4MG52cy1rIn0.eyJleHAiOjE3NTU2MzU0MzcsImlhdCI6MTc1NTYzMzYzNywianRpIjoiNzA4NzVlOGItNTBkNC00ZjYyLTg3OWMtMWRlYTVkMjNjZTVj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wZmI4YjE1YS05MjhjLTRlZjUtYjEzZC0zNTdmNTljZWU5Mjg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wZmI4YjE1YS05MjhjLTRlZjUtYjEzZC0zNTdmNTljZWU5Mjg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dsBoW-h1YJeTptd-jjvl5oXMljxaY50RK6GV2Eiu5NqkN-BQiG-fL8C3Cv1QVo3m2nDSGOIWRsM3f8BtjCpEf8X5jjUbQ1ZyMVTQIommxPesmRQtFh45F2BdqQMzKypfb3bBF9X8D8Svda6gf_jLkoHZ70zEUPU2p_mSrLVKNWF95bkPxYtsvW-2Ba9DtchLwwgseIiE63-ig5DHyANBw7ImX-48mcN8gn3NOS-PdyHMkotaC6SqM_3ZykKVq1uYxi6Ae6T6mfFSaAYpcUB87FCxgVUSnuiM35LJgYIB9tuq-XSKsX7vfXV-Hx16V3mSvaQMyAgibiVpvhTO6A7xNQ "/>
    <n v="101"/>
    <s v=" 101 | Rosa Odar Prueba "/>
    <s v=" application/json, text/plain, */* "/>
    <s v=" No aplica "/>
    <n v="20100010136"/>
    <s v="comunes-query"/>
    <s v=" https://gateway-apim-test.vuce.gob.pe/pass-through-https-cert/cp2/comunes-query/1.0/master/allByCodeAndDescription?code=puerto&amp;size=10&amp;description=&amp;page=1 "/>
    <n v="156"/>
    <n v="116"/>
    <s v=" https://gateway-apim-test.vuce.gob.pe/pass-through-https-cert/cp2/comunes-query/1.0/master/allByCodeAndDescription?"/>
    <s v=" https://gateway-apim-test.vuce.gob.pe/pass-through-https-cert/cp2/comunes-query/1.0/master/allByCodeAndDescription?"/>
    <x v="5"/>
  </r>
  <r>
    <s v="Declaración marítima de sanidad"/>
    <x v="0"/>
    <x v="0"/>
    <x v="2"/>
    <x v="0"/>
    <s v=" https://gateway-apim-test.vuce.gob.pe/pass-through-https-cert/cp2/comunes-query/1.0/master/allByCodeAndDescription?code=puerto&amp;size=10&amp;description=&amp;page=1 "/>
    <s v="No aplica"/>
    <s v=" Bearer eyJhbGciOiJSUzI1NiIsInR5cCIgOiAiSldUIiwia2lkIiA6ICJZbzNJa18xYU9XUk5QcWxPLVJVTmUzVjhESldTU2U0eUgybFp4MG52cy1rIn0.eyJleHAiOjE3NTU2NDQ0NzMsImlhdCI6MTc1NTY0MjY3MywianRpIjoiNDU5OWUzODUtYzM1NC00N2ExLThlOTMtYzcyOGIwNThiM2Yz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4NmYxNDIwNi00YjlkLTRkZGEtOGRlYi00MTI2Y2I1NzM3NzI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4NmYxNDIwNi00YjlkLTRkZGEtOGRlYi00MTI2Y2I1NzM3NzI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nY36d38-OeEQSFGmdxXn-5SnjuedWtiSsXr1IXVyJUxQCLMdZsvfFvqBRqxIXnWhY-X6kELV4wCLJ28bDmE3hss9rEek6goLtZsYxkpqebl-cxW9ZFERhLlR7RAtmUqWYPH70ffFDHg1s9OiZ02ioFZwIzcQ7RDwEdKSnFBCJHkcaDCyJ4xEcmr5xqog7vLr9L5Ex9xFuCN59X434y3Qyl9NmQvRo_hJLyAg5ZF_ZbFMvZma1BH1iKfApxtNsPxeSZ2irE_soSfetoF3GiCVAOLuYiEnmIPZEj-TNoG9tbXa2VfQ-TMnpxaqiW_OFOMEX8S054dxZ1s2Bv2UG2ZTkQ "/>
    <n v="101"/>
    <s v=" 101 | Rosa Odar Prueba "/>
    <s v=" application/json, text/plain, */* "/>
    <s v=" No aplica "/>
    <n v="20100010136"/>
    <s v="comunes-query"/>
    <s v=" https://gateway-apim-test.vuce.gob.pe/pass-through-https-cert/cp2/comunes-query/1.0/master/allByCodeAndDescription?code=puerto&amp;size=10&amp;description=&amp;page=1 "/>
    <n v="156"/>
    <n v="116"/>
    <s v=" https://gateway-apim-test.vuce.gob.pe/pass-through-https-cert/cp2/comunes-query/1.0/master/allByCodeAndDescription?"/>
    <s v=" https://gateway-apim-test.vuce.gob.pe/pass-through-https-cert/cp2/comunes-query/1.0/master/allByCodeAndDescription?"/>
    <x v="5"/>
  </r>
  <r>
    <s v="Declaración marítima de sanidad"/>
    <x v="0"/>
    <x v="0"/>
    <x v="8"/>
    <x v="0"/>
    <s v=" https://gateway-apim-test.vuce.gob.pe/pass-through-https-cert/cp2/comunes-query/1.0/master/allByCodeAndDescription?code=puerto&amp;size=10&amp;description=&amp;page=1 "/>
    <s v="No aplica"/>
    <s v=" Bearer eyJhbGciOiJSUzI1NiIsInR5cCIgOiAiSldUIiwia2lkIiA6ICJZbzNJa18xYU9XUk5QcWxPLVJVTmUzVjhESldTU2U0eUgybFp4MG52cy1rIn0.eyJleHAiOjE3NTU2NDE5NjUsImlhdCI6MTc1NTY0MDE2NSwianRpIjoiYmJjNTEzZDMtYzBiYy00MzJiLTk3OWYtMTk5ZmQ3MTM1ZTRm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1ZGVmOGMwOC1iMTlhLTRiZjEtOGM2MC1iZjVkNzU0Yjk0YWI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1ZGVmOGMwOC1iMTlhLTRiZjEtOGM2MC1iZjVkNzU0Yjk0YWI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Psig1_AqOL8wENudJYXAWBB7JGtdnCbtyaByd8WZ7_HUxsEWmW2UpMk0-Hc7OhPs-ZVwHMXQp4wHyN0XuggsIv4OnxaYnAt-Og0DHA2nAG62Zfme6RXXFnmdPkk3RZGSWOIIQoC7DNRfXLAbTkzZu_HVlYy9-pGu39MnFe8GUCUBHD8bJ9S-tqsYN21q1a6CNk8aL-GclnD3pRmjPcwH_Uz-La2-vBXkH48M82tr27s2DU79cc2TMwT1PeqJOWxv5iBLCNtdX7R-_T9KOO1vpMKWmvXGmj6uCRX03-B3pYvR2r_1VaxohIgIAvMf4-vqqJJokB0QtsZMVdfHSsU-qw "/>
    <n v="101"/>
    <s v=" 101 | Rosa Odar Prueba "/>
    <s v=" application/json, text/plain, */* "/>
    <s v=" No aplica "/>
    <n v="20100010136"/>
    <s v="comunes-query"/>
    <s v=" https://gateway-apim-test.vuce.gob.pe/pass-through-https-cert/cp2/comunes-query/1.0/master/allByCodeAndDescription?code=puerto&amp;size=10&amp;description=&amp;page=1 "/>
    <n v="156"/>
    <n v="116"/>
    <s v=" https://gateway-apim-test.vuce.gob.pe/pass-through-https-cert/cp2/comunes-query/1.0/master/allByCodeAndDescription?"/>
    <s v=" https://gateway-apim-test.vuce.gob.pe/pass-through-https-cert/cp2/comunes-query/1.0/master/allByCodeAndDescription?"/>
    <x v="5"/>
  </r>
  <r>
    <s v="Declaración marítima de sanidad"/>
    <x v="0"/>
    <x v="0"/>
    <x v="6"/>
    <x v="0"/>
    <s v=" https://gateway-apim-test.vuce.gob.pe/pass-through-https-cert/cp2/comunes-query/1.0/master/allByCodeAndDescription?code=puerto&amp;size=10&amp;description=CL&amp;page=0 "/>
    <s v="No aplica"/>
    <s v=" Bearer eyJhbGciOiJSUzI1NiIsInR5cCIgOiAiSldUIiwia2lkIiA6ICJZbzNJa18xYU9XUk5QcWxPLVJVTmUzVjhESldTU2U0eUgybFp4MG52cy1rIn0.eyJleHAiOjE3NTU2MzU0MzcsImlhdCI6MTc1NTYzMzYzNywianRpIjoiNzA4NzVlOGItNTBkNC00ZjYyLTg3OWMtMWRlYTVkMjNjZTVj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wZmI4YjE1YS05MjhjLTRlZjUtYjEzZC0zNTdmNTljZWU5Mjg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wZmI4YjE1YS05MjhjLTRlZjUtYjEzZC0zNTdmNTljZWU5Mjg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dsBoW-h1YJeTptd-jjvl5oXMljxaY50RK6GV2Eiu5NqkN-BQiG-fL8C3Cv1QVo3m2nDSGOIWRsM3f8BtjCpEf8X5jjUbQ1ZyMVTQIommxPesmRQtFh45F2BdqQMzKypfb3bBF9X8D8Svda6gf_jLkoHZ70zEUPU2p_mSrLVKNWF95bkPxYtsvW-2Ba9DtchLwwgseIiE63-ig5DHyANBw7ImX-48mcN8gn3NOS-PdyHMkotaC6SqM_3ZykKVq1uYxi6Ae6T6mfFSaAYpcUB87FCxgVUSnuiM35LJgYIB9tuq-XSKsX7vfXV-Hx16V3mSvaQMyAgibiVpvhTO6A7xNQ "/>
    <n v="101"/>
    <s v=" 101 | Rosa Odar Prueba "/>
    <s v=" application/json, text/plain, */* "/>
    <s v=" No aplica "/>
    <n v="20100010136"/>
    <s v="comunes-query"/>
    <s v=" https://gateway-apim-test.vuce.gob.pe/pass-through-https-cert/cp2/comunes-query/1.0/master/allByCodeAndDescription?code=puerto&amp;size=10&amp;description=CL&amp;page=0 "/>
    <n v="158"/>
    <n v="116"/>
    <s v=" https://gateway-apim-test.vuce.gob.pe/pass-through-https-cert/cp2/comunes-query/1.0/master/allByCodeAndDescription?"/>
    <s v=" https://gateway-apim-test.vuce.gob.pe/pass-through-https-cert/cp2/comunes-query/1.0/master/allByCodeAndDescription?"/>
    <x v="5"/>
  </r>
  <r>
    <s v="Declaración marítima de sanidad"/>
    <x v="0"/>
    <x v="0"/>
    <x v="2"/>
    <x v="0"/>
    <s v=" https://gateway-apim-test.vuce.gob.pe/pass-through-https-cert/cp2/comunes-query/1.0/master/findByCode?codigo=PARAMETROS_GENERALES "/>
    <s v="No aplica"/>
    <s v=" Bearer eyJhbGciOiJSUzI1NiIsInR5cCIgOiAiSldUIiwia2lkIiA6ICJZbzNJa18xYU9XUk5QcWxPLVJVTmUzVjhESldTU2U0eUgybFp4MG52cy1rIn0.eyJleHAiOjE3NTU2NDQ0NzMsImlhdCI6MTc1NTY0MjY3MywianRpIjoiNDU5OWUzODUtYzM1NC00N2ExLThlOTMtYzcyOGIwNThiM2Yz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4NmYxNDIwNi00YjlkLTRkZGEtOGRlYi00MTI2Y2I1NzM3NzI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4NmYxNDIwNi00YjlkLTRkZGEtOGRlYi00MTI2Y2I1NzM3NzI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nY36d38-OeEQSFGmdxXn-5SnjuedWtiSsXr1IXVyJUxQCLMdZsvfFvqBRqxIXnWhY-X6kELV4wCLJ28bDmE3hss9rEek6goLtZsYxkpqebl-cxW9ZFERhLlR7RAtmUqWYPH70ffFDHg1s9OiZ02ioFZwIzcQ7RDwEdKSnFBCJHkcaDCyJ4xEcmr5xqog7vLr9L5Ex9xFuCN59X434y3Qyl9NmQvRo_hJLyAg5ZF_ZbFMvZma1BH1iKfApxtNsPxeSZ2irE_soSfetoF3GiCVAOLuYiEnmIPZEj-TNoG9tbXa2VfQ-TMnpxaqiW_OFOMEX8S054dxZ1s2Bv2UG2ZTkQ "/>
    <n v="101"/>
    <s v=" 101 | Rosa Odar Prueba "/>
    <s v=" application/json, text/plain, */* "/>
    <s v=" No aplica "/>
    <n v="20100010136"/>
    <s v="comunes-query"/>
    <s v=" https://gateway-apim-test.vuce.gob.pe/pass-through-https-cert/cp2/comunes-query/1.0/master/findByCode?codigo=PARAMETROS_GENERALES "/>
    <n v="131"/>
    <n v="103"/>
    <s v=" https://gateway-apim-test.vuce.gob.pe/pass-through-https-cert/cp2/comunes-query/1.0/master/findByCode?"/>
    <s v=" https://gateway-apim-test.vuce.gob.pe/pass-through-https-cert/cp2/comunes-query/1.0/master/findByCode?"/>
    <x v="6"/>
  </r>
  <r>
    <s v="Declaración marítima de sanidad"/>
    <x v="0"/>
    <x v="0"/>
    <x v="2"/>
    <x v="0"/>
    <s v=" https://gateway-apim-test.vuce.gob.pe/pass-through-https-cert/cp2/comunes-query/1.0/master/findByCode?codigo=PARAMETROS_GENERALES "/>
    <s v="No aplica"/>
    <s v=" Bearer eyJhbGciOiJSUzI1NiIsInR5cCIgOiAiSldUIiwia2lkIiA6ICJZbzNJa18xYU9XUk5QcWxPLVJVTmUzVjhESldTU2U0eUgybFp4MG52cy1rIn0.eyJleHAiOjE3NTU2NDQ0NzMsImlhdCI6MTc1NTY0MjY3MywianRpIjoiNDU5OWUzODUtYzM1NC00N2ExLThlOTMtYzcyOGIwNThiM2Yz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4NmYxNDIwNi00YjlkLTRkZGEtOGRlYi00MTI2Y2I1NzM3NzI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4NmYxNDIwNi00YjlkLTRkZGEtOGRlYi00MTI2Y2I1NzM3NzI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nY36d38-OeEQSFGmdxXn-5SnjuedWtiSsXr1IXVyJUxQCLMdZsvfFvqBRqxIXnWhY-X6kELV4wCLJ28bDmE3hss9rEek6goLtZsYxkpqebl-cxW9ZFERhLlR7RAtmUqWYPH70ffFDHg1s9OiZ02ioFZwIzcQ7RDwEdKSnFBCJHkcaDCyJ4xEcmr5xqog7vLr9L5Ex9xFuCN59X434y3Qyl9NmQvRo_hJLyAg5ZF_ZbFMvZma1BH1iKfApxtNsPxeSZ2irE_soSfetoF3GiCVAOLuYiEnmIPZEj-TNoG9tbXa2VfQ-TMnpxaqiW_OFOMEX8S054dxZ1s2Bv2UG2ZTkQ "/>
    <n v="101"/>
    <s v=" 101 | Rosa Odar Prueba "/>
    <s v=" application/json, text/plain, */* "/>
    <s v=" No aplica "/>
    <n v="20100010136"/>
    <s v="comunes-query"/>
    <s v=" https://gateway-apim-test.vuce.gob.pe/pass-through-https-cert/cp2/comunes-query/1.0/master/findByCode?codigo=PARAMETROS_GENERALES "/>
    <n v="131"/>
    <n v="103"/>
    <s v=" https://gateway-apim-test.vuce.gob.pe/pass-through-https-cert/cp2/comunes-query/1.0/master/findByCode?"/>
    <s v=" https://gateway-apim-test.vuce.gob.pe/pass-through-https-cert/cp2/comunes-query/1.0/master/findByCode?"/>
    <x v="6"/>
  </r>
  <r>
    <s v="Declaración marítima de sanidad"/>
    <x v="0"/>
    <x v="0"/>
    <x v="3"/>
    <x v="0"/>
    <s v=" https://gateway-apim-test.vuce.gob.pe/pass-through-https-cert/cp2/comunes-query/1.0/master/findByCode?codigo=PARAMETROS_GENERALES "/>
    <s v="No aplica"/>
    <s v=" Bearer eyJhbGciOiJSUzI1NiIsInR5cCIgOiAiSldUIiwia2lkIiA6ICJZbzNJa18xYU9XUk5QcWxPLVJVTmUzVjhESldTU2U0eUgybFp4MG52cy1rIn0.eyJleHAiOjE3NTU2NDE5NjUsImlhdCI6MTc1NTY0MDE2NSwianRpIjoiYmJjNTEzZDMtYzBiYy00MzJiLTk3OWYtMTk5ZmQ3MTM1ZTRm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1ZGVmOGMwOC1iMTlhLTRiZjEtOGM2MC1iZjVkNzU0Yjk0YWI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1ZGVmOGMwOC1iMTlhLTRiZjEtOGM2MC1iZjVkNzU0Yjk0YWI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Psig1_AqOL8wENudJYXAWBB7JGtdnCbtyaByd8WZ7_HUxsEWmW2UpMk0-Hc7OhPs-ZVwHMXQp4wHyN0XuggsIv4OnxaYnAt-Og0DHA2nAG62Zfme6RXXFnmdPkk3RZGSWOIIQoC7DNRfXLAbTkzZu_HVlYy9-pGu39MnFe8GUCUBHD8bJ9S-tqsYN21q1a6CNk8aL-GclnD3pRmjPcwH_Uz-La2-vBXkH48M82tr27s2DU79cc2TMwT1PeqJOWxv5iBLCNtdX7R-_T9KOO1vpMKWmvXGmj6uCRX03-B3pYvR2r_1VaxohIgIAvMf4-vqqJJokB0QtsZMVdfHSsU-qw "/>
    <n v="101"/>
    <s v=" 101 | Rosa Odar Prueba "/>
    <s v=" application/json, text/plain, */* "/>
    <s v=" No aplica "/>
    <n v="20100010136"/>
    <s v="comunes-query"/>
    <s v=" https://gateway-apim-test.vuce.gob.pe/pass-through-https-cert/cp2/comunes-query/1.0/master/findByCode?codigo=PARAMETROS_GENERALES "/>
    <n v="131"/>
    <n v="103"/>
    <s v=" https://gateway-apim-test.vuce.gob.pe/pass-through-https-cert/cp2/comunes-query/1.0/master/findByCode?"/>
    <s v=" https://gateway-apim-test.vuce.gob.pe/pass-through-https-cert/cp2/comunes-query/1.0/master/findByCode?"/>
    <x v="6"/>
  </r>
  <r>
    <s v="Declaración marítima de sanidad"/>
    <x v="0"/>
    <x v="0"/>
    <x v="3"/>
    <x v="0"/>
    <s v=" https://gateway-apim-test.vuce.gob.pe/pass-through-https-cert/cp2/comunes-query/1.0/master/findByCode?codigo=PARAMETROS_GENERALES "/>
    <s v="No aplica"/>
    <s v=" Bearer eyJhbGciOiJSUzI1NiIsInR5cCIgOiAiSldUIiwia2lkIiA6ICJZbzNJa18xYU9XUk5QcWxPLVJVTmUzVjhESldTU2U0eUgybFp4MG52cy1rIn0.eyJleHAiOjE3NTU2NDE5NjUsImlhdCI6MTc1NTY0MDE2NSwianRpIjoiYmJjNTEzZDMtYzBiYy00MzJiLTk3OWYtMTk5ZmQ3MTM1ZTRm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1ZGVmOGMwOC1iMTlhLTRiZjEtOGM2MC1iZjVkNzU0Yjk0YWI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1ZGVmOGMwOC1iMTlhLTRiZjEtOGM2MC1iZjVkNzU0Yjk0YWI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Psig1_AqOL8wENudJYXAWBB7JGtdnCbtyaByd8WZ7_HUxsEWmW2UpMk0-Hc7OhPs-ZVwHMXQp4wHyN0XuggsIv4OnxaYnAt-Og0DHA2nAG62Zfme6RXXFnmdPkk3RZGSWOIIQoC7DNRfXLAbTkzZu_HVlYy9-pGu39MnFe8GUCUBHD8bJ9S-tqsYN21q1a6CNk8aL-GclnD3pRmjPcwH_Uz-La2-vBXkH48M82tr27s2DU79cc2TMwT1PeqJOWxv5iBLCNtdX7R-_T9KOO1vpMKWmvXGmj6uCRX03-B3pYvR2r_1VaxohIgIAvMf4-vqqJJokB0QtsZMVdfHSsU-qw "/>
    <n v="101"/>
    <s v=" 101 | Rosa Odar Prueba "/>
    <s v=" application/json, text/plain, */* "/>
    <s v=" No aplica "/>
    <n v="20100010136"/>
    <s v="comunes-query"/>
    <s v=" https://gateway-apim-test.vuce.gob.pe/pass-through-https-cert/cp2/comunes-query/1.0/master/findByCode?codigo=PARAMETROS_GENERALES "/>
    <n v="131"/>
    <n v="103"/>
    <s v=" https://gateway-apim-test.vuce.gob.pe/pass-through-https-cert/cp2/comunes-query/1.0/master/findByCode?"/>
    <s v=" https://gateway-apim-test.vuce.gob.pe/pass-through-https-cert/cp2/comunes-query/1.0/master/findByCode?"/>
    <x v="6"/>
  </r>
  <r>
    <s v="Declaración marítima de sanidad"/>
    <x v="0"/>
    <x v="0"/>
    <x v="8"/>
    <x v="0"/>
    <s v=" https://gateway-apim-test.vuce.gob.pe/pass-through-https-cert/cp2/comunes-query/1.0/master/findByCode?codigo=PARAMETROS_GENERALES "/>
    <s v="No aplica"/>
    <s v=" Bearer eyJhbGciOiJSUzI1NiIsInR5cCIgOiAiSldUIiwia2lkIiA6ICJZbzNJa18xYU9XUk5QcWxPLVJVTmUzVjhESldTU2U0eUgybFp4MG52cy1rIn0.eyJleHAiOjE3NTU2NDE5NjUsImlhdCI6MTc1NTY0MDE2NSwianRpIjoiYmJjNTEzZDMtYzBiYy00MzJiLTk3OWYtMTk5ZmQ3MTM1ZTRm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1ZGVmOGMwOC1iMTlhLTRiZjEtOGM2MC1iZjVkNzU0Yjk0YWI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1ZGVmOGMwOC1iMTlhLTRiZjEtOGM2MC1iZjVkNzU0Yjk0YWI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Psig1_AqOL8wENudJYXAWBB7JGtdnCbtyaByd8WZ7_HUxsEWmW2UpMk0-Hc7OhPs-ZVwHMXQp4wHyN0XuggsIv4OnxaYnAt-Og0DHA2nAG62Zfme6RXXFnmdPkk3RZGSWOIIQoC7DNRfXLAbTkzZu_HVlYy9-pGu39MnFe8GUCUBHD8bJ9S-tqsYN21q1a6CNk8aL-GclnD3pRmjPcwH_Uz-La2-vBXkH48M82tr27s2DU79cc2TMwT1PeqJOWxv5iBLCNtdX7R-_T9KOO1vpMKWmvXGmj6uCRX03-B3pYvR2r_1VaxohIgIAvMf4-vqqJJokB0QtsZMVdfHSsU-qw "/>
    <n v="101"/>
    <s v=" 101 | Rosa Odar Prueba "/>
    <s v=" application/json, text/plain, */* "/>
    <s v=" No aplica "/>
    <n v="20100010136"/>
    <s v="comunes-query"/>
    <s v=" https://gateway-apim-test.vuce.gob.pe/pass-through-https-cert/cp2/comunes-query/1.0/master/findByCode?codigo=PARAMETROS_GENERALES "/>
    <n v="131"/>
    <n v="103"/>
    <s v=" https://gateway-apim-test.vuce.gob.pe/pass-through-https-cert/cp2/comunes-query/1.0/master/findByCode?"/>
    <s v=" https://gateway-apim-test.vuce.gob.pe/pass-through-https-cert/cp2/comunes-query/1.0/master/findByCode?"/>
    <x v="6"/>
  </r>
  <r>
    <s v="Declaración marítima de sanidad"/>
    <x v="0"/>
    <x v="0"/>
    <x v="4"/>
    <x v="0"/>
    <s v=" https://gateway-apim-test.vuce.gob.pe/pass-through-https-cert/cp2/comunes-query/1.0/master/findByCode?codigo=PARAMETROS_GENERALES "/>
    <s v="No aplica"/>
    <s v=" Bearer eyJhbGciOiJSUzI1NiIsInR5cCIgOiAiSldUIiwia2lkIiA6ICJZbzNJa18xYU9XUk5QcWxPLVJVTmUzVjhESldTU2U0eUgybFp4MG52cy1rIn0.eyJleHAiOjE3NTU2NDE5NjUsImlhdCI6MTc1NTY0MDE2NSwianRpIjoiYmJjNTEzZDMtYzBiYy00MzJiLTk3OWYtMTk5ZmQ3MTM1ZTRm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1ZGVmOGMwOC1iMTlhLTRiZjEtOGM2MC1iZjVkNzU0Yjk0YWI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1ZGVmOGMwOC1iMTlhLTRiZjEtOGM2MC1iZjVkNzU0Yjk0YWI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Psig1_AqOL8wENudJYXAWBB7JGtdnCbtyaByd8WZ7_HUxsEWmW2UpMk0-Hc7OhPs-ZVwHMXQp4wHyN0XuggsIv4OnxaYnAt-Og0DHA2nAG62Zfme6RXXFnmdPkk3RZGSWOIIQoC7DNRfXLAbTkzZu_HVlYy9-pGu39MnFe8GUCUBHD8bJ9S-tqsYN21q1a6CNk8aL-GclnD3pRmjPcwH_Uz-La2-vBXkH48M82tr27s2DU79cc2TMwT1PeqJOWxv5iBLCNtdX7R-_T9KOO1vpMKWmvXGmj6uCRX03-B3pYvR2r_1VaxohIgIAvMf4-vqqJJokB0QtsZMVdfHSsU-qw "/>
    <n v="101"/>
    <s v=" 101 | Rosa Odar Prueba "/>
    <s v=" application/json, text/plain, */* "/>
    <s v=" No aplica "/>
    <n v="20100010136"/>
    <s v="comunes-query"/>
    <s v=" https://gateway-apim-test.vuce.gob.pe/pass-through-https-cert/cp2/comunes-query/1.0/master/findByCode?codigo=PARAMETROS_GENERALES "/>
    <n v="131"/>
    <n v="103"/>
    <s v=" https://gateway-apim-test.vuce.gob.pe/pass-through-https-cert/cp2/comunes-query/1.0/master/findByCode?"/>
    <s v=" https://gateway-apim-test.vuce.gob.pe/pass-through-https-cert/cp2/comunes-query/1.0/master/findByCode?"/>
    <x v="6"/>
  </r>
  <r>
    <s v="Declaración marítima de sanidad"/>
    <x v="0"/>
    <x v="0"/>
    <x v="4"/>
    <x v="0"/>
    <s v=" https://gateway-apim-test.vuce.gob.pe/pass-through-https-cert/cp2/comunes-query/1.0/master/findByCode?codigo=PARAMETROS_GENERALES "/>
    <s v="No aplica"/>
    <s v=" Bearer eyJhbGciOiJSUzI1NiIsInR5cCIgOiAiSldUIiwia2lkIiA6ICJZbzNJa18xYU9XUk5QcWxPLVJVTmUzVjhESldTU2U0eUgybFp4MG52cy1rIn0.eyJleHAiOjE3NTU2NDE5NjUsImlhdCI6MTc1NTY0MDE2NSwianRpIjoiYmJjNTEzZDMtYzBiYy00MzJiLTk3OWYtMTk5ZmQ3MTM1ZTRm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1ZGVmOGMwOC1iMTlhLTRiZjEtOGM2MC1iZjVkNzU0Yjk0YWI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1ZGVmOGMwOC1iMTlhLTRiZjEtOGM2MC1iZjVkNzU0Yjk0YWI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Psig1_AqOL8wENudJYXAWBB7JGtdnCbtyaByd8WZ7_HUxsEWmW2UpMk0-Hc7OhPs-ZVwHMXQp4wHyN0XuggsIv4OnxaYnAt-Og0DHA2nAG62Zfme6RXXFnmdPkk3RZGSWOIIQoC7DNRfXLAbTkzZu_HVlYy9-pGu39MnFe8GUCUBHD8bJ9S-tqsYN21q1a6CNk8aL-GclnD3pRmjPcwH_Uz-La2-vBXkH48M82tr27s2DU79cc2TMwT1PeqJOWxv5iBLCNtdX7R-_T9KOO1vpMKWmvXGmj6uCRX03-B3pYvR2r_1VaxohIgIAvMf4-vqqJJokB0QtsZMVdfHSsU-qw "/>
    <n v="101"/>
    <s v=" 101 | Rosa Odar Prueba "/>
    <s v=" application/json, text/plain, */* "/>
    <s v=" No aplica "/>
    <n v="20100010136"/>
    <s v="comunes-query"/>
    <s v=" https://gateway-apim-test.vuce.gob.pe/pass-through-https-cert/cp2/comunes-query/1.0/master/findByCode?codigo=PARAMETROS_GENERALES "/>
    <n v="131"/>
    <n v="103"/>
    <s v=" https://gateway-apim-test.vuce.gob.pe/pass-through-https-cert/cp2/comunes-query/1.0/master/findByCode?"/>
    <s v=" https://gateway-apim-test.vuce.gob.pe/pass-through-https-cert/cp2/comunes-query/1.0/master/findByCode?"/>
    <x v="6"/>
  </r>
  <r>
    <s v="Declaración marítima de sanidad"/>
    <x v="0"/>
    <x v="0"/>
    <x v="5"/>
    <x v="1"/>
    <s v=" https://gateway-apim-test.vuce.gob.pe/pass-through-https-cert/cp2/escaladocumento-command/1.0/escala-documentos "/>
    <s v="No aplica"/>
    <s v=" Bearer eyJhbGciOiJSUzI1NiIsInR5cCIgOiAiSldUIiwia2lkIiA6ICJZbzNJa18xYU9XUk5QcWxPLVJVTmUzVjhESldTU2U0eUgybFp4MG52cy1rIn0.eyJleHAiOjE3NTU2NDE5NjUsImlhdCI6MTc1NTY0MDE2NSwianRpIjoiYmJjNTEzZDMtYzBiYy00MzJiLTk3OWYtMTk5ZmQ3MTM1ZTRm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1ZGVmOGMwOC1iMTlhLTRiZjEtOGM2MC1iZjVkNzU0Yjk0YWI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1ZGVmOGMwOC1iMTlhLTRiZjEtOGM2MC1iZjVkNzU0Yjk0YWI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Psig1_AqOL8wENudJYXAWBB7JGtdnCbtyaByd8WZ7_HUxsEWmW2UpMk0-Hc7OhPs-ZVwHMXQp4wHyN0XuggsIv4OnxaYnAt-Og0DHA2nAG62Zfme6RXXFnmdPkk3RZGSWOIIQoC7DNRfXLAbTkzZu_HVlYy9-pGu39MnFe8GUCUBHD8bJ9S-tqsYN21q1a6CNk8aL-GclnD3pRmjPcwH_Uz-La2-vBXkH48M82tr27s2DU79cc2TMwT1PeqJOWxv5iBLCNtdX7R-_T9KOO1vpMKWmvXGmj6uCRX03-B3pYvR2r_1VaxohIgIAvMf4-vqqJJokB0QtsZMVdfHSsU-qw "/>
    <n v="101"/>
    <s v=" 101 | Rosa Odar Prueba "/>
    <s v=" application/json, text/plain, */* "/>
    <s v=" multipart/form-data; boundary=----WebKitFormBoundarycLi1fN8yHHYHebA9 "/>
    <n v="20100010136"/>
    <s v="escaladocumento-command"/>
    <s v=" https://gateway-apim-test.vuce.gob.pe/pass-through-https-cert/cp2/escaladocumento-command/1.0/escala-documentos "/>
    <n v="113"/>
    <n v="113"/>
    <s v=" https://gateway-apim-test.vuce.gob.pe/pass-through-https-cert/cp2/escaladocumento-command/1.0/escala-documentos "/>
    <s v=" https://gateway-apim-test.vuce.gob.pe/pass-through-https-cert/cp2/escaladocumento-command/1.0/escala-documentos "/>
    <x v="7"/>
  </r>
  <r>
    <s v="Declaración marítima de sanidad"/>
    <x v="0"/>
    <x v="0"/>
    <x v="5"/>
    <x v="0"/>
    <s v=" https://gateway-apim-test.vuce.gob.pe/pass-through-https-cert/cp2/escaladocumento-query/1.0/escala-documentos?escalaId=2287&amp;indicador=E&amp;pestanaId=81 "/>
    <s v="No aplica"/>
    <s v=" Bearer eyJhbGciOiJSUzI1NiIsInR5cCIgOiAiSldUIiwia2lkIiA6ICJZbzNJa18xYU9XUk5QcWxPLVJVTmUzVjhESldTU2U0eUgybFp4MG52cy1rIn0.eyJleHAiOjE3NTU2NDE5NjUsImlhdCI6MTc1NTY0MDE2NSwianRpIjoiYmJjNTEzZDMtYzBiYy00MzJiLTk3OWYtMTk5ZmQ3MTM1ZTRm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1ZGVmOGMwOC1iMTlhLTRiZjEtOGM2MC1iZjVkNzU0Yjk0YWI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1ZGVmOGMwOC1iMTlhLTRiZjEtOGM2MC1iZjVkNzU0Yjk0YWI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Psig1_AqOL8wENudJYXAWBB7JGtdnCbtyaByd8WZ7_HUxsEWmW2UpMk0-Hc7OhPs-ZVwHMXQp4wHyN0XuggsIv4OnxaYnAt-Og0DHA2nAG62Zfme6RXXFnmdPkk3RZGSWOIIQoC7DNRfXLAbTkzZu_HVlYy9-pGu39MnFe8GUCUBHD8bJ9S-tqsYN21q1a6CNk8aL-GclnD3pRmjPcwH_Uz-La2-vBXkH48M82tr27s2DU79cc2TMwT1PeqJOWxv5iBLCNtdX7R-_T9KOO1vpMKWmvXGmj6uCRX03-B3pYvR2r_1VaxohIgIAvMf4-vqqJJokB0QtsZMVdfHSsU-qw "/>
    <n v="101"/>
    <s v=" 101 | Rosa Odar Prueba "/>
    <s v=" application/json, text/plain, */* "/>
    <s v=" No aplica "/>
    <n v="20100010136"/>
    <s v="escaladocumento-query"/>
    <s v=" https://gateway-apim-test.vuce.gob.pe/pass-through-https-cert/cp2/escaladocumento-query/1.0/escala-documentos?escalaId=2287&amp;indicador=E&amp;pestanaId=81 "/>
    <n v="150"/>
    <n v="111"/>
    <s v=" https://gateway-apim-test.vuce.gob.pe/pass-through-https-cert/cp2/escaladocumento-query/1.0/escala-documentos?"/>
    <s v=" https://gateway-apim-test.vuce.gob.pe/pass-through-https-cert/cp2/escaladocumento-query/1.0/escala-documentos?"/>
    <x v="8"/>
  </r>
  <r>
    <s v="Declaración marítima de sanidad"/>
    <x v="0"/>
    <x v="0"/>
    <x v="5"/>
    <x v="0"/>
    <s v=" https://gateway-apim-test.vuce.gob.pe/pass-through-https-cert/cp2/escaladocumento-query/1.0/escala-documentos?escalaId=2287&amp;indicador=E&amp;pestanaId=81 "/>
    <s v="No aplica"/>
    <s v=" Bearer eyJhbGciOiJSUzI1NiIsInR5cCIgOiAiSldUIiwia2lkIiA6ICJZbzNJa18xYU9XUk5QcWxPLVJVTmUzVjhESldTU2U0eUgybFp4MG52cy1rIn0.eyJleHAiOjE3NTU2NDE5NjUsImlhdCI6MTc1NTY0MDE2NSwianRpIjoiYmJjNTEzZDMtYzBiYy00MzJiLTk3OWYtMTk5ZmQ3MTM1ZTRm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1ZGVmOGMwOC1iMTlhLTRiZjEtOGM2MC1iZjVkNzU0Yjk0YWI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1ZGVmOGMwOC1iMTlhLTRiZjEtOGM2MC1iZjVkNzU0Yjk0YWI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Psig1_AqOL8wENudJYXAWBB7JGtdnCbtyaByd8WZ7_HUxsEWmW2UpMk0-Hc7OhPs-ZVwHMXQp4wHyN0XuggsIv4OnxaYnAt-Og0DHA2nAG62Zfme6RXXFnmdPkk3RZGSWOIIQoC7DNRfXLAbTkzZu_HVlYy9-pGu39MnFe8GUCUBHD8bJ9S-tqsYN21q1a6CNk8aL-GclnD3pRmjPcwH_Uz-La2-vBXkH48M82tr27s2DU79cc2TMwT1PeqJOWxv5iBLCNtdX7R-_T9KOO1vpMKWmvXGmj6uCRX03-B3pYvR2r_1VaxohIgIAvMf4-vqqJJokB0QtsZMVdfHSsU-qw "/>
    <n v="101"/>
    <s v=" 101 | Rosa Odar Prueba "/>
    <s v=" application/json, text/plain, */* "/>
    <s v=" No aplica "/>
    <n v="20100010136"/>
    <s v="escaladocumento-query"/>
    <s v=" https://gateway-apim-test.vuce.gob.pe/pass-through-https-cert/cp2/escaladocumento-query/1.0/escala-documentos?escalaId=2287&amp;indicador=E&amp;pestanaId=81 "/>
    <n v="150"/>
    <n v="111"/>
    <s v=" https://gateway-apim-test.vuce.gob.pe/pass-through-https-cert/cp2/escaladocumento-query/1.0/escala-documentos?"/>
    <s v=" https://gateway-apim-test.vuce.gob.pe/pass-through-https-cert/cp2/escaladocumento-query/1.0/escala-documentos?"/>
    <x v="8"/>
  </r>
  <r>
    <s v="Declaración marítima de sanidad"/>
    <x v="0"/>
    <x v="0"/>
    <x v="5"/>
    <x v="0"/>
    <s v=" https://gateway-apim-test.vuce.gob.pe/pass-through-https-cert/cp2/fichatecnica-query/1.0/documentos?ecmDocumentoId=A055C498-0000-CD3B-BB46-A916EC0C4D82 "/>
    <s v="No aplica"/>
    <s v=" Bearer eyJhbGciOiJSUzI1NiIsInR5cCIgOiAiSldUIiwia2lkIiA6ICJZbzNJa18xYU9XUk5QcWxPLVJVTmUzVjhESldTU2U0eUgybFp4MG52cy1rIn0.eyJleHAiOjE3NTU2NDE5NjUsImlhdCI6MTc1NTY0MDE2NSwianRpIjoiYmJjNTEzZDMtYzBiYy00MzJiLTk3OWYtMTk5ZmQ3MTM1ZTRm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1ZGVmOGMwOC1iMTlhLTRiZjEtOGM2MC1iZjVkNzU0Yjk0YWI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1ZGVmOGMwOC1iMTlhLTRiZjEtOGM2MC1iZjVkNzU0Yjk0YWI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Psig1_AqOL8wENudJYXAWBB7JGtdnCbtyaByd8WZ7_HUxsEWmW2UpMk0-Hc7OhPs-ZVwHMXQp4wHyN0XuggsIv4OnxaYnAt-Og0DHA2nAG62Zfme6RXXFnmdPkk3RZGSWOIIQoC7DNRfXLAbTkzZu_HVlYy9-pGu39MnFe8GUCUBHD8bJ9S-tqsYN21q1a6CNk8aL-GclnD3pRmjPcwH_Uz-La2-vBXkH48M82tr27s2DU79cc2TMwT1PeqJOWxv5iBLCNtdX7R-_T9KOO1vpMKWmvXGmj6uCRX03-B3pYvR2r_1VaxohIgIAvMf4-vqqJJokB0QtsZMVdfHSsU-qw "/>
    <n v="101"/>
    <s v=" 101 | Rosa Odar Prueba "/>
    <s v=" application/json, text/plain, */* "/>
    <s v=" No aplica "/>
    <n v="20100010136"/>
    <s v="fichatecnica-query"/>
    <s v=" https://gateway-apim-test.vuce.gob.pe/pass-through-https-cert/cp2/fichatecnica-query/1.0/documentos?ecmDocumentoId=A055C498-0000-CD3B-BB46-A916EC0C4D82 "/>
    <n v="153"/>
    <n v="101"/>
    <s v=" https://gateway-apim-test.vuce.gob.pe/pass-through-https-cert/cp2/fichatecnica-query/1.0/documentos?"/>
    <s v=" https://gateway-apim-test.vuce.gob.pe/pass-through-https-cert/cp2/fichatecnica-query/1.0/documentos?"/>
    <x v="9"/>
  </r>
  <r>
    <s v="Declaración marítima de sanidad"/>
    <x v="0"/>
    <x v="0"/>
    <x v="0"/>
    <x v="0"/>
    <s v=" https://gateway-apim-test.vuce.gob.pe/pass-through-https-cert/cp2/gestionduenave-query/1.0/declaracion-maritima-sanidad/2180 "/>
    <s v="No aplica"/>
    <s v=" Bearer eyJhbGciOiJSUzI1NiIsInR5cCIgOiAiSldUIiwia2lkIiA6ICJZbzNJa18xYU9XUk5QcWxPLVJVTmUzVjhESldTU2U0eUgybFp4MG52cy1rIn0.eyJleHAiOjE3NTU2MzU0MzcsImlhdCI6MTc1NTYzMzYzNywianRpIjoiNzA4NzVlOGItNTBkNC00ZjYyLTg3OWMtMWRlYTVkMjNjZTVj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wZmI4YjE1YS05MjhjLTRlZjUtYjEzZC0zNTdmNTljZWU5Mjg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wZmI4YjE1YS05MjhjLTRlZjUtYjEzZC0zNTdmNTljZWU5Mjg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dsBoW-h1YJeTptd-jjvl5oXMljxaY50RK6GV2Eiu5NqkN-BQiG-fL8C3Cv1QVo3m2nDSGOIWRsM3f8BtjCpEf8X5jjUbQ1ZyMVTQIommxPesmRQtFh45F2BdqQMzKypfb3bBF9X8D8Svda6gf_jLkoHZ70zEUPU2p_mSrLVKNWF95bkPxYtsvW-2Ba9DtchLwwgseIiE63-ig5DHyANBw7ImX-48mcN8gn3NOS-PdyHMkotaC6SqM_3ZykKVq1uYxi6Ae6T6mfFSaAYpcUB87FCxgVUSnuiM35LJgYIB9tuq-XSKsX7vfXV-Hx16V3mSvaQMyAgibiVpvhTO6A7xNQ "/>
    <n v="101"/>
    <s v=" 101 | Rosa Odar Prueba "/>
    <s v=" application/json, text/plain, */* "/>
    <s v=" No aplica "/>
    <n v="20100010136"/>
    <s v="gestionduenave-query"/>
    <s v=" https://gateway-apim-test.vuce.gob.pe/pass-through-https-cert/cp2/gestionduenave-query/1.0/declaracion-maritima-sanidad/2180 "/>
    <n v="126"/>
    <n v="126"/>
    <s v=" https://gateway-apim-test.vuce.gob.pe/pass-through-https-cert/cp2/gestionduenave-query/1.0/declaracion-maritima-sanidad/2180 "/>
    <s v=" https://gateway-apim-test.vuce.gob.pe/pass-through-https-cert/cp2/gestionduenave-query/1.0/declaracion-maritima-sanidad/2180 "/>
    <x v="10"/>
  </r>
  <r>
    <s v="Declaración marítima de sanidad"/>
    <x v="0"/>
    <x v="0"/>
    <x v="2"/>
    <x v="0"/>
    <s v=" https://gateway-apim-test.vuce.gob.pe/pass-through-https-cert/cp2/gestionduenave-query/1.0/declaracion-maritima-sanidad/2287 "/>
    <s v="No aplica"/>
    <s v=" Bearer eyJhbGciOiJSUzI1NiIsInR5cCIgOiAiSldUIiwia2lkIiA6ICJZbzNJa18xYU9XUk5QcWxPLVJVTmUzVjhESldTU2U0eUgybFp4MG52cy1rIn0.eyJleHAiOjE3NTU2NDQ0NzMsImlhdCI6MTc1NTY0MjY3MywianRpIjoiNDU5OWUzODUtYzM1NC00N2ExLThlOTMtYzcyOGIwNThiM2Yz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4NmYxNDIwNi00YjlkLTRkZGEtOGRlYi00MTI2Y2I1NzM3NzI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4NmYxNDIwNi00YjlkLTRkZGEtOGRlYi00MTI2Y2I1NzM3NzI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nY36d38-OeEQSFGmdxXn-5SnjuedWtiSsXr1IXVyJUxQCLMdZsvfFvqBRqxIXnWhY-X6kELV4wCLJ28bDmE3hss9rEek6goLtZsYxkpqebl-cxW9ZFERhLlR7RAtmUqWYPH70ffFDHg1s9OiZ02ioFZwIzcQ7RDwEdKSnFBCJHkcaDCyJ4xEcmr5xqog7vLr9L5Ex9xFuCN59X434y3Qyl9NmQvRo_hJLyAg5ZF_ZbFMvZma1BH1iKfApxtNsPxeSZ2irE_soSfetoF3GiCVAOLuYiEnmIPZEj-TNoG9tbXa2VfQ-TMnpxaqiW_OFOMEX8S054dxZ1s2Bv2UG2ZTkQ "/>
    <n v="101"/>
    <s v=" 101 | Rosa Odar Prueba "/>
    <s v=" application/json, text/plain, */* "/>
    <s v=" No aplica "/>
    <n v="20100010136"/>
    <s v="gestionduenave-query"/>
    <s v=" https://gateway-apim-test.vuce.gob.pe/pass-through-https-cert/cp2/gestionduenave-query/1.0/declaracion-maritima-sanidad/2287 "/>
    <n v="126"/>
    <n v="126"/>
    <s v=" https://gateway-apim-test.vuce.gob.pe/pass-through-https-cert/cp2/gestionduenave-query/1.0/declaracion-maritima-sanidad/2287 "/>
    <s v=" https://gateway-apim-test.vuce.gob.pe/pass-through-https-cert/cp2/gestionduenave-query/1.0/declaracion-maritima-sanidad/2287 "/>
    <x v="11"/>
  </r>
  <r>
    <s v="Declaración marítima de sanidad"/>
    <x v="0"/>
    <x v="0"/>
    <x v="8"/>
    <x v="0"/>
    <s v=" https://gateway-apim-test.vuce.gob.pe/pass-through-https-cert/cp2/gestionduenave-query/1.0/declaracion-maritima-sanidad/2287 "/>
    <s v="No aplica"/>
    <s v=" Bearer eyJhbGciOiJSUzI1NiIsInR5cCIgOiAiSldUIiwia2lkIiA6ICJZbzNJa18xYU9XUk5QcWxPLVJVTmUzVjhESldTU2U0eUgybFp4MG52cy1rIn0.eyJleHAiOjE3NTU2NDE5NjUsImlhdCI6MTc1NTY0MDE2NSwianRpIjoiYmJjNTEzZDMtYzBiYy00MzJiLTk3OWYtMTk5ZmQ3MTM1ZTRm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1ZGVmOGMwOC1iMTlhLTRiZjEtOGM2MC1iZjVkNzU0Yjk0YWI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1ZGVmOGMwOC1iMTlhLTRiZjEtOGM2MC1iZjVkNzU0Yjk0YWI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Psig1_AqOL8wENudJYXAWBB7JGtdnCbtyaByd8WZ7_HUxsEWmW2UpMk0-Hc7OhPs-ZVwHMXQp4wHyN0XuggsIv4OnxaYnAt-Og0DHA2nAG62Zfme6RXXFnmdPkk3RZGSWOIIQoC7DNRfXLAbTkzZu_HVlYy9-pGu39MnFe8GUCUBHD8bJ9S-tqsYN21q1a6CNk8aL-GclnD3pRmjPcwH_Uz-La2-vBXkH48M82tr27s2DU79cc2TMwT1PeqJOWxv5iBLCNtdX7R-_T9KOO1vpMKWmvXGmj6uCRX03-B3pYvR2r_1VaxohIgIAvMf4-vqqJJokB0QtsZMVdfHSsU-qw "/>
    <n v="101"/>
    <s v=" 101 | Rosa Odar Prueba "/>
    <s v=" application/json, text/plain, */* "/>
    <s v=" No aplica "/>
    <n v="20100010136"/>
    <s v="gestionduenave-query"/>
    <s v=" https://gateway-apim-test.vuce.gob.pe/pass-through-https-cert/cp2/gestionduenave-query/1.0/declaracion-maritima-sanidad/2287 "/>
    <n v="126"/>
    <n v="126"/>
    <s v=" https://gateway-apim-test.vuce.gob.pe/pass-through-https-cert/cp2/gestionduenave-query/1.0/declaracion-maritima-sanidad/2287 "/>
    <s v=" https://gateway-apim-test.vuce.gob.pe/pass-through-https-cert/cp2/gestionduenave-query/1.0/declaracion-maritima-sanidad/2287 "/>
    <x v="11"/>
  </r>
  <r>
    <s v="Declaración marítima de sanidad"/>
    <x v="0"/>
    <x v="0"/>
    <x v="9"/>
    <x v="0"/>
    <s v=" https://gateway-apim-test.vuce.gob.pe/pass-through-https-cert/cp2/gestionduenave-query/1.0/declaracion-maritima-sanidad/planillas/2287?size=15&amp;page=1 "/>
    <s v="No aplica"/>
    <s v=" Bearer eyJhbGciOiJSUzI1NiIsInR5cCIgOiAiSldUIiwia2lkIiA6ICJZbzNJa18xYU9XUk5QcWxPLVJVTmUzVjhESldTU2U0eUgybFp4MG52cy1rIn0.eyJleHAiOjE3NTU2NDMyNzcsImlhdCI6MTc1NTY0MTQ3NywianRpIjoiNjAzMDQzM2QtMzcyMi00ZDRkLTkyZDctZTk0YWI1ZGYxMjY1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JhM2YwMzhlMi05NDFhLTQwMmUtOGY5Ni0xYTJkYzEwNTBlNzY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JhM2YwMzhlMi05NDFhLTQwMmUtOGY5Ni0xYTJkYzEwNTBlNzY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sl9fcc6NAhLfnXy-WpY0WSaWbQUMYTZBzmxiGrKCs80qFBeZPCCY_yy4hcMUJkdb_N4pHSai2Gr076awGbT8s1FlJujWjYEW1pLLcIDfRR61EHMusnewfcIf3ZuR_77g2yo0nSeSvEdlqsob0X1dgvKLWDJ_aKrzizD9rQMEB9TYHkCJsFTy5dDH6RjTc2HKZxPKz9nmor5pVwMs01M4dX5XD5jR6LaNNAX3KA0mKHbW0aJbgREfyl-U1AEc5wyqf6ecSmCBstqm_lXKwCN1TWKYAFmUXbfk6bR778DJGXxd-2uvKLJXUVcFw9mZBCCGxvFMj36AvfiGrrQoK-5LBQ "/>
    <n v="101"/>
    <s v=" 101 | Rosa Odar Prueba "/>
    <s v=" application/json, text/plain, */* "/>
    <s v=" No aplica "/>
    <n v="20100010136"/>
    <s v="gestionduenave-query"/>
    <s v=" https://gateway-apim-test.vuce.gob.pe/pass-through-https-cert/cp2/gestionduenave-query/1.0/declaracion-maritima-sanidad/planillas/2287?size=15&amp;page=1 "/>
    <n v="151"/>
    <n v="136"/>
    <s v=" https://gateway-apim-test.vuce.gob.pe/pass-through-https-cert/cp2/gestionduenave-query/1.0/declaracion-maritima-sanidad/planillas/2287?"/>
    <s v=" https://gateway-apim-test.vuce.gob.pe/pass-through-https-cert/cp2/gestionduenave-query/1.0/declaracion-maritima-sanidad/planillas/2287?"/>
    <x v="12"/>
  </r>
  <r>
    <s v="Declaración marítima de sanidad"/>
    <x v="0"/>
    <x v="0"/>
    <x v="0"/>
    <x v="0"/>
    <s v=" https://gateway-apim-test.vuce.gob.pe/pass-through-https-cert/cp2/gestionduenave-query/1.0/escalas/2180?escalaId=2180 "/>
    <s v="No aplica"/>
    <s v=" Bearer eyJhbGciOiJSUzI1NiIsInR5cCIgOiAiSldUIiwia2lkIiA6ICJZbzNJa18xYU9XUk5QcWxPLVJVTmUzVjhESldTU2U0eUgybFp4MG52cy1rIn0.eyJleHAiOjE3NTU2MzU0MzcsImlhdCI6MTc1NTYzMzYzNywianRpIjoiNzA4NzVlOGItNTBkNC00ZjYyLTg3OWMtMWRlYTVkMjNjZTVj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wZmI4YjE1YS05MjhjLTRlZjUtYjEzZC0zNTdmNTljZWU5Mjg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wZmI4YjE1YS05MjhjLTRlZjUtYjEzZC0zNTdmNTljZWU5Mjg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dsBoW-h1YJeTptd-jjvl5oXMljxaY50RK6GV2Eiu5NqkN-BQiG-fL8C3Cv1QVo3m2nDSGOIWRsM3f8BtjCpEf8X5jjUbQ1ZyMVTQIommxPesmRQtFh45F2BdqQMzKypfb3bBF9X8D8Svda6gf_jLkoHZ70zEUPU2p_mSrLVKNWF95bkPxYtsvW-2Ba9DtchLwwgseIiE63-ig5DHyANBw7ImX-48mcN8gn3NOS-PdyHMkotaC6SqM_3ZykKVq1uYxi6Ae6T6mfFSaAYpcUB87FCxgVUSnuiM35LJgYIB9tuq-XSKsX7vfXV-Hx16V3mSvaQMyAgibiVpvhTO6A7xNQ "/>
    <n v="101"/>
    <s v=" 101 | Rosa Odar Prueba "/>
    <s v=" application/json, text/plain, */* "/>
    <s v=" No aplica "/>
    <n v="20100010136"/>
    <s v="gestionduenave-query"/>
    <s v=" https://gateway-apim-test.vuce.gob.pe/pass-through-https-cert/cp2/gestionduenave-query/1.0/escalas/2180?escalaId=2180 "/>
    <n v="119"/>
    <n v="105"/>
    <s v=" https://gateway-apim-test.vuce.gob.pe/pass-through-https-cert/cp2/gestionduenave-query/1.0/escalas/2180?"/>
    <s v=" https://gateway-apim-test.vuce.gob.pe/pass-through-https-cert/cp2/gestionduenave-query/1.0/escalas/2180?"/>
    <x v="13"/>
  </r>
  <r>
    <s v="Declaración marítima de sanidad"/>
    <x v="0"/>
    <x v="0"/>
    <x v="2"/>
    <x v="0"/>
    <s v=" https://gateway-apim-test.vuce.gob.pe/pass-through-https-cert/cp2/gestionduenave-query/1.0/escalas/2287?escalaId=2287 "/>
    <s v="No aplica"/>
    <s v=" Bearer eyJhbGciOiJSUzI1NiIsInR5cCIgOiAiSldUIiwia2lkIiA6ICJZbzNJa18xYU9XUk5QcWxPLVJVTmUzVjhESldTU2U0eUgybFp4MG52cy1rIn0.eyJleHAiOjE3NTU2NDQ0NzMsImlhdCI6MTc1NTY0MjY3MywianRpIjoiNDU5OWUzODUtYzM1NC00N2ExLThlOTMtYzcyOGIwNThiM2Yz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4NmYxNDIwNi00YjlkLTRkZGEtOGRlYi00MTI2Y2I1NzM3NzI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4NmYxNDIwNi00YjlkLTRkZGEtOGRlYi00MTI2Y2I1NzM3NzI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nY36d38-OeEQSFGmdxXn-5SnjuedWtiSsXr1IXVyJUxQCLMdZsvfFvqBRqxIXnWhY-X6kELV4wCLJ28bDmE3hss9rEek6goLtZsYxkpqebl-cxW9ZFERhLlR7RAtmUqWYPH70ffFDHg1s9OiZ02ioFZwIzcQ7RDwEdKSnFBCJHkcaDCyJ4xEcmr5xqog7vLr9L5Ex9xFuCN59X434y3Qyl9NmQvRo_hJLyAg5ZF_ZbFMvZma1BH1iKfApxtNsPxeSZ2irE_soSfetoF3GiCVAOLuYiEnmIPZEj-TNoG9tbXa2VfQ-TMnpxaqiW_OFOMEX8S054dxZ1s2Bv2UG2ZTkQ "/>
    <n v="101"/>
    <s v=" 101 | Rosa Odar Prueba "/>
    <s v=" application/json, text/plain, */* "/>
    <s v=" No aplica "/>
    <n v="20100010136"/>
    <s v="gestionduenave-query"/>
    <s v=" https://gateway-apim-test.vuce.gob.pe/pass-through-https-cert/cp2/gestionduenave-query/1.0/escalas/2287?escalaId=2287 "/>
    <n v="119"/>
    <n v="105"/>
    <s v=" https://gateway-apim-test.vuce.gob.pe/pass-through-https-cert/cp2/gestionduenave-query/1.0/escalas/2287?"/>
    <s v=" https://gateway-apim-test.vuce.gob.pe/pass-through-https-cert/cp2/gestionduenave-query/1.0/escalas/2287?"/>
    <x v="14"/>
  </r>
  <r>
    <s v="Declaración marítima de sanidad"/>
    <x v="0"/>
    <x v="0"/>
    <x v="2"/>
    <x v="0"/>
    <s v=" https://gateway-apim-test.vuce.gob.pe/pass-through-https-cert/cp2/gestionduenave-query/1.0/escalas/2287?escalaId=2287 "/>
    <s v="No aplica"/>
    <s v=" Bearer eyJhbGciOiJSUzI1NiIsInR5cCIgOiAiSldUIiwia2lkIiA6ICJZbzNJa18xYU9XUk5QcWxPLVJVTmUzVjhESldTU2U0eUgybFp4MG52cy1rIn0.eyJleHAiOjE3NTU2NDQ0NzMsImlhdCI6MTc1NTY0MjY3MywianRpIjoiNDU5OWUzODUtYzM1NC00N2ExLThlOTMtYzcyOGIwNThiM2Yz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4NmYxNDIwNi00YjlkLTRkZGEtOGRlYi00MTI2Y2I1NzM3NzI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4NmYxNDIwNi00YjlkLTRkZGEtOGRlYi00MTI2Y2I1NzM3NzI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nY36d38-OeEQSFGmdxXn-5SnjuedWtiSsXr1IXVyJUxQCLMdZsvfFvqBRqxIXnWhY-X6kELV4wCLJ28bDmE3hss9rEek6goLtZsYxkpqebl-cxW9ZFERhLlR7RAtmUqWYPH70ffFDHg1s9OiZ02ioFZwIzcQ7RDwEdKSnFBCJHkcaDCyJ4xEcmr5xqog7vLr9L5Ex9xFuCN59X434y3Qyl9NmQvRo_hJLyAg5ZF_ZbFMvZma1BH1iKfApxtNsPxeSZ2irE_soSfetoF3GiCVAOLuYiEnmIPZEj-TNoG9tbXa2VfQ-TMnpxaqiW_OFOMEX8S054dxZ1s2Bv2UG2ZTkQ "/>
    <n v="101"/>
    <s v=" 101 | Rosa Odar Prueba "/>
    <s v=" application/json, text/plain, */* "/>
    <s v=" No aplica "/>
    <n v="20100010136"/>
    <s v="gestionduenave-query"/>
    <s v=" https://gateway-apim-test.vuce.gob.pe/pass-through-https-cert/cp2/gestionduenave-query/1.0/escalas/2287?escalaId=2287 "/>
    <n v="119"/>
    <n v="105"/>
    <s v=" https://gateway-apim-test.vuce.gob.pe/pass-through-https-cert/cp2/gestionduenave-query/1.0/escalas/2287?"/>
    <s v=" https://gateway-apim-test.vuce.gob.pe/pass-through-https-cert/cp2/gestionduenave-query/1.0/escalas/2287?"/>
    <x v="14"/>
  </r>
  <r>
    <s v="Declaración marítima de sanidad"/>
    <x v="0"/>
    <x v="0"/>
    <x v="3"/>
    <x v="0"/>
    <s v=" https://gateway-apim-test.vuce.gob.pe/pass-through-https-cert/cp2/gestionduenave-query/1.0/escalas/2287?escalaId=2287 "/>
    <s v="No aplica"/>
    <s v=" Bearer eyJhbGciOiJSUzI1NiIsInR5cCIgOiAiSldUIiwia2lkIiA6ICJZbzNJa18xYU9XUk5QcWxPLVJVTmUzVjhESldTU2U0eUgybFp4MG52cy1rIn0.eyJleHAiOjE3NTU2NDE5NjUsImlhdCI6MTc1NTY0MDE2NSwianRpIjoiYmJjNTEzZDMtYzBiYy00MzJiLTk3OWYtMTk5ZmQ3MTM1ZTRm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1ZGVmOGMwOC1iMTlhLTRiZjEtOGM2MC1iZjVkNzU0Yjk0YWI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1ZGVmOGMwOC1iMTlhLTRiZjEtOGM2MC1iZjVkNzU0Yjk0YWI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Psig1_AqOL8wENudJYXAWBB7JGtdnCbtyaByd8WZ7_HUxsEWmW2UpMk0-Hc7OhPs-ZVwHMXQp4wHyN0XuggsIv4OnxaYnAt-Og0DHA2nAG62Zfme6RXXFnmdPkk3RZGSWOIIQoC7DNRfXLAbTkzZu_HVlYy9-pGu39MnFe8GUCUBHD8bJ9S-tqsYN21q1a6CNk8aL-GclnD3pRmjPcwH_Uz-La2-vBXkH48M82tr27s2DU79cc2TMwT1PeqJOWxv5iBLCNtdX7R-_T9KOO1vpMKWmvXGmj6uCRX03-B3pYvR2r_1VaxohIgIAvMf4-vqqJJokB0QtsZMVdfHSsU-qw "/>
    <n v="101"/>
    <s v=" 101 | Rosa Odar Prueba "/>
    <s v=" application/json, text/plain, */* "/>
    <s v=" No aplica "/>
    <n v="20100010136"/>
    <s v="gestionduenave-query"/>
    <s v=" https://gateway-apim-test.vuce.gob.pe/pass-through-https-cert/cp2/gestionduenave-query/1.0/escalas/2287?escalaId=2287 "/>
    <n v="119"/>
    <n v="105"/>
    <s v=" https://gateway-apim-test.vuce.gob.pe/pass-through-https-cert/cp2/gestionduenave-query/1.0/escalas/2287?"/>
    <s v=" https://gateway-apim-test.vuce.gob.pe/pass-through-https-cert/cp2/gestionduenave-query/1.0/escalas/2287?"/>
    <x v="14"/>
  </r>
  <r>
    <s v="Declaración marítima de sanidad"/>
    <x v="0"/>
    <x v="0"/>
    <x v="8"/>
    <x v="0"/>
    <s v=" https://gateway-apim-test.vuce.gob.pe/pass-through-https-cert/cp2/gestionduenave-query/1.0/escalas/2287?escalaId=2287 "/>
    <s v="No aplica"/>
    <s v=" Bearer eyJhbGciOiJSUzI1NiIsInR5cCIgOiAiSldUIiwia2lkIiA6ICJZbzNJa18xYU9XUk5QcWxPLVJVTmUzVjhESldTU2U0eUgybFp4MG52cy1rIn0.eyJleHAiOjE3NTU2NDE5NjUsImlhdCI6MTc1NTY0MDE2NSwianRpIjoiYmJjNTEzZDMtYzBiYy00MzJiLTk3OWYtMTk5ZmQ3MTM1ZTRm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1ZGVmOGMwOC1iMTlhLTRiZjEtOGM2MC1iZjVkNzU0Yjk0YWI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1ZGVmOGMwOC1iMTlhLTRiZjEtOGM2MC1iZjVkNzU0Yjk0YWI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Psig1_AqOL8wENudJYXAWBB7JGtdnCbtyaByd8WZ7_HUxsEWmW2UpMk0-Hc7OhPs-ZVwHMXQp4wHyN0XuggsIv4OnxaYnAt-Og0DHA2nAG62Zfme6RXXFnmdPkk3RZGSWOIIQoC7DNRfXLAbTkzZu_HVlYy9-pGu39MnFe8GUCUBHD8bJ9S-tqsYN21q1a6CNk8aL-GclnD3pRmjPcwH_Uz-La2-vBXkH48M82tr27s2DU79cc2TMwT1PeqJOWxv5iBLCNtdX7R-_T9KOO1vpMKWmvXGmj6uCRX03-B3pYvR2r_1VaxohIgIAvMf4-vqqJJokB0QtsZMVdfHSsU-qw "/>
    <n v="101"/>
    <s v=" 101 | Rosa Odar Prueba "/>
    <s v=" application/json, text/plain, */* "/>
    <s v=" No aplica "/>
    <n v="20100010136"/>
    <s v="gestionduenave-query"/>
    <s v=" https://gateway-apim-test.vuce.gob.pe/pass-through-https-cert/cp2/gestionduenave-query/1.0/escalas/2287?escalaId=2287 "/>
    <n v="119"/>
    <n v="105"/>
    <s v=" https://gateway-apim-test.vuce.gob.pe/pass-through-https-cert/cp2/gestionduenave-query/1.0/escalas/2287?"/>
    <s v=" https://gateway-apim-test.vuce.gob.pe/pass-through-https-cert/cp2/gestionduenave-query/1.0/escalas/2287?"/>
    <x v="14"/>
  </r>
  <r>
    <s v="Declaración marítima de sanidad"/>
    <x v="0"/>
    <x v="0"/>
    <x v="4"/>
    <x v="0"/>
    <s v=" https://gateway-apim-test.vuce.gob.pe/pass-through-https-cert/cp2/gestionduenave-query/1.0/escalas/2287?escalaId=2287 "/>
    <s v="No aplica"/>
    <s v=" Bearer eyJhbGciOiJSUzI1NiIsInR5cCIgOiAiSldUIiwia2lkIiA6ICJZbzNJa18xYU9XUk5QcWxPLVJVTmUzVjhESldTU2U0eUgybFp4MG52cy1rIn0.eyJleHAiOjE3NTU2NDE5NjUsImlhdCI6MTc1NTY0MDE2NSwianRpIjoiYmJjNTEzZDMtYzBiYy00MzJiLTk3OWYtMTk5ZmQ3MTM1ZTRm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1ZGVmOGMwOC1iMTlhLTRiZjEtOGM2MC1iZjVkNzU0Yjk0YWI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1ZGVmOGMwOC1iMTlhLTRiZjEtOGM2MC1iZjVkNzU0Yjk0YWI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Psig1_AqOL8wENudJYXAWBB7JGtdnCbtyaByd8WZ7_HUxsEWmW2UpMk0-Hc7OhPs-ZVwHMXQp4wHyN0XuggsIv4OnxaYnAt-Og0DHA2nAG62Zfme6RXXFnmdPkk3RZGSWOIIQoC7DNRfXLAbTkzZu_HVlYy9-pGu39MnFe8GUCUBHD8bJ9S-tqsYN21q1a6CNk8aL-GclnD3pRmjPcwH_Uz-La2-vBXkH48M82tr27s2DU79cc2TMwT1PeqJOWxv5iBLCNtdX7R-_T9KOO1vpMKWmvXGmj6uCRX03-B3pYvR2r_1VaxohIgIAvMf4-vqqJJokB0QtsZMVdfHSsU-qw "/>
    <n v="101"/>
    <s v=" 101 | Rosa Odar Prueba "/>
    <s v=" application/json, text/plain, */* "/>
    <s v=" No aplica "/>
    <n v="20100010136"/>
    <s v="gestionduenave-query"/>
    <s v=" https://gateway-apim-test.vuce.gob.pe/pass-through-https-cert/cp2/gestionduenave-query/1.0/escalas/2287?escalaId=2287 "/>
    <n v="119"/>
    <n v="105"/>
    <s v=" https://gateway-apim-test.vuce.gob.pe/pass-through-https-cert/cp2/gestionduenave-query/1.0/escalas/2287?"/>
    <s v=" https://gateway-apim-test.vuce.gob.pe/pass-through-https-cert/cp2/gestionduenave-query/1.0/escalas/2287?"/>
    <x v="14"/>
  </r>
  <r>
    <s v="Declaración marítima de sanidad"/>
    <x v="0"/>
    <x v="0"/>
    <x v="2"/>
    <x v="0"/>
    <s v=" https://gateway-apim-test.vuce.gob.pe/pass-through-https-cert/cp2/gestionduenave-query/1.0/escalas/convoy/2287 "/>
    <s v="No aplica"/>
    <s v=" Bearer eyJhbGciOiJSUzI1NiIsInR5cCIgOiAiSldUIiwia2lkIiA6ICJZbzNJa18xYU9XUk5QcWxPLVJVTmUzVjhESldTU2U0eUgybFp4MG52cy1rIn0.eyJleHAiOjE3NTU2NDQ0NzMsImlhdCI6MTc1NTY0MjY3MywianRpIjoiNDU5OWUzODUtYzM1NC00N2ExLThlOTMtYzcyOGIwNThiM2Yz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4NmYxNDIwNi00YjlkLTRkZGEtOGRlYi00MTI2Y2I1NzM3NzI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4NmYxNDIwNi00YjlkLTRkZGEtOGRlYi00MTI2Y2I1NzM3NzI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nY36d38-OeEQSFGmdxXn-5SnjuedWtiSsXr1IXVyJUxQCLMdZsvfFvqBRqxIXnWhY-X6kELV4wCLJ28bDmE3hss9rEek6goLtZsYxkpqebl-cxW9ZFERhLlR7RAtmUqWYPH70ffFDHg1s9OiZ02ioFZwIzcQ7RDwEdKSnFBCJHkcaDCyJ4xEcmr5xqog7vLr9L5Ex9xFuCN59X434y3Qyl9NmQvRo_hJLyAg5ZF_ZbFMvZma1BH1iKfApxtNsPxeSZ2irE_soSfetoF3GiCVAOLuYiEnmIPZEj-TNoG9tbXa2VfQ-TMnpxaqiW_OFOMEX8S054dxZ1s2Bv2UG2ZTkQ "/>
    <n v="101"/>
    <s v=" 101 | Rosa Odar Prueba "/>
    <s v=" application/json, text/plain, */* "/>
    <s v=" No aplica "/>
    <n v="20100010136"/>
    <s v="gestionduenave-query"/>
    <s v=" https://gateway-apim-test.vuce.gob.pe/pass-through-https-cert/cp2/gestionduenave-query/1.0/escalas/convoy/2287 "/>
    <n v="112"/>
    <n v="112"/>
    <s v=" https://gateway-apim-test.vuce.gob.pe/pass-through-https-cert/cp2/gestionduenave-query/1.0/escalas/convoy/2287 "/>
    <s v=" https://gateway-apim-test.vuce.gob.pe/pass-through-https-cert/cp2/gestionduenave-query/1.0/escalas/convoy/2287 "/>
    <x v="15"/>
  </r>
  <r>
    <s v="Declaración marítima de sanidad"/>
    <x v="0"/>
    <x v="0"/>
    <x v="2"/>
    <x v="0"/>
    <s v=" https://gateway-apim-test.vuce.gob.pe/pass-through-https-cert/cp2/gestionduenave-query/1.0/escalas/convoy/2287 "/>
    <s v="No aplica"/>
    <s v=" Bearer eyJhbGciOiJSUzI1NiIsInR5cCIgOiAiSldUIiwia2lkIiA6ICJZbzNJa18xYU9XUk5QcWxPLVJVTmUzVjhESldTU2U0eUgybFp4MG52cy1rIn0.eyJleHAiOjE3NTU2NDQ0NzMsImlhdCI6MTc1NTY0MjY3MywianRpIjoiNDU5OWUzODUtYzM1NC00N2ExLThlOTMtYzcyOGIwNThiM2Yz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4NmYxNDIwNi00YjlkLTRkZGEtOGRlYi00MTI2Y2I1NzM3NzI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4NmYxNDIwNi00YjlkLTRkZGEtOGRlYi00MTI2Y2I1NzM3NzI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nY36d38-OeEQSFGmdxXn-5SnjuedWtiSsXr1IXVyJUxQCLMdZsvfFvqBRqxIXnWhY-X6kELV4wCLJ28bDmE3hss9rEek6goLtZsYxkpqebl-cxW9ZFERhLlR7RAtmUqWYPH70ffFDHg1s9OiZ02ioFZwIzcQ7RDwEdKSnFBCJHkcaDCyJ4xEcmr5xqog7vLr9L5Ex9xFuCN59X434y3Qyl9NmQvRo_hJLyAg5ZF_ZbFMvZma1BH1iKfApxtNsPxeSZ2irE_soSfetoF3GiCVAOLuYiEnmIPZEj-TNoG9tbXa2VfQ-TMnpxaqiW_OFOMEX8S054dxZ1s2Bv2UG2ZTkQ "/>
    <n v="101"/>
    <s v=" 101 | Rosa Odar Prueba "/>
    <s v=" application/json, text/plain, */* "/>
    <s v=" No aplica "/>
    <n v="20100010136"/>
    <s v="gestionduenave-query"/>
    <s v=" https://gateway-apim-test.vuce.gob.pe/pass-through-https-cert/cp2/gestionduenave-query/1.0/escalas/convoy/2287 "/>
    <n v="112"/>
    <n v="112"/>
    <s v=" https://gateway-apim-test.vuce.gob.pe/pass-through-https-cert/cp2/gestionduenave-query/1.0/escalas/convoy/2287 "/>
    <s v=" https://gateway-apim-test.vuce.gob.pe/pass-through-https-cert/cp2/gestionduenave-query/1.0/escalas/convoy/2287 "/>
    <x v="15"/>
  </r>
  <r>
    <s v="Declaración marítima de sanidad"/>
    <x v="0"/>
    <x v="0"/>
    <x v="3"/>
    <x v="0"/>
    <s v=" https://gateway-apim-test.vuce.gob.pe/pass-through-https-cert/cp2/gestionduenave-query/1.0/escalas/convoy/2287 "/>
    <s v="No aplica"/>
    <s v=" Bearer eyJhbGciOiJSUzI1NiIsInR5cCIgOiAiSldUIiwia2lkIiA6ICJZbzNJa18xYU9XUk5QcWxPLVJVTmUzVjhESldTU2U0eUgybFp4MG52cy1rIn0.eyJleHAiOjE3NTU2NDE5NjUsImlhdCI6MTc1NTY0MDE2NSwianRpIjoiYmJjNTEzZDMtYzBiYy00MzJiLTk3OWYtMTk5ZmQ3MTM1ZTRm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1ZGVmOGMwOC1iMTlhLTRiZjEtOGM2MC1iZjVkNzU0Yjk0YWI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1ZGVmOGMwOC1iMTlhLTRiZjEtOGM2MC1iZjVkNzU0Yjk0YWI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Psig1_AqOL8wENudJYXAWBB7JGtdnCbtyaByd8WZ7_HUxsEWmW2UpMk0-Hc7OhPs-ZVwHMXQp4wHyN0XuggsIv4OnxaYnAt-Og0DHA2nAG62Zfme6RXXFnmdPkk3RZGSWOIIQoC7DNRfXLAbTkzZu_HVlYy9-pGu39MnFe8GUCUBHD8bJ9S-tqsYN21q1a6CNk8aL-GclnD3pRmjPcwH_Uz-La2-vBXkH48M82tr27s2DU79cc2TMwT1PeqJOWxv5iBLCNtdX7R-_T9KOO1vpMKWmvXGmj6uCRX03-B3pYvR2r_1VaxohIgIAvMf4-vqqJJokB0QtsZMVdfHSsU-qw "/>
    <n v="101"/>
    <s v=" 101 | Rosa Odar Prueba "/>
    <s v=" application/json, text/plain, */* "/>
    <s v=" No aplica "/>
    <n v="20100010136"/>
    <s v="gestionduenave-query"/>
    <s v=" https://gateway-apim-test.vuce.gob.pe/pass-through-https-cert/cp2/gestionduenave-query/1.0/escalas/convoy/2287 "/>
    <n v="112"/>
    <n v="112"/>
    <s v=" https://gateway-apim-test.vuce.gob.pe/pass-through-https-cert/cp2/gestionduenave-query/1.0/escalas/convoy/2287 "/>
    <s v=" https://gateway-apim-test.vuce.gob.pe/pass-through-https-cert/cp2/gestionduenave-query/1.0/escalas/convoy/2287 "/>
    <x v="15"/>
  </r>
  <r>
    <s v="Declaración marítima de sanidad"/>
    <x v="0"/>
    <x v="0"/>
    <x v="8"/>
    <x v="0"/>
    <s v=" https://gateway-apim-test.vuce.gob.pe/pass-through-https-cert/cp2/gestionduenave-query/1.0/escalas/convoy/2287 "/>
    <s v="No aplica"/>
    <s v=" Bearer eyJhbGciOiJSUzI1NiIsInR5cCIgOiAiSldUIiwia2lkIiA6ICJZbzNJa18xYU9XUk5QcWxPLVJVTmUzVjhESldTU2U0eUgybFp4MG52cy1rIn0.eyJleHAiOjE3NTU2NDE5NjUsImlhdCI6MTc1NTY0MDE2NSwianRpIjoiYmJjNTEzZDMtYzBiYy00MzJiLTk3OWYtMTk5ZmQ3MTM1ZTRm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1ZGVmOGMwOC1iMTlhLTRiZjEtOGM2MC1iZjVkNzU0Yjk0YWI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1ZGVmOGMwOC1iMTlhLTRiZjEtOGM2MC1iZjVkNzU0Yjk0YWI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Psig1_AqOL8wENudJYXAWBB7JGtdnCbtyaByd8WZ7_HUxsEWmW2UpMk0-Hc7OhPs-ZVwHMXQp4wHyN0XuggsIv4OnxaYnAt-Og0DHA2nAG62Zfme6RXXFnmdPkk3RZGSWOIIQoC7DNRfXLAbTkzZu_HVlYy9-pGu39MnFe8GUCUBHD8bJ9S-tqsYN21q1a6CNk8aL-GclnD3pRmjPcwH_Uz-La2-vBXkH48M82tr27s2DU79cc2TMwT1PeqJOWxv5iBLCNtdX7R-_T9KOO1vpMKWmvXGmj6uCRX03-B3pYvR2r_1VaxohIgIAvMf4-vqqJJokB0QtsZMVdfHSsU-qw "/>
    <n v="101"/>
    <s v=" 101 | Rosa Odar Prueba "/>
    <s v=" application/json, text/plain, */* "/>
    <s v=" No aplica "/>
    <n v="20100010136"/>
    <s v="gestionduenave-query"/>
    <s v=" https://gateway-apim-test.vuce.gob.pe/pass-through-https-cert/cp2/gestionduenave-query/1.0/escalas/convoy/2287 "/>
    <n v="112"/>
    <n v="112"/>
    <s v=" https://gateway-apim-test.vuce.gob.pe/pass-through-https-cert/cp2/gestionduenave-query/1.0/escalas/convoy/2287 "/>
    <s v=" https://gateway-apim-test.vuce.gob.pe/pass-through-https-cert/cp2/gestionduenave-query/1.0/escalas/convoy/2287 "/>
    <x v="15"/>
  </r>
  <r>
    <s v="Declaración marítima de sanidad"/>
    <x v="0"/>
    <x v="0"/>
    <x v="4"/>
    <x v="0"/>
    <s v=" https://gateway-apim-test.vuce.gob.pe/pass-through-https-cert/cp2/gestionduenave-query/1.0/escalas/convoy/2287 "/>
    <s v="No aplica"/>
    <s v=" Bearer eyJhbGciOiJSUzI1NiIsInR5cCIgOiAiSldUIiwia2lkIiA6ICJZbzNJa18xYU9XUk5QcWxPLVJVTmUzVjhESldTU2U0eUgybFp4MG52cy1rIn0.eyJleHAiOjE3NTU2NDE5NjUsImlhdCI6MTc1NTY0MDE2NSwianRpIjoiYmJjNTEzZDMtYzBiYy00MzJiLTk3OWYtMTk5ZmQ3MTM1ZTRm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1ZGVmOGMwOC1iMTlhLTRiZjEtOGM2MC1iZjVkNzU0Yjk0YWI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1ZGVmOGMwOC1iMTlhLTRiZjEtOGM2MC1iZjVkNzU0Yjk0YWI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Psig1_AqOL8wENudJYXAWBB7JGtdnCbtyaByd8WZ7_HUxsEWmW2UpMk0-Hc7OhPs-ZVwHMXQp4wHyN0XuggsIv4OnxaYnAt-Og0DHA2nAG62Zfme6RXXFnmdPkk3RZGSWOIIQoC7DNRfXLAbTkzZu_HVlYy9-pGu39MnFe8GUCUBHD8bJ9S-tqsYN21q1a6CNk8aL-GclnD3pRmjPcwH_Uz-La2-vBXkH48M82tr27s2DU79cc2TMwT1PeqJOWxv5iBLCNtdX7R-_T9KOO1vpMKWmvXGmj6uCRX03-B3pYvR2r_1VaxohIgIAvMf4-vqqJJokB0QtsZMVdfHSsU-qw "/>
    <n v="101"/>
    <s v=" 101 | Rosa Odar Prueba "/>
    <s v=" application/json, text/plain, */* "/>
    <s v=" No aplica "/>
    <n v="20100010136"/>
    <s v="gestionduenave-query"/>
    <s v=" https://gateway-apim-test.vuce.gob.pe/pass-through-https-cert/cp2/gestionduenave-query/1.0/escalas/convoy/2287 "/>
    <n v="112"/>
    <n v="112"/>
    <s v=" https://gateway-apim-test.vuce.gob.pe/pass-through-https-cert/cp2/gestionduenave-query/1.0/escalas/convoy/2287 "/>
    <s v=" https://gateway-apim-test.vuce.gob.pe/pass-through-https-cert/cp2/gestionduenave-query/1.0/escalas/convoy/2287 "/>
    <x v="15"/>
  </r>
  <r>
    <s v="Declaración marítima de sanidad"/>
    <x v="0"/>
    <x v="0"/>
    <x v="7"/>
    <x v="0"/>
    <s v=" https://gateway-apim-test.vuce.gob.pe/pass-through-https-cert/cp2/gestionduenave-query/1.0/pasajero/all/2287?indicadorES=E "/>
    <s v="No aplica"/>
    <s v=" Bearer eyJhbGciOiJSUzI1NiIsInR5cCIgOiAiSldUIiwia2lkIiA6ICJZbzNJa18xYU9XUk5QcWxPLVJVTmUzVjhESldTU2U0eUgybFp4MG52cy1rIn0.eyJleHAiOjE3NTU2NDMyNzcsImlhdCI6MTc1NTY0MTQ3NywianRpIjoiNjAzMDQzM2QtMzcyMi00ZDRkLTkyZDctZTk0YWI1ZGYxMjY1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JhM2YwMzhlMi05NDFhLTQwMmUtOGY5Ni0xYTJkYzEwNTBlNzY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JhM2YwMzhlMi05NDFhLTQwMmUtOGY5Ni0xYTJkYzEwNTBlNzY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sl9fcc6NAhLfnXy-WpY0WSaWbQUMYTZBzmxiGrKCs80qFBeZPCCY_yy4hcMUJkdb_N4pHSai2Gr076awGbT8s1FlJujWjYEW1pLLcIDfRR61EHMusnewfcIf3ZuR_77g2yo0nSeSvEdlqsob0X1dgvKLWDJ_aKrzizD9rQMEB9TYHkCJsFTy5dDH6RjTc2HKZxPKz9nmor5pVwMs01M4dX5XD5jR6LaNNAX3KA0mKHbW0aJbgREfyl-U1AEc5wyqf6ecSmCBstqm_lXKwCN1TWKYAFmUXbfk6bR778DJGXxd-2uvKLJXUVcFw9mZBCCGxvFMj36AvfiGrrQoK-5LBQ "/>
    <n v="101"/>
    <s v=" 101 | Rosa Odar Prueba "/>
    <s v=" application/json, text/plain, */* "/>
    <s v=" No aplica "/>
    <n v="20100010136"/>
    <s v="gestionduenave-query"/>
    <s v=" https://gateway-apim-test.vuce.gob.pe/pass-through-https-cert/cp2/gestionduenave-query/1.0/pasajero/all/2287?indicadorES=E "/>
    <n v="124"/>
    <n v="110"/>
    <s v=" https://gateway-apim-test.vuce.gob.pe/pass-through-https-cert/cp2/gestionduenave-query/1.0/pasajero/all/2287?"/>
    <s v=" https://gateway-apim-test.vuce.gob.pe/pass-through-https-cert/cp2/gestionduenave-query/1.0/pasajero/all/2287?"/>
    <x v="16"/>
  </r>
  <r>
    <s v="Declaración marítima de sanidad"/>
    <x v="0"/>
    <x v="0"/>
    <x v="7"/>
    <x v="0"/>
    <s v=" https://gateway-apim-test.vuce.gob.pe/pass-through-https-cert/cp2/gestionduenave-query/1.0/pasajero/all/2287?indicadorES=E "/>
    <s v="No aplica"/>
    <s v=" Bearer eyJhbGciOiJSUzI1NiIsInR5cCIgOiAiSldUIiwia2lkIiA6ICJZbzNJa18xYU9XUk5QcWxPLVJVTmUzVjhESldTU2U0eUgybFp4MG52cy1rIn0.eyJleHAiOjE3NTU2NDMyNzcsImlhdCI6MTc1NTY0MTQ3NywianRpIjoiNjAzMDQzM2QtMzcyMi00ZDRkLTkyZDctZTk0YWI1ZGYxMjY1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JhM2YwMzhlMi05NDFhLTQwMmUtOGY5Ni0xYTJkYzEwNTBlNzY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JhM2YwMzhlMi05NDFhLTQwMmUtOGY5Ni0xYTJkYzEwNTBlNzY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sl9fcc6NAhLfnXy-WpY0WSaWbQUMYTZBzmxiGrKCs80qFBeZPCCY_yy4hcMUJkdb_N4pHSai2Gr076awGbT8s1FlJujWjYEW1pLLcIDfRR61EHMusnewfcIf3ZuR_77g2yo0nSeSvEdlqsob0X1dgvKLWDJ_aKrzizD9rQMEB9TYHkCJsFTy5dDH6RjTc2HKZxPKz9nmor5pVwMs01M4dX5XD5jR6LaNNAX3KA0mKHbW0aJbgREfyl-U1AEc5wyqf6ecSmCBstqm_lXKwCN1TWKYAFmUXbfk6bR778DJGXxd-2uvKLJXUVcFw9mZBCCGxvFMj36AvfiGrrQoK-5LBQ "/>
    <n v="101"/>
    <s v=" 101 | Rosa Odar Prueba "/>
    <s v=" application/json, text/plain, */* "/>
    <s v=" No aplica "/>
    <n v="20100010136"/>
    <s v="gestionduenave-query"/>
    <s v=" https://gateway-apim-test.vuce.gob.pe/pass-through-https-cert/cp2/gestionduenave-query/1.0/pasajero/all/2287?indicadorES=E "/>
    <n v="124"/>
    <n v="110"/>
    <s v=" https://gateway-apim-test.vuce.gob.pe/pass-through-https-cert/cp2/gestionduenave-query/1.0/pasajero/all/2287?"/>
    <s v=" https://gateway-apim-test.vuce.gob.pe/pass-through-https-cert/cp2/gestionduenave-query/1.0/pasajero/all/2287?"/>
    <x v="16"/>
  </r>
  <r>
    <s v="Declaración marítima de sanidad"/>
    <x v="0"/>
    <x v="0"/>
    <x v="10"/>
    <x v="0"/>
    <s v=" https://gateway-apim-test.vuce.gob.pe/pass-through-https-cert/cp2/gestionduenave-query/1.0/pasajero/all/2287?pasajeroDetalleId=9562&amp;indicadorES=E "/>
    <s v="No aplica"/>
    <s v=" Bearer eyJhbGciOiJSUzI1NiIsInR5cCIgOiAiSldUIiwia2lkIiA6ICJZbzNJa18xYU9XUk5QcWxPLVJVTmUzVjhESldTU2U0eUgybFp4MG52cy1rIn0.eyJleHAiOjE3NTU2NDMyNzcsImlhdCI6MTc1NTY0MTQ3NywianRpIjoiNjAzMDQzM2QtMzcyMi00ZDRkLTkyZDctZTk0YWI1ZGYxMjY1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JhM2YwMzhlMi05NDFhLTQwMmUtOGY5Ni0xYTJkYzEwNTBlNzY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JhM2YwMzhlMi05NDFhLTQwMmUtOGY5Ni0xYTJkYzEwNTBlNzY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sl9fcc6NAhLfnXy-WpY0WSaWbQUMYTZBzmxiGrKCs80qFBeZPCCY_yy4hcMUJkdb_N4pHSai2Gr076awGbT8s1FlJujWjYEW1pLLcIDfRR61EHMusnewfcIf3ZuR_77g2yo0nSeSvEdlqsob0X1dgvKLWDJ_aKrzizD9rQMEB9TYHkCJsFTy5dDH6RjTc2HKZxPKz9nmor5pVwMs01M4dX5XD5jR6LaNNAX3KA0mKHbW0aJbgREfyl-U1AEc5wyqf6ecSmCBstqm_lXKwCN1TWKYAFmUXbfk6bR778DJGXxd-2uvKLJXUVcFw9mZBCCGxvFMj36AvfiGrrQoK-5LBQ "/>
    <n v="101"/>
    <s v=" 101 | Rosa Odar Prueba "/>
    <s v=" application/json, text/plain, */* "/>
    <s v=" No aplica "/>
    <n v="20100010136"/>
    <s v="gestionduenave-query"/>
    <s v=" https://gateway-apim-test.vuce.gob.pe/pass-through-https-cert/cp2/gestionduenave-query/1.0/pasajero/all/2287?pasajeroDetalleId=9562&amp;indicadorES=E "/>
    <n v="147"/>
    <n v="110"/>
    <s v=" https://gateway-apim-test.vuce.gob.pe/pass-through-https-cert/cp2/gestionduenave-query/1.0/pasajero/all/2287?"/>
    <s v=" https://gateway-apim-test.vuce.gob.pe/pass-through-https-cert/cp2/gestionduenave-query/1.0/pasajero/all/2287?"/>
    <x v="16"/>
  </r>
  <r>
    <s v="Declaración marítima de sanidad"/>
    <x v="0"/>
    <x v="0"/>
    <x v="0"/>
    <x v="0"/>
    <s v=" https://gateway-apim-test.vuce.gob.pe/pass-through-https-cert/cp2/gestionduenave-query/1.0/pasajero/lista/2180?indPasajero=true&amp;numberPage=1&amp;sizePage=100000 "/>
    <s v="No aplica"/>
    <s v=" Bearer eyJhbGciOiJSUzI1NiIsInR5cCIgOiAiSldUIiwia2lkIiA6ICJZbzNJa18xYU9XUk5QcWxPLVJVTmUzVjhESldTU2U0eUgybFp4MG52cy1rIn0.eyJleHAiOjE3NTU2MzU0MzcsImlhdCI6MTc1NTYzMzYzNywianRpIjoiNzA4NzVlOGItNTBkNC00ZjYyLTg3OWMtMWRlYTVkMjNjZTVj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wZmI4YjE1YS05MjhjLTRlZjUtYjEzZC0zNTdmNTljZWU5Mjg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wZmI4YjE1YS05MjhjLTRlZjUtYjEzZC0zNTdmNTljZWU5Mjg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dsBoW-h1YJeTptd-jjvl5oXMljxaY50RK6GV2Eiu5NqkN-BQiG-fL8C3Cv1QVo3m2nDSGOIWRsM3f8BtjCpEf8X5jjUbQ1ZyMVTQIommxPesmRQtFh45F2BdqQMzKypfb3bBF9X8D8Svda6gf_jLkoHZ70zEUPU2p_mSrLVKNWF95bkPxYtsvW-2Ba9DtchLwwgseIiE63-ig5DHyANBw7ImX-48mcN8gn3NOS-PdyHMkotaC6SqM_3ZykKVq1uYxi6Ae6T6mfFSaAYpcUB87FCxgVUSnuiM35LJgYIB9tuq-XSKsX7vfXV-Hx16V3mSvaQMyAgibiVpvhTO6A7xNQ "/>
    <n v="101"/>
    <s v=" 101 | Rosa Odar Prueba "/>
    <s v=" application/json, text/plain, */* "/>
    <s v=" No aplica "/>
    <n v="20100010136"/>
    <s v="gestionduenave-query"/>
    <s v=" https://gateway-apim-test.vuce.gob.pe/pass-through-https-cert/cp2/gestionduenave-query/1.0/pasajero/lista/2180?indPasajero=true&amp;numberPage=1&amp;sizePage=100000 "/>
    <n v="158"/>
    <n v="112"/>
    <s v=" https://gateway-apim-test.vuce.gob.pe/pass-through-https-cert/cp2/gestionduenave-query/1.0/pasajero/lista/2180?"/>
    <s v=" https://gateway-apim-test.vuce.gob.pe/pass-through-https-cert/cp2/gestionduenave-query/1.0/pasajero/lista/2180?"/>
    <x v="17"/>
  </r>
  <r>
    <s v="Declaración marítima de sanidad"/>
    <x v="0"/>
    <x v="0"/>
    <x v="7"/>
    <x v="0"/>
    <s v=" https://gateway-apim-test.vuce.gob.pe/pass-through-https-cert/cp2/gestionduenave-query/1.0/tripulante/2287?indicadorES=E "/>
    <s v="No aplica"/>
    <s v=" Bearer eyJhbGciOiJSUzI1NiIsInR5cCIgOiAiSldUIiwia2lkIiA6ICJZbzNJa18xYU9XUk5QcWxPLVJVTmUzVjhESldTU2U0eUgybFp4MG52cy1rIn0.eyJleHAiOjE3NTU2NDMyNzcsImlhdCI6MTc1NTY0MTQ3NywianRpIjoiNjAzMDQzM2QtMzcyMi00ZDRkLTkyZDctZTk0YWI1ZGYxMjY1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JhM2YwMzhlMi05NDFhLTQwMmUtOGY5Ni0xYTJkYzEwNTBlNzY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JhM2YwMzhlMi05NDFhLTQwMmUtOGY5Ni0xYTJkYzEwNTBlNzY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sl9fcc6NAhLfnXy-WpY0WSaWbQUMYTZBzmxiGrKCs80qFBeZPCCY_yy4hcMUJkdb_N4pHSai2Gr076awGbT8s1FlJujWjYEW1pLLcIDfRR61EHMusnewfcIf3ZuR_77g2yo0nSeSvEdlqsob0X1dgvKLWDJ_aKrzizD9rQMEB9TYHkCJsFTy5dDH6RjTc2HKZxPKz9nmor5pVwMs01M4dX5XD5jR6LaNNAX3KA0mKHbW0aJbgREfyl-U1AEc5wyqf6ecSmCBstqm_lXKwCN1TWKYAFmUXbfk6bR778DJGXxd-2uvKLJXUVcFw9mZBCCGxvFMj36AvfiGrrQoK-5LBQ "/>
    <n v="101"/>
    <s v=" 101 | Rosa Odar Prueba "/>
    <s v=" application/json, text/plain, */* "/>
    <s v=" No aplica "/>
    <n v="20100010136"/>
    <s v="gestionduenave-query"/>
    <s v=" https://gateway-apim-test.vuce.gob.pe/pass-through-https-cert/cp2/gestionduenave-query/1.0/tripulante/2287?indicadorES=E "/>
    <n v="122"/>
    <n v="108"/>
    <s v=" https://gateway-apim-test.vuce.gob.pe/pass-through-https-cert/cp2/gestionduenave-query/1.0/tripulante/2287?"/>
    <s v=" https://gateway-apim-test.vuce.gob.pe/pass-through-https-cert/cp2/gestionduenave-query/1.0/tripulante/2287?"/>
    <x v="18"/>
  </r>
  <r>
    <s v="Declaración marítima de sanidad"/>
    <x v="0"/>
    <x v="0"/>
    <x v="7"/>
    <x v="0"/>
    <s v=" https://gateway-apim-test.vuce.gob.pe/pass-through-https-cert/cp2/gestionduenave-query/1.0/tripulante/2287?indicadorES=E "/>
    <s v="No aplica"/>
    <s v=" Bearer eyJhbGciOiJSUzI1NiIsInR5cCIgOiAiSldUIiwia2lkIiA6ICJZbzNJa18xYU9XUk5QcWxPLVJVTmUzVjhESldTU2U0eUgybFp4MG52cy1rIn0.eyJleHAiOjE3NTU2NDMyNzcsImlhdCI6MTc1NTY0MTQ3NywianRpIjoiNjAzMDQzM2QtMzcyMi00ZDRkLTkyZDctZTk0YWI1ZGYxMjY1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JhM2YwMzhlMi05NDFhLTQwMmUtOGY5Ni0xYTJkYzEwNTBlNzY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JhM2YwMzhlMi05NDFhLTQwMmUtOGY5Ni0xYTJkYzEwNTBlNzY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sl9fcc6NAhLfnXy-WpY0WSaWbQUMYTZBzmxiGrKCs80qFBeZPCCY_yy4hcMUJkdb_N4pHSai2Gr076awGbT8s1FlJujWjYEW1pLLcIDfRR61EHMusnewfcIf3ZuR_77g2yo0nSeSvEdlqsob0X1dgvKLWDJ_aKrzizD9rQMEB9TYHkCJsFTy5dDH6RjTc2HKZxPKz9nmor5pVwMs01M4dX5XD5jR6LaNNAX3KA0mKHbW0aJbgREfyl-U1AEc5wyqf6ecSmCBstqm_lXKwCN1TWKYAFmUXbfk6bR778DJGXxd-2uvKLJXUVcFw9mZBCCGxvFMj36AvfiGrrQoK-5LBQ "/>
    <n v="101"/>
    <s v=" 101 | Rosa Odar Prueba "/>
    <s v=" application/json, text/plain, */* "/>
    <s v=" No aplica "/>
    <n v="20100010136"/>
    <s v="gestionduenave-query"/>
    <s v=" https://gateway-apim-test.vuce.gob.pe/pass-through-https-cert/cp2/gestionduenave-query/1.0/tripulante/2287?indicadorES=E "/>
    <n v="122"/>
    <n v="108"/>
    <s v=" https://gateway-apim-test.vuce.gob.pe/pass-through-https-cert/cp2/gestionduenave-query/1.0/tripulante/2287?"/>
    <s v=" https://gateway-apim-test.vuce.gob.pe/pass-through-https-cert/cp2/gestionduenave-query/1.0/tripulante/2287?"/>
    <x v="18"/>
  </r>
  <r>
    <s v="Declaración marítima de sanidad"/>
    <x v="0"/>
    <x v="0"/>
    <x v="10"/>
    <x v="0"/>
    <s v=" https://gateway-apim-test.vuce.gob.pe/pass-through-https-cert/cp2/gestionduenave-query/1.0/tripulante/2287?indicadorES=E "/>
    <s v="No aplica"/>
    <s v=" Bearer eyJhbGciOiJSUzI1NiIsInR5cCIgOiAiSldUIiwia2lkIiA6ICJZbzNJa18xYU9XUk5QcWxPLVJVTmUzVjhESldTU2U0eUgybFp4MG52cy1rIn0.eyJleHAiOjE3NTU2NDMyNzcsImlhdCI6MTc1NTY0MTQ3NywianRpIjoiNjAzMDQzM2QtMzcyMi00ZDRkLTkyZDctZTk0YWI1ZGYxMjY1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JhM2YwMzhlMi05NDFhLTQwMmUtOGY5Ni0xYTJkYzEwNTBlNzY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JhM2YwMzhlMi05NDFhLTQwMmUtOGY5Ni0xYTJkYzEwNTBlNzY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sl9fcc6NAhLfnXy-WpY0WSaWbQUMYTZBzmxiGrKCs80qFBeZPCCY_yy4hcMUJkdb_N4pHSai2Gr076awGbT8s1FlJujWjYEW1pLLcIDfRR61EHMusnewfcIf3ZuR_77g2yo0nSeSvEdlqsob0X1dgvKLWDJ_aKrzizD9rQMEB9TYHkCJsFTy5dDH6RjTc2HKZxPKz9nmor5pVwMs01M4dX5XD5jR6LaNNAX3KA0mKHbW0aJbgREfyl-U1AEc5wyqf6ecSmCBstqm_lXKwCN1TWKYAFmUXbfk6bR778DJGXxd-2uvKLJXUVcFw9mZBCCGxvFMj36AvfiGrrQoK-5LBQ "/>
    <n v="101"/>
    <s v=" 101 | Rosa Odar Prueba "/>
    <s v=" application/json, text/plain, */* "/>
    <s v=" No aplica "/>
    <n v="20100010136"/>
    <s v="gestionduenave-query"/>
    <s v=" https://gateway-apim-test.vuce.gob.pe/pass-through-https-cert/cp2/gestionduenave-query/1.0/tripulante/2287?indicadorES=E "/>
    <n v="122"/>
    <n v="108"/>
    <s v=" https://gateway-apim-test.vuce.gob.pe/pass-through-https-cert/cp2/gestionduenave-query/1.0/tripulante/2287?"/>
    <s v=" https://gateway-apim-test.vuce.gob.pe/pass-through-https-cert/cp2/gestionduenave-query/1.0/tripulante/2287?"/>
    <x v="18"/>
  </r>
  <r>
    <s v="Declaración marítima de sanidad"/>
    <x v="0"/>
    <x v="0"/>
    <x v="2"/>
    <x v="2"/>
    <s v=" https://gateway-apim-test.vuce.gob.pe/pass-through-https-cert/cp2/processdue/1.0/camunda/init "/>
    <s v="{&quot;acronimo&quot;:&quot;DMS&quot;,&quot;tipoSeguimientoId&quot;:2,&quot;document&quot;:&quot;&quot;,&quot;documentInstance&quot;:&quot;&quot;,&quot;body&quot;:{&quot;declaracionMaritimaSanidadId&quot;:968,&quot;escalaId&quot;:2287,&quot;certificadoValido&quot;:false,&quot;lugarExpedicion&quot;:null,&quot;fechaEmision&quot;:null,&quot;reinspeccion&quot;:false,&quot;zonaAfectada&quot;:false,&quot;puertoAfectadoId&quot;:null,&quot;fechaZonaAfectada&quot;:null,&quot;defuncion&quot;:true,&quot;cantidadDefunciones&quot;:1,&quot;infeccion&quot;:true,&quot;nivelEnfermedad&quot;:false,&quot;cantidadEnfermos&quot;:null,&quot;hayEnfermo&quot;:false,&quot;medico&quot;:false,&quot;propagacion&quot;:false,&quot;medida&quot;:false,&quot;tipoMedida&quot;:null,&quot;lugarMedida&quot;:null,&quot;fechaMedida&quot;:null,&quot;polizones&quot;:false,&quot;lugarEmbarque&quot;:null,&quot;animales&quot;:false,&quot;fiebre&quot;:false,&quot;mialgias&quot;:false,&quot;dificultadRespiratoria&quot;:false,&quot;tos&quot;:false,&quot;cefalea&quot;:false,&quot;gastro&quot;:false,&quot;hipotension&quot;:false,&quot;estado&quot;:&quot;S&quot;,&quot;usuidRegAud&quot;:&quot;101&quot;,&quot;usuidModAud&quot;:&quot;101&quot;,&quot;fechaRegAud&quot;:&quot;2025-08-19T21:57:26.361633Z&quot;,&quot;fechaModAud&quot;:&quot;2025-08-19T22:26:45.374764Z&quot;,&quot;countTripulantes&quot;:2,&quot;countPasajeros&quot;:0,&quot;planillasSanidad&quot;:[],&quot;isSend&quot;:true,&quot;tramiteData&quot;:{&quot;escalaId&quot;:2287,&quot;documentoId&quot;:81,&quot;tipoTramite&quot;:&quot;D&quot;,&quot;indicadorEs&quot;:&quot;E&quot;,&quot;rucAgente&quot;:&quot;20100010136&quot;,&quot;actividadEntidadPuertoId&quot;:2,&quot;indNoRequierePago&quot;:false,&quot;tupa&quot;:&quot;A174064B60&quot;,&quot;indAsTramiteManual&quot;:true,&quot;descripcionTramite&quot;:&quot;LIBRE PLÃ?TICA MARÃ?TIMA &quot;,&quot;reglaPagoExencionAplicada&quot;:&quot;SÃ? PAGA POR TIPO DE TRÃ?FICO INTERNACIONAL&quot;}},&quot;anuncio&quot;:false,&quot;id&quot;:null,&quot;registerArrival&quot;:false,&quot;directReception&quot;:false,&quot;corrected&quot;:false,&quot;requiredNill&quot;:false,&quot;escalaId&quot;:2287,&quot;acronymList&quot;:[&quot;PBIP&quot;,&quot;LT&quot;,&quot;LP&quot;,&quot;CP&quot;,&quot;DMS&quot;,&quot;LN&quot;,&quot;PR&quot;,&quot;DGA&quot;,&quot;DCAR&quot;]}"/>
    <s v=" Bearer eyJhbGciOiJSUzI1NiIsInR5cCIgOiAiSldUIiwia2lkIiA6ICJZbzNJa18xYU9XUk5QcWxPLVJVTmUzVjhESldTU2U0eUgybFp4MG52cy1rIn0.eyJleHAiOjE3NTU2NDQ0NzMsImlhdCI6MTc1NTY0MjY3MywianRpIjoiNDU5OWUzODUtYzM1NC00N2ExLThlOTMtYzcyOGIwNThiM2Yz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4NmYxNDIwNi00YjlkLTRkZGEtOGRlYi00MTI2Y2I1NzM3NzI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4NmYxNDIwNi00YjlkLTRkZGEtOGRlYi00MTI2Y2I1NzM3NzI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nY36d38-OeEQSFGmdxXn-5SnjuedWtiSsXr1IXVyJUxQCLMdZsvfFvqBRqxIXnWhY-X6kELV4wCLJ28bDmE3hss9rEek6goLtZsYxkpqebl-cxW9ZFERhLlR7RAtmUqWYPH70ffFDHg1s9OiZ02ioFZwIzcQ7RDwEdKSnFBCJHkcaDCyJ4xEcmr5xqog7vLr9L5Ex9xFuCN59X434y3Qyl9NmQvRo_hJLyAg5ZF_ZbFMvZma1BH1iKfApxtNsPxeSZ2irE_soSfetoF3GiCVAOLuYiEnmIPZEj-TNoG9tbXa2VfQ-TMnpxaqiW_OFOMEX8S054dxZ1s2Bv2UG2ZTkQ "/>
    <n v="101"/>
    <s v=" 101 | Rosa Odar Prueba "/>
    <s v=" application/json, text/plain, */* "/>
    <s v=" application/json "/>
    <n v="20100010136"/>
    <s v="processdue"/>
    <s v=" https://gateway-apim-test.vuce.gob.pe/pass-through-https-cert/cp2/processdue/1.0/camunda/init "/>
    <n v="95"/>
    <n v="95"/>
    <s v=" https://gateway-apim-test.vuce.gob.pe/pass-through-https-cert/cp2/processdue/1.0/camunda/init "/>
    <s v=" https://gateway-apim-test.vuce.gob.pe/pass-through-https-cert/cp2/processdue/1.0/camunda/init "/>
    <x v="19"/>
  </r>
  <r>
    <s v="Declaración marítima de sanidad"/>
    <x v="0"/>
    <x v="0"/>
    <x v="8"/>
    <x v="2"/>
    <s v=" https://gateway-apim-test.vuce.gob.pe/pass-through-https-cert/cp2/processdue/1.0/camunda/init "/>
    <s v="{&quot;acronimo&quot;:&quot;DMS&quot;,&quot;tipoSeguimientoId&quot;:1,&quot;document&quot;:&quot;&quot;,&quot;documentInstance&quot;:&quot;&quot;,&quot;body&quot;:{&quot;declaracionMaritimaSanidadId&quot;:null,&quot;escalaId&quot;:2287,&quot;certificadoValido&quot;:false,&quot;reinspeccion&quot;:false,&quot;zonaAfectada&quot;:false,&quot;defuncion&quot;:false,&quot;infeccion&quot;:false,&quot;hayEnfermo&quot;:false,&quot;medico&quot;:false,&quot;propagacion&quot;:false,&quot;medida&quot;:false,&quot;polizones&quot;:false,&quot;animales&quot;:false,&quot;fiebre&quot;:false,&quot;mialgias&quot;:false,&quot;dificultadRespiratoria&quot;:false,&quot;tos&quot;:false,&quot;cefalea&quot;:false,&quot;gastro&quot;:false,&quot;hipotension&quot;:false,&quot;planillasSanidad&quot;:[],&quot;isSend&quot;:false},&quot;anuncio&quot;:false,&quot;id&quot;:null,&quot;registerArrival&quot;:false,&quot;directReception&quot;:false,&quot;corrected&quot;:false,&quot;requiredNill&quot;:false,&quot;escalaId&quot;:2287,&quot;acronymList&quot;:[&quot;PBIP&quot;,&quot;LT&quot;,&quot;LP&quot;,&quot;CP&quot;,&quot;DMS&quot;,&quot;LN&quot;,&quot;PR&quot;,&quot;DGA&quot;,&quot;DCAR&quot;]} "/>
    <s v=" Bearer eyJhbGciOiJSUzI1NiIsInR5cCIgOiAiSldUIiwia2lkIiA6ICJZbzNJa18xYU9XUk5QcWxPLVJVTmUzVjhESldTU2U0eUgybFp4MG52cy1rIn0.eyJleHAiOjE3NTU2NDE5NjUsImlhdCI6MTc1NTY0MDE2NSwianRpIjoiYmJjNTEzZDMtYzBiYy00MzJiLTk3OWYtMTk5ZmQ3MTM1ZTRm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1ZGVmOGMwOC1iMTlhLTRiZjEtOGM2MC1iZjVkNzU0Yjk0YWI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1ZGVmOGMwOC1iMTlhLTRiZjEtOGM2MC1iZjVkNzU0Yjk0YWI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Psig1_AqOL8wENudJYXAWBB7JGtdnCbtyaByd8WZ7_HUxsEWmW2UpMk0-Hc7OhPs-ZVwHMXQp4wHyN0XuggsIv4OnxaYnAt-Og0DHA2nAG62Zfme6RXXFnmdPkk3RZGSWOIIQoC7DNRfXLAbTkzZu_HVlYy9-pGu39MnFe8GUCUBHD8bJ9S-tqsYN21q1a6CNk8aL-GclnD3pRmjPcwH_Uz-La2-vBXkH48M82tr27s2DU79cc2TMwT1PeqJOWxv5iBLCNtdX7R-_T9KOO1vpMKWmvXGmj6uCRX03-B3pYvR2r_1VaxohIgIAvMf4-vqqJJokB0QtsZMVdfHSsU-qw "/>
    <n v="101"/>
    <s v=" 101 | Rosa Odar Prueba "/>
    <s v=" application/json, text/plain, */* "/>
    <s v=" application/json "/>
    <n v="20100010136"/>
    <s v="processdue"/>
    <s v=" https://gateway-apim-test.vuce.gob.pe/pass-through-https-cert/cp2/processdue/1.0/camunda/init "/>
    <n v="95"/>
    <n v="95"/>
    <s v=" https://gateway-apim-test.vuce.gob.pe/pass-through-https-cert/cp2/processdue/1.0/camunda/init "/>
    <s v=" https://gateway-apim-test.vuce.gob.pe/pass-through-https-cert/cp2/processdue/1.0/camunda/init "/>
    <x v="19"/>
  </r>
  <r>
    <s v="Declaración marítima de sanidad"/>
    <x v="0"/>
    <x v="0"/>
    <x v="11"/>
    <x v="0"/>
    <s v=" https://gateway-apim-test.vuce.gob.pe/pass-through-https-cert/cp2/sp-pagos/1.0/formas-pago?entidadId=1&amp;canalId=1 "/>
    <s v=" GET https://gateway-apim-test.vuce.gob.pe/pass-through-https-cert/cp2/sp-pagos/1.0/formas-pago?entidadId=1&amp;canalId=1  GET data:   [no cookies] "/>
    <s v=" Bearer eyJhbGciOiJSUzI1NiIsInR5cCIgOiAiSldUIiwia2lkIiA6ICJZbzNJa18xYU9XUk5QcWxPLVJVTmUzVjhESldTU2U0eUgybFp4MG52cy1rIn0.eyJleHAiOjE3NTU2NDE5NjUsImlhdCI6MTc1NTY0MDE2NSwianRpIjoiYmJjNTEzZDMtYzBiYy00MzJiLTk3OWYtMTk5ZmQ3MTM1ZTRm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1ZGVmOGMwOC1iMTlhLTRiZjEtOGM2MC1iZjVkNzU0Yjk0YWI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1ZGVmOGMwOC1iMTlhLTRiZjEtOGM2MC1iZjVkNzU0Yjk0YWI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Psig1_AqOL8wENudJYXAWBB7JGtdnCbtyaByd8WZ7_HUxsEWmW2UpMk0-Hc7OhPs-ZVwHMXQp4wHyN0XuggsIv4OnxaYnAt-Og0DHA2nAG62Zfme6RXXFnmdPkk3RZGSWOIIQoC7DNRfXLAbTkzZu_HVlYy9-pGu39MnFe8GUCUBHD8bJ9S-tqsYN21q1a6CNk8aL-GclnD3pRmjPcwH_Uz-La2-vBXkH48M82tr27s2DU79cc2TMwT1PeqJOWxv5iBLCNtdX7R-_T9KOO1vpMKWmvXGmj6uCRX03-B3pYvR2r_1VaxohIgIAvMf4-vqqJJokB0QtsZMVdfHSsU-qw "/>
    <n v="101"/>
    <s v=" 101 | Rosa Odar Prueba "/>
    <s v=" application/json, text/plain, */* "/>
    <s v=" No aplica "/>
    <n v="20100010136"/>
    <s v="sp-pagos"/>
    <s v=" https://gateway-apim-test.vuce.gob.pe/pass-through-https-cert/cp2/sp-pagos/1.0/formas-pago?entidadId=1&amp;canalId=1 "/>
    <n v="114"/>
    <n v="92"/>
    <s v=" https://gateway-apim-test.vuce.gob.pe/pass-through-https-cert/cp2/sp-pagos/1.0/formas-pago?"/>
    <s v=" https://gateway-apim-test.vuce.gob.pe/pass-through-https-cert/cp2/sp-pagos/1.0/formas-pago?"/>
    <x v="20"/>
  </r>
  <r>
    <s v="Declaración marítima de sanidad"/>
    <x v="0"/>
    <x v="0"/>
    <x v="3"/>
    <x v="1"/>
    <s v=" https://gateway-apim-test.vuce.gob.pe/pass-through-https-cert/cp2/sp-pagos/1.0/ordenes-pago "/>
    <s v="{&quot;textSearch&quot;:&quot;RN01&quot;,&quot;entidadId&quot;:1,&quot;actividadId&quot;:2,&quot;documentoId&quot;:81,&quot;escalaId&quot;:2287,&quot;fechaVigencia&quot;:&quot;20251231&quot;,&quot;rucAgente&quot;:&quot;20100010136&quot;,&quot;actividadEntidadPuertoId&quot;:2,&quot;idComponente&quot;:&quot;CPN&quot;,&quot;codComponente&quot;:3,&quot;cantidadOrden&quot;:0} "/>
    <s v=" Bearer eyJhbGciOiJSUzI1NiIsInR5cCIgOiAiSldUIiwia2lkIiA6ICJZbzNJa18xYU9XUk5QcWxPLVJVTmUzVjhESldTU2U0eUgybFp4MG52cy1rIn0.eyJleHAiOjE3NTU2NDE5NjUsImlhdCI6MTc1NTY0MDE2NSwianRpIjoiYmJjNTEzZDMtYzBiYy00MzJiLTk3OWYtMTk5ZmQ3MTM1ZTRm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1ZGVmOGMwOC1iMTlhLTRiZjEtOGM2MC1iZjVkNzU0Yjk0YWI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1ZGVmOGMwOC1iMTlhLTRiZjEtOGM2MC1iZjVkNzU0Yjk0YWI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Psig1_AqOL8wENudJYXAWBB7JGtdnCbtyaByd8WZ7_HUxsEWmW2UpMk0-Hc7OhPs-ZVwHMXQp4wHyN0XuggsIv4OnxaYnAt-Og0DHA2nAG62Zfme6RXXFnmdPkk3RZGSWOIIQoC7DNRfXLAbTkzZu_HVlYy9-pGu39MnFe8GUCUBHD8bJ9S-tqsYN21q1a6CNk8aL-GclnD3pRmjPcwH_Uz-La2-vBXkH48M82tr27s2DU79cc2TMwT1PeqJOWxv5iBLCNtdX7R-_T9KOO1vpMKWmvXGmj6uCRX03-B3pYvR2r_1VaxohIgIAvMf4-vqqJJokB0QtsZMVdfHSsU-qw "/>
    <n v="101"/>
    <s v=" 101 | Rosa Odar Prueba "/>
    <s v=" application/json, text/plain, */* "/>
    <s v=" application/json "/>
    <n v="20100010136"/>
    <s v="sp-pagos"/>
    <s v=" https://gateway-apim-test.vuce.gob.pe/pass-through-https-cert/cp2/sp-pagos/1.0/ordenes-pago "/>
    <n v="93"/>
    <n v="93"/>
    <s v=" https://gateway-apim-test.vuce.gob.pe/pass-through-https-cert/cp2/sp-pagos/1.0/ordenes-pago "/>
    <s v=" https://gateway-apim-test.vuce.gob.pe/pass-through-https-cert/cp2/sp-pagos/1.0/ordenes-pago "/>
    <x v="21"/>
  </r>
  <r>
    <s v="Declaración marítima de sanidad"/>
    <x v="0"/>
    <x v="0"/>
    <x v="4"/>
    <x v="1"/>
    <s v=" https://gateway-apim-test.vuce.gob.pe/pass-through-https-cert/cp2/sp-pagos/1.0/ordenes-pago "/>
    <s v="{&quot;textSearch&quot;:&quot;RN01&quot;,&quot;entidadId&quot;:1,&quot;actividadId&quot;:2,&quot;documentoId&quot;:81,&quot;escalaId&quot;:2287,&quot;fechaVigencia&quot;:&quot;20251231&quot;,&quot;rucAgente&quot;:&quot;20100010136&quot;,&quot;actividadEntidadPuertoId&quot;:2,&quot;idComponente&quot;:&quot;CPN&quot;,&quot;codComponente&quot;:3,&quot;cantidadOrden&quot;:0}  "/>
    <s v=" Bearer eyJhbGciOiJSUzI1NiIsInR5cCIgOiAiSldUIiwia2lkIiA6ICJZbzNJa18xYU9XUk5QcWxPLVJVTmUzVjhESldTU2U0eUgybFp4MG52cy1rIn0.eyJleHAiOjE3NTU2NDE5NjUsImlhdCI6MTc1NTY0MDE2NSwianRpIjoiYmJjNTEzZDMtYzBiYy00MzJiLTk3OWYtMTk5ZmQ3MTM1ZTRm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1ZGVmOGMwOC1iMTlhLTRiZjEtOGM2MC1iZjVkNzU0Yjk0YWI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1ZGVmOGMwOC1iMTlhLTRiZjEtOGM2MC1iZjVkNzU0Yjk0YWI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Psig1_AqOL8wENudJYXAWBB7JGtdnCbtyaByd8WZ7_HUxsEWmW2UpMk0-Hc7OhPs-ZVwHMXQp4wHyN0XuggsIv4OnxaYnAt-Og0DHA2nAG62Zfme6RXXFnmdPkk3RZGSWOIIQoC7DNRfXLAbTkzZu_HVlYy9-pGu39MnFe8GUCUBHD8bJ9S-tqsYN21q1a6CNk8aL-GclnD3pRmjPcwH_Uz-La2-vBXkH48M82tr27s2DU79cc2TMwT1PeqJOWxv5iBLCNtdX7R-_T9KOO1vpMKWmvXGmj6uCRX03-B3pYvR2r_1VaxohIgIAvMf4-vqqJJokB0QtsZMVdfHSsU-qw "/>
    <n v="101"/>
    <s v=" 101 | Rosa Odar Prueba "/>
    <s v=" application/json, text/plain, */* "/>
    <s v=" application/json "/>
    <n v="20100010136"/>
    <s v="sp-pagos"/>
    <s v=" https://gateway-apim-test.vuce.gob.pe/pass-through-https-cert/cp2/sp-pagos/1.0/ordenes-pago "/>
    <n v="93"/>
    <n v="93"/>
    <s v=" https://gateway-apim-test.vuce.gob.pe/pass-through-https-cert/cp2/sp-pagos/1.0/ordenes-pago "/>
    <s v=" https://gateway-apim-test.vuce.gob.pe/pass-through-https-cert/cp2/sp-pagos/1.0/ordenes-pago "/>
    <x v="21"/>
  </r>
  <r>
    <s v="Declaración marítima de sanidad"/>
    <x v="0"/>
    <x v="0"/>
    <x v="4"/>
    <x v="2"/>
    <s v=" https://gateway-apim-test.vuce.gob.pe/pass-through-https-cert/cp2/sp-pagos/1.0/ordenes-pago/1854/anular "/>
    <s v="No aplica"/>
    <s v=" Bearer eyJhbGciOiJSUzI1NiIsInR5cCIgOiAiSldUIiwia2lkIiA6ICJZbzNJa18xYU9XUk5QcWxPLVJVTmUzVjhESldTU2U0eUgybFp4MG52cy1rIn0.eyJleHAiOjE3NTU2NDE5NjUsImlhdCI6MTc1NTY0MDE2NSwianRpIjoiYmJjNTEzZDMtYzBiYy00MzJiLTk3OWYtMTk5ZmQ3MTM1ZTRm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1ZGVmOGMwOC1iMTlhLTRiZjEtOGM2MC1iZjVkNzU0Yjk0YWI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1ZGVmOGMwOC1iMTlhLTRiZjEtOGM2MC1iZjVkNzU0Yjk0YWI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Psig1_AqOL8wENudJYXAWBB7JGtdnCbtyaByd8WZ7_HUxsEWmW2UpMk0-Hc7OhPs-ZVwHMXQp4wHyN0XuggsIv4OnxaYnAt-Og0DHA2nAG62Zfme6RXXFnmdPkk3RZGSWOIIQoC7DNRfXLAbTkzZu_HVlYy9-pGu39MnFe8GUCUBHD8bJ9S-tqsYN21q1a6CNk8aL-GclnD3pRmjPcwH_Uz-La2-vBXkH48M82tr27s2DU79cc2TMwT1PeqJOWxv5iBLCNtdX7R-_T9KOO1vpMKWmvXGmj6uCRX03-B3pYvR2r_1VaxohIgIAvMf4-vqqJJokB0QtsZMVdfHSsU-qw "/>
    <n v="101"/>
    <s v=" 101 | Rosa Odar Prueba "/>
    <s v=" application/json, text/plain, */* "/>
    <s v=" application/json "/>
    <n v="20100010136"/>
    <s v="sp-pagos"/>
    <s v=" https://gateway-apim-test.vuce.gob.pe/pass-through-https-cert/cp2/sp-pagos/1.0/ordenes-pago/1854/anular "/>
    <n v="105"/>
    <n v="105"/>
    <s v=" https://gateway-apim-test.vuce.gob.pe/pass-through-https-cert/cp2/sp-pagos/1.0/ordenes-pago/1854/anular "/>
    <s v=" https://gateway-apim-test.vuce.gob.pe/pass-through-https-cert/cp2/sp-pagos/1.0/ordenes-pago/1854/anular "/>
    <x v="22"/>
  </r>
  <r>
    <s v="Declaración marítima de sanidad"/>
    <x v="0"/>
    <x v="0"/>
    <x v="12"/>
    <x v="0"/>
    <s v=" https://gateway-apim-test.vuce.gob.pe/pass-through-https-cert/cp2/sp-pagos/1.0/ordenes-pago/1855/pdf "/>
    <s v="No aplica"/>
    <s v=" Bearer eyJhbGciOiJSUzI1NiIsInR5cCIgOiAiSldUIiwia2lkIiA6ICJZbzNJa18xYU9XUk5QcWxPLVJVTmUzVjhESldTU2U0eUgybFp4MG52cy1rIn0.eyJleHAiOjE3NTU2NDE5NjUsImlhdCI6MTc1NTY0MDE2NSwianRpIjoiYmJjNTEzZDMtYzBiYy00MzJiLTk3OWYtMTk5ZmQ3MTM1ZTRm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1ZGVmOGMwOC1iMTlhLTRiZjEtOGM2MC1iZjVkNzU0Yjk0YWI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1ZGVmOGMwOC1iMTlhLTRiZjEtOGM2MC1iZjVkNzU0Yjk0YWI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Psig1_AqOL8wENudJYXAWBB7JGtdnCbtyaByd8WZ7_HUxsEWmW2UpMk0-Hc7OhPs-ZVwHMXQp4wHyN0XuggsIv4OnxaYnAt-Og0DHA2nAG62Zfme6RXXFnmdPkk3RZGSWOIIQoC7DNRfXLAbTkzZu_HVlYy9-pGu39MnFe8GUCUBHD8bJ9S-tqsYN21q1a6CNk8aL-GclnD3pRmjPcwH_Uz-La2-vBXkH48M82tr27s2DU79cc2TMwT1PeqJOWxv5iBLCNtdX7R-_T9KOO1vpMKWmvXGmj6uCRX03-B3pYvR2r_1VaxohIgIAvMf4-vqqJJokB0QtsZMVdfHSsU-qw "/>
    <n v="101"/>
    <s v=" 101 | Rosa Odar Prueba "/>
    <s v=" application/json, text/plain, */* "/>
    <s v=" No aplica "/>
    <n v="20100010136"/>
    <s v="sp-pagos"/>
    <s v=" https://gateway-apim-test.vuce.gob.pe/pass-through-https-cert/cp2/sp-pagos/1.0/ordenes-pago/1855/pdf "/>
    <n v="102"/>
    <n v="102"/>
    <s v=" https://gateway-apim-test.vuce.gob.pe/pass-through-https-cert/cp2/sp-pagos/1.0/ordenes-pago/1855/pdf "/>
    <s v=" https://gateway-apim-test.vuce.gob.pe/pass-through-https-cert/cp2/sp-pagos/1.0/ordenes-pago/1855/pdf "/>
    <x v="23"/>
  </r>
  <r>
    <s v="Declaración marítima de sanidad"/>
    <x v="0"/>
    <x v="0"/>
    <x v="0"/>
    <x v="0"/>
    <s v=" https://gateway-apim-test.vuce.gob.pe/pass-through-https-cert/cp2/sp-pagos/1.0/ordenes-pago/2180?documentoId=81 "/>
    <s v="No aplica"/>
    <s v=" Bearer eyJhbGciOiJSUzI1NiIsInR5cCIgOiAiSldUIiwia2lkIiA6ICJZbzNJa18xYU9XUk5QcWxPLVJVTmUzVjhESldTU2U0eUgybFp4MG52cy1rIn0.eyJleHAiOjE3NTU2MzU0MzcsImlhdCI6MTc1NTYzMzYzNywianRpIjoiNzA4NzVlOGItNTBkNC00ZjYyLTg3OWMtMWRlYTVkMjNjZTVj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wZmI4YjE1YS05MjhjLTRlZjUtYjEzZC0zNTdmNTljZWU5Mjg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wZmI4YjE1YS05MjhjLTRlZjUtYjEzZC0zNTdmNTljZWU5Mjg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dsBoW-h1YJeTptd-jjvl5oXMljxaY50RK6GV2Eiu5NqkN-BQiG-fL8C3Cv1QVo3m2nDSGOIWRsM3f8BtjCpEf8X5jjUbQ1ZyMVTQIommxPesmRQtFh45F2BdqQMzKypfb3bBF9X8D8Svda6gf_jLkoHZ70zEUPU2p_mSrLVKNWF95bkPxYtsvW-2Ba9DtchLwwgseIiE63-ig5DHyANBw7ImX-48mcN8gn3NOS-PdyHMkotaC6SqM_3ZykKVq1uYxi6Ae6T6mfFSaAYpcUB87FCxgVUSnuiM35LJgYIB9tuq-XSKsX7vfXV-Hx16V3mSvaQMyAgibiVpvhTO6A7xNQ "/>
    <n v="101"/>
    <s v=" 101 | Rosa Odar Prueba "/>
    <s v=" application/json, text/plain, */* "/>
    <s v=" No aplica "/>
    <n v="20100010136"/>
    <s v="sp-pagos"/>
    <s v=" https://gateway-apim-test.vuce.gob.pe/pass-through-https-cert/cp2/sp-pagos/1.0/ordenes-pago/2180?documentoId=81 "/>
    <n v="113"/>
    <n v="98"/>
    <s v=" https://gateway-apim-test.vuce.gob.pe/pass-through-https-cert/cp2/sp-pagos/1.0/ordenes-pago/2180?"/>
    <s v=" https://gateway-apim-test.vuce.gob.pe/pass-through-https-cert/cp2/sp-pagos/1.0/ordenes-pago/2180?"/>
    <x v="24"/>
  </r>
  <r>
    <s v="Declaración marítima de sanidad"/>
    <x v="0"/>
    <x v="0"/>
    <x v="0"/>
    <x v="0"/>
    <s v=" https://gateway-apim-test.vuce.gob.pe/pass-through-https-cert/cp2/sp-pagos/1.0/ordenes-pago/2180?documentoId=81 "/>
    <s v="No aplica"/>
    <s v=" Bearer eyJhbGciOiJSUzI1NiIsInR5cCIgOiAiSldUIiwia2lkIiA6ICJZbzNJa18xYU9XUk5QcWxPLVJVTmUzVjhESldTU2U0eUgybFp4MG52cy1rIn0.eyJleHAiOjE3NTU2MzU0MzcsImlhdCI6MTc1NTYzMzYzNywianRpIjoiNzA4NzVlOGItNTBkNC00ZjYyLTg3OWMtMWRlYTVkMjNjZTVj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wZmI4YjE1YS05MjhjLTRlZjUtYjEzZC0zNTdmNTljZWU5Mjg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wZmI4YjE1YS05MjhjLTRlZjUtYjEzZC0zNTdmNTljZWU5Mjg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dsBoW-h1YJeTptd-jjvl5oXMljxaY50RK6GV2Eiu5NqkN-BQiG-fL8C3Cv1QVo3m2nDSGOIWRsM3f8BtjCpEf8X5jjUbQ1ZyMVTQIommxPesmRQtFh45F2BdqQMzKypfb3bBF9X8D8Svda6gf_jLkoHZ70zEUPU2p_mSrLVKNWF95bkPxYtsvW-2Ba9DtchLwwgseIiE63-ig5DHyANBw7ImX-48mcN8gn3NOS-PdyHMkotaC6SqM_3ZykKVq1uYxi6Ae6T6mfFSaAYpcUB87FCxgVUSnuiM35LJgYIB9tuq-XSKsX7vfXV-Hx16V3mSvaQMyAgibiVpvhTO6A7xNQ "/>
    <n v="101"/>
    <s v=" 101 | Rosa Odar Prueba "/>
    <s v=" application/json, text/plain, */* "/>
    <s v=" No aplica "/>
    <n v="20100010136"/>
    <s v="sp-pagos"/>
    <s v=" https://gateway-apim-test.vuce.gob.pe/pass-through-https-cert/cp2/sp-pagos/1.0/ordenes-pago/2180?documentoId=81 "/>
    <n v="113"/>
    <n v="98"/>
    <s v=" https://gateway-apim-test.vuce.gob.pe/pass-through-https-cert/cp2/sp-pagos/1.0/ordenes-pago/2180?"/>
    <s v=" https://gateway-apim-test.vuce.gob.pe/pass-through-https-cert/cp2/sp-pagos/1.0/ordenes-pago/2180?"/>
    <x v="24"/>
  </r>
  <r>
    <s v="Declaración marítima de sanidad"/>
    <x v="0"/>
    <x v="0"/>
    <x v="2"/>
    <x v="0"/>
    <s v=" https://gateway-apim-test.vuce.gob.pe/pass-through-https-cert/cp2/sp-pagos/1.0/ordenes-pago/2287?documentoId=81 "/>
    <s v="No aplica"/>
    <s v=" Bearer eyJhbGciOiJSUzI1NiIsInR5cCIgOiAiSldUIiwia2lkIiA6ICJZbzNJa18xYU9XUk5QcWxPLVJVTmUzVjhESldTU2U0eUgybFp4MG52cy1rIn0.eyJleHAiOjE3NTU2NDQ0NzMsImlhdCI6MTc1NTY0MjY3MywianRpIjoiNDU5OWUzODUtYzM1NC00N2ExLThlOTMtYzcyOGIwNThiM2Yz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4NmYxNDIwNi00YjlkLTRkZGEtOGRlYi00MTI2Y2I1NzM3NzI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4NmYxNDIwNi00YjlkLTRkZGEtOGRlYi00MTI2Y2I1NzM3NzI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nY36d38-OeEQSFGmdxXn-5SnjuedWtiSsXr1IXVyJUxQCLMdZsvfFvqBRqxIXnWhY-X6kELV4wCLJ28bDmE3hss9rEek6goLtZsYxkpqebl-cxW9ZFERhLlR7RAtmUqWYPH70ffFDHg1s9OiZ02ioFZwIzcQ7RDwEdKSnFBCJHkcaDCyJ4xEcmr5xqog7vLr9L5Ex9xFuCN59X434y3Qyl9NmQvRo_hJLyAg5ZF_ZbFMvZma1BH1iKfApxtNsPxeSZ2irE_soSfetoF3GiCVAOLuYiEnmIPZEj-TNoG9tbXa2VfQ-TMnpxaqiW_OFOMEX8S054dxZ1s2Bv2UG2ZTkQ "/>
    <n v="101"/>
    <s v=" 101 | Rosa Odar Prueba "/>
    <s v=" application/json, text/plain, */* "/>
    <s v=" No aplica "/>
    <n v="20100010136"/>
    <s v="sp-pagos"/>
    <s v=" https://gateway-apim-test.vuce.gob.pe/pass-through-https-cert/cp2/sp-pagos/1.0/ordenes-pago/2287?documentoId=81 "/>
    <n v="113"/>
    <n v="98"/>
    <s v=" https://gateway-apim-test.vuce.gob.pe/pass-through-https-cert/cp2/sp-pagos/1.0/ordenes-pago/2287?"/>
    <s v=" https://gateway-apim-test.vuce.gob.pe/pass-through-https-cert/cp2/sp-pagos/1.0/ordenes-pago/2287?"/>
    <x v="25"/>
  </r>
  <r>
    <s v="Declaración marítima de sanidad"/>
    <x v="0"/>
    <x v="0"/>
    <x v="3"/>
    <x v="0"/>
    <s v=" https://gateway-apim-test.vuce.gob.pe/pass-through-https-cert/cp2/sp-pagos/1.0/ordenes-pago/2287?documentoId=81 "/>
    <s v="No aplica"/>
    <s v=" Bearer eyJhbGciOiJSUzI1NiIsInR5cCIgOiAiSldUIiwia2lkIiA6ICJZbzNJa18xYU9XUk5QcWxPLVJVTmUzVjhESldTU2U0eUgybFp4MG52cy1rIn0.eyJleHAiOjE3NTU2NDE5NjUsImlhdCI6MTc1NTY0MDE2NSwianRpIjoiYmJjNTEzZDMtYzBiYy00MzJiLTk3OWYtMTk5ZmQ3MTM1ZTRm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1ZGVmOGMwOC1iMTlhLTRiZjEtOGM2MC1iZjVkNzU0Yjk0YWI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1ZGVmOGMwOC1iMTlhLTRiZjEtOGM2MC1iZjVkNzU0Yjk0YWI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Psig1_AqOL8wENudJYXAWBB7JGtdnCbtyaByd8WZ7_HUxsEWmW2UpMk0-Hc7OhPs-ZVwHMXQp4wHyN0XuggsIv4OnxaYnAt-Og0DHA2nAG62Zfme6RXXFnmdPkk3RZGSWOIIQoC7DNRfXLAbTkzZu_HVlYy9-pGu39MnFe8GUCUBHD8bJ9S-tqsYN21q1a6CNk8aL-GclnD3pRmjPcwH_Uz-La2-vBXkH48M82tr27s2DU79cc2TMwT1PeqJOWxv5iBLCNtdX7R-_T9KOO1vpMKWmvXGmj6uCRX03-B3pYvR2r_1VaxohIgIAvMf4-vqqJJokB0QtsZMVdfHSsU-qw "/>
    <n v="101"/>
    <s v=" 101 | Rosa Odar Prueba "/>
    <s v=" application/json, text/plain, */* "/>
    <s v=" No aplica "/>
    <n v="20100010136"/>
    <s v="sp-pagos"/>
    <s v=" https://gateway-apim-test.vuce.gob.pe/pass-through-https-cert/cp2/sp-pagos/1.0/ordenes-pago/2287?documentoId=81 "/>
    <n v="113"/>
    <n v="98"/>
    <s v=" https://gateway-apim-test.vuce.gob.pe/pass-through-https-cert/cp2/sp-pagos/1.0/ordenes-pago/2287?"/>
    <s v=" https://gateway-apim-test.vuce.gob.pe/pass-through-https-cert/cp2/sp-pagos/1.0/ordenes-pago/2287?"/>
    <x v="25"/>
  </r>
  <r>
    <s v="Declaración marítima de sanidad"/>
    <x v="0"/>
    <x v="0"/>
    <x v="3"/>
    <x v="0"/>
    <s v=" https://gateway-apim-test.vuce.gob.pe/pass-through-https-cert/cp2/sp-pagos/1.0/ordenes-pago/2287?documentoId=81 "/>
    <s v="No aplica"/>
    <s v=" Bearer eyJhbGciOiJSUzI1NiIsInR5cCIgOiAiSldUIiwia2lkIiA6ICJZbzNJa18xYU9XUk5QcWxPLVJVTmUzVjhESldTU2U0eUgybFp4MG52cy1rIn0.eyJleHAiOjE3NTU2NDE5NjUsImlhdCI6MTc1NTY0MDE2NSwianRpIjoiYmJjNTEzZDMtYzBiYy00MzJiLTk3OWYtMTk5ZmQ3MTM1ZTRm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1ZGVmOGMwOC1iMTlhLTRiZjEtOGM2MC1iZjVkNzU0Yjk0YWI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1ZGVmOGMwOC1iMTlhLTRiZjEtOGM2MC1iZjVkNzU0Yjk0YWI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Psig1_AqOL8wENudJYXAWBB7JGtdnCbtyaByd8WZ7_HUxsEWmW2UpMk0-Hc7OhPs-ZVwHMXQp4wHyN0XuggsIv4OnxaYnAt-Og0DHA2nAG62Zfme6RXXFnmdPkk3RZGSWOIIQoC7DNRfXLAbTkzZu_HVlYy9-pGu39MnFe8GUCUBHD8bJ9S-tqsYN21q1a6CNk8aL-GclnD3pRmjPcwH_Uz-La2-vBXkH48M82tr27s2DU79cc2TMwT1PeqJOWxv5iBLCNtdX7R-_T9KOO1vpMKWmvXGmj6uCRX03-B3pYvR2r_1VaxohIgIAvMf4-vqqJJokB0QtsZMVdfHSsU-qw "/>
    <n v="101"/>
    <s v=" 101 | Rosa Odar Prueba "/>
    <s v=" application/json, text/plain, */* "/>
    <s v=" No aplica "/>
    <n v="20100010136"/>
    <s v="sp-pagos"/>
    <s v=" https://gateway-apim-test.vuce.gob.pe/pass-through-https-cert/cp2/sp-pagos/1.0/ordenes-pago/2287?documentoId=81 "/>
    <n v="113"/>
    <n v="98"/>
    <s v=" https://gateway-apim-test.vuce.gob.pe/pass-through-https-cert/cp2/sp-pagos/1.0/ordenes-pago/2287?"/>
    <s v=" https://gateway-apim-test.vuce.gob.pe/pass-through-https-cert/cp2/sp-pagos/1.0/ordenes-pago/2287?"/>
    <x v="25"/>
  </r>
  <r>
    <s v="Declaración marítima de sanidad"/>
    <x v="0"/>
    <x v="0"/>
    <x v="3"/>
    <x v="0"/>
    <s v=" https://gateway-apim-test.vuce.gob.pe/pass-through-https-cert/cp2/sp-pagos/1.0/ordenes-pago/2287?documentoId=81 "/>
    <s v="No aplica"/>
    <s v=" Bearer eyJhbGciOiJSUzI1NiIsInR5cCIgOiAiSldUIiwia2lkIiA6ICJZbzNJa18xYU9XUk5QcWxPLVJVTmUzVjhESldTU2U0eUgybFp4MG52cy1rIn0.eyJleHAiOjE3NTU2NDE5NjUsImlhdCI6MTc1NTY0MDE2NSwianRpIjoiYmJjNTEzZDMtYzBiYy00MzJiLTk3OWYtMTk5ZmQ3MTM1ZTRm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1ZGVmOGMwOC1iMTlhLTRiZjEtOGM2MC1iZjVkNzU0Yjk0YWI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1ZGVmOGMwOC1iMTlhLTRiZjEtOGM2MC1iZjVkNzU0Yjk0YWI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Psig1_AqOL8wENudJYXAWBB7JGtdnCbtyaByd8WZ7_HUxsEWmW2UpMk0-Hc7OhPs-ZVwHMXQp4wHyN0XuggsIv4OnxaYnAt-Og0DHA2nAG62Zfme6RXXFnmdPkk3RZGSWOIIQoC7DNRfXLAbTkzZu_HVlYy9-pGu39MnFe8GUCUBHD8bJ9S-tqsYN21q1a6CNk8aL-GclnD3pRmjPcwH_Uz-La2-vBXkH48M82tr27s2DU79cc2TMwT1PeqJOWxv5iBLCNtdX7R-_T9KOO1vpMKWmvXGmj6uCRX03-B3pYvR2r_1VaxohIgIAvMf4-vqqJJokB0QtsZMVdfHSsU-qw "/>
    <n v="101"/>
    <s v=" 101 | Rosa Odar Prueba "/>
    <s v=" application/json, text/plain, */* "/>
    <s v=" No aplica "/>
    <n v="20100010136"/>
    <s v="sp-pagos"/>
    <s v=" https://gateway-apim-test.vuce.gob.pe/pass-through-https-cert/cp2/sp-pagos/1.0/ordenes-pago/2287?documentoId=81 "/>
    <n v="113"/>
    <n v="98"/>
    <s v=" https://gateway-apim-test.vuce.gob.pe/pass-through-https-cert/cp2/sp-pagos/1.0/ordenes-pago/2287?"/>
    <s v=" https://gateway-apim-test.vuce.gob.pe/pass-through-https-cert/cp2/sp-pagos/1.0/ordenes-pago/2287?"/>
    <x v="25"/>
  </r>
  <r>
    <s v="Declaración marítima de sanidad"/>
    <x v="0"/>
    <x v="0"/>
    <x v="4"/>
    <x v="0"/>
    <s v=" https://gateway-apim-test.vuce.gob.pe/pass-through-https-cert/cp2/sp-pagos/1.0/ordenes-pago/2287?documentoId=81 "/>
    <s v="No aplica"/>
    <s v=" Bearer eyJhbGciOiJSUzI1NiIsInR5cCIgOiAiSldUIiwia2lkIiA6ICJZbzNJa18xYU9XUk5QcWxPLVJVTmUzVjhESldTU2U0eUgybFp4MG52cy1rIn0.eyJleHAiOjE3NTU2NDE5NjUsImlhdCI6MTc1NTY0MDE2NSwianRpIjoiYmJjNTEzZDMtYzBiYy00MzJiLTk3OWYtMTk5ZmQ3MTM1ZTRm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1ZGVmOGMwOC1iMTlhLTRiZjEtOGM2MC1iZjVkNzU0Yjk0YWI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1ZGVmOGMwOC1iMTlhLTRiZjEtOGM2MC1iZjVkNzU0Yjk0YWI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Psig1_AqOL8wENudJYXAWBB7JGtdnCbtyaByd8WZ7_HUxsEWmW2UpMk0-Hc7OhPs-ZVwHMXQp4wHyN0XuggsIv4OnxaYnAt-Og0DHA2nAG62Zfme6RXXFnmdPkk3RZGSWOIIQoC7DNRfXLAbTkzZu_HVlYy9-pGu39MnFe8GUCUBHD8bJ9S-tqsYN21q1a6CNk8aL-GclnD3pRmjPcwH_Uz-La2-vBXkH48M82tr27s2DU79cc2TMwT1PeqJOWxv5iBLCNtdX7R-_T9KOO1vpMKWmvXGmj6uCRX03-B3pYvR2r_1VaxohIgIAvMf4-vqqJJokB0QtsZMVdfHSsU-qw "/>
    <n v="101"/>
    <s v=" 101 | Rosa Odar Prueba "/>
    <s v=" application/json, text/plain, */* "/>
    <s v=" No aplica "/>
    <n v="20100010136"/>
    <s v="sp-pagos"/>
    <s v=" https://gateway-apim-test.vuce.gob.pe/pass-through-https-cert/cp2/sp-pagos/1.0/ordenes-pago/2287?documentoId=81 "/>
    <n v="113"/>
    <n v="98"/>
    <s v=" https://gateway-apim-test.vuce.gob.pe/pass-through-https-cert/cp2/sp-pagos/1.0/ordenes-pago/2287?"/>
    <s v=" https://gateway-apim-test.vuce.gob.pe/pass-through-https-cert/cp2/sp-pagos/1.0/ordenes-pago/2287?"/>
    <x v="25"/>
  </r>
  <r>
    <s v="Declaración marítima de sanidad"/>
    <x v="0"/>
    <x v="0"/>
    <x v="4"/>
    <x v="0"/>
    <s v=" https://gateway-apim-test.vuce.gob.pe/pass-through-https-cert/cp2/sp-pagos/1.0/ordenes-pago/2287?documentoId=81 "/>
    <s v="No aplica"/>
    <s v=" Bearer eyJhbGciOiJSUzI1NiIsInR5cCIgOiAiSldUIiwia2lkIiA6ICJZbzNJa18xYU9XUk5QcWxPLVJVTmUzVjhESldTU2U0eUgybFp4MG52cy1rIn0.eyJleHAiOjE3NTU2NDE5NjUsImlhdCI6MTc1NTY0MDE2NSwianRpIjoiYmJjNTEzZDMtYzBiYy00MzJiLTk3OWYtMTk5ZmQ3MTM1ZTRm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1ZGVmOGMwOC1iMTlhLTRiZjEtOGM2MC1iZjVkNzU0Yjk0YWI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1ZGVmOGMwOC1iMTlhLTRiZjEtOGM2MC1iZjVkNzU0Yjk0YWI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Psig1_AqOL8wENudJYXAWBB7JGtdnCbtyaByd8WZ7_HUxsEWmW2UpMk0-Hc7OhPs-ZVwHMXQp4wHyN0XuggsIv4OnxaYnAt-Og0DHA2nAG62Zfme6RXXFnmdPkk3RZGSWOIIQoC7DNRfXLAbTkzZu_HVlYy9-pGu39MnFe8GUCUBHD8bJ9S-tqsYN21q1a6CNk8aL-GclnD3pRmjPcwH_Uz-La2-vBXkH48M82tr27s2DU79cc2TMwT1PeqJOWxv5iBLCNtdX7R-_T9KOO1vpMKWmvXGmj6uCRX03-B3pYvR2r_1VaxohIgIAvMf4-vqqJJokB0QtsZMVdfHSsU-qw "/>
    <n v="101"/>
    <s v=" 101 | Rosa Odar Prueba "/>
    <s v=" application/json, text/plain, */* "/>
    <s v=" No aplica "/>
    <n v="20100010136"/>
    <s v="sp-pagos"/>
    <s v=" https://gateway-apim-test.vuce.gob.pe/pass-through-https-cert/cp2/sp-pagos/1.0/ordenes-pago/2287?documentoId=81 "/>
    <n v="113"/>
    <n v="98"/>
    <s v=" https://gateway-apim-test.vuce.gob.pe/pass-through-https-cert/cp2/sp-pagos/1.0/ordenes-pago/2287?"/>
    <s v=" https://gateway-apim-test.vuce.gob.pe/pass-through-https-cert/cp2/sp-pagos/1.0/ordenes-pago/2287?"/>
    <x v="25"/>
  </r>
  <r>
    <s v="Declaración marítima de sanidad"/>
    <x v="0"/>
    <x v="0"/>
    <x v="4"/>
    <x v="0"/>
    <s v=" https://gateway-apim-test.vuce.gob.pe/pass-through-https-cert/cp2/sp-pagos/1.0/ordenes-pago/2287?documentoId=81 "/>
    <s v="No aplica"/>
    <s v=" Bearer eyJhbGciOiJSUzI1NiIsInR5cCIgOiAiSldUIiwia2lkIiA6ICJZbzNJa18xYU9XUk5QcWxPLVJVTmUzVjhESldTU2U0eUgybFp4MG52cy1rIn0.eyJleHAiOjE3NTU2NDE5NjUsImlhdCI6MTc1NTY0MDE2NSwianRpIjoiYmJjNTEzZDMtYzBiYy00MzJiLTk3OWYtMTk5ZmQ3MTM1ZTRm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1ZGVmOGMwOC1iMTlhLTRiZjEtOGM2MC1iZjVkNzU0Yjk0YWI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1ZGVmOGMwOC1iMTlhLTRiZjEtOGM2MC1iZjVkNzU0Yjk0YWI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Psig1_AqOL8wENudJYXAWBB7JGtdnCbtyaByd8WZ7_HUxsEWmW2UpMk0-Hc7OhPs-ZVwHMXQp4wHyN0XuggsIv4OnxaYnAt-Og0DHA2nAG62Zfme6RXXFnmdPkk3RZGSWOIIQoC7DNRfXLAbTkzZu_HVlYy9-pGu39MnFe8GUCUBHD8bJ9S-tqsYN21q1a6CNk8aL-GclnD3pRmjPcwH_Uz-La2-vBXkH48M82tr27s2DU79cc2TMwT1PeqJOWxv5iBLCNtdX7R-_T9KOO1vpMKWmvXGmj6uCRX03-B3pYvR2r_1VaxohIgIAvMf4-vqqJJokB0QtsZMVdfHSsU-qw "/>
    <n v="101"/>
    <s v=" 101 | Rosa Odar Prueba "/>
    <s v=" application/json, text/plain, */* "/>
    <s v=" No aplica "/>
    <n v="20100010136"/>
    <s v="sp-pagos"/>
    <s v=" https://gateway-apim-test.vuce.gob.pe/pass-through-https-cert/cp2/sp-pagos/1.0/ordenes-pago/2287?documentoId=81 "/>
    <n v="113"/>
    <n v="98"/>
    <s v=" https://gateway-apim-test.vuce.gob.pe/pass-through-https-cert/cp2/sp-pagos/1.0/ordenes-pago/2287?"/>
    <s v=" https://gateway-apim-test.vuce.gob.pe/pass-through-https-cert/cp2/sp-pagos/1.0/ordenes-pago/2287?"/>
    <x v="25"/>
  </r>
  <r>
    <s v="Declaración marítima de sanidad"/>
    <x v="0"/>
    <x v="0"/>
    <x v="11"/>
    <x v="0"/>
    <s v=" https://gateway-apim-test.vuce.gob.pe/pass-through-https-cert/cp2/sp-pagos/1.0/ordenes-pago/2287?documentoId=81 "/>
    <s v=" GET https://gateway-apim-test.vuce.gob.pe/pass-through-https-cert/cp2/sp-pagos/1.0/ordenes-pago/2287?documentoId=81  GET data:   Cookie Data: cd58d19d4031b720be1e627588046cb8=87c90101f5ac56f213b113b6d34c2c02; d075027fe0659124e82d0cca78c14a7e=70070f8f031ddaad8bdf0c51fcb10432; NSC_ESNS=0925f283-24b7-18a6-9678-506b8d922501_0296772019_0465177970_00000000004448258776 "/>
    <s v=" Bearer eyJhbGciOiJSUzI1NiIsInR5cCIgOiAiSldUIiwia2lkIiA6ICJZbzNJa18xYU9XUk5QcWxPLVJVTmUzVjhESldTU2U0eUgybFp4MG52cy1rIn0.eyJleHAiOjE3NTU2NDE5NjUsImlhdCI6MTc1NTY0MDE2NSwianRpIjoiYmJjNTEzZDMtYzBiYy00MzJiLTk3OWYtMTk5ZmQ3MTM1ZTRm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1ZGVmOGMwOC1iMTlhLTRiZjEtOGM2MC1iZjVkNzU0Yjk0YWI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1ZGVmOGMwOC1iMTlhLTRiZjEtOGM2MC1iZjVkNzU0Yjk0YWI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Psig1_AqOL8wENudJYXAWBB7JGtdnCbtyaByd8WZ7_HUxsEWmW2UpMk0-Hc7OhPs-ZVwHMXQp4wHyN0XuggsIv4OnxaYnAt-Og0DHA2nAG62Zfme6RXXFnmdPkk3RZGSWOIIQoC7DNRfXLAbTkzZu_HVlYy9-pGu39MnFe8GUCUBHD8bJ9S-tqsYN21q1a6CNk8aL-GclnD3pRmjPcwH_Uz-La2-vBXkH48M82tr27s2DU79cc2TMwT1PeqJOWxv5iBLCNtdX7R-_T9KOO1vpMKWmvXGmj6uCRX03-B3pYvR2r_1VaxohIgIAvMf4-vqqJJokB0QtsZMVdfHSsU-qw "/>
    <n v="101"/>
    <s v=" 101 | Rosa Odar Prueba "/>
    <s v=" application/json, text/plain, */* "/>
    <s v=" No aplica "/>
    <n v="20100010136"/>
    <s v="sp-pagos"/>
    <s v=" https://gateway-apim-test.vuce.gob.pe/pass-through-https-cert/cp2/sp-pagos/1.0/ordenes-pago/2287?documentoId=81 "/>
    <n v="113"/>
    <n v="98"/>
    <s v=" https://gateway-apim-test.vuce.gob.pe/pass-through-https-cert/cp2/sp-pagos/1.0/ordenes-pago/2287?"/>
    <s v=" https://gateway-apim-test.vuce.gob.pe/pass-through-https-cert/cp2/sp-pagos/1.0/ordenes-pago/2287?"/>
    <x v="25"/>
  </r>
  <r>
    <s v="Declaración marítima de sanidad"/>
    <x v="0"/>
    <x v="0"/>
    <x v="3"/>
    <x v="0"/>
    <s v=" https://gateway-apim-test.vuce.gob.pe/pass-through-https-cert/cp2/sp-pagos/1.0/ordenes-pago/regla-negocio?codPuertoNacional=CLL&amp;entidadId=0&amp;actividadId=2 "/>
    <s v="No aplica"/>
    <s v=" Bearer eyJhbGciOiJSUzI1NiIsInR5cCIgOiAiSldUIiwia2lkIiA6ICJZbzNJa18xYU9XUk5QcWxPLVJVTmUzVjhESldTU2U0eUgybFp4MG52cy1rIn0.eyJleHAiOjE3NTU2NDE5NjUsImlhdCI6MTc1NTY0MDE2NSwianRpIjoiYmJjNTEzZDMtYzBiYy00MzJiLTk3OWYtMTk5ZmQ3MTM1ZTRm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1ZGVmOGMwOC1iMTlhLTRiZjEtOGM2MC1iZjVkNzU0Yjk0YWI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1ZGVmOGMwOC1iMTlhLTRiZjEtOGM2MC1iZjVkNzU0Yjk0YWI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Psig1_AqOL8wENudJYXAWBB7JGtdnCbtyaByd8WZ7_HUxsEWmW2UpMk0-Hc7OhPs-ZVwHMXQp4wHyN0XuggsIv4OnxaYnAt-Og0DHA2nAG62Zfme6RXXFnmdPkk3RZGSWOIIQoC7DNRfXLAbTkzZu_HVlYy9-pGu39MnFe8GUCUBHD8bJ9S-tqsYN21q1a6CNk8aL-GclnD3pRmjPcwH_Uz-La2-vBXkH48M82tr27s2DU79cc2TMwT1PeqJOWxv5iBLCNtdX7R-_T9KOO1vpMKWmvXGmj6uCRX03-B3pYvR2r_1VaxohIgIAvMf4-vqqJJokB0QtsZMVdfHSsU-qw "/>
    <n v="101"/>
    <s v=" 101 | Rosa Odar Prueba "/>
    <s v=" application/json, text/plain, */* "/>
    <s v=" No aplica "/>
    <n v="20100010136"/>
    <s v="sp-pagos"/>
    <s v=" https://gateway-apim-test.vuce.gob.pe/pass-through-https-cert/cp2/sp-pagos/1.0/ordenes-pago/regla-negocio?codPuertoNacional=CLL&amp;entidadId=0&amp;actividadId=2 "/>
    <n v="155"/>
    <n v="107"/>
    <s v=" https://gateway-apim-test.vuce.gob.pe/pass-through-https-cert/cp2/sp-pagos/1.0/ordenes-pago/regla-negocio?"/>
    <s v=" https://gateway-apim-test.vuce.gob.pe/pass-through-https-cert/cp2/sp-pagos/1.0/ordenes-pago/regla-negocio?"/>
    <x v="26"/>
  </r>
  <r>
    <s v="Declaración marítima de sanidad"/>
    <x v="0"/>
    <x v="0"/>
    <x v="4"/>
    <x v="0"/>
    <s v=" https://gateway-apim-test.vuce.gob.pe/pass-through-https-cert/cp2/sp-pagos/1.0/ordenes-pago/regla-negocio?codPuertoNacional=CLL&amp;entidadId=0&amp;actividadId=2 "/>
    <s v="No aplica"/>
    <s v=" Bearer eyJhbGciOiJSUzI1NiIsInR5cCIgOiAiSldUIiwia2lkIiA6ICJZbzNJa18xYU9XUk5QcWxPLVJVTmUzVjhESldTU2U0eUgybFp4MG52cy1rIn0.eyJleHAiOjE3NTU2NDE5NjUsImlhdCI6MTc1NTY0MDE2NSwianRpIjoiYmJjNTEzZDMtYzBiYy00MzJiLTk3OWYtMTk5ZmQ3MTM1ZTRm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1ZGVmOGMwOC1iMTlhLTRiZjEtOGM2MC1iZjVkNzU0Yjk0YWI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1ZGVmOGMwOC1iMTlhLTRiZjEtOGM2MC1iZjVkNzU0Yjk0YWI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Psig1_AqOL8wENudJYXAWBB7JGtdnCbtyaByd8WZ7_HUxsEWmW2UpMk0-Hc7OhPs-ZVwHMXQp4wHyN0XuggsIv4OnxaYnAt-Og0DHA2nAG62Zfme6RXXFnmdPkk3RZGSWOIIQoC7DNRfXLAbTkzZu_HVlYy9-pGu39MnFe8GUCUBHD8bJ9S-tqsYN21q1a6CNk8aL-GclnD3pRmjPcwH_Uz-La2-vBXkH48M82tr27s2DU79cc2TMwT1PeqJOWxv5iBLCNtdX7R-_T9KOO1vpMKWmvXGmj6uCRX03-B3pYvR2r_1VaxohIgIAvMf4-vqqJJokB0QtsZMVdfHSsU-qw "/>
    <n v="101"/>
    <s v=" 101 | Rosa Odar Prueba "/>
    <s v=" application/json, text/plain, */* "/>
    <s v=" No aplica "/>
    <n v="20100010136"/>
    <s v="sp-pagos"/>
    <s v=" https://gateway-apim-test.vuce.gob.pe/pass-through-https-cert/cp2/sp-pagos/1.0/ordenes-pago/regla-negocio?codPuertoNacional=CLL&amp;entidadId=0&amp;actividadId=2 "/>
    <n v="155"/>
    <n v="107"/>
    <s v=" https://gateway-apim-test.vuce.gob.pe/pass-through-https-cert/cp2/sp-pagos/1.0/ordenes-pago/regla-negocio?"/>
    <s v=" https://gateway-apim-test.vuce.gob.pe/pass-through-https-cert/cp2/sp-pagos/1.0/ordenes-pago/regla-negocio?"/>
    <x v="26"/>
  </r>
  <r>
    <s v="Declaración marítima de sanidad"/>
    <x v="0"/>
    <x v="0"/>
    <x v="2"/>
    <x v="0"/>
    <s v=" https://gateway-apim-test.vuce.gob.pe/pass-through-https-cert/cp2/sp-pagos/1.0/pagos/escala/2287/detalles-declaracion/1 "/>
    <s v="No aplica"/>
    <s v=" Bearer eyJhbGciOiJSUzI1NiIsInR5cCIgOiAiSldUIiwia2lkIiA6ICJZbzNJa18xYU9XUk5QcWxPLVJVTmUzVjhESldTU2U0eUgybFp4MG52cy1rIn0.eyJleHAiOjE3NTU2NDQ0NzMsImlhdCI6MTc1NTY0MjY3MywianRpIjoiNDU5OWUzODUtYzM1NC00N2ExLThlOTMtYzcyOGIwNThiM2Yz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4NmYxNDIwNi00YjlkLTRkZGEtOGRlYi00MTI2Y2I1NzM3NzI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4NmYxNDIwNi00YjlkLTRkZGEtOGRlYi00MTI2Y2I1NzM3NzI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nY36d38-OeEQSFGmdxXn-5SnjuedWtiSsXr1IXVyJUxQCLMdZsvfFvqBRqxIXnWhY-X6kELV4wCLJ28bDmE3hss9rEek6goLtZsYxkpqebl-cxW9ZFERhLlR7RAtmUqWYPH70ffFDHg1s9OiZ02ioFZwIzcQ7RDwEdKSnFBCJHkcaDCyJ4xEcmr5xqog7vLr9L5Ex9xFuCN59X434y3Qyl9NmQvRo_hJLyAg5ZF_ZbFMvZma1BH1iKfApxtNsPxeSZ2irE_soSfetoF3GiCVAOLuYiEnmIPZEj-TNoG9tbXa2VfQ-TMnpxaqiW_OFOMEX8S054dxZ1s2Bv2UG2ZTkQ "/>
    <n v="101"/>
    <s v=" 101 | Rosa Odar Prueba "/>
    <s v=" application/json, text/plain, */* "/>
    <s v=" No aplica "/>
    <n v="20100010136"/>
    <s v="sp-pagos"/>
    <s v=" https://gateway-apim-test.vuce.gob.pe/pass-through-https-cert/cp2/sp-pagos/1.0/pagos/escala/2287/detalles-declaracion/1 "/>
    <n v="121"/>
    <n v="121"/>
    <s v=" https://gateway-apim-test.vuce.gob.pe/pass-through-https-cert/cp2/sp-pagos/1.0/pagos/escala/2287/detalles-declaracion/1 "/>
    <s v=" https://gateway-apim-test.vuce.gob.pe/pass-through-https-cert/cp2/sp-pagos/1.0/pagos/escala/2287/detalles-declaracion/1 "/>
    <x v="27"/>
  </r>
  <r>
    <s v="Declaración marítima de sanidad"/>
    <x v="0"/>
    <x v="0"/>
    <x v="2"/>
    <x v="0"/>
    <s v=" https://gateway-apim-test.vuce.gob.pe/pass-through-https-cert/cp2/sp-pagos/1.0/pagos/escala/2287/detalles-declaracion/1 "/>
    <s v="No aplica"/>
    <s v=" Bearer eyJhbGciOiJSUzI1NiIsInR5cCIgOiAiSldUIiwia2lkIiA6ICJZbzNJa18xYU9XUk5QcWxPLVJVTmUzVjhESldTU2U0eUgybFp4MG52cy1rIn0.eyJleHAiOjE3NTU2NDQ0NzMsImlhdCI6MTc1NTY0MjY3MywianRpIjoiNDU5OWUzODUtYzM1NC00N2ExLThlOTMtYzcyOGIwNThiM2Yz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4NmYxNDIwNi00YjlkLTRkZGEtOGRlYi00MTI2Y2I1NzM3NzI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4NmYxNDIwNi00YjlkLTRkZGEtOGRlYi00MTI2Y2I1NzM3NzI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nY36d38-OeEQSFGmdxXn-5SnjuedWtiSsXr1IXVyJUxQCLMdZsvfFvqBRqxIXnWhY-X6kELV4wCLJ28bDmE3hss9rEek6goLtZsYxkpqebl-cxW9ZFERhLlR7RAtmUqWYPH70ffFDHg1s9OiZ02ioFZwIzcQ7RDwEdKSnFBCJHkcaDCyJ4xEcmr5xqog7vLr9L5Ex9xFuCN59X434y3Qyl9NmQvRo_hJLyAg5ZF_ZbFMvZma1BH1iKfApxtNsPxeSZ2irE_soSfetoF3GiCVAOLuYiEnmIPZEj-TNoG9tbXa2VfQ-TMnpxaqiW_OFOMEX8S054dxZ1s2Bv2UG2ZTkQ "/>
    <n v="101"/>
    <s v=" 101 | Rosa Odar Prueba "/>
    <s v=" application/json, text/plain, */* "/>
    <s v=" No aplica "/>
    <n v="20100010136"/>
    <s v="sp-pagos"/>
    <s v=" https://gateway-apim-test.vuce.gob.pe/pass-through-https-cert/cp2/sp-pagos/1.0/pagos/escala/2287/detalles-declaracion/1 "/>
    <n v="121"/>
    <n v="121"/>
    <s v=" https://gateway-apim-test.vuce.gob.pe/pass-through-https-cert/cp2/sp-pagos/1.0/pagos/escala/2287/detalles-declaracion/1 "/>
    <s v=" https://gateway-apim-test.vuce.gob.pe/pass-through-https-cert/cp2/sp-pagos/1.0/pagos/escala/2287/detalles-declaracion/1 "/>
    <x v="27"/>
  </r>
  <r>
    <s v="Declaración marítima de sanidad"/>
    <x v="0"/>
    <x v="0"/>
    <x v="3"/>
    <x v="0"/>
    <s v=" https://gateway-apim-test.vuce.gob.pe/pass-through-https-cert/cp2/sp-pagos/1.0/pagos/escala/2287/detalles-declaracion/1 "/>
    <s v="No aplica"/>
    <s v=" Bearer eyJhbGciOiJSUzI1NiIsInR5cCIgOiAiSldUIiwia2lkIiA6ICJZbzNJa18xYU9XUk5QcWxPLVJVTmUzVjhESldTU2U0eUgybFp4MG52cy1rIn0.eyJleHAiOjE3NTU2NDE5NjUsImlhdCI6MTc1NTY0MDE2NSwianRpIjoiYmJjNTEzZDMtYzBiYy00MzJiLTk3OWYtMTk5ZmQ3MTM1ZTRm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1ZGVmOGMwOC1iMTlhLTRiZjEtOGM2MC1iZjVkNzU0Yjk0YWI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1ZGVmOGMwOC1iMTlhLTRiZjEtOGM2MC1iZjVkNzU0Yjk0YWI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Psig1_AqOL8wENudJYXAWBB7JGtdnCbtyaByd8WZ7_HUxsEWmW2UpMk0-Hc7OhPs-ZVwHMXQp4wHyN0XuggsIv4OnxaYnAt-Og0DHA2nAG62Zfme6RXXFnmdPkk3RZGSWOIIQoC7DNRfXLAbTkzZu_HVlYy9-pGu39MnFe8GUCUBHD8bJ9S-tqsYN21q1a6CNk8aL-GclnD3pRmjPcwH_Uz-La2-vBXkH48M82tr27s2DU79cc2TMwT1PeqJOWxv5iBLCNtdX7R-_T9KOO1vpMKWmvXGmj6uCRX03-B3pYvR2r_1VaxohIgIAvMf4-vqqJJokB0QtsZMVdfHSsU-qw "/>
    <n v="101"/>
    <s v=" 101 | Rosa Odar Prueba "/>
    <s v=" application/json, text/plain, */* "/>
    <s v=" No aplica "/>
    <n v="20100010136"/>
    <s v="sp-pagos"/>
    <s v=" https://gateway-apim-test.vuce.gob.pe/pass-through-https-cert/cp2/sp-pagos/1.0/pagos/escala/2287/detalles-declaracion/1 "/>
    <n v="121"/>
    <n v="121"/>
    <s v=" https://gateway-apim-test.vuce.gob.pe/pass-through-https-cert/cp2/sp-pagos/1.0/pagos/escala/2287/detalles-declaracion/1 "/>
    <s v=" https://gateway-apim-test.vuce.gob.pe/pass-through-https-cert/cp2/sp-pagos/1.0/pagos/escala/2287/detalles-declaracion/1 "/>
    <x v="27"/>
  </r>
  <r>
    <s v="Declaración marítima de sanidad"/>
    <x v="0"/>
    <x v="0"/>
    <x v="4"/>
    <x v="0"/>
    <s v=" https://gateway-apim-test.vuce.gob.pe/pass-through-https-cert/cp2/sp-pagos/1.0/pagos/escala/2287/detalles-declaracion/1 "/>
    <s v="No aplica"/>
    <s v=" Bearer eyJhbGciOiJSUzI1NiIsInR5cCIgOiAiSldUIiwia2lkIiA6ICJZbzNJa18xYU9XUk5QcWxPLVJVTmUzVjhESldTU2U0eUgybFp4MG52cy1rIn0.eyJleHAiOjE3NTU2NDE5NjUsImlhdCI6MTc1NTY0MDE2NSwianRpIjoiYmJjNTEzZDMtYzBiYy00MzJiLTk3OWYtMTk5ZmQ3MTM1ZTRm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1ZGVmOGMwOC1iMTlhLTRiZjEtOGM2MC1iZjVkNzU0Yjk0YWI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1ZGVmOGMwOC1iMTlhLTRiZjEtOGM2MC1iZjVkNzU0Yjk0YWI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Psig1_AqOL8wENudJYXAWBB7JGtdnCbtyaByd8WZ7_HUxsEWmW2UpMk0-Hc7OhPs-ZVwHMXQp4wHyN0XuggsIv4OnxaYnAt-Og0DHA2nAG62Zfme6RXXFnmdPkk3RZGSWOIIQoC7DNRfXLAbTkzZu_HVlYy9-pGu39MnFe8GUCUBHD8bJ9S-tqsYN21q1a6CNk8aL-GclnD3pRmjPcwH_Uz-La2-vBXkH48M82tr27s2DU79cc2TMwT1PeqJOWxv5iBLCNtdX7R-_T9KOO1vpMKWmvXGmj6uCRX03-B3pYvR2r_1VaxohIgIAvMf4-vqqJJokB0QtsZMVdfHSsU-qw "/>
    <n v="101"/>
    <s v=" 101 | Rosa Odar Prueba "/>
    <s v=" application/json, text/plain, */* "/>
    <s v=" No aplica "/>
    <n v="20100010136"/>
    <s v="sp-pagos"/>
    <s v=" https://gateway-apim-test.vuce.gob.pe/pass-through-https-cert/cp2/sp-pagos/1.0/pagos/escala/2287/detalles-declaracion/1 "/>
    <n v="121"/>
    <n v="121"/>
    <s v=" https://gateway-apim-test.vuce.gob.pe/pass-through-https-cert/cp2/sp-pagos/1.0/pagos/escala/2287/detalles-declaracion/1 "/>
    <s v=" https://gateway-apim-test.vuce.gob.pe/pass-through-https-cert/cp2/sp-pagos/1.0/pagos/escala/2287/detalles-declaracion/1 "/>
    <x v="27"/>
  </r>
  <r>
    <s v="Declaración marítima de sanidad"/>
    <x v="0"/>
    <x v="0"/>
    <x v="1"/>
    <x v="1"/>
    <s v=" https://gateway-apim-test.vuce.gob.pe/pass-through-https-cert/cp2/tramiteyrectificacion-command/1.0/declaracion-jurada "/>
    <s v="{&quot;nroDue&quot;:&quot;CLL-2025-871&quot;,&quot;estadoDdjjPago&quot;:&quot;P&quot;,&quot;motivoDeclaracion&quot;:&quot;MOTIVO X&quot;,&quot;mensajeError&quot;:&quot;&quot;,&quot;documento&quot;:{&quot;documentoId&quot;:81},&quot;rucAgente&quot;:&quot;20100010136&quot;,&quot;numeroDdjj&quot;:&quot;CLL-2025-871&quot;,&quot;escalaId&quot;:2287,&quot;estado&quot;:&quot;S&quot;,&quot;fechaSolicitudDdjj&quot;:&quot;2025-08-19T21:58:07.774Z&quot;,&quot;activityId&quot;:2,&quot;codPuerto&quot;:&quot;CLL&quot;} "/>
    <s v=" Bearer eyJhbGciOiJSUzI1NiIsInR5cCIgOiAiSldUIiwia2lkIiA6ICJZbzNJa18xYU9XUk5QcWxPLVJVTmUzVjhESldTU2U0eUgybFp4MG52cy1rIn0.eyJleHAiOjE3NTU2NDE5NjUsImlhdCI6MTc1NTY0MDE2NSwianRpIjoiYmJjNTEzZDMtYzBiYy00MzJiLTk3OWYtMTk5ZmQ3MTM1ZTRm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1ZGVmOGMwOC1iMTlhLTRiZjEtOGM2MC1iZjVkNzU0Yjk0YWI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1ZGVmOGMwOC1iMTlhLTRiZjEtOGM2MC1iZjVkNzU0Yjk0YWI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Psig1_AqOL8wENudJYXAWBB7JGtdnCbtyaByd8WZ7_HUxsEWmW2UpMk0-Hc7OhPs-ZVwHMXQp4wHyN0XuggsIv4OnxaYnAt-Og0DHA2nAG62Zfme6RXXFnmdPkk3RZGSWOIIQoC7DNRfXLAbTkzZu_HVlYy9-pGu39MnFe8GUCUBHD8bJ9S-tqsYN21q1a6CNk8aL-GclnD3pRmjPcwH_Uz-La2-vBXkH48M82tr27s2DU79cc2TMwT1PeqJOWxv5iBLCNtdX7R-_T9KOO1vpMKWmvXGmj6uCRX03-B3pYvR2r_1VaxohIgIAvMf4-vqqJJokB0QtsZMVdfHSsU-qw "/>
    <n v="101"/>
    <s v=" 101 | Rosa Odar Prueba "/>
    <s v=" application/json, text/plain, */* "/>
    <s v=" application/json "/>
    <n v="20100010136"/>
    <s v="tramiteyrectificacion-command"/>
    <s v=" https://gateway-apim-test.vuce.gob.pe/pass-through-https-cert/cp2/tramiteyrectificacion-command/1.0/declaracion-jurada "/>
    <n v="120"/>
    <n v="120"/>
    <s v=" https://gateway-apim-test.vuce.gob.pe/pass-through-https-cert/cp2/tramiteyrectificacion-command/1.0/declaracion-jurada "/>
    <s v=" https://gateway-apim-test.vuce.gob.pe/pass-through-https-cert/cp2/tramiteyrectificacion-command/1.0/declaracion-jurada "/>
    <x v="28"/>
  </r>
  <r>
    <s v="Declaración marítima de sanidad"/>
    <x v="0"/>
    <x v="0"/>
    <x v="1"/>
    <x v="0"/>
    <s v=" https://gateway-apim-test.vuce.gob.pe/pass-through-https-cert/cp2/tramiteyrectificacion-query/1.0/declaracion-jurada?escalaId=2287&amp;rucAgente=20100010136&amp;estado=S&amp;estadoDdjjPago=A&amp;documentId=81 "/>
    <s v="No aplica"/>
    <s v=" Bearer eyJhbGciOiJSUzI1NiIsInR5cCIgOiAiSldUIiwia2lkIiA6ICJZbzNJa18xYU9XUk5QcWxPLVJVTmUzVjhESldTU2U0eUgybFp4MG52cy1rIn0.eyJleHAiOjE3NTU2NDE5NjUsImlhdCI6MTc1NTY0MDE2NSwianRpIjoiYmJjNTEzZDMtYzBiYy00MzJiLTk3OWYtMTk5ZmQ3MTM1ZTRm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1ZGVmOGMwOC1iMTlhLTRiZjEtOGM2MC1iZjVkNzU0Yjk0YWI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1ZGVmOGMwOC1iMTlhLTRiZjEtOGM2MC1iZjVkNzU0Yjk0YWI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Psig1_AqOL8wENudJYXAWBB7JGtdnCbtyaByd8WZ7_HUxsEWmW2UpMk0-Hc7OhPs-ZVwHMXQp4wHyN0XuggsIv4OnxaYnAt-Og0DHA2nAG62Zfme6RXXFnmdPkk3RZGSWOIIQoC7DNRfXLAbTkzZu_HVlYy9-pGu39MnFe8GUCUBHD8bJ9S-tqsYN21q1a6CNk8aL-GclnD3pRmjPcwH_Uz-La2-vBXkH48M82tr27s2DU79cc2TMwT1PeqJOWxv5iBLCNtdX7R-_T9KOO1vpMKWmvXGmj6uCRX03-B3pYvR2r_1VaxohIgIAvMf4-vqqJJokB0QtsZMVdfHSsU-qw "/>
    <n v="101"/>
    <s v=" 101 | Rosa Odar Prueba "/>
    <s v=" application/json, text/plain, */* "/>
    <s v=" No aplica "/>
    <n v="20100010136"/>
    <s v="tramiteyrectificacion-query"/>
    <s v=" https://gateway-apim-test.vuce.gob.pe/pass-through-https-cert/cp2/tramiteyrectificacion-query/1.0/declaracion-jurada?escalaId=2287&amp;rucAgente=20100010136&amp;estado=S&amp;estadoDdjjPago=A&amp;documentId=81 "/>
    <n v="194"/>
    <n v="118"/>
    <s v=" https://gateway-apim-test.vuce.gob.pe/pass-through-https-cert/cp2/tramiteyrectificacion-query/1.0/declaracion-jurada?"/>
    <s v=" https://gateway-apim-test.vuce.gob.pe/pass-through-https-cert/cp2/tramiteyrectificacion-query/1.0/declaracion-jurada?"/>
    <x v="29"/>
  </r>
  <r>
    <s v="Declaración marítima de sanidad"/>
    <x v="0"/>
    <x v="0"/>
    <x v="1"/>
    <x v="0"/>
    <s v=" https://gateway-apim-test.vuce.gob.pe/pass-through-https-cert/cp2/tramiteyrectificacion-query/1.0/declaracion-jurada?escalaId=2287&amp;rucAgente=20100010136&amp;estado=S&amp;estadoDdjjPago=A&amp;documentId=81 "/>
    <s v="No aplica"/>
    <s v=" Bearer eyJhbGciOiJSUzI1NiIsInR5cCIgOiAiSldUIiwia2lkIiA6ICJZbzNJa18xYU9XUk5QcWxPLVJVTmUzVjhESldTU2U0eUgybFp4MG52cy1rIn0.eyJleHAiOjE3NTU2NDE5NjUsImlhdCI6MTc1NTY0MDE2NSwianRpIjoiYmJjNTEzZDMtYzBiYy00MzJiLTk3OWYtMTk5ZmQ3MTM1ZTRm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1ZGVmOGMwOC1iMTlhLTRiZjEtOGM2MC1iZjVkNzU0Yjk0YWI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1ZGVmOGMwOC1iMTlhLTRiZjEtOGM2MC1iZjVkNzU0Yjk0YWI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Psig1_AqOL8wENudJYXAWBB7JGtdnCbtyaByd8WZ7_HUxsEWmW2UpMk0-Hc7OhPs-ZVwHMXQp4wHyN0XuggsIv4OnxaYnAt-Og0DHA2nAG62Zfme6RXXFnmdPkk3RZGSWOIIQoC7DNRfXLAbTkzZu_HVlYy9-pGu39MnFe8GUCUBHD8bJ9S-tqsYN21q1a6CNk8aL-GclnD3pRmjPcwH_Uz-La2-vBXkH48M82tr27s2DU79cc2TMwT1PeqJOWxv5iBLCNtdX7R-_T9KOO1vpMKWmvXGmj6uCRX03-B3pYvR2r_1VaxohIgIAvMf4-vqqJJokB0QtsZMVdfHSsU-qw "/>
    <n v="101"/>
    <s v=" 101 | Rosa Odar Prueba "/>
    <s v=" application/json, text/plain, */* "/>
    <s v=" No aplica "/>
    <n v="20100010136"/>
    <s v="tramiteyrectificacion-query"/>
    <s v=" https://gateway-apim-test.vuce.gob.pe/pass-through-https-cert/cp2/tramiteyrectificacion-query/1.0/declaracion-jurada?escalaId=2287&amp;rucAgente=20100010136&amp;estado=S&amp;estadoDdjjPago=A&amp;documentId=81 "/>
    <n v="194"/>
    <n v="118"/>
    <s v=" https://gateway-apim-test.vuce.gob.pe/pass-through-https-cert/cp2/tramiteyrectificacion-query/1.0/declaracion-jurada?"/>
    <s v=" https://gateway-apim-test.vuce.gob.pe/pass-through-https-cert/cp2/tramiteyrectificacion-query/1.0/declaracion-jurada?"/>
    <x v="29"/>
  </r>
  <r>
    <s v="Declaración marítima de sanidad"/>
    <x v="0"/>
    <x v="0"/>
    <x v="2"/>
    <x v="0"/>
    <s v=" https://gateway-apim-test.vuce.gob.pe/pass-through-https-cert/cp2/tramiteyrectificacion-query/1.0/declaracion-jurada?escalaId=2287&amp;rucAgente=20100010136&amp;estado=S&amp;estadoDdjjPago=A&amp;documentId=81 "/>
    <s v="No aplica"/>
    <s v=" Bearer eyJhbGciOiJSUzI1NiIsInR5cCIgOiAiSldUIiwia2lkIiA6ICJZbzNJa18xYU9XUk5QcWxPLVJVTmUzVjhESldTU2U0eUgybFp4MG52cy1rIn0.eyJleHAiOjE3NTU2NDQ0NzMsImlhdCI6MTc1NTY0MjY3MywianRpIjoiNDU5OWUzODUtYzM1NC00N2ExLThlOTMtYzcyOGIwNThiM2Yz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4NmYxNDIwNi00YjlkLTRkZGEtOGRlYi00MTI2Y2I1NzM3NzI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4NmYxNDIwNi00YjlkLTRkZGEtOGRlYi00MTI2Y2I1NzM3NzI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nY36d38-OeEQSFGmdxXn-5SnjuedWtiSsXr1IXVyJUxQCLMdZsvfFvqBRqxIXnWhY-X6kELV4wCLJ28bDmE3hss9rEek6goLtZsYxkpqebl-cxW9ZFERhLlR7RAtmUqWYPH70ffFDHg1s9OiZ02ioFZwIzcQ7RDwEdKSnFBCJHkcaDCyJ4xEcmr5xqog7vLr9L5Ex9xFuCN59X434y3Qyl9NmQvRo_hJLyAg5ZF_ZbFMvZma1BH1iKfApxtNsPxeSZ2irE_soSfetoF3GiCVAOLuYiEnmIPZEj-TNoG9tbXa2VfQ-TMnpxaqiW_OFOMEX8S054dxZ1s2Bv2UG2ZTkQ "/>
    <n v="101"/>
    <s v=" 101 | Rosa Odar Prueba "/>
    <s v=" application/json, text/plain, */* "/>
    <s v=" No aplica "/>
    <n v="20100010136"/>
    <s v="tramiteyrectificacion-query"/>
    <s v=" https://gateway-apim-test.vuce.gob.pe/pass-through-https-cert/cp2/tramiteyrectificacion-query/1.0/declaracion-jurada?escalaId=2287&amp;rucAgente=20100010136&amp;estado=S&amp;estadoDdjjPago=A&amp;documentId=81 "/>
    <n v="194"/>
    <n v="118"/>
    <s v=" https://gateway-apim-test.vuce.gob.pe/pass-through-https-cert/cp2/tramiteyrectificacion-query/1.0/declaracion-jurada?"/>
    <s v=" https://gateway-apim-test.vuce.gob.pe/pass-through-https-cert/cp2/tramiteyrectificacion-query/1.0/declaracion-jurada?"/>
    <x v="29"/>
  </r>
  <r>
    <s v="Declaración marítima de sanidad"/>
    <x v="0"/>
    <x v="0"/>
    <x v="1"/>
    <x v="0"/>
    <s v=" https://gateway-apim-test.vuce.gob.pe/pass-through-https-cert/cp2/tramiteyrectificacion-query/1.0/declaracion-jurada?escalaId=2287&amp;rucAgente=20100010136&amp;estado=S&amp;estadoDdjjPago=P&amp;documentId=81 "/>
    <s v="No aplica"/>
    <s v=" Bearer eyJhbGciOiJSUzI1NiIsInR5cCIgOiAiSldUIiwia2lkIiA6ICJZbzNJa18xYU9XUk5QcWxPLVJVTmUzVjhESldTU2U0eUgybFp4MG52cy1rIn0.eyJleHAiOjE3NTU2NDE5NjUsImlhdCI6MTc1NTY0MDE2NSwianRpIjoiYmJjNTEzZDMtYzBiYy00MzJiLTk3OWYtMTk5ZmQ3MTM1ZTRm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1ZGVmOGMwOC1iMTlhLTRiZjEtOGM2MC1iZjVkNzU0Yjk0YWI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1ZGVmOGMwOC1iMTlhLTRiZjEtOGM2MC1iZjVkNzU0Yjk0YWI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Psig1_AqOL8wENudJYXAWBB7JGtdnCbtyaByd8WZ7_HUxsEWmW2UpMk0-Hc7OhPs-ZVwHMXQp4wHyN0XuggsIv4OnxaYnAt-Og0DHA2nAG62Zfme6RXXFnmdPkk3RZGSWOIIQoC7DNRfXLAbTkzZu_HVlYy9-pGu39MnFe8GUCUBHD8bJ9S-tqsYN21q1a6CNk8aL-GclnD3pRmjPcwH_Uz-La2-vBXkH48M82tr27s2DU79cc2TMwT1PeqJOWxv5iBLCNtdX7R-_T9KOO1vpMKWmvXGmj6uCRX03-B3pYvR2r_1VaxohIgIAvMf4-vqqJJokB0QtsZMVdfHSsU-qw "/>
    <n v="101"/>
    <s v=" 101 | Rosa Odar Prueba "/>
    <s v=" application/json, text/plain, */* "/>
    <s v=" No aplica "/>
    <n v="20100010136"/>
    <s v="tramiteyrectificacion-query"/>
    <s v=" https://gateway-apim-test.vuce.gob.pe/pass-through-https-cert/cp2/tramiteyrectificacion-query/1.0/declaracion-jurada?escalaId=2287&amp;rucAgente=20100010136&amp;estado=S&amp;estadoDdjjPago=P&amp;documentId=81 "/>
    <n v="194"/>
    <n v="118"/>
    <s v=" https://gateway-apim-test.vuce.gob.pe/pass-through-https-cert/cp2/tramiteyrectificacion-query/1.0/declaracion-jurada?"/>
    <s v=" https://gateway-apim-test.vuce.gob.pe/pass-through-https-cert/cp2/tramiteyrectificacion-query/1.0/declaracion-jurada?"/>
    <x v="29"/>
  </r>
  <r>
    <s v="Declaración marítima de sanidad"/>
    <x v="0"/>
    <x v="0"/>
    <x v="1"/>
    <x v="0"/>
    <s v=" https://gateway-apim-test.vuce.gob.pe/pass-through-https-cert/cp2/tramiteyrectificacion-query/1.0/declaracion-jurada?escalaId=2287&amp;rucAgente=20100010136&amp;estado=S&amp;estadoDdjjPago=P&amp;documentId=81 "/>
    <s v="No aplica"/>
    <s v=" Bearer eyJhbGciOiJSUzI1NiIsInR5cCIgOiAiSldUIiwia2lkIiA6ICJZbzNJa18xYU9XUk5QcWxPLVJVTmUzVjhESldTU2U0eUgybFp4MG52cy1rIn0.eyJleHAiOjE3NTU2NDE5NjUsImlhdCI6MTc1NTY0MDE2NSwianRpIjoiYmJjNTEzZDMtYzBiYy00MzJiLTk3OWYtMTk5ZmQ3MTM1ZTRm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1ZGVmOGMwOC1iMTlhLTRiZjEtOGM2MC1iZjVkNzU0Yjk0YWI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1ZGVmOGMwOC1iMTlhLTRiZjEtOGM2MC1iZjVkNzU0Yjk0YWI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Psig1_AqOL8wENudJYXAWBB7JGtdnCbtyaByd8WZ7_HUxsEWmW2UpMk0-Hc7OhPs-ZVwHMXQp4wHyN0XuggsIv4OnxaYnAt-Og0DHA2nAG62Zfme6RXXFnmdPkk3RZGSWOIIQoC7DNRfXLAbTkzZu_HVlYy9-pGu39MnFe8GUCUBHD8bJ9S-tqsYN21q1a6CNk8aL-GclnD3pRmjPcwH_Uz-La2-vBXkH48M82tr27s2DU79cc2TMwT1PeqJOWxv5iBLCNtdX7R-_T9KOO1vpMKWmvXGmj6uCRX03-B3pYvR2r_1VaxohIgIAvMf4-vqqJJokB0QtsZMVdfHSsU-qw "/>
    <n v="101"/>
    <s v=" 101 | Rosa Odar Prueba "/>
    <s v=" application/json, text/plain, */* "/>
    <s v=" No aplica "/>
    <n v="20100010136"/>
    <s v="tramiteyrectificacion-query"/>
    <s v=" https://gateway-apim-test.vuce.gob.pe/pass-through-https-cert/cp2/tramiteyrectificacion-query/1.0/declaracion-jurada?escalaId=2287&amp;rucAgente=20100010136&amp;estado=S&amp;estadoDdjjPago=P&amp;documentId=81 "/>
    <n v="194"/>
    <n v="118"/>
    <s v=" https://gateway-apim-test.vuce.gob.pe/pass-through-https-cert/cp2/tramiteyrectificacion-query/1.0/declaracion-jurada?"/>
    <s v=" https://gateway-apim-test.vuce.gob.pe/pass-through-https-cert/cp2/tramiteyrectificacion-query/1.0/declaracion-jurada?"/>
    <x v="29"/>
  </r>
  <r>
    <s v="Declaración marítima de sanidad"/>
    <x v="0"/>
    <x v="0"/>
    <x v="1"/>
    <x v="0"/>
    <s v=" https://gateway-apim-test.vuce.gob.pe/pass-through-https-cert/cp2/tramiteyrectificacion-query/1.0/ordenes-pago/2287?rucAgente=20100010136&amp;documentId=81 "/>
    <s v="No aplica"/>
    <s v=" Bearer eyJhbGciOiJSUzI1NiIsInR5cCIgOiAiSldUIiwia2lkIiA6ICJZbzNJa18xYU9XUk5QcWxPLVJVTmUzVjhESldTU2U0eUgybFp4MG52cy1rIn0.eyJleHAiOjE3NTU2NDE5NjUsImlhdCI6MTc1NTY0MDE2NSwianRpIjoiYmJjNTEzZDMtYzBiYy00MzJiLTk3OWYtMTk5ZmQ3MTM1ZTRm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1ZGVmOGMwOC1iMTlhLTRiZjEtOGM2MC1iZjVkNzU0Yjk0YWI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1ZGVmOGMwOC1iMTlhLTRiZjEtOGM2MC1iZjVkNzU0Yjk0YWI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Psig1_AqOL8wENudJYXAWBB7JGtdnCbtyaByd8WZ7_HUxsEWmW2UpMk0-Hc7OhPs-ZVwHMXQp4wHyN0XuggsIv4OnxaYnAt-Og0DHA2nAG62Zfme6RXXFnmdPkk3RZGSWOIIQoC7DNRfXLAbTkzZu_HVlYy9-pGu39MnFe8GUCUBHD8bJ9S-tqsYN21q1a6CNk8aL-GclnD3pRmjPcwH_Uz-La2-vBXkH48M82tr27s2DU79cc2TMwT1PeqJOWxv5iBLCNtdX7R-_T9KOO1vpMKWmvXGmj6uCRX03-B3pYvR2r_1VaxohIgIAvMf4-vqqJJokB0QtsZMVdfHSsU-qw "/>
    <n v="101"/>
    <s v=" 101 | Rosa Odar Prueba "/>
    <s v=" application/json, text/plain, */* "/>
    <s v=" No aplica "/>
    <n v="20100010136"/>
    <s v="tramiteyrectificacion-query"/>
    <s v=" https://gateway-apim-test.vuce.gob.pe/pass-through-https-cert/cp2/tramiteyrectificacion-query/1.0/ordenes-pago/2287?rucAgente=20100010136&amp;documentId=81 "/>
    <n v="153"/>
    <n v="117"/>
    <s v=" https://gateway-apim-test.vuce.gob.pe/pass-through-https-cert/cp2/tramiteyrectificacion-query/1.0/ordenes-pago/2287?"/>
    <s v=" https://gateway-apim-test.vuce.gob.pe/pass-through-https-cert/cp2/tramiteyrectificacion-query/1.0/ordenes-pago/2287?"/>
    <x v="30"/>
  </r>
  <r>
    <s v="Declaración marítima de sanidad"/>
    <x v="0"/>
    <x v="0"/>
    <x v="2"/>
    <x v="0"/>
    <s v=" https://gateway-apim-test.vuce.gob.pe/pass-through-https-cert/cp2/tramiteyrectificacion-query/1.0/ordenes-pago/2287?rucAgente=20100010136&amp;documentId=81 "/>
    <s v="No aplica"/>
    <s v=" Bearer eyJhbGciOiJSUzI1NiIsInR5cCIgOiAiSldUIiwia2lkIiA6ICJZbzNJa18xYU9XUk5QcWxPLVJVTmUzVjhESldTU2U0eUgybFp4MG52cy1rIn0.eyJleHAiOjE3NTU2NDQ0NzMsImlhdCI6MTc1NTY0MjY3MywianRpIjoiNDU5OWUzODUtYzM1NC00N2ExLThlOTMtYzcyOGIwNThiM2Yz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4NmYxNDIwNi00YjlkLTRkZGEtOGRlYi00MTI2Y2I1NzM3NzI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4NmYxNDIwNi00YjlkLTRkZGEtOGRlYi00MTI2Y2I1NzM3NzI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nY36d38-OeEQSFGmdxXn-5SnjuedWtiSsXr1IXVyJUxQCLMdZsvfFvqBRqxIXnWhY-X6kELV4wCLJ28bDmE3hss9rEek6goLtZsYxkpqebl-cxW9ZFERhLlR7RAtmUqWYPH70ffFDHg1s9OiZ02ioFZwIzcQ7RDwEdKSnFBCJHkcaDCyJ4xEcmr5xqog7vLr9L5Ex9xFuCN59X434y3Qyl9NmQvRo_hJLyAg5ZF_ZbFMvZma1BH1iKfApxtNsPxeSZ2irE_soSfetoF3GiCVAOLuYiEnmIPZEj-TNoG9tbXa2VfQ-TMnpxaqiW_OFOMEX8S054dxZ1s2Bv2UG2ZTkQ "/>
    <n v="101"/>
    <s v=" 101 | Rosa Odar Prueba "/>
    <s v=" application/json, text/plain, */* "/>
    <s v=" No aplica "/>
    <n v="20100010136"/>
    <s v="tramiteyrectificacion-query"/>
    <s v=" https://gateway-apim-test.vuce.gob.pe/pass-through-https-cert/cp2/tramiteyrectificacion-query/1.0/ordenes-pago/2287?rucAgente=20100010136&amp;documentId=81 "/>
    <n v="153"/>
    <n v="117"/>
    <s v=" https://gateway-apim-test.vuce.gob.pe/pass-through-https-cert/cp2/tramiteyrectificacion-query/1.0/ordenes-pago/2287?"/>
    <s v=" https://gateway-apim-test.vuce.gob.pe/pass-through-https-cert/cp2/tramiteyrectificacion-query/1.0/ordenes-pago/2287?"/>
    <x v="30"/>
  </r>
  <r>
    <s v="Declaración marítima de sanidad"/>
    <x v="0"/>
    <x v="0"/>
    <x v="0"/>
    <x v="0"/>
    <s v=" https://gateway-apim-test.vuce.gob.pe/pass-through-https-cert/cp2/tramiteyrectificacion-query/1.0/tramites/escala/2180/documento/81?indicadorES=E "/>
    <s v="No aplica"/>
    <s v=" Bearer eyJhbGciOiJSUzI1NiIsInR5cCIgOiAiSldUIiwia2lkIiA6ICJZbzNJa18xYU9XUk5QcWxPLVJVTmUzVjhESldTU2U0eUgybFp4MG52cy1rIn0.eyJleHAiOjE3NTU2MzU0MzcsImlhdCI6MTc1NTYzMzYzNywianRpIjoiNzA4NzVlOGItNTBkNC00ZjYyLTg3OWMtMWRlYTVkMjNjZTVj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wZmI4YjE1YS05MjhjLTRlZjUtYjEzZC0zNTdmNTljZWU5Mjg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wZmI4YjE1YS05MjhjLTRlZjUtYjEzZC0zNTdmNTljZWU5Mjg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dsBoW-h1YJeTptd-jjvl5oXMljxaY50RK6GV2Eiu5NqkN-BQiG-fL8C3Cv1QVo3m2nDSGOIWRsM3f8BtjCpEf8X5jjUbQ1ZyMVTQIommxPesmRQtFh45F2BdqQMzKypfb3bBF9X8D8Svda6gf_jLkoHZ70zEUPU2p_mSrLVKNWF95bkPxYtsvW-2Ba9DtchLwwgseIiE63-ig5DHyANBw7ImX-48mcN8gn3NOS-PdyHMkotaC6SqM_3ZykKVq1uYxi6Ae6T6mfFSaAYpcUB87FCxgVUSnuiM35LJgYIB9tuq-XSKsX7vfXV-Hx16V3mSvaQMyAgibiVpvhTO6A7xNQ "/>
    <n v="101"/>
    <s v=" 101 | Rosa Odar Prueba "/>
    <s v=" application/json, text/plain, */* "/>
    <s v=" No aplica "/>
    <n v="20100010136"/>
    <s v="tramiteyrectificacion-query"/>
    <s v=" https://gateway-apim-test.vuce.gob.pe/pass-through-https-cert/cp2/tramiteyrectificacion-query/1.0/tramites/escala/2180/documento/81?indicadorES=E "/>
    <n v="147"/>
    <n v="133"/>
    <s v=" https://gateway-apim-test.vuce.gob.pe/pass-through-https-cert/cp2/tramiteyrectificacion-query/1.0/tramites/escala/2180/documento/81?"/>
    <s v=" https://gateway-apim-test.vuce.gob.pe/pass-through-https-cert/cp2/tramiteyrectificacion-query/1.0/tramites/escala/2180/documento/81?"/>
    <x v="31"/>
  </r>
  <r>
    <s v="Declaración marítima de sanidad"/>
    <x v="0"/>
    <x v="0"/>
    <x v="0"/>
    <x v="0"/>
    <s v=" https://gateway-apim-test.vuce.gob.pe/pass-through-https-cert/cp2/tramiteyrectificacion-query/1.0/tramites/escala/2180/documento/81?indicadorES=E "/>
    <s v="No aplica"/>
    <s v=" Bearer eyJhbGciOiJSUzI1NiIsInR5cCIgOiAiSldUIiwia2lkIiA6ICJZbzNJa18xYU9XUk5QcWxPLVJVTmUzVjhESldTU2U0eUgybFp4MG52cy1rIn0.eyJleHAiOjE3NTU2MzU0MzcsImlhdCI6MTc1NTYzMzYzNywianRpIjoiNzA4NzVlOGItNTBkNC00ZjYyLTg3OWMtMWRlYTVkMjNjZTVj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wZmI4YjE1YS05MjhjLTRlZjUtYjEzZC0zNTdmNTljZWU5Mjg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wZmI4YjE1YS05MjhjLTRlZjUtYjEzZC0zNTdmNTljZWU5Mjg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dsBoW-h1YJeTptd-jjvl5oXMljxaY50RK6GV2Eiu5NqkN-BQiG-fL8C3Cv1QVo3m2nDSGOIWRsM3f8BtjCpEf8X5jjUbQ1ZyMVTQIommxPesmRQtFh45F2BdqQMzKypfb3bBF9X8D8Svda6gf_jLkoHZ70zEUPU2p_mSrLVKNWF95bkPxYtsvW-2Ba9DtchLwwgseIiE63-ig5DHyANBw7ImX-48mcN8gn3NOS-PdyHMkotaC6SqM_3ZykKVq1uYxi6Ae6T6mfFSaAYpcUB87FCxgVUSnuiM35LJgYIB9tuq-XSKsX7vfXV-Hx16V3mSvaQMyAgibiVpvhTO6A7xNQ "/>
    <n v="101"/>
    <s v=" 101 | Rosa Odar Prueba "/>
    <s v=" application/json, text/plain, */* "/>
    <s v=" No aplica "/>
    <n v="20100010136"/>
    <s v="tramiteyrectificacion-query"/>
    <s v=" https://gateway-apim-test.vuce.gob.pe/pass-through-https-cert/cp2/tramiteyrectificacion-query/1.0/tramites/escala/2180/documento/81?indicadorES=E "/>
    <n v="147"/>
    <n v="133"/>
    <s v=" https://gateway-apim-test.vuce.gob.pe/pass-through-https-cert/cp2/tramiteyrectificacion-query/1.0/tramites/escala/2180/documento/81?"/>
    <s v=" https://gateway-apim-test.vuce.gob.pe/pass-through-https-cert/cp2/tramiteyrectificacion-query/1.0/tramites/escala/2180/documento/81?"/>
    <x v="31"/>
  </r>
  <r>
    <s v="Declaración marítima de sanidad"/>
    <x v="0"/>
    <x v="0"/>
    <x v="2"/>
    <x v="0"/>
    <s v=" https://gateway-apim-test.vuce.gob.pe/pass-through-https-cert/cp2/tramiteyrectificacion-query/1.0/tramites/escala/2287/documento/81?indicadorES=E "/>
    <s v="No aplica"/>
    <s v=" Bearer eyJhbGciOiJSUzI1NiIsInR5cCIgOiAiSldUIiwia2lkIiA6ICJZbzNJa18xYU9XUk5QcWxPLVJVTmUzVjhESldTU2U0eUgybFp4MG52cy1rIn0.eyJleHAiOjE3NTU2NDQ0NzMsImlhdCI6MTc1NTY0MjY3MywianRpIjoiNDU5OWUzODUtYzM1NC00N2ExLThlOTMtYzcyOGIwNThiM2Yz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4NmYxNDIwNi00YjlkLTRkZGEtOGRlYi00MTI2Y2I1NzM3NzI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4NmYxNDIwNi00YjlkLTRkZGEtOGRlYi00MTI2Y2I1NzM3NzI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nY36d38-OeEQSFGmdxXn-5SnjuedWtiSsXr1IXVyJUxQCLMdZsvfFvqBRqxIXnWhY-X6kELV4wCLJ28bDmE3hss9rEek6goLtZsYxkpqebl-cxW9ZFERhLlR7RAtmUqWYPH70ffFDHg1s9OiZ02ioFZwIzcQ7RDwEdKSnFBCJHkcaDCyJ4xEcmr5xqog7vLr9L5Ex9xFuCN59X434y3Qyl9NmQvRo_hJLyAg5ZF_ZbFMvZma1BH1iKfApxtNsPxeSZ2irE_soSfetoF3GiCVAOLuYiEnmIPZEj-TNoG9tbXa2VfQ-TMnpxaqiW_OFOMEX8S054dxZ1s2Bv2UG2ZTkQ "/>
    <n v="101"/>
    <s v=" 101 | Rosa Odar Prueba "/>
    <s v=" application/json, text/plain, */* "/>
    <s v=" No aplica "/>
    <n v="20100010136"/>
    <s v="tramiteyrectificacion-query"/>
    <s v=" https://gateway-apim-test.vuce.gob.pe/pass-through-https-cert/cp2/tramiteyrectificacion-query/1.0/tramites/escala/2287/documento/81?indicadorES=E "/>
    <n v="147"/>
    <n v="133"/>
    <s v=" https://gateway-apim-test.vuce.gob.pe/pass-through-https-cert/cp2/tramiteyrectificacion-query/1.0/tramites/escala/2287/documento/81?"/>
    <s v=" https://gateway-apim-test.vuce.gob.pe/pass-through-https-cert/cp2/tramiteyrectificacion-query/1.0/tramites/escala/2287/documento/81?"/>
    <x v="32"/>
  </r>
  <r>
    <s v="Declaración marítima de sanidad"/>
    <x v="0"/>
    <x v="0"/>
    <x v="2"/>
    <x v="0"/>
    <s v=" https://gateway-apim-test.vuce.gob.pe/pass-through-https-cert/cp2/tramiteyrectificacion-query/1.0/tramites/escala/2287/documento/81?indicadorES=E "/>
    <s v="No aplica"/>
    <s v=" Bearer eyJhbGciOiJSUzI1NiIsInR5cCIgOiAiSldUIiwia2lkIiA6ICJZbzNJa18xYU9XUk5QcWxPLVJVTmUzVjhESldTU2U0eUgybFp4MG52cy1rIn0.eyJleHAiOjE3NTU2NDQ0NzMsImlhdCI6MTc1NTY0MjY3MywianRpIjoiNDU5OWUzODUtYzM1NC00N2ExLThlOTMtYzcyOGIwNThiM2Yz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4NmYxNDIwNi00YjlkLTRkZGEtOGRlYi00MTI2Y2I1NzM3NzI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4NmYxNDIwNi00YjlkLTRkZGEtOGRlYi00MTI2Y2I1NzM3NzI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nY36d38-OeEQSFGmdxXn-5SnjuedWtiSsXr1IXVyJUxQCLMdZsvfFvqBRqxIXnWhY-X6kELV4wCLJ28bDmE3hss9rEek6goLtZsYxkpqebl-cxW9ZFERhLlR7RAtmUqWYPH70ffFDHg1s9OiZ02ioFZwIzcQ7RDwEdKSnFBCJHkcaDCyJ4xEcmr5xqog7vLr9L5Ex9xFuCN59X434y3Qyl9NmQvRo_hJLyAg5ZF_ZbFMvZma1BH1iKfApxtNsPxeSZ2irE_soSfetoF3GiCVAOLuYiEnmIPZEj-TNoG9tbXa2VfQ-TMnpxaqiW_OFOMEX8S054dxZ1s2Bv2UG2ZTkQ "/>
    <n v="101"/>
    <s v=" 101 | Rosa Odar Prueba "/>
    <s v=" application/json, text/plain, */* "/>
    <s v=" No aplica "/>
    <n v="20100010136"/>
    <s v="tramiteyrectificacion-query"/>
    <s v=" https://gateway-apim-test.vuce.gob.pe/pass-through-https-cert/cp2/tramiteyrectificacion-query/1.0/tramites/escala/2287/documento/81?indicadorES=E "/>
    <n v="147"/>
    <n v="133"/>
    <s v=" https://gateway-apim-test.vuce.gob.pe/pass-through-https-cert/cp2/tramiteyrectificacion-query/1.0/tramites/escala/2287/documento/81?"/>
    <s v=" https://gateway-apim-test.vuce.gob.pe/pass-through-https-cert/cp2/tramiteyrectificacion-query/1.0/tramites/escala/2287/documento/81?"/>
    <x v="32"/>
  </r>
  <r>
    <s v="Declaración marítima de sanidad"/>
    <x v="0"/>
    <x v="0"/>
    <x v="2"/>
    <x v="0"/>
    <s v=" https://gateway-apim-test.vuce.gob.pe/pass-through-https-cert/cp2/tramiteyrectificacion-query/1.0/tramites/escala/2287/documento/81?indicadorES=E "/>
    <s v="No aplica"/>
    <s v=" Bearer eyJhbGciOiJSUzI1NiIsInR5cCIgOiAiSldUIiwia2lkIiA6ICJZbzNJa18xYU9XUk5QcWxPLVJVTmUzVjhESldTU2U0eUgybFp4MG52cy1rIn0.eyJleHAiOjE3NTU2NDQ0NzMsImlhdCI6MTc1NTY0MjY3MywianRpIjoiNDU5OWUzODUtYzM1NC00N2ExLThlOTMtYzcyOGIwNThiM2Yz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4NmYxNDIwNi00YjlkLTRkZGEtOGRlYi00MTI2Y2I1NzM3NzI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4NmYxNDIwNi00YjlkLTRkZGEtOGRlYi00MTI2Y2I1NzM3NzI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nY36d38-OeEQSFGmdxXn-5SnjuedWtiSsXr1IXVyJUxQCLMdZsvfFvqBRqxIXnWhY-X6kELV4wCLJ28bDmE3hss9rEek6goLtZsYxkpqebl-cxW9ZFERhLlR7RAtmUqWYPH70ffFDHg1s9OiZ02ioFZwIzcQ7RDwEdKSnFBCJHkcaDCyJ4xEcmr5xqog7vLr9L5Ex9xFuCN59X434y3Qyl9NmQvRo_hJLyAg5ZF_ZbFMvZma1BH1iKfApxtNsPxeSZ2irE_soSfetoF3GiCVAOLuYiEnmIPZEj-TNoG9tbXa2VfQ-TMnpxaqiW_OFOMEX8S054dxZ1s2Bv2UG2ZTkQ "/>
    <n v="101"/>
    <s v=" 101 | Rosa Odar Prueba "/>
    <s v=" application/json, text/plain, */* "/>
    <s v=" No aplica "/>
    <n v="20100010136"/>
    <s v="tramiteyrectificacion-query"/>
    <s v=" https://gateway-apim-test.vuce.gob.pe/pass-through-https-cert/cp2/tramiteyrectificacion-query/1.0/tramites/escala/2287/documento/81?indicadorES=E "/>
    <n v="147"/>
    <n v="133"/>
    <s v=" https://gateway-apim-test.vuce.gob.pe/pass-through-https-cert/cp2/tramiteyrectificacion-query/1.0/tramites/escala/2287/documento/81?"/>
    <s v=" https://gateway-apim-test.vuce.gob.pe/pass-through-https-cert/cp2/tramiteyrectificacion-query/1.0/tramites/escala/2287/documento/81?"/>
    <x v="32"/>
  </r>
  <r>
    <s v="Declaración marítima de sanidad"/>
    <x v="0"/>
    <x v="0"/>
    <x v="3"/>
    <x v="0"/>
    <s v=" https://gateway-apim-test.vuce.gob.pe/pass-through-https-cert/cp2/tramiteyrectificacion-query/1.0/tramites/escala/2287/documento/81?indicadorES=E "/>
    <s v="No aplica"/>
    <s v=" Bearer eyJhbGciOiJSUzI1NiIsInR5cCIgOiAiSldUIiwia2lkIiA6ICJZbzNJa18xYU9XUk5QcWxPLVJVTmUzVjhESldTU2U0eUgybFp4MG52cy1rIn0.eyJleHAiOjE3NTU2NDE5NjUsImlhdCI6MTc1NTY0MDE2NSwianRpIjoiYmJjNTEzZDMtYzBiYy00MzJiLTk3OWYtMTk5ZmQ3MTM1ZTRm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1ZGVmOGMwOC1iMTlhLTRiZjEtOGM2MC1iZjVkNzU0Yjk0YWI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1ZGVmOGMwOC1iMTlhLTRiZjEtOGM2MC1iZjVkNzU0Yjk0YWI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Psig1_AqOL8wENudJYXAWBB7JGtdnCbtyaByd8WZ7_HUxsEWmW2UpMk0-Hc7OhPs-ZVwHMXQp4wHyN0XuggsIv4OnxaYnAt-Og0DHA2nAG62Zfme6RXXFnmdPkk3RZGSWOIIQoC7DNRfXLAbTkzZu_HVlYy9-pGu39MnFe8GUCUBHD8bJ9S-tqsYN21q1a6CNk8aL-GclnD3pRmjPcwH_Uz-La2-vBXkH48M82tr27s2DU79cc2TMwT1PeqJOWxv5iBLCNtdX7R-_T9KOO1vpMKWmvXGmj6uCRX03-B3pYvR2r_1VaxohIgIAvMf4-vqqJJokB0QtsZMVdfHSsU-qw "/>
    <n v="101"/>
    <s v=" 101 | Rosa Odar Prueba "/>
    <s v=" application/json, text/plain, */* "/>
    <s v=" No aplica "/>
    <n v="20100010136"/>
    <s v="tramiteyrectificacion-query"/>
    <s v=" https://gateway-apim-test.vuce.gob.pe/pass-through-https-cert/cp2/tramiteyrectificacion-query/1.0/tramites/escala/2287/documento/81?indicadorES=E "/>
    <n v="147"/>
    <n v="133"/>
    <s v=" https://gateway-apim-test.vuce.gob.pe/pass-through-https-cert/cp2/tramiteyrectificacion-query/1.0/tramites/escala/2287/documento/81?"/>
    <s v=" https://gateway-apim-test.vuce.gob.pe/pass-through-https-cert/cp2/tramiteyrectificacion-query/1.0/tramites/escala/2287/documento/81?"/>
    <x v="32"/>
  </r>
  <r>
    <s v="Declaración marítima de sanidad"/>
    <x v="0"/>
    <x v="0"/>
    <x v="3"/>
    <x v="0"/>
    <s v=" https://gateway-apim-test.vuce.gob.pe/pass-through-https-cert/cp2/tramiteyrectificacion-query/1.0/tramites/escala/2287/documento/81?indicadorES=E "/>
    <s v="No aplica"/>
    <s v=" Bearer eyJhbGciOiJSUzI1NiIsInR5cCIgOiAiSldUIiwia2lkIiA6ICJZbzNJa18xYU9XUk5QcWxPLVJVTmUzVjhESldTU2U0eUgybFp4MG52cy1rIn0.eyJleHAiOjE3NTU2NDE5NjUsImlhdCI6MTc1NTY0MDE2NSwianRpIjoiYmJjNTEzZDMtYzBiYy00MzJiLTk3OWYtMTk5ZmQ3MTM1ZTRm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1ZGVmOGMwOC1iMTlhLTRiZjEtOGM2MC1iZjVkNzU0Yjk0YWI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1ZGVmOGMwOC1iMTlhLTRiZjEtOGM2MC1iZjVkNzU0Yjk0YWI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Psig1_AqOL8wENudJYXAWBB7JGtdnCbtyaByd8WZ7_HUxsEWmW2UpMk0-Hc7OhPs-ZVwHMXQp4wHyN0XuggsIv4OnxaYnAt-Og0DHA2nAG62Zfme6RXXFnmdPkk3RZGSWOIIQoC7DNRfXLAbTkzZu_HVlYy9-pGu39MnFe8GUCUBHD8bJ9S-tqsYN21q1a6CNk8aL-GclnD3pRmjPcwH_Uz-La2-vBXkH48M82tr27s2DU79cc2TMwT1PeqJOWxv5iBLCNtdX7R-_T9KOO1vpMKWmvXGmj6uCRX03-B3pYvR2r_1VaxohIgIAvMf4-vqqJJokB0QtsZMVdfHSsU-qw "/>
    <n v="101"/>
    <s v=" 101 | Rosa Odar Prueba "/>
    <s v=" application/json, text/plain, */* "/>
    <s v=" No aplica "/>
    <n v="20100010136"/>
    <s v="tramiteyrectificacion-query"/>
    <s v=" https://gateway-apim-test.vuce.gob.pe/pass-through-https-cert/cp2/tramiteyrectificacion-query/1.0/tramites/escala/2287/documento/81?indicadorES=E "/>
    <n v="147"/>
    <n v="133"/>
    <s v=" https://gateway-apim-test.vuce.gob.pe/pass-through-https-cert/cp2/tramiteyrectificacion-query/1.0/tramites/escala/2287/documento/81?"/>
    <s v=" https://gateway-apim-test.vuce.gob.pe/pass-through-https-cert/cp2/tramiteyrectificacion-query/1.0/tramites/escala/2287/documento/81?"/>
    <x v="32"/>
  </r>
  <r>
    <s v="Declaración marítima de sanidad"/>
    <x v="0"/>
    <x v="0"/>
    <x v="8"/>
    <x v="0"/>
    <s v=" https://gateway-apim-test.vuce.gob.pe/pass-through-https-cert/cp2/tramiteyrectificacion-query/1.0/tramites/escala/2287/documento/81?indicadorES=E "/>
    <s v="No aplica"/>
    <s v=" Bearer eyJhbGciOiJSUzI1NiIsInR5cCIgOiAiSldUIiwia2lkIiA6ICJZbzNJa18xYU9XUk5QcWxPLVJVTmUzVjhESldTU2U0eUgybFp4MG52cy1rIn0.eyJleHAiOjE3NTU2NDE5NjUsImlhdCI6MTc1NTY0MDE2NSwianRpIjoiYmJjNTEzZDMtYzBiYy00MzJiLTk3OWYtMTk5ZmQ3MTM1ZTRm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1ZGVmOGMwOC1iMTlhLTRiZjEtOGM2MC1iZjVkNzU0Yjk0YWI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1ZGVmOGMwOC1iMTlhLTRiZjEtOGM2MC1iZjVkNzU0Yjk0YWI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Psig1_AqOL8wENudJYXAWBB7JGtdnCbtyaByd8WZ7_HUxsEWmW2UpMk0-Hc7OhPs-ZVwHMXQp4wHyN0XuggsIv4OnxaYnAt-Og0DHA2nAG62Zfme6RXXFnmdPkk3RZGSWOIIQoC7DNRfXLAbTkzZu_HVlYy9-pGu39MnFe8GUCUBHD8bJ9S-tqsYN21q1a6CNk8aL-GclnD3pRmjPcwH_Uz-La2-vBXkH48M82tr27s2DU79cc2TMwT1PeqJOWxv5iBLCNtdX7R-_T9KOO1vpMKWmvXGmj6uCRX03-B3pYvR2r_1VaxohIgIAvMf4-vqqJJokB0QtsZMVdfHSsU-qw "/>
    <n v="101"/>
    <s v=" 101 | Rosa Odar Prueba "/>
    <s v=" application/json, text/plain, */* "/>
    <s v=" No aplica "/>
    <n v="20100010136"/>
    <s v="tramiteyrectificacion-query"/>
    <s v=" https://gateway-apim-test.vuce.gob.pe/pass-through-https-cert/cp2/tramiteyrectificacion-query/1.0/tramites/escala/2287/documento/81?indicadorES=E "/>
    <n v="147"/>
    <n v="133"/>
    <s v=" https://gateway-apim-test.vuce.gob.pe/pass-through-https-cert/cp2/tramiteyrectificacion-query/1.0/tramites/escala/2287/documento/81?"/>
    <s v=" https://gateway-apim-test.vuce.gob.pe/pass-through-https-cert/cp2/tramiteyrectificacion-query/1.0/tramites/escala/2287/documento/81?"/>
    <x v="32"/>
  </r>
  <r>
    <s v="Declaración marítima de sanidad"/>
    <x v="0"/>
    <x v="0"/>
    <x v="4"/>
    <x v="0"/>
    <s v=" https://gateway-apim-test.vuce.gob.pe/pass-through-https-cert/cp2/tramiteyrectificacion-query/1.0/tramites/escala/2287/documento/81?indicadorES=E "/>
    <s v="No aplica"/>
    <s v=" Bearer eyJhbGciOiJSUzI1NiIsInR5cCIgOiAiSldUIiwia2lkIiA6ICJZbzNJa18xYU9XUk5QcWxPLVJVTmUzVjhESldTU2U0eUgybFp4MG52cy1rIn0.eyJleHAiOjE3NTU2NDE5NjUsImlhdCI6MTc1NTY0MDE2NSwianRpIjoiYmJjNTEzZDMtYzBiYy00MzJiLTk3OWYtMTk5ZmQ3MTM1ZTRm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1ZGVmOGMwOC1iMTlhLTRiZjEtOGM2MC1iZjVkNzU0Yjk0YWI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1ZGVmOGMwOC1iMTlhLTRiZjEtOGM2MC1iZjVkNzU0Yjk0YWI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Psig1_AqOL8wENudJYXAWBB7JGtdnCbtyaByd8WZ7_HUxsEWmW2UpMk0-Hc7OhPs-ZVwHMXQp4wHyN0XuggsIv4OnxaYnAt-Og0DHA2nAG62Zfme6RXXFnmdPkk3RZGSWOIIQoC7DNRfXLAbTkzZu_HVlYy9-pGu39MnFe8GUCUBHD8bJ9S-tqsYN21q1a6CNk8aL-GclnD3pRmjPcwH_Uz-La2-vBXkH48M82tr27s2DU79cc2TMwT1PeqJOWxv5iBLCNtdX7R-_T9KOO1vpMKWmvXGmj6uCRX03-B3pYvR2r_1VaxohIgIAvMf4-vqqJJokB0QtsZMVdfHSsU-qw "/>
    <n v="101"/>
    <s v=" 101 | Rosa Odar Prueba "/>
    <s v=" application/json, text/plain, */* "/>
    <s v=" No aplica "/>
    <n v="20100010136"/>
    <s v="tramiteyrectificacion-query"/>
    <s v=" https://gateway-apim-test.vuce.gob.pe/pass-through-https-cert/cp2/tramiteyrectificacion-query/1.0/tramites/escala/2287/documento/81?indicadorES=E "/>
    <n v="147"/>
    <n v="133"/>
    <s v=" https://gateway-apim-test.vuce.gob.pe/pass-through-https-cert/cp2/tramiteyrectificacion-query/1.0/tramites/escala/2287/documento/81?"/>
    <s v=" https://gateway-apim-test.vuce.gob.pe/pass-through-https-cert/cp2/tramiteyrectificacion-query/1.0/tramites/escala/2287/documento/81?"/>
    <x v="32"/>
  </r>
  <r>
    <s v="Declaración marítima de sanidad"/>
    <x v="0"/>
    <x v="0"/>
    <x v="4"/>
    <x v="0"/>
    <s v=" https://gateway-apim-test.vuce.gob.pe/pass-through-https-cert/cp2/tramiteyrectificacion-query/1.0/tramites/escala/2287/documento/81?indicadorES=E "/>
    <s v="No aplica"/>
    <s v=" Bearer eyJhbGciOiJSUzI1NiIsInR5cCIgOiAiSldUIiwia2lkIiA6ICJZbzNJa18xYU9XUk5QcWxPLVJVTmUzVjhESldTU2U0eUgybFp4MG52cy1rIn0.eyJleHAiOjE3NTU2NDE5NjUsImlhdCI6MTc1NTY0MDE2NSwianRpIjoiYmJjNTEzZDMtYzBiYy00MzJiLTk3OWYtMTk5ZmQ3MTM1ZTRm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1ZGVmOGMwOC1iMTlhLTRiZjEtOGM2MC1iZjVkNzU0Yjk0YWI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1ZGVmOGMwOC1iMTlhLTRiZjEtOGM2MC1iZjVkNzU0Yjk0YWI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Psig1_AqOL8wENudJYXAWBB7JGtdnCbtyaByd8WZ7_HUxsEWmW2UpMk0-Hc7OhPs-ZVwHMXQp4wHyN0XuggsIv4OnxaYnAt-Og0DHA2nAG62Zfme6RXXFnmdPkk3RZGSWOIIQoC7DNRfXLAbTkzZu_HVlYy9-pGu39MnFe8GUCUBHD8bJ9S-tqsYN21q1a6CNk8aL-GclnD3pRmjPcwH_Uz-La2-vBXkH48M82tr27s2DU79cc2TMwT1PeqJOWxv5iBLCNtdX7R-_T9KOO1vpMKWmvXGmj6uCRX03-B3pYvR2r_1VaxohIgIAvMf4-vqqJJokB0QtsZMVdfHSsU-qw "/>
    <n v="101"/>
    <s v=" 101 | Rosa Odar Prueba "/>
    <s v=" application/json, text/plain, */* "/>
    <s v=" No aplica "/>
    <n v="20100010136"/>
    <s v="tramiteyrectificacion-query"/>
    <s v=" https://gateway-apim-test.vuce.gob.pe/pass-through-https-cert/cp2/tramiteyrectificacion-query/1.0/tramites/escala/2287/documento/81?indicadorES=E "/>
    <n v="147"/>
    <n v="133"/>
    <s v=" https://gateway-apim-test.vuce.gob.pe/pass-through-https-cert/cp2/tramiteyrectificacion-query/1.0/tramites/escala/2287/documento/81?"/>
    <s v=" https://gateway-apim-test.vuce.gob.pe/pass-through-https-cert/cp2/tramiteyrectificacion-query/1.0/tramites/escala/2287/documento/81?"/>
    <x v="32"/>
  </r>
  <r>
    <s v="Declaración marítima de sanidad - opinar"/>
    <x v="0"/>
    <x v="0"/>
    <x v="0"/>
    <x v="3"/>
    <s v="https://gateway-apim-test.vuce.gob.pe/pass-through-https-cert/cp2/cambioagenciatripulante-query/1.0/tripulante/lista/1306"/>
    <m/>
    <s v="Bearer eyJhbGciOiJSUzI1NiIsInR5cCIgOiAiSldUIiwia2lkIiA6ICJZbzNJa18xYU9XUk5QcWxPLVJVTmUzVjhESldTU2U0eUgybFp4MG52cy1rIn0.eyJleHAiOjE3NTU4ODYxNTEsImlhdCI6MTc1NTg4NDM1MSwianRpIjoiM2FkNTcwMTMtMDI3ZC00OTNjLTljY2QtNmJkZDdiMWRlNjljIiwiaXNzIjoiaHR0cHM6Ly9hdXRob3JpemUtdGVzdC52dWNlLmdvYi5wZS9hdXRoMi9yZWFsbXMvYXV0ZW50aWNhY2lvbjIiLCJhdWQiOiJhY2NvdW50Iiwic3ViIjoiZjo1ODY4MTA4Zi0yZTdkLTQ4NGEtYTZkYi00ZWYyMmZhZjJlYWE6Y3AtY2VydGktMTJAZ21haWwuY29tIiwidHlwIjoiQmVhcmVyIiwiYXpwIjoibGFuZGluZy1hdXRoMiIsInNlc3Npb25fc3RhdGUiOiI4M2E4NWUzNS04ODkzLTRjN2UtOTkzMy04OTVmYTEyM2E3Y2E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4M2E4NWUzNS04ODkzLTRjN2UtOTkzMy04OTVmYTEyM2E3Y2EiLCJlbWFpbF92ZXJpZmllZCI6ZmFsc2UsImRlc1RpcG9Eb2N1bWVudG8iOiJETkkiLCJjb2RUaXBvRG9jdW1lbnRvIjoiMiIsInByZWZlcnJlZF91c2VybmFtZSI6ImNwLWNlcnRpLTEyQGdtYWlsLmNvbSIsIm51bWVyb0RvY3VtZW50byI6IjQwODk4MDA3IiwiYXBlTWF0ZXJubyI6Ik5vbGFuIiwibm9tYnJlQ29tcGxldG8iOiJOaWxkYSBOdcOxZXogTm9sYW4iLCJhcGVQYXRlcm5vIjoiTnXDsWV6IiwiZW1haWwiOiJjcC1jZXJ0aS0xMkBnbWFpbC5jb20iLCJub21icmVzIjoiTmlsZGEifQ.zV8ygWO6Fx6n_iDlBbH7K-WDwq10_1Yo1VarDWj7a8c8weobXlkl5vnPNjRCNXeR1qh_teDu-vCj1lyFbAdjgTQNM0rAmJek2xeAm4SJVUa8qNVm7ViymyMCAHGIFhOtmm5sfp9asclRLJNCHsI7RgbrfJ1CfTjcruMyDIJTc2IOZo5w5RQqniJnHqOzr8qKZclrSYoCUx21FbMNau0Lxb3Mi18rm_c88zQzgCPYMpsw8T0OgK6Fpxd9eFmbcu-Tk31YuaMG-nNgolhdy79XOMwqbZFteRZl-n6Br5YF1xSa37E9mIXvoC3v-YLfx7W6nU0yDrn64-hOEYs433KRWQ"/>
    <n v="111"/>
    <s v="111 | Nilda Nuñez Nolan"/>
    <s v="application/json, text/plain, */*"/>
    <m/>
    <n v="20147907487"/>
    <s v="cambioagenciatripulante-query"/>
    <s v="https://gateway-apim-test.vuce.gob.pe/pass-through-https-cert/cp2/cambioagenciatripulante-query/1.0/tripulante/lista/1306"/>
    <n v="121"/>
    <n v="121"/>
    <s v="https://gateway-apim-test.vuce.gob.pe/pass-through-https-cert/cp2/cambioagenciatripulante-query/1.0/tripulante/lista/1306"/>
    <s v="https://gateway-apim-test.vuce.gob.pe/pass-through-https-cert/cp2/cambioagenciatripulante-query/1.0/tripulante/lista/1306"/>
    <x v="33"/>
  </r>
  <r>
    <s v="Declaración marítima de sanidad - opinar"/>
    <x v="0"/>
    <x v="0"/>
    <x v="0"/>
    <x v="3"/>
    <s v="https://gateway-apim-test.vuce.gob.pe/pass-through-https-cert/cp2/cambioagenciatripulante-query/1.0/tripulante/lista/1306?capitan=true"/>
    <m/>
    <s v="Bearer eyJhbGciOiJSUzI1NiIsInR5cCIgOiAiSldUIiwia2lkIiA6ICJZbzNJa18xYU9XUk5QcWxPLVJVTmUzVjhESldTU2U0eUgybFp4MG52cy1rIn0.eyJleHAiOjE3NTU4ODYxNTEsImlhdCI6MTc1NTg4NDM1MSwianRpIjoiM2FkNTcwMTMtMDI3ZC00OTNjLTljY2QtNmJkZDdiMWRlNjljIiwiaXNzIjoiaHR0cHM6Ly9hdXRob3JpemUtdGVzdC52dWNlLmdvYi5wZS9hdXRoMi9yZWFsbXMvYXV0ZW50aWNhY2lvbjIiLCJhdWQiOiJhY2NvdW50Iiwic3ViIjoiZjo1ODY4MTA4Zi0yZTdkLTQ4NGEtYTZkYi00ZWYyMmZhZjJlYWE6Y3AtY2VydGktMTJAZ21haWwuY29tIiwidHlwIjoiQmVhcmVyIiwiYXpwIjoibGFuZGluZy1hdXRoMiIsInNlc3Npb25fc3RhdGUiOiI4M2E4NWUzNS04ODkzLTRjN2UtOTkzMy04OTVmYTEyM2E3Y2E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4M2E4NWUzNS04ODkzLTRjN2UtOTkzMy04OTVmYTEyM2E3Y2EiLCJlbWFpbF92ZXJpZmllZCI6ZmFsc2UsImRlc1RpcG9Eb2N1bWVudG8iOiJETkkiLCJjb2RUaXBvRG9jdW1lbnRvIjoiMiIsInByZWZlcnJlZF91c2VybmFtZSI6ImNwLWNlcnRpLTEyQGdtYWlsLmNvbSIsIm51bWVyb0RvY3VtZW50byI6IjQwODk4MDA3IiwiYXBlTWF0ZXJubyI6Ik5vbGFuIiwibm9tYnJlQ29tcGxldG8iOiJOaWxkYSBOdcOxZXogTm9sYW4iLCJhcGVQYXRlcm5vIjoiTnXDsWV6IiwiZW1haWwiOiJjcC1jZXJ0aS0xMkBnbWFpbC5jb20iLCJub21icmVzIjoiTmlsZGEifQ.zV8ygWO6Fx6n_iDlBbH7K-WDwq10_1Yo1VarDWj7a8c8weobXlkl5vnPNjRCNXeR1qh_teDu-vCj1lyFbAdjgTQNM0rAmJek2xeAm4SJVUa8qNVm7ViymyMCAHGIFhOtmm5sfp9asclRLJNCHsI7RgbrfJ1CfTjcruMyDIJTc2IOZo5w5RQqniJnHqOzr8qKZclrSYoCUx21FbMNau0Lxb3Mi18rm_c88zQzgCPYMpsw8T0OgK6Fpxd9eFmbcu-Tk31YuaMG-nNgolhdy79XOMwqbZFteRZl-n6Br5YF1xSa37E9mIXvoC3v-YLfx7W6nU0yDrn64-hOEYs433KRWQ"/>
    <n v="111"/>
    <s v="111 | Nilda Nuñez Nolan"/>
    <s v="application/json, text/plain, */*"/>
    <m/>
    <n v="20147907487"/>
    <s v="cambioagenciatripulante-query"/>
    <s v="https://gateway-apim-test.vuce.gob.pe/pass-through-https-cert/cp2/cambioagenciatripulante-query/1.0/tripulante/lista/1306?capitan=true"/>
    <n v="134"/>
    <n v="122"/>
    <s v="https://gateway-apim-test.vuce.gob.pe/pass-through-https-cert/cp2/cambioagenciatripulante-query/1.0/tripulante/lista/1306?"/>
    <s v="https://gateway-apim-test.vuce.gob.pe/pass-through-https-cert/cp2/cambioagenciatripulante-query/1.0/tripulante/lista/1306?"/>
    <x v="34"/>
  </r>
  <r>
    <s v="Declaración marítima de sanidad - opinar"/>
    <x v="0"/>
    <x v="0"/>
    <x v="0"/>
    <x v="3"/>
    <s v="https://gateway-apim-test.vuce.gob.pe/pass-through-https-cert/cp2/comunes-query/1.0/master/allByCodeAndDescription?code=puerto&amp;description=&amp;page=1&amp;size=10"/>
    <m/>
    <s v="Bearer eyJhbGciOiJSUzI1NiIsInR5cCIgOiAiSldUIiwia2lkIiA6ICJZbzNJa18xYU9XUk5QcWxPLVJVTmUzVjhESldTU2U0eUgybFp4MG52cy1rIn0.eyJleHAiOjE3NTU4ODYxNTEsImlhdCI6MTc1NTg4NDM1MSwianRpIjoiM2FkNTcwMTMtMDI3ZC00OTNjLTljY2QtNmJkZDdiMWRlNjljIiwiaXNzIjoiaHR0cHM6Ly9hdXRob3JpemUtdGVzdC52dWNlLmdvYi5wZS9hdXRoMi9yZWFsbXMvYXV0ZW50aWNhY2lvbjIiLCJhdWQiOiJhY2NvdW50Iiwic3ViIjoiZjo1ODY4MTA4Zi0yZTdkLTQ4NGEtYTZkYi00ZWYyMmZhZjJlYWE6Y3AtY2VydGktMTJAZ21haWwuY29tIiwidHlwIjoiQmVhcmVyIiwiYXpwIjoibGFuZGluZy1hdXRoMiIsInNlc3Npb25fc3RhdGUiOiI4M2E4NWUzNS04ODkzLTRjN2UtOTkzMy04OTVmYTEyM2E3Y2E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4M2E4NWUzNS04ODkzLTRjN2UtOTkzMy04OTVmYTEyM2E3Y2EiLCJlbWFpbF92ZXJpZmllZCI6ZmFsc2UsImRlc1RpcG9Eb2N1bWVudG8iOiJETkkiLCJjb2RUaXBvRG9jdW1lbnRvIjoiMiIsInByZWZlcnJlZF91c2VybmFtZSI6ImNwLWNlcnRpLTEyQGdtYWlsLmNvbSIsIm51bWVyb0RvY3VtZW50byI6IjQwODk4MDA3IiwiYXBlTWF0ZXJubyI6Ik5vbGFuIiwibm9tYnJlQ29tcGxldG8iOiJOaWxkYSBOdcOxZXogTm9sYW4iLCJhcGVQYXRlcm5vIjoiTnXDsWV6IiwiZW1haWwiOiJjcC1jZXJ0aS0xMkBnbWFpbC5jb20iLCJub21icmVzIjoiTmlsZGEifQ.zV8ygWO6Fx6n_iDlBbH7K-WDwq10_1Yo1VarDWj7a8c8weobXlkl5vnPNjRCNXeR1qh_teDu-vCj1lyFbAdjgTQNM0rAmJek2xeAm4SJVUa8qNVm7ViymyMCAHGIFhOtmm5sfp9asclRLJNCHsI7RgbrfJ1CfTjcruMyDIJTc2IOZo5w5RQqniJnHqOzr8qKZclrSYoCUx21FbMNau0Lxb3Mi18rm_c88zQzgCPYMpsw8T0OgK6Fpxd9eFmbcu-Tk31YuaMG-nNgolhdy79XOMwqbZFteRZl-n6Br5YF1xSa37E9mIXvoC3v-YLfx7W6nU0yDrn64-hOEYs433KRWQ"/>
    <n v="111"/>
    <s v="111 | Nilda Nuñez Nolan"/>
    <s v="application/json, text/plain, */*"/>
    <m/>
    <n v="20147907487"/>
    <s v="comunes-query"/>
    <s v="https://gateway-apim-test.vuce.gob.pe/pass-through-https-cert/cp2/comunes-query/1.0/master/allByCodeAndDescription?code=puerto&amp;description=&amp;page=1&amp;size=10"/>
    <n v="154"/>
    <n v="115"/>
    <s v="https://gateway-apim-test.vuce.gob.pe/pass-through-https-cert/cp2/comunes-query/1.0/master/allByCodeAndDescription?"/>
    <s v="https://gateway-apim-test.vuce.gob.pe/pass-through-https-cert/cp2/comunes-query/1.0/master/allByCodeAndDescription?"/>
    <x v="5"/>
  </r>
  <r>
    <s v="Declaración marítima de sanidad - opinar"/>
    <x v="0"/>
    <x v="0"/>
    <x v="0"/>
    <x v="3"/>
    <s v="https://gateway-apim-test.vuce.gob.pe/pass-through-https-cert/cp2/comunes-query/1.0/master/allByCodeAndDescription?code=puerto&amp;description=&amp;page=1&amp;size=10"/>
    <m/>
    <s v="Bearer eyJhbGciOiJSUzI1NiIsInR5cCIgOiAiSldUIiwia2lkIiA6ICJZbzNJa18xYU9XUk5QcWxPLVJVTmUzVjhESldTU2U0eUgybFp4MG52cy1rIn0.eyJleHAiOjE3NTU4ODYxNTEsImlhdCI6MTc1NTg4NDM1MSwianRpIjoiM2FkNTcwMTMtMDI3ZC00OTNjLTljY2QtNmJkZDdiMWRlNjljIiwiaXNzIjoiaHR0cHM6Ly9hdXRob3JpemUtdGVzdC52dWNlLmdvYi5wZS9hdXRoMi9yZWFsbXMvYXV0ZW50aWNhY2lvbjIiLCJhdWQiOiJhY2NvdW50Iiwic3ViIjoiZjo1ODY4MTA4Zi0yZTdkLTQ4NGEtYTZkYi00ZWYyMmZhZjJlYWE6Y3AtY2VydGktMTJAZ21haWwuY29tIiwidHlwIjoiQmVhcmVyIiwiYXpwIjoibGFuZGluZy1hdXRoMiIsInNlc3Npb25fc3RhdGUiOiI4M2E4NWUzNS04ODkzLTRjN2UtOTkzMy04OTVmYTEyM2E3Y2E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4M2E4NWUzNS04ODkzLTRjN2UtOTkzMy04OTVmYTEyM2E3Y2EiLCJlbWFpbF92ZXJpZmllZCI6ZmFsc2UsImRlc1RpcG9Eb2N1bWVudG8iOiJETkkiLCJjb2RUaXBvRG9jdW1lbnRvIjoiMiIsInByZWZlcnJlZF91c2VybmFtZSI6ImNwLWNlcnRpLTEyQGdtYWlsLmNvbSIsIm51bWVyb0RvY3VtZW50byI6IjQwODk4MDA3IiwiYXBlTWF0ZXJubyI6Ik5vbGFuIiwibm9tYnJlQ29tcGxldG8iOiJOaWxkYSBOdcOxZXogTm9sYW4iLCJhcGVQYXRlcm5vIjoiTnXDsWV6IiwiZW1haWwiOiJjcC1jZXJ0aS0xMkBnbWFpbC5jb20iLCJub21icmVzIjoiTmlsZGEifQ.zV8ygWO6Fx6n_iDlBbH7K-WDwq10_1Yo1VarDWj7a8c8weobXlkl5vnPNjRCNXeR1qh_teDu-vCj1lyFbAdjgTQNM0rAmJek2xeAm4SJVUa8qNVm7ViymyMCAHGIFhOtmm5sfp9asclRLJNCHsI7RgbrfJ1CfTjcruMyDIJTc2IOZo5w5RQqniJnHqOzr8qKZclrSYoCUx21FbMNau0Lxb3Mi18rm_c88zQzgCPYMpsw8T0OgK6Fpxd9eFmbcu-Tk31YuaMG-nNgolhdy79XOMwqbZFteRZl-n6Br5YF1xSa37E9mIXvoC3v-YLfx7W6nU0yDrn64-hOEYs433KRWQ"/>
    <n v="111"/>
    <s v="111 | Nilda Nuñez Nolan"/>
    <s v="application/json, text/plain, */*"/>
    <m/>
    <n v="20147907487"/>
    <s v="comunes-query"/>
    <s v="https://gateway-apim-test.vuce.gob.pe/pass-through-https-cert/cp2/comunes-query/1.0/master/allByCodeAndDescription?code=puerto&amp;description=&amp;page=1&amp;size=10"/>
    <n v="154"/>
    <n v="115"/>
    <s v="https://gateway-apim-test.vuce.gob.pe/pass-through-https-cert/cp2/comunes-query/1.0/master/allByCodeAndDescription?"/>
    <s v="https://gateway-apim-test.vuce.gob.pe/pass-through-https-cert/cp2/comunes-query/1.0/master/allByCodeAndDescription?"/>
    <x v="5"/>
  </r>
  <r>
    <s v="Declaración marítima de sanidad - opinar"/>
    <x v="0"/>
    <x v="0"/>
    <x v="0"/>
    <x v="3"/>
    <s v="https://gateway-apim-test.vuce.gob.pe/pass-through-https-cert/cp2/comunes-query/1.0/master/findByCode?codigo=PARAMETROS_GENERALES"/>
    <m/>
    <s v="Bearer eyJhbGciOiJSUzI1NiIsInR5cCIgOiAiSldUIiwia2lkIiA6ICJZbzNJa18xYU9XUk5QcWxPLVJVTmUzVjhESldTU2U0eUgybFp4MG52cy1rIn0.eyJleHAiOjE3NTU4ODYxNTEsImlhdCI6MTc1NTg4NDM1MSwianRpIjoiM2FkNTcwMTMtMDI3ZC00OTNjLTljY2QtNmJkZDdiMWRlNjljIiwiaXNzIjoiaHR0cHM6Ly9hdXRob3JpemUtdGVzdC52dWNlLmdvYi5wZS9hdXRoMi9yZWFsbXMvYXV0ZW50aWNhY2lvbjIiLCJhdWQiOiJhY2NvdW50Iiwic3ViIjoiZjo1ODY4MTA4Zi0yZTdkLTQ4NGEtYTZkYi00ZWYyMmZhZjJlYWE6Y3AtY2VydGktMTJAZ21haWwuY29tIiwidHlwIjoiQmVhcmVyIiwiYXpwIjoibGFuZGluZy1hdXRoMiIsInNlc3Npb25fc3RhdGUiOiI4M2E4NWUzNS04ODkzLTRjN2UtOTkzMy04OTVmYTEyM2E3Y2E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4M2E4NWUzNS04ODkzLTRjN2UtOTkzMy04OTVmYTEyM2E3Y2EiLCJlbWFpbF92ZXJpZmllZCI6ZmFsc2UsImRlc1RpcG9Eb2N1bWVudG8iOiJETkkiLCJjb2RUaXBvRG9jdW1lbnRvIjoiMiIsInByZWZlcnJlZF91c2VybmFtZSI6ImNwLWNlcnRpLTEyQGdtYWlsLmNvbSIsIm51bWVyb0RvY3VtZW50byI6IjQwODk4MDA3IiwiYXBlTWF0ZXJubyI6Ik5vbGFuIiwibm9tYnJlQ29tcGxldG8iOiJOaWxkYSBOdcOxZXogTm9sYW4iLCJhcGVQYXRlcm5vIjoiTnXDsWV6IiwiZW1haWwiOiJjcC1jZXJ0aS0xMkBnbWFpbC5jb20iLCJub21icmVzIjoiTmlsZGEifQ.zV8ygWO6Fx6n_iDlBbH7K-WDwq10_1Yo1VarDWj7a8c8weobXlkl5vnPNjRCNXeR1qh_teDu-vCj1lyFbAdjgTQNM0rAmJek2xeAm4SJVUa8qNVm7ViymyMCAHGIFhOtmm5sfp9asclRLJNCHsI7RgbrfJ1CfTjcruMyDIJTc2IOZo5w5RQqniJnHqOzr8qKZclrSYoCUx21FbMNau0Lxb3Mi18rm_c88zQzgCPYMpsw8T0OgK6Fpxd9eFmbcu-Tk31YuaMG-nNgolhdy79XOMwqbZFteRZl-n6Br5YF1xSa37E9mIXvoC3v-YLfx7W6nU0yDrn64-hOEYs433KRWQ"/>
    <n v="111"/>
    <s v="111 | Nilda Nuñez Nolan"/>
    <s v="application/json, text/plain, */*"/>
    <m/>
    <n v="20147907487"/>
    <s v="comunes-query"/>
    <s v="https://gateway-apim-test.vuce.gob.pe/pass-through-https-cert/cp2/comunes-query/1.0/master/findByCode?codigo=PARAMETROS_GENERALES"/>
    <n v="129"/>
    <n v="102"/>
    <s v="https://gateway-apim-test.vuce.gob.pe/pass-through-https-cert/cp2/comunes-query/1.0/master/findByCode?"/>
    <s v="https://gateway-apim-test.vuce.gob.pe/pass-through-https-cert/cp2/comunes-query/1.0/master/findByCode?"/>
    <x v="6"/>
  </r>
  <r>
    <s v="Declaración marítima de sanidad - opinar"/>
    <x v="0"/>
    <x v="0"/>
    <x v="13"/>
    <x v="3"/>
    <s v="https://gateway-apim-test.vuce.gob.pe/pass-through-https-cert/cp2/comunes-query/1.0/master/findByCode?codigo=PARAMETROS_GENERALES"/>
    <m/>
    <s v="Bearer eyJhbGciOiJSUzI1NiIsInR5cCIgOiAiSldUIiwia2lkIiA6ICJZbzNJa18xYU9XUk5QcWxPLVJVTmUzVjhESldTU2U0eUgybFp4MG52cy1rIn0.eyJleHAiOjE3NTU4OTAxMDYsImlhdCI6MTc1NTg4ODMwNiwianRpIjoiNjY5YjA2NGEtN2U4ZC00YjI1LWI4OTMtYTBhMzQwZmNiZmRkIiwiaXNzIjoiaHR0cHM6Ly9hdXRob3JpemUtdGVzdC52dWNlLmdvYi5wZS9hdXRoMi9yZWFsbXMvYXV0ZW50aWNhY2lvbjIiLCJhdWQiOiJhY2NvdW50Iiwic3ViIjoiZjo1ODY4MTA4Zi0yZTdkLTQ4NGEtYTZkYi00ZWYyMmZhZjJlYWE6Y3AtY2VydGktMTJAZ21haWwuY29tIiwidHlwIjoiQmVhcmVyIiwiYXpwIjoibGFuZGluZy1hdXRoMiIsInNlc3Npb25fc3RhdGUiOiJhYTRiMzgwNC1hZWZlLTQ0OTQtODliMi05YzQ1ZDA5MjdhZjA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JhYTRiMzgwNC1hZWZlLTQ0OTQtODliMi05YzQ1ZDA5MjdhZjAiLCJlbWFpbF92ZXJpZmllZCI6ZmFsc2UsImRlc1RpcG9Eb2N1bWVudG8iOiJETkkiLCJjb2RUaXBvRG9jdW1lbnRvIjoiMiIsInByZWZlcnJlZF91c2VybmFtZSI6ImNwLWNlcnRpLTEyQGdtYWlsLmNvbSIsIm51bWVyb0RvY3VtZW50byI6IjQwODk4MDA3IiwiYXBlTWF0ZXJubyI6Ik5vbGFuIiwibm9tYnJlQ29tcGxldG8iOiJOaWxkYSBOdcOxZXogTm9sYW4iLCJhcGVQYXRlcm5vIjoiTnXDsWV6IiwiZW1haWwiOiJjcC1jZXJ0aS0xMkBnbWFpbC5jb20iLCJub21icmVzIjoiTmlsZGEifQ.GGTKYFMpKkmv7iVc2XuT2OQYD22CpfoTTNvZa8Ktwh-W6hg9W81MdAmw8M4TKUaua04AObwho9TcICEUZCyrYJNn_zufnsWQ06rqPv0hIJ2UTSfcvHY43B3sEbTp6HhQGly0-FibDuR87rrFIpI1xqH_DqoekAzOs5aPtzciWeVRISS2LzFHfeICWtUx2swTVditI4zNkJwsw4-7UneyBXXTKi0xe4cP8hHQY8MPjUEwGN45rjmlGR2_UwRiwHNhrBGEArtPMP1yILEqQlKY2QDmlbskLFwXgDmXzwv-XmKdD0HClEcONd7WoaYxJnadnTzVu4TXwI8NSbVHuEECuw"/>
    <n v="111"/>
    <s v="111 | Nilda Nuñez Nolan"/>
    <s v="application/json, text/plain, */*"/>
    <m/>
    <n v="20147907487"/>
    <s v="comunes-query"/>
    <s v="https://gateway-apim-test.vuce.gob.pe/pass-through-https-cert/cp2/comunes-query/1.0/master/findByCode?codigo=PARAMETROS_GENERALES"/>
    <n v="129"/>
    <n v="102"/>
    <s v="https://gateway-apim-test.vuce.gob.pe/pass-through-https-cert/cp2/comunes-query/1.0/master/findByCode?"/>
    <s v="https://gateway-apim-test.vuce.gob.pe/pass-through-https-cert/cp2/comunes-query/1.0/master/findByCode?"/>
    <x v="6"/>
  </r>
  <r>
    <s v="Declaración marítima de sanidad - opinar"/>
    <x v="0"/>
    <x v="0"/>
    <x v="0"/>
    <x v="4"/>
    <s v="https://gateway-apim-test.vuce.gob.pe/pass-through-https-cert/cp2/gestionduenave-command/1.0/escala-revision"/>
    <s v="{&quot;escala&quot;:1306,&quot;ruc&quot;:&quot;20147907487&quot;,&quot;indEnRevision&quot;:true,&quot;user&quot;:&quot;111 | Nilda NuÃ±ez Nolan&quot;}"/>
    <s v="Bearer eyJhbGciOiJSUzI1NiIsInR5cCIgOiAiSldUIiwia2lkIiA6ICJZbzNJa18xYU9XUk5QcWxPLVJVTmUzVjhESldTU2U0eUgybFp4MG52cy1rIn0.eyJleHAiOjE3NTU4ODYxNTEsImlhdCI6MTc1NTg4NDM1MSwianRpIjoiM2FkNTcwMTMtMDI3ZC00OTNjLTljY2QtNmJkZDdiMWRlNjljIiwiaXNzIjoiaHR0cHM6Ly9hdXRob3JpemUtdGVzdC52dWNlLmdvYi5wZS9hdXRoMi9yZWFsbXMvYXV0ZW50aWNhY2lvbjIiLCJhdWQiOiJhY2NvdW50Iiwic3ViIjoiZjo1ODY4MTA4Zi0yZTdkLTQ4NGEtYTZkYi00ZWYyMmZhZjJlYWE6Y3AtY2VydGktMTJAZ21haWwuY29tIiwidHlwIjoiQmVhcmVyIiwiYXpwIjoibGFuZGluZy1hdXRoMiIsInNlc3Npb25fc3RhdGUiOiI4M2E4NWUzNS04ODkzLTRjN2UtOTkzMy04OTVmYTEyM2E3Y2E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4M2E4NWUzNS04ODkzLTRjN2UtOTkzMy04OTVmYTEyM2E3Y2EiLCJlbWFpbF92ZXJpZmllZCI6ZmFsc2UsImRlc1RpcG9Eb2N1bWVudG8iOiJETkkiLCJjb2RUaXBvRG9jdW1lbnRvIjoiMiIsInByZWZlcnJlZF91c2VybmFtZSI6ImNwLWNlcnRpLTEyQGdtYWlsLmNvbSIsIm51bWVyb0RvY3VtZW50byI6IjQwODk4MDA3IiwiYXBlTWF0ZXJubyI6Ik5vbGFuIiwibm9tYnJlQ29tcGxldG8iOiJOaWxkYSBOdcOxZXogTm9sYW4iLCJhcGVQYXRlcm5vIjoiTnXDsWV6IiwiZW1haWwiOiJjcC1jZXJ0aS0xMkBnbWFpbC5jb20iLCJub21icmVzIjoiTmlsZGEifQ.zV8ygWO6Fx6n_iDlBbH7K-WDwq10_1Yo1VarDWj7a8c8weobXlkl5vnPNjRCNXeR1qh_teDu-vCj1lyFbAdjgTQNM0rAmJek2xeAm4SJVUa8qNVm7ViymyMCAHGIFhOtmm5sfp9asclRLJNCHsI7RgbrfJ1CfTjcruMyDIJTc2IOZo5w5RQqniJnHqOzr8qKZclrSYoCUx21FbMNau0Lxb3Mi18rm_c88zQzgCPYMpsw8T0OgK6Fpxd9eFmbcu-Tk31YuaMG-nNgolhdy79XOMwqbZFteRZl-n6Br5YF1xSa37E9mIXvoC3v-YLfx7W6nU0yDrn64-hOEYs433KRWQ"/>
    <n v="111"/>
    <s v="111 | Nilda Nuñez Nolan"/>
    <s v="application/json, text/plain, */*"/>
    <s v="application/json"/>
    <n v="20147907487"/>
    <s v="gestionduenave-command"/>
    <s v="https://gateway-apim-test.vuce.gob.pe/pass-through-https-cert/cp2/gestionduenave-command/1.0/escala-revision"/>
    <n v="108"/>
    <n v="108"/>
    <s v="https://gateway-apim-test.vuce.gob.pe/pass-through-https-cert/cp2/gestionduenave-command/1.0/escala-revision"/>
    <s v="https://gateway-apim-test.vuce.gob.pe/pass-through-https-cert/cp2/gestionduenave-command/1.0/escala-revision"/>
    <x v="35"/>
  </r>
  <r>
    <s v="Declaración marítima de sanidad - opinar"/>
    <x v="0"/>
    <x v="0"/>
    <x v="13"/>
    <x v="4"/>
    <s v="https://gateway-apim-test.vuce.gob.pe/pass-through-https-cert/cp2/gestionduenave-command/1.0/escala-revision"/>
    <s v="{&quot;escala&quot;:1306,&quot;ruc&quot;:&quot;20147907487&quot;,&quot;indEnRevision&quot;:true,&quot;user&quot;:&quot;111 | Nilda NuÃ±ez Nolan&quot;}"/>
    <s v="Bearer eyJhbGciOiJSUzI1NiIsInR5cCIgOiAiSldUIiwia2lkIiA6ICJZbzNJa18xYU9XUk5QcWxPLVJVTmUzVjhESldTU2U0eUgybFp4MG52cy1rIn0.eyJleHAiOjE3NTU4OTAxMDYsImlhdCI6MTc1NTg4ODMwNiwianRpIjoiNjY5YjA2NGEtN2U4ZC00YjI1LWI4OTMtYTBhMzQwZmNiZmRkIiwiaXNzIjoiaHR0cHM6Ly9hdXRob3JpemUtdGVzdC52dWNlLmdvYi5wZS9hdXRoMi9yZWFsbXMvYXV0ZW50aWNhY2lvbjIiLCJhdWQiOiJhY2NvdW50Iiwic3ViIjoiZjo1ODY4MTA4Zi0yZTdkLTQ4NGEtYTZkYi00ZWYyMmZhZjJlYWE6Y3AtY2VydGktMTJAZ21haWwuY29tIiwidHlwIjoiQmVhcmVyIiwiYXpwIjoibGFuZGluZy1hdXRoMiIsInNlc3Npb25fc3RhdGUiOiJhYTRiMzgwNC1hZWZlLTQ0OTQtODliMi05YzQ1ZDA5MjdhZjA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JhYTRiMzgwNC1hZWZlLTQ0OTQtODliMi05YzQ1ZDA5MjdhZjAiLCJlbWFpbF92ZXJpZmllZCI6ZmFsc2UsImRlc1RpcG9Eb2N1bWVudG8iOiJETkkiLCJjb2RUaXBvRG9jdW1lbnRvIjoiMiIsInByZWZlcnJlZF91c2VybmFtZSI6ImNwLWNlcnRpLTEyQGdtYWlsLmNvbSIsIm51bWVyb0RvY3VtZW50byI6IjQwODk4MDA3IiwiYXBlTWF0ZXJubyI6Ik5vbGFuIiwibm9tYnJlQ29tcGxldG8iOiJOaWxkYSBOdcOxZXogTm9sYW4iLCJhcGVQYXRlcm5vIjoiTnXDsWV6IiwiZW1haWwiOiJjcC1jZXJ0aS0xMkBnbWFpbC5jb20iLCJub21icmVzIjoiTmlsZGEifQ.GGTKYFMpKkmv7iVc2XuT2OQYD22CpfoTTNvZa8Ktwh-W6hg9W81MdAmw8M4TKUaua04AObwho9TcICEUZCyrYJNn_zufnsWQ06rqPv0hIJ2UTSfcvHY43B3sEbTp6HhQGly0-FibDuR87rrFIpI1xqH_DqoekAzOs5aPtzciWeVRISS2LzFHfeICWtUx2swTVditI4zNkJwsw4-7UneyBXXTKi0xe4cP8hHQY8MPjUEwGN45rjmlGR2_UwRiwHNhrBGEArtPMP1yILEqQlKY2QDmlbskLFwXgDmXzwv-XmKdD0HClEcONd7WoaYxJnadnTzVu4TXwI8NSbVHuEECuw"/>
    <n v="111"/>
    <s v="111 | Nilda Nuñez Nolan"/>
    <s v="application/json, text/plain, */*"/>
    <s v="application/json"/>
    <n v="20147907487"/>
    <s v="gestionduenave-command"/>
    <s v="https://gateway-apim-test.vuce.gob.pe/pass-through-https-cert/cp2/gestionduenave-command/1.0/escala-revision"/>
    <n v="108"/>
    <n v="108"/>
    <s v="https://gateway-apim-test.vuce.gob.pe/pass-through-https-cert/cp2/gestionduenave-command/1.0/escala-revision"/>
    <s v="https://gateway-apim-test.vuce.gob.pe/pass-through-https-cert/cp2/gestionduenave-command/1.0/escala-revision"/>
    <x v="35"/>
  </r>
  <r>
    <s v="Declaración marítima de sanidad - opinar"/>
    <x v="0"/>
    <x v="0"/>
    <x v="14"/>
    <x v="3"/>
    <s v="https://gateway-apim-test.vuce.gob.pe/pass-through-https-cert/cp2/gestionduenave-query/1.0/agency/findByRuc?ruc=20100010136"/>
    <m/>
    <s v="Bearer eyJhbGciOiJSUzI1NiIsInR5cCIgOiAiSldUIiwia2lkIiA6ICJZbzNJa18xYU9XUk5QcWxPLVJVTmUzVjhESldTU2U0eUgybFp4MG52cy1rIn0.eyJleHAiOjE3NTU4OTAxMDYsImlhdCI6MTc1NTg4ODMwNiwianRpIjoiNjY5YjA2NGEtN2U4ZC00YjI1LWI4OTMtYTBhMzQwZmNiZmRkIiwiaXNzIjoiaHR0cHM6Ly9hdXRob3JpemUtdGVzdC52dWNlLmdvYi5wZS9hdXRoMi9yZWFsbXMvYXV0ZW50aWNhY2lvbjIiLCJhdWQiOiJhY2NvdW50Iiwic3ViIjoiZjo1ODY4MTA4Zi0yZTdkLTQ4NGEtYTZkYi00ZWYyMmZhZjJlYWE6Y3AtY2VydGktMTJAZ21haWwuY29tIiwidHlwIjoiQmVhcmVyIiwiYXpwIjoibGFuZGluZy1hdXRoMiIsInNlc3Npb25fc3RhdGUiOiJhYTRiMzgwNC1hZWZlLTQ0OTQtODliMi05YzQ1ZDA5MjdhZjA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JhYTRiMzgwNC1hZWZlLTQ0OTQtODliMi05YzQ1ZDA5MjdhZjAiLCJlbWFpbF92ZXJpZmllZCI6ZmFsc2UsImRlc1RpcG9Eb2N1bWVudG8iOiJETkkiLCJjb2RUaXBvRG9jdW1lbnRvIjoiMiIsInByZWZlcnJlZF91c2VybmFtZSI6ImNwLWNlcnRpLTEyQGdtYWlsLmNvbSIsIm51bWVyb0RvY3VtZW50byI6IjQwODk4MDA3IiwiYXBlTWF0ZXJubyI6Ik5vbGFuIiwibm9tYnJlQ29tcGxldG8iOiJOaWxkYSBOdcOxZXogTm9sYW4iLCJhcGVQYXRlcm5vIjoiTnXDsWV6IiwiZW1haWwiOiJjcC1jZXJ0aS0xMkBnbWFpbC5jb20iLCJub21icmVzIjoiTmlsZGEifQ.GGTKYFMpKkmv7iVc2XuT2OQYD22CpfoTTNvZa8Ktwh-W6hg9W81MdAmw8M4TKUaua04AObwho9TcICEUZCyrYJNn_zufnsWQ06rqPv0hIJ2UTSfcvHY43B3sEbTp6HhQGly0-FibDuR87rrFIpI1xqH_DqoekAzOs5aPtzciWeVRISS2LzFHfeICWtUx2swTVditI4zNkJwsw4-7UneyBXXTKi0xe4cP8hHQY8MPjUEwGN45rjmlGR2_UwRiwHNhrBGEArtPMP1yILEqQlKY2QDmlbskLFwXgDmXzwv-XmKdD0HClEcONd7WoaYxJnadnTzVu4TXwI8NSbVHuEECuw"/>
    <n v="111"/>
    <s v="111 | Nilda Nuñez Nolan"/>
    <s v="application/json, text/plain, */*"/>
    <m/>
    <n v="20147907487"/>
    <s v="gestionduenave-query"/>
    <s v="https://gateway-apim-test.vuce.gob.pe/pass-through-https-cert/cp2/gestionduenave-query/1.0/agency/findByRuc?ruc=20100010136"/>
    <n v="123"/>
    <n v="108"/>
    <s v="https://gateway-apim-test.vuce.gob.pe/pass-through-https-cert/cp2/gestionduenave-query/1.0/agency/findByRuc?"/>
    <s v="https://gateway-apim-test.vuce.gob.pe/pass-through-https-cert/cp2/gestionduenave-query/1.0/agency/findByRuc?"/>
    <x v="36"/>
  </r>
  <r>
    <s v="Declaración marítima de sanidad - opinar"/>
    <x v="0"/>
    <x v="0"/>
    <x v="13"/>
    <x v="3"/>
    <s v="https://gateway-apim-test.vuce.gob.pe/pass-through-https-cert/cp2/gestionduenave-query/1.0/agency/findByRuc?ruc=20100010136"/>
    <m/>
    <s v="Bearer eyJhbGciOiJSUzI1NiIsInR5cCIgOiAiSldUIiwia2lkIiA6ICJZbzNJa18xYU9XUk5QcWxPLVJVTmUzVjhESldTU2U0eUgybFp4MG52cy1rIn0.eyJleHAiOjE3NTU4OTAxMDYsImlhdCI6MTc1NTg4ODMwNiwianRpIjoiNjY5YjA2NGEtN2U4ZC00YjI1LWI4OTMtYTBhMzQwZmNiZmRkIiwiaXNzIjoiaHR0cHM6Ly9hdXRob3JpemUtdGVzdC52dWNlLmdvYi5wZS9hdXRoMi9yZWFsbXMvYXV0ZW50aWNhY2lvbjIiLCJhdWQiOiJhY2NvdW50Iiwic3ViIjoiZjo1ODY4MTA4Zi0yZTdkLTQ4NGEtYTZkYi00ZWYyMmZhZjJlYWE6Y3AtY2VydGktMTJAZ21haWwuY29tIiwidHlwIjoiQmVhcmVyIiwiYXpwIjoibGFuZGluZy1hdXRoMiIsInNlc3Npb25fc3RhdGUiOiJhYTRiMzgwNC1hZWZlLTQ0OTQtODliMi05YzQ1ZDA5MjdhZjA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JhYTRiMzgwNC1hZWZlLTQ0OTQtODliMi05YzQ1ZDA5MjdhZjAiLCJlbWFpbF92ZXJpZmllZCI6ZmFsc2UsImRlc1RpcG9Eb2N1bWVudG8iOiJETkkiLCJjb2RUaXBvRG9jdW1lbnRvIjoiMiIsInByZWZlcnJlZF91c2VybmFtZSI6ImNwLWNlcnRpLTEyQGdtYWlsLmNvbSIsIm51bWVyb0RvY3VtZW50byI6IjQwODk4MDA3IiwiYXBlTWF0ZXJubyI6Ik5vbGFuIiwibm9tYnJlQ29tcGxldG8iOiJOaWxkYSBOdcOxZXogTm9sYW4iLCJhcGVQYXRlcm5vIjoiTnXDsWV6IiwiZW1haWwiOiJjcC1jZXJ0aS0xMkBnbWFpbC5jb20iLCJub21icmVzIjoiTmlsZGEifQ.GGTKYFMpKkmv7iVc2XuT2OQYD22CpfoTTNvZa8Ktwh-W6hg9W81MdAmw8M4TKUaua04AObwho9TcICEUZCyrYJNn_zufnsWQ06rqPv0hIJ2UTSfcvHY43B3sEbTp6HhQGly0-FibDuR87rrFIpI1xqH_DqoekAzOs5aPtzciWeVRISS2LzFHfeICWtUx2swTVditI4zNkJwsw4-7UneyBXXTKi0xe4cP8hHQY8MPjUEwGN45rjmlGR2_UwRiwHNhrBGEArtPMP1yILEqQlKY2QDmlbskLFwXgDmXzwv-XmKdD0HClEcONd7WoaYxJnadnTzVu4TXwI8NSbVHuEECuw"/>
    <n v="111"/>
    <s v="111 | Nilda Nuñez Nolan"/>
    <s v="application/json, text/plain, */*"/>
    <m/>
    <n v="20147907487"/>
    <s v="gestionduenave-query"/>
    <s v="https://gateway-apim-test.vuce.gob.pe/pass-through-https-cert/cp2/gestionduenave-query/1.0/agency/findByRuc?ruc=20100010136"/>
    <n v="123"/>
    <n v="108"/>
    <s v="https://gateway-apim-test.vuce.gob.pe/pass-through-https-cert/cp2/gestionduenave-query/1.0/agency/findByRuc?"/>
    <s v="https://gateway-apim-test.vuce.gob.pe/pass-through-https-cert/cp2/gestionduenave-query/1.0/agency/findByRuc?"/>
    <x v="36"/>
  </r>
  <r>
    <s v="Declaración marítima de sanidad - opinar"/>
    <x v="0"/>
    <x v="0"/>
    <x v="13"/>
    <x v="3"/>
    <s v="https://gateway-apim-test.vuce.gob.pe/pass-through-https-cert/cp2/gestionduenave-query/1.0/agency/findByRuc?ruc=20101395031"/>
    <m/>
    <s v="Bearer eyJhbGciOiJSUzI1NiIsInR5cCIgOiAiSldUIiwia2lkIiA6ICJZbzNJa18xYU9XUk5QcWxPLVJVTmUzVjhESldTU2U0eUgybFp4MG52cy1rIn0.eyJleHAiOjE3NTU4OTAxMDYsImlhdCI6MTc1NTg4ODMwNiwianRpIjoiNjY5YjA2NGEtN2U4ZC00YjI1LWI4OTMtYTBhMzQwZmNiZmRkIiwiaXNzIjoiaHR0cHM6Ly9hdXRob3JpemUtdGVzdC52dWNlLmdvYi5wZS9hdXRoMi9yZWFsbXMvYXV0ZW50aWNhY2lvbjIiLCJhdWQiOiJhY2NvdW50Iiwic3ViIjoiZjo1ODY4MTA4Zi0yZTdkLTQ4NGEtYTZkYi00ZWYyMmZhZjJlYWE6Y3AtY2VydGktMTJAZ21haWwuY29tIiwidHlwIjoiQmVhcmVyIiwiYXpwIjoibGFuZGluZy1hdXRoMiIsInNlc3Npb25fc3RhdGUiOiJhYTRiMzgwNC1hZWZlLTQ0OTQtODliMi05YzQ1ZDA5MjdhZjA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JhYTRiMzgwNC1hZWZlLTQ0OTQtODliMi05YzQ1ZDA5MjdhZjAiLCJlbWFpbF92ZXJpZmllZCI6ZmFsc2UsImRlc1RpcG9Eb2N1bWVudG8iOiJETkkiLCJjb2RUaXBvRG9jdW1lbnRvIjoiMiIsInByZWZlcnJlZF91c2VybmFtZSI6ImNwLWNlcnRpLTEyQGdtYWlsLmNvbSIsIm51bWVyb0RvY3VtZW50byI6IjQwODk4MDA3IiwiYXBlTWF0ZXJubyI6Ik5vbGFuIiwibm9tYnJlQ29tcGxldG8iOiJOaWxkYSBOdcOxZXogTm9sYW4iLCJhcGVQYXRlcm5vIjoiTnXDsWV6IiwiZW1haWwiOiJjcC1jZXJ0aS0xMkBnbWFpbC5jb20iLCJub21icmVzIjoiTmlsZGEifQ.GGTKYFMpKkmv7iVc2XuT2OQYD22CpfoTTNvZa8Ktwh-W6hg9W81MdAmw8M4TKUaua04AObwho9TcICEUZCyrYJNn_zufnsWQ06rqPv0hIJ2UTSfcvHY43B3sEbTp6HhQGly0-FibDuR87rrFIpI1xqH_DqoekAzOs5aPtzciWeVRISS2LzFHfeICWtUx2swTVditI4zNkJwsw4-7UneyBXXTKi0xe4cP8hHQY8MPjUEwGN45rjmlGR2_UwRiwHNhrBGEArtPMP1yILEqQlKY2QDmlbskLFwXgDmXzwv-XmKdD0HClEcONd7WoaYxJnadnTzVu4TXwI8NSbVHuEECuw"/>
    <n v="111"/>
    <s v="111 | Nilda Nuñez Nolan"/>
    <s v="application/json, text/plain, */*"/>
    <m/>
    <n v="20147907487"/>
    <s v="gestionduenave-query"/>
    <s v="https://gateway-apim-test.vuce.gob.pe/pass-through-https-cert/cp2/gestionduenave-query/1.0/agency/findByRuc?ruc=20101395031"/>
    <n v="123"/>
    <n v="108"/>
    <s v="https://gateway-apim-test.vuce.gob.pe/pass-through-https-cert/cp2/gestionduenave-query/1.0/agency/findByRuc?"/>
    <s v="https://gateway-apim-test.vuce.gob.pe/pass-through-https-cert/cp2/gestionduenave-query/1.0/agency/findByRuc?"/>
    <x v="36"/>
  </r>
  <r>
    <s v="Declaración marítima de sanidad - opinar"/>
    <x v="0"/>
    <x v="0"/>
    <x v="13"/>
    <x v="3"/>
    <s v="https://gateway-apim-test.vuce.gob.pe/pass-through-https-cert/cp2/gestionduenave-query/1.0/agency/findByRuc?ruc=20147907487"/>
    <m/>
    <s v="Bearer eyJhbGciOiJSUzI1NiIsInR5cCIgOiAiSldUIiwia2lkIiA6ICJZbzNJa18xYU9XUk5QcWxPLVJVTmUzVjhESldTU2U0eUgybFp4MG52cy1rIn0.eyJleHAiOjE3NTU4OTAxMDYsImlhdCI6MTc1NTg4ODMwNiwianRpIjoiNjY5YjA2NGEtN2U4ZC00YjI1LWI4OTMtYTBhMzQwZmNiZmRkIiwiaXNzIjoiaHR0cHM6Ly9hdXRob3JpemUtdGVzdC52dWNlLmdvYi5wZS9hdXRoMi9yZWFsbXMvYXV0ZW50aWNhY2lvbjIiLCJhdWQiOiJhY2NvdW50Iiwic3ViIjoiZjo1ODY4MTA4Zi0yZTdkLTQ4NGEtYTZkYi00ZWYyMmZhZjJlYWE6Y3AtY2VydGktMTJAZ21haWwuY29tIiwidHlwIjoiQmVhcmVyIiwiYXpwIjoibGFuZGluZy1hdXRoMiIsInNlc3Npb25fc3RhdGUiOiJhYTRiMzgwNC1hZWZlLTQ0OTQtODliMi05YzQ1ZDA5MjdhZjA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JhYTRiMzgwNC1hZWZlLTQ0OTQtODliMi05YzQ1ZDA5MjdhZjAiLCJlbWFpbF92ZXJpZmllZCI6ZmFsc2UsImRlc1RpcG9Eb2N1bWVudG8iOiJETkkiLCJjb2RUaXBvRG9jdW1lbnRvIjoiMiIsInByZWZlcnJlZF91c2VybmFtZSI6ImNwLWNlcnRpLTEyQGdtYWlsLmNvbSIsIm51bWVyb0RvY3VtZW50byI6IjQwODk4MDA3IiwiYXBlTWF0ZXJubyI6Ik5vbGFuIiwibm9tYnJlQ29tcGxldG8iOiJOaWxkYSBOdcOxZXogTm9sYW4iLCJhcGVQYXRlcm5vIjoiTnXDsWV6IiwiZW1haWwiOiJjcC1jZXJ0aS0xMkBnbWFpbC5jb20iLCJub21icmVzIjoiTmlsZGEifQ.GGTKYFMpKkmv7iVc2XuT2OQYD22CpfoTTNvZa8Ktwh-W6hg9W81MdAmw8M4TKUaua04AObwho9TcICEUZCyrYJNn_zufnsWQ06rqPv0hIJ2UTSfcvHY43B3sEbTp6HhQGly0-FibDuR87rrFIpI1xqH_DqoekAzOs5aPtzciWeVRISS2LzFHfeICWtUx2swTVditI4zNkJwsw4-7UneyBXXTKi0xe4cP8hHQY8MPjUEwGN45rjmlGR2_UwRiwHNhrBGEArtPMP1yILEqQlKY2QDmlbskLFwXgDmXzwv-XmKdD0HClEcONd7WoaYxJnadnTzVu4TXwI8NSbVHuEECuw"/>
    <n v="111"/>
    <s v="111 | Nilda Nuñez Nolan"/>
    <s v="application/json, text/plain, */*"/>
    <m/>
    <n v="20147907487"/>
    <s v="gestionduenave-query"/>
    <s v="https://gateway-apim-test.vuce.gob.pe/pass-through-https-cert/cp2/gestionduenave-query/1.0/agency/findByRuc?ruc=20147907487"/>
    <n v="123"/>
    <n v="108"/>
    <s v="https://gateway-apim-test.vuce.gob.pe/pass-through-https-cert/cp2/gestionduenave-query/1.0/agency/findByRuc?"/>
    <s v="https://gateway-apim-test.vuce.gob.pe/pass-through-https-cert/cp2/gestionduenave-query/1.0/agency/findByRuc?"/>
    <x v="36"/>
  </r>
  <r>
    <s v="Declaración marítima de sanidad - opinar"/>
    <x v="0"/>
    <x v="0"/>
    <x v="0"/>
    <x v="3"/>
    <s v="https://gateway-apim-test.vuce.gob.pe/pass-through-https-cert/cp2/gestionduenave-query/1.0/declaracion-maritima-sanidad/1306"/>
    <m/>
    <s v="Bearer eyJhbGciOiJSUzI1NiIsInR5cCIgOiAiSldUIiwia2lkIiA6ICJZbzNJa18xYU9XUk5QcWxPLVJVTmUzVjhESldTU2U0eUgybFp4MG52cy1rIn0.eyJleHAiOjE3NTU4ODYxNTEsImlhdCI6MTc1NTg4NDM1MSwianRpIjoiM2FkNTcwMTMtMDI3ZC00OTNjLTljY2QtNmJkZDdiMWRlNjljIiwiaXNzIjoiaHR0cHM6Ly9hdXRob3JpemUtdGVzdC52dWNlLmdvYi5wZS9hdXRoMi9yZWFsbXMvYXV0ZW50aWNhY2lvbjIiLCJhdWQiOiJhY2NvdW50Iiwic3ViIjoiZjo1ODY4MTA4Zi0yZTdkLTQ4NGEtYTZkYi00ZWYyMmZhZjJlYWE6Y3AtY2VydGktMTJAZ21haWwuY29tIiwidHlwIjoiQmVhcmVyIiwiYXpwIjoibGFuZGluZy1hdXRoMiIsInNlc3Npb25fc3RhdGUiOiI4M2E4NWUzNS04ODkzLTRjN2UtOTkzMy04OTVmYTEyM2E3Y2E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4M2E4NWUzNS04ODkzLTRjN2UtOTkzMy04OTVmYTEyM2E3Y2EiLCJlbWFpbF92ZXJpZmllZCI6ZmFsc2UsImRlc1RpcG9Eb2N1bWVudG8iOiJETkkiLCJjb2RUaXBvRG9jdW1lbnRvIjoiMiIsInByZWZlcnJlZF91c2VybmFtZSI6ImNwLWNlcnRpLTEyQGdtYWlsLmNvbSIsIm51bWVyb0RvY3VtZW50byI6IjQwODk4MDA3IiwiYXBlTWF0ZXJubyI6Ik5vbGFuIiwibm9tYnJlQ29tcGxldG8iOiJOaWxkYSBOdcOxZXogTm9sYW4iLCJhcGVQYXRlcm5vIjoiTnXDsWV6IiwiZW1haWwiOiJjcC1jZXJ0aS0xMkBnbWFpbC5jb20iLCJub21icmVzIjoiTmlsZGEifQ.zV8ygWO6Fx6n_iDlBbH7K-WDwq10_1Yo1VarDWj7a8c8weobXlkl5vnPNjRCNXeR1qh_teDu-vCj1lyFbAdjgTQNM0rAmJek2xeAm4SJVUa8qNVm7ViymyMCAHGIFhOtmm5sfp9asclRLJNCHsI7RgbrfJ1CfTjcruMyDIJTc2IOZo5w5RQqniJnHqOzr8qKZclrSYoCUx21FbMNau0Lxb3Mi18rm_c88zQzgCPYMpsw8T0OgK6Fpxd9eFmbcu-Tk31YuaMG-nNgolhdy79XOMwqbZFteRZl-n6Br5YF1xSa37E9mIXvoC3v-YLfx7W6nU0yDrn64-hOEYs433KRWQ"/>
    <n v="111"/>
    <s v="111 | Nilda Nuñez Nolan"/>
    <s v="application/json, text/plain, */*"/>
    <m/>
    <n v="20147907487"/>
    <s v="gestionduenave-query"/>
    <s v="https://gateway-apim-test.vuce.gob.pe/pass-through-https-cert/cp2/gestionduenave-query/1.0/declaracion-maritima-sanidad/1306"/>
    <n v="124"/>
    <n v="124"/>
    <s v="https://gateway-apim-test.vuce.gob.pe/pass-through-https-cert/cp2/gestionduenave-query/1.0/declaracion-maritima-sanidad/1306"/>
    <s v="https://gateway-apim-test.vuce.gob.pe/pass-through-https-cert/cp2/gestionduenave-query/1.0/declaracion-maritima-sanidad/1306"/>
    <x v="37"/>
  </r>
  <r>
    <s v="Declaración marítima de sanidad - opinar"/>
    <x v="0"/>
    <x v="0"/>
    <x v="0"/>
    <x v="3"/>
    <s v="https://gateway-apim-test.vuce.gob.pe/pass-through-https-cert/cp2/gestionduenave-query/1.0/escalas/1306?escalaId=1306"/>
    <m/>
    <s v="Bearer eyJhbGciOiJSUzI1NiIsInR5cCIgOiAiSldUIiwia2lkIiA6ICJZbzNJa18xYU9XUk5QcWxPLVJVTmUzVjhESldTU2U0eUgybFp4MG52cy1rIn0.eyJleHAiOjE3NTU4ODYxNTEsImlhdCI6MTc1NTg4NDM1MSwianRpIjoiM2FkNTcwMTMtMDI3ZC00OTNjLTljY2QtNmJkZDdiMWRlNjljIiwiaXNzIjoiaHR0cHM6Ly9hdXRob3JpemUtdGVzdC52dWNlLmdvYi5wZS9hdXRoMi9yZWFsbXMvYXV0ZW50aWNhY2lvbjIiLCJhdWQiOiJhY2NvdW50Iiwic3ViIjoiZjo1ODY4MTA4Zi0yZTdkLTQ4NGEtYTZkYi00ZWYyMmZhZjJlYWE6Y3AtY2VydGktMTJAZ21haWwuY29tIiwidHlwIjoiQmVhcmVyIiwiYXpwIjoibGFuZGluZy1hdXRoMiIsInNlc3Npb25fc3RhdGUiOiI4M2E4NWUzNS04ODkzLTRjN2UtOTkzMy04OTVmYTEyM2E3Y2E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4M2E4NWUzNS04ODkzLTRjN2UtOTkzMy04OTVmYTEyM2E3Y2EiLCJlbWFpbF92ZXJpZmllZCI6ZmFsc2UsImRlc1RpcG9Eb2N1bWVudG8iOiJETkkiLCJjb2RUaXBvRG9jdW1lbnRvIjoiMiIsInByZWZlcnJlZF91c2VybmFtZSI6ImNwLWNlcnRpLTEyQGdtYWlsLmNvbSIsIm51bWVyb0RvY3VtZW50byI6IjQwODk4MDA3IiwiYXBlTWF0ZXJubyI6Ik5vbGFuIiwibm9tYnJlQ29tcGxldG8iOiJOaWxkYSBOdcOxZXogTm9sYW4iLCJhcGVQYXRlcm5vIjoiTnXDsWV6IiwiZW1haWwiOiJjcC1jZXJ0aS0xMkBnbWFpbC5jb20iLCJub21icmVzIjoiTmlsZGEifQ.zV8ygWO6Fx6n_iDlBbH7K-WDwq10_1Yo1VarDWj7a8c8weobXlkl5vnPNjRCNXeR1qh_teDu-vCj1lyFbAdjgTQNM0rAmJek2xeAm4SJVUa8qNVm7ViymyMCAHGIFhOtmm5sfp9asclRLJNCHsI7RgbrfJ1CfTjcruMyDIJTc2IOZo5w5RQqniJnHqOzr8qKZclrSYoCUx21FbMNau0Lxb3Mi18rm_c88zQzgCPYMpsw8T0OgK6Fpxd9eFmbcu-Tk31YuaMG-nNgolhdy79XOMwqbZFteRZl-n6Br5YF1xSa37E9mIXvoC3v-YLfx7W6nU0yDrn64-hOEYs433KRWQ"/>
    <n v="111"/>
    <s v="111 | Nilda Nuñez Nolan"/>
    <s v="application/json, text/plain, */*"/>
    <m/>
    <n v="20147907487"/>
    <s v="gestionduenave-query"/>
    <s v="https://gateway-apim-test.vuce.gob.pe/pass-through-https-cert/cp2/gestionduenave-query/1.0/escalas/1306?escalaId=1306"/>
    <n v="117"/>
    <n v="104"/>
    <s v="https://gateway-apim-test.vuce.gob.pe/pass-through-https-cert/cp2/gestionduenave-query/1.0/escalas/1306?"/>
    <s v="https://gateway-apim-test.vuce.gob.pe/pass-through-https-cert/cp2/gestionduenave-query/1.0/escalas/1306?"/>
    <x v="38"/>
  </r>
  <r>
    <s v="Declaración marítima de sanidad - opinar"/>
    <x v="0"/>
    <x v="0"/>
    <x v="13"/>
    <x v="3"/>
    <s v="https://gateway-apim-test.vuce.gob.pe/pass-through-https-cert/cp2/gestionduenave-query/1.0/escalas/1306?escalaId=1306"/>
    <m/>
    <s v="Bearer eyJhbGciOiJSUzI1NiIsInR5cCIgOiAiSldUIiwia2lkIiA6ICJZbzNJa18xYU9XUk5QcWxPLVJVTmUzVjhESldTU2U0eUgybFp4MG52cy1rIn0.eyJleHAiOjE3NTU4OTAxMDYsImlhdCI6MTc1NTg4ODMwNiwianRpIjoiNjY5YjA2NGEtN2U4ZC00YjI1LWI4OTMtYTBhMzQwZmNiZmRkIiwiaXNzIjoiaHR0cHM6Ly9hdXRob3JpemUtdGVzdC52dWNlLmdvYi5wZS9hdXRoMi9yZWFsbXMvYXV0ZW50aWNhY2lvbjIiLCJhdWQiOiJhY2NvdW50Iiwic3ViIjoiZjo1ODY4MTA4Zi0yZTdkLTQ4NGEtYTZkYi00ZWYyMmZhZjJlYWE6Y3AtY2VydGktMTJAZ21haWwuY29tIiwidHlwIjoiQmVhcmVyIiwiYXpwIjoibGFuZGluZy1hdXRoMiIsInNlc3Npb25fc3RhdGUiOiJhYTRiMzgwNC1hZWZlLTQ0OTQtODliMi05YzQ1ZDA5MjdhZjA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JhYTRiMzgwNC1hZWZlLTQ0OTQtODliMi05YzQ1ZDA5MjdhZjAiLCJlbWFpbF92ZXJpZmllZCI6ZmFsc2UsImRlc1RpcG9Eb2N1bWVudG8iOiJETkkiLCJjb2RUaXBvRG9jdW1lbnRvIjoiMiIsInByZWZlcnJlZF91c2VybmFtZSI6ImNwLWNlcnRpLTEyQGdtYWlsLmNvbSIsIm51bWVyb0RvY3VtZW50byI6IjQwODk4MDA3IiwiYXBlTWF0ZXJubyI6Ik5vbGFuIiwibm9tYnJlQ29tcGxldG8iOiJOaWxkYSBOdcOxZXogTm9sYW4iLCJhcGVQYXRlcm5vIjoiTnXDsWV6IiwiZW1haWwiOiJjcC1jZXJ0aS0xMkBnbWFpbC5jb20iLCJub21icmVzIjoiTmlsZGEifQ.GGTKYFMpKkmv7iVc2XuT2OQYD22CpfoTTNvZa8Ktwh-W6hg9W81MdAmw8M4TKUaua04AObwho9TcICEUZCyrYJNn_zufnsWQ06rqPv0hIJ2UTSfcvHY43B3sEbTp6HhQGly0-FibDuR87rrFIpI1xqH_DqoekAzOs5aPtzciWeVRISS2LzFHfeICWtUx2swTVditI4zNkJwsw4-7UneyBXXTKi0xe4cP8hHQY8MPjUEwGN45rjmlGR2_UwRiwHNhrBGEArtPMP1yILEqQlKY2QDmlbskLFwXgDmXzwv-XmKdD0HClEcONd7WoaYxJnadnTzVu4TXwI8NSbVHuEECuw"/>
    <n v="111"/>
    <s v="111 | Nilda Nuñez Nolan"/>
    <s v="application/json, text/plain, */*"/>
    <m/>
    <n v="20147907487"/>
    <s v="gestionduenave-query"/>
    <s v="https://gateway-apim-test.vuce.gob.pe/pass-through-https-cert/cp2/gestionduenave-query/1.0/escalas/1306?escalaId=1306"/>
    <n v="117"/>
    <n v="104"/>
    <s v="https://gateway-apim-test.vuce.gob.pe/pass-through-https-cert/cp2/gestionduenave-query/1.0/escalas/1306?"/>
    <s v="https://gateway-apim-test.vuce.gob.pe/pass-through-https-cert/cp2/gestionduenave-query/1.0/escalas/1306?"/>
    <x v="38"/>
  </r>
  <r>
    <s v="Declaración marítima de sanidad - opinar"/>
    <x v="0"/>
    <x v="0"/>
    <x v="0"/>
    <x v="3"/>
    <s v="https://gateway-apim-test.vuce.gob.pe/pass-through-https-cert/cp2/gestionduenave-query/1.0/escalas/convoy/1306"/>
    <m/>
    <s v="Bearer eyJhbGciOiJSUzI1NiIsInR5cCIgOiAiSldUIiwia2lkIiA6ICJZbzNJa18xYU9XUk5QcWxPLVJVTmUzVjhESldTU2U0eUgybFp4MG52cy1rIn0.eyJleHAiOjE3NTU4ODYxNTEsImlhdCI6MTc1NTg4NDM1MSwianRpIjoiM2FkNTcwMTMtMDI3ZC00OTNjLTljY2QtNmJkZDdiMWRlNjljIiwiaXNzIjoiaHR0cHM6Ly9hdXRob3JpemUtdGVzdC52dWNlLmdvYi5wZS9hdXRoMi9yZWFsbXMvYXV0ZW50aWNhY2lvbjIiLCJhdWQiOiJhY2NvdW50Iiwic3ViIjoiZjo1ODY4MTA4Zi0yZTdkLTQ4NGEtYTZkYi00ZWYyMmZhZjJlYWE6Y3AtY2VydGktMTJAZ21haWwuY29tIiwidHlwIjoiQmVhcmVyIiwiYXpwIjoibGFuZGluZy1hdXRoMiIsInNlc3Npb25fc3RhdGUiOiI4M2E4NWUzNS04ODkzLTRjN2UtOTkzMy04OTVmYTEyM2E3Y2E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4M2E4NWUzNS04ODkzLTRjN2UtOTkzMy04OTVmYTEyM2E3Y2EiLCJlbWFpbF92ZXJpZmllZCI6ZmFsc2UsImRlc1RpcG9Eb2N1bWVudG8iOiJETkkiLCJjb2RUaXBvRG9jdW1lbnRvIjoiMiIsInByZWZlcnJlZF91c2VybmFtZSI6ImNwLWNlcnRpLTEyQGdtYWlsLmNvbSIsIm51bWVyb0RvY3VtZW50byI6IjQwODk4MDA3IiwiYXBlTWF0ZXJubyI6Ik5vbGFuIiwibm9tYnJlQ29tcGxldG8iOiJOaWxkYSBOdcOxZXogTm9sYW4iLCJhcGVQYXRlcm5vIjoiTnXDsWV6IiwiZW1haWwiOiJjcC1jZXJ0aS0xMkBnbWFpbC5jb20iLCJub21icmVzIjoiTmlsZGEifQ.zV8ygWO6Fx6n_iDlBbH7K-WDwq10_1Yo1VarDWj7a8c8weobXlkl5vnPNjRCNXeR1qh_teDu-vCj1lyFbAdjgTQNM0rAmJek2xeAm4SJVUa8qNVm7ViymyMCAHGIFhOtmm5sfp9asclRLJNCHsI7RgbrfJ1CfTjcruMyDIJTc2IOZo5w5RQqniJnHqOzr8qKZclrSYoCUx21FbMNau0Lxb3Mi18rm_c88zQzgCPYMpsw8T0OgK6Fpxd9eFmbcu-Tk31YuaMG-nNgolhdy79XOMwqbZFteRZl-n6Br5YF1xSa37E9mIXvoC3v-YLfx7W6nU0yDrn64-hOEYs433KRWQ"/>
    <n v="111"/>
    <s v="111 | Nilda Nuñez Nolan"/>
    <s v="application/json, text/plain, */*"/>
    <m/>
    <n v="20147907487"/>
    <s v="gestionduenave-query"/>
    <s v="https://gateway-apim-test.vuce.gob.pe/pass-through-https-cert/cp2/gestionduenave-query/1.0/escalas/convoy/1306"/>
    <n v="110"/>
    <n v="110"/>
    <s v="https://gateway-apim-test.vuce.gob.pe/pass-through-https-cert/cp2/gestionduenave-query/1.0/escalas/convoy/1306"/>
    <s v="https://gateway-apim-test.vuce.gob.pe/pass-through-https-cert/cp2/gestionduenave-query/1.0/escalas/convoy/1306"/>
    <x v="39"/>
  </r>
  <r>
    <s v="Declaración marítima de sanidad - opinar"/>
    <x v="0"/>
    <x v="0"/>
    <x v="13"/>
    <x v="3"/>
    <s v="https://gateway-apim-test.vuce.gob.pe/pass-through-https-cert/cp2/gestionduenave-query/1.0/escalas/convoy/1306"/>
    <m/>
    <s v="Bearer eyJhbGciOiJSUzI1NiIsInR5cCIgOiAiSldUIiwia2lkIiA6ICJZbzNJa18xYU9XUk5QcWxPLVJVTmUzVjhESldTU2U0eUgybFp4MG52cy1rIn0.eyJleHAiOjE3NTU4OTAxMDYsImlhdCI6MTc1NTg4ODMwNiwianRpIjoiNjY5YjA2NGEtN2U4ZC00YjI1LWI4OTMtYTBhMzQwZmNiZmRkIiwiaXNzIjoiaHR0cHM6Ly9hdXRob3JpemUtdGVzdC52dWNlLmdvYi5wZS9hdXRoMi9yZWFsbXMvYXV0ZW50aWNhY2lvbjIiLCJhdWQiOiJhY2NvdW50Iiwic3ViIjoiZjo1ODY4MTA4Zi0yZTdkLTQ4NGEtYTZkYi00ZWYyMmZhZjJlYWE6Y3AtY2VydGktMTJAZ21haWwuY29tIiwidHlwIjoiQmVhcmVyIiwiYXpwIjoibGFuZGluZy1hdXRoMiIsInNlc3Npb25fc3RhdGUiOiJhYTRiMzgwNC1hZWZlLTQ0OTQtODliMi05YzQ1ZDA5MjdhZjA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JhYTRiMzgwNC1hZWZlLTQ0OTQtODliMi05YzQ1ZDA5MjdhZjAiLCJlbWFpbF92ZXJpZmllZCI6ZmFsc2UsImRlc1RpcG9Eb2N1bWVudG8iOiJETkkiLCJjb2RUaXBvRG9jdW1lbnRvIjoiMiIsInByZWZlcnJlZF91c2VybmFtZSI6ImNwLWNlcnRpLTEyQGdtYWlsLmNvbSIsIm51bWVyb0RvY3VtZW50byI6IjQwODk4MDA3IiwiYXBlTWF0ZXJubyI6Ik5vbGFuIiwibm9tYnJlQ29tcGxldG8iOiJOaWxkYSBOdcOxZXogTm9sYW4iLCJhcGVQYXRlcm5vIjoiTnXDsWV6IiwiZW1haWwiOiJjcC1jZXJ0aS0xMkBnbWFpbC5jb20iLCJub21icmVzIjoiTmlsZGEifQ.GGTKYFMpKkmv7iVc2XuT2OQYD22CpfoTTNvZa8Ktwh-W6hg9W81MdAmw8M4TKUaua04AObwho9TcICEUZCyrYJNn_zufnsWQ06rqPv0hIJ2UTSfcvHY43B3sEbTp6HhQGly0-FibDuR87rrFIpI1xqH_DqoekAzOs5aPtzciWeVRISS2LzFHfeICWtUx2swTVditI4zNkJwsw4-7UneyBXXTKi0xe4cP8hHQY8MPjUEwGN45rjmlGR2_UwRiwHNhrBGEArtPMP1yILEqQlKY2QDmlbskLFwXgDmXzwv-XmKdD0HClEcONd7WoaYxJnadnTzVu4TXwI8NSbVHuEECuw"/>
    <n v="111"/>
    <s v="111 | Nilda Nuñez Nolan"/>
    <s v="application/json, text/plain, */*"/>
    <m/>
    <n v="20147907487"/>
    <s v="gestionduenave-query"/>
    <s v="https://gateway-apim-test.vuce.gob.pe/pass-through-https-cert/cp2/gestionduenave-query/1.0/escalas/convoy/1306"/>
    <n v="110"/>
    <n v="110"/>
    <s v="https://gateway-apim-test.vuce.gob.pe/pass-through-https-cert/cp2/gestionduenave-query/1.0/escalas/convoy/1306"/>
    <s v="https://gateway-apim-test.vuce.gob.pe/pass-through-https-cert/cp2/gestionduenave-query/1.0/escalas/convoy/1306"/>
    <x v="39"/>
  </r>
  <r>
    <s v="Declaración marítima de sanidad - opinar"/>
    <x v="0"/>
    <x v="0"/>
    <x v="0"/>
    <x v="3"/>
    <s v="https://gateway-apim-test.vuce.gob.pe/pass-through-https-cert/cp2/gestionduenave-query/1.0/escala-seguimientos/escalaId/1306/1?escalaId=1306&amp;estado=1"/>
    <m/>
    <s v="Bearer eyJhbGciOiJSUzI1NiIsInR5cCIgOiAiSldUIiwia2lkIiA6ICJZbzNJa18xYU9XUk5QcWxPLVJVTmUzVjhESldTU2U0eUgybFp4MG52cy1rIn0.eyJleHAiOjE3NTU4ODYxNTEsImlhdCI6MTc1NTg4NDM1MSwianRpIjoiM2FkNTcwMTMtMDI3ZC00OTNjLTljY2QtNmJkZDdiMWRlNjljIiwiaXNzIjoiaHR0cHM6Ly9hdXRob3JpemUtdGVzdC52dWNlLmdvYi5wZS9hdXRoMi9yZWFsbXMvYXV0ZW50aWNhY2lvbjIiLCJhdWQiOiJhY2NvdW50Iiwic3ViIjoiZjo1ODY4MTA4Zi0yZTdkLTQ4NGEtYTZkYi00ZWYyMmZhZjJlYWE6Y3AtY2VydGktMTJAZ21haWwuY29tIiwidHlwIjoiQmVhcmVyIiwiYXpwIjoibGFuZGluZy1hdXRoMiIsInNlc3Npb25fc3RhdGUiOiI4M2E4NWUzNS04ODkzLTRjN2UtOTkzMy04OTVmYTEyM2E3Y2E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4M2E4NWUzNS04ODkzLTRjN2UtOTkzMy04OTVmYTEyM2E3Y2EiLCJlbWFpbF92ZXJpZmllZCI6ZmFsc2UsImRlc1RpcG9Eb2N1bWVudG8iOiJETkkiLCJjb2RUaXBvRG9jdW1lbnRvIjoiMiIsInByZWZlcnJlZF91c2VybmFtZSI6ImNwLWNlcnRpLTEyQGdtYWlsLmNvbSIsIm51bWVyb0RvY3VtZW50byI6IjQwODk4MDA3IiwiYXBlTWF0ZXJubyI6Ik5vbGFuIiwibm9tYnJlQ29tcGxldG8iOiJOaWxkYSBOdcOxZXogTm9sYW4iLCJhcGVQYXRlcm5vIjoiTnXDsWV6IiwiZW1haWwiOiJjcC1jZXJ0aS0xMkBnbWFpbC5jb20iLCJub21icmVzIjoiTmlsZGEifQ.zV8ygWO6Fx6n_iDlBbH7K-WDwq10_1Yo1VarDWj7a8c8weobXlkl5vnPNjRCNXeR1qh_teDu-vCj1lyFbAdjgTQNM0rAmJek2xeAm4SJVUa8qNVm7ViymyMCAHGIFhOtmm5sfp9asclRLJNCHsI7RgbrfJ1CfTjcruMyDIJTc2IOZo5w5RQqniJnHqOzr8qKZclrSYoCUx21FbMNau0Lxb3Mi18rm_c88zQzgCPYMpsw8T0OgK6Fpxd9eFmbcu-Tk31YuaMG-nNgolhdy79XOMwqbZFteRZl-n6Br5YF1xSa37E9mIXvoC3v-YLfx7W6nU0yDrn64-hOEYs433KRWQ"/>
    <n v="111"/>
    <s v="111 | Nilda Nuñez Nolan"/>
    <s v="application/json, text/plain, */*"/>
    <m/>
    <n v="20147907487"/>
    <s v="gestionduenave-query"/>
    <s v="https://gateway-apim-test.vuce.gob.pe/pass-through-https-cert/cp2/gestionduenave-query/1.0/escala-seguimientos/escalaId/1306/1?escalaId=1306&amp;estado=1"/>
    <n v="149"/>
    <n v="127"/>
    <s v="https://gateway-apim-test.vuce.gob.pe/pass-through-https-cert/cp2/gestionduenave-query/1.0/escala-seguimientos/escalaId/1306/1?"/>
    <s v="https://gateway-apim-test.vuce.gob.pe/pass-through-https-cert/cp2/gestionduenave-query/1.0/escala-seguimientos/escalaId/1306/1?"/>
    <x v="40"/>
  </r>
  <r>
    <s v="Declaración marítima de sanidad - opinar"/>
    <x v="0"/>
    <x v="0"/>
    <x v="13"/>
    <x v="3"/>
    <s v="https://gateway-apim-test.vuce.gob.pe/pass-through-https-cert/cp2/gestionduenave-query/1.0/escala-seguimientos/escalaId/1306/1?escalaId=1306&amp;estado=1"/>
    <m/>
    <s v="Bearer eyJhbGciOiJSUzI1NiIsInR5cCIgOiAiSldUIiwia2lkIiA6ICJZbzNJa18xYU9XUk5QcWxPLVJVTmUzVjhESldTU2U0eUgybFp4MG52cy1rIn0.eyJleHAiOjE3NTU4OTAxMDYsImlhdCI6MTc1NTg4ODMwNiwianRpIjoiNjY5YjA2NGEtN2U4ZC00YjI1LWI4OTMtYTBhMzQwZmNiZmRkIiwiaXNzIjoiaHR0cHM6Ly9hdXRob3JpemUtdGVzdC52dWNlLmdvYi5wZS9hdXRoMi9yZWFsbXMvYXV0ZW50aWNhY2lvbjIiLCJhdWQiOiJhY2NvdW50Iiwic3ViIjoiZjo1ODY4MTA4Zi0yZTdkLTQ4NGEtYTZkYi00ZWYyMmZhZjJlYWE6Y3AtY2VydGktMTJAZ21haWwuY29tIiwidHlwIjoiQmVhcmVyIiwiYXpwIjoibGFuZGluZy1hdXRoMiIsInNlc3Npb25fc3RhdGUiOiJhYTRiMzgwNC1hZWZlLTQ0OTQtODliMi05YzQ1ZDA5MjdhZjA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JhYTRiMzgwNC1hZWZlLTQ0OTQtODliMi05YzQ1ZDA5MjdhZjAiLCJlbWFpbF92ZXJpZmllZCI6ZmFsc2UsImRlc1RpcG9Eb2N1bWVudG8iOiJETkkiLCJjb2RUaXBvRG9jdW1lbnRvIjoiMiIsInByZWZlcnJlZF91c2VybmFtZSI6ImNwLWNlcnRpLTEyQGdtYWlsLmNvbSIsIm51bWVyb0RvY3VtZW50byI6IjQwODk4MDA3IiwiYXBlTWF0ZXJubyI6Ik5vbGFuIiwibm9tYnJlQ29tcGxldG8iOiJOaWxkYSBOdcOxZXogTm9sYW4iLCJhcGVQYXRlcm5vIjoiTnXDsWV6IiwiZW1haWwiOiJjcC1jZXJ0aS0xMkBnbWFpbC5jb20iLCJub21icmVzIjoiTmlsZGEifQ.GGTKYFMpKkmv7iVc2XuT2OQYD22CpfoTTNvZa8Ktwh-W6hg9W81MdAmw8M4TKUaua04AObwho9TcICEUZCyrYJNn_zufnsWQ06rqPv0hIJ2UTSfcvHY43B3sEbTp6HhQGly0-FibDuR87rrFIpI1xqH_DqoekAzOs5aPtzciWeVRISS2LzFHfeICWtUx2swTVditI4zNkJwsw4-7UneyBXXTKi0xe4cP8hHQY8MPjUEwGN45rjmlGR2_UwRiwHNhrBGEArtPMP1yILEqQlKY2QDmlbskLFwXgDmXzwv-XmKdD0HClEcONd7WoaYxJnadnTzVu4TXwI8NSbVHuEECuw"/>
    <n v="111"/>
    <s v="111 | Nilda Nuñez Nolan"/>
    <s v="application/json, text/plain, */*"/>
    <m/>
    <n v="20147907487"/>
    <s v="gestionduenave-query"/>
    <s v="https://gateway-apim-test.vuce.gob.pe/pass-through-https-cert/cp2/gestionduenave-query/1.0/escala-seguimientos/escalaId/1306/1?escalaId=1306&amp;estado=1"/>
    <n v="149"/>
    <n v="127"/>
    <s v="https://gateway-apim-test.vuce.gob.pe/pass-through-https-cert/cp2/gestionduenave-query/1.0/escala-seguimientos/escalaId/1306/1?"/>
    <s v="https://gateway-apim-test.vuce.gob.pe/pass-through-https-cert/cp2/gestionduenave-query/1.0/escala-seguimientos/escalaId/1306/1?"/>
    <x v="40"/>
  </r>
  <r>
    <s v="Declaración marítima de sanidad - opinar"/>
    <x v="0"/>
    <x v="0"/>
    <x v="13"/>
    <x v="3"/>
    <s v="https://gateway-apim-test.vuce.gob.pe/pass-through-https-cert/cp2/gestionduenave-query/1.0/escala-seguimientos/search?escalaId=1306"/>
    <m/>
    <s v="Bearer eyJhbGciOiJSUzI1NiIsInR5cCIgOiAiSldUIiwia2lkIiA6ICJZbzNJa18xYU9XUk5QcWxPLVJVTmUzVjhESldTU2U0eUgybFp4MG52cy1rIn0.eyJleHAiOjE3NTU4OTAxMDYsImlhdCI6MTc1NTg4ODMwNiwianRpIjoiNjY5YjA2NGEtN2U4ZC00YjI1LWI4OTMtYTBhMzQwZmNiZmRkIiwiaXNzIjoiaHR0cHM6Ly9hdXRob3JpemUtdGVzdC52dWNlLmdvYi5wZS9hdXRoMi9yZWFsbXMvYXV0ZW50aWNhY2lvbjIiLCJhdWQiOiJhY2NvdW50Iiwic3ViIjoiZjo1ODY4MTA4Zi0yZTdkLTQ4NGEtYTZkYi00ZWYyMmZhZjJlYWE6Y3AtY2VydGktMTJAZ21haWwuY29tIiwidHlwIjoiQmVhcmVyIiwiYXpwIjoibGFuZGluZy1hdXRoMiIsInNlc3Npb25fc3RhdGUiOiJhYTRiMzgwNC1hZWZlLTQ0OTQtODliMi05YzQ1ZDA5MjdhZjA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JhYTRiMzgwNC1hZWZlLTQ0OTQtODliMi05YzQ1ZDA5MjdhZjAiLCJlbWFpbF92ZXJpZmllZCI6ZmFsc2UsImRlc1RpcG9Eb2N1bWVudG8iOiJETkkiLCJjb2RUaXBvRG9jdW1lbnRvIjoiMiIsInByZWZlcnJlZF91c2VybmFtZSI6ImNwLWNlcnRpLTEyQGdtYWlsLmNvbSIsIm51bWVyb0RvY3VtZW50byI6IjQwODk4MDA3IiwiYXBlTWF0ZXJubyI6Ik5vbGFuIiwibm9tYnJlQ29tcGxldG8iOiJOaWxkYSBOdcOxZXogTm9sYW4iLCJhcGVQYXRlcm5vIjoiTnXDsWV6IiwiZW1haWwiOiJjcC1jZXJ0aS0xMkBnbWFpbC5jb20iLCJub21icmVzIjoiTmlsZGEifQ.GGTKYFMpKkmv7iVc2XuT2OQYD22CpfoTTNvZa8Ktwh-W6hg9W81MdAmw8M4TKUaua04AObwho9TcICEUZCyrYJNn_zufnsWQ06rqPv0hIJ2UTSfcvHY43B3sEbTp6HhQGly0-FibDuR87rrFIpI1xqH_DqoekAzOs5aPtzciWeVRISS2LzFHfeICWtUx2swTVditI4zNkJwsw4-7UneyBXXTKi0xe4cP8hHQY8MPjUEwGN45rjmlGR2_UwRiwHNhrBGEArtPMP1yILEqQlKY2QDmlbskLFwXgDmXzwv-XmKdD0HClEcONd7WoaYxJnadnTzVu4TXwI8NSbVHuEECuw"/>
    <n v="111"/>
    <s v="111 | Nilda Nuñez Nolan"/>
    <s v="application/json, text/plain, */*"/>
    <m/>
    <n v="20147907487"/>
    <s v="gestionduenave-query"/>
    <s v="https://gateway-apim-test.vuce.gob.pe/pass-through-https-cert/cp2/gestionduenave-query/1.0/escala-seguimientos/search?escalaId=1306"/>
    <n v="131"/>
    <n v="118"/>
    <s v="https://gateway-apim-test.vuce.gob.pe/pass-through-https-cert/cp2/gestionduenave-query/1.0/escala-seguimientos/search?"/>
    <s v="https://gateway-apim-test.vuce.gob.pe/pass-through-https-cert/cp2/gestionduenave-query/1.0/escala-seguimientos/search?"/>
    <x v="41"/>
  </r>
  <r>
    <s v="Declaración marítima de sanidad - opinar"/>
    <x v="0"/>
    <x v="0"/>
    <x v="14"/>
    <x v="3"/>
    <s v="https://gateway-apim-test.vuce.gob.pe/pass-through-https-cert/cp2/gestionduenave-query/1.0/escala-seguimientos/search?escalaId=1306&amp;documentoId=81"/>
    <m/>
    <s v="Bearer eyJhbGciOiJSUzI1NiIsInR5cCIgOiAiSldUIiwia2lkIiA6ICJZbzNJa18xYU9XUk5QcWxPLVJVTmUzVjhESldTU2U0eUgybFp4MG52cy1rIn0.eyJleHAiOjE3NTU4OTAxMDYsImlhdCI6MTc1NTg4ODMwNiwianRpIjoiNjY5YjA2NGEtN2U4ZC00YjI1LWI4OTMtYTBhMzQwZmNiZmRkIiwiaXNzIjoiaHR0cHM6Ly9hdXRob3JpemUtdGVzdC52dWNlLmdvYi5wZS9hdXRoMi9yZWFsbXMvYXV0ZW50aWNhY2lvbjIiLCJhdWQiOiJhY2NvdW50Iiwic3ViIjoiZjo1ODY4MTA4Zi0yZTdkLTQ4NGEtYTZkYi00ZWYyMmZhZjJlYWE6Y3AtY2VydGktMTJAZ21haWwuY29tIiwidHlwIjoiQmVhcmVyIiwiYXpwIjoibGFuZGluZy1hdXRoMiIsInNlc3Npb25fc3RhdGUiOiJhYTRiMzgwNC1hZWZlLTQ0OTQtODliMi05YzQ1ZDA5MjdhZjA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JhYTRiMzgwNC1hZWZlLTQ0OTQtODliMi05YzQ1ZDA5MjdhZjAiLCJlbWFpbF92ZXJpZmllZCI6ZmFsc2UsImRlc1RpcG9Eb2N1bWVudG8iOiJETkkiLCJjb2RUaXBvRG9jdW1lbnRvIjoiMiIsInByZWZlcnJlZF91c2VybmFtZSI6ImNwLWNlcnRpLTEyQGdtYWlsLmNvbSIsIm51bWVyb0RvY3VtZW50byI6IjQwODk4MDA3IiwiYXBlTWF0ZXJubyI6Ik5vbGFuIiwibm9tYnJlQ29tcGxldG8iOiJOaWxkYSBOdcOxZXogTm9sYW4iLCJhcGVQYXRlcm5vIjoiTnXDsWV6IiwiZW1haWwiOiJjcC1jZXJ0aS0xMkBnbWFpbC5jb20iLCJub21icmVzIjoiTmlsZGEifQ.GGTKYFMpKkmv7iVc2XuT2OQYD22CpfoTTNvZa8Ktwh-W6hg9W81MdAmw8M4TKUaua04AObwho9TcICEUZCyrYJNn_zufnsWQ06rqPv0hIJ2UTSfcvHY43B3sEbTp6HhQGly0-FibDuR87rrFIpI1xqH_DqoekAzOs5aPtzciWeVRISS2LzFHfeICWtUx2swTVditI4zNkJwsw4-7UneyBXXTKi0xe4cP8hHQY8MPjUEwGN45rjmlGR2_UwRiwHNhrBGEArtPMP1yILEqQlKY2QDmlbskLFwXgDmXzwv-XmKdD0HClEcONd7WoaYxJnadnTzVu4TXwI8NSbVHuEECuw"/>
    <n v="111"/>
    <s v="111 | Nilda Nuñez Nolan"/>
    <s v="application/json, text/plain, */*"/>
    <m/>
    <n v="20147907487"/>
    <s v="gestionduenave-query"/>
    <s v="https://gateway-apim-test.vuce.gob.pe/pass-through-https-cert/cp2/gestionduenave-query/1.0/escala-seguimientos/search?escalaId=1306&amp;documentoId=81"/>
    <n v="146"/>
    <n v="118"/>
    <s v="https://gateway-apim-test.vuce.gob.pe/pass-through-https-cert/cp2/gestionduenave-query/1.0/escala-seguimientos/search?"/>
    <s v="https://gateway-apim-test.vuce.gob.pe/pass-through-https-cert/cp2/gestionduenave-query/1.0/escala-seguimientos/search?"/>
    <x v="41"/>
  </r>
  <r>
    <s v="Declaración marítima de sanidad - opinar"/>
    <x v="0"/>
    <x v="0"/>
    <x v="0"/>
    <x v="3"/>
    <s v="https://gateway-apim-test.vuce.gob.pe/pass-through-https-cert/cp2/gestionduenave-query/1.0/pasajero/lista/1306?numberPage=1&amp;sizePage=100000&amp;indPasajero=true"/>
    <m/>
    <s v="Bearer eyJhbGciOiJSUzI1NiIsInR5cCIgOiAiSldUIiwia2lkIiA6ICJZbzNJa18xYU9XUk5QcWxPLVJVTmUzVjhESldTU2U0eUgybFp4MG52cy1rIn0.eyJleHAiOjE3NTU4ODYxNTEsImlhdCI6MTc1NTg4NDM1MSwianRpIjoiM2FkNTcwMTMtMDI3ZC00OTNjLTljY2QtNmJkZDdiMWRlNjljIiwiaXNzIjoiaHR0cHM6Ly9hdXRob3JpemUtdGVzdC52dWNlLmdvYi5wZS9hdXRoMi9yZWFsbXMvYXV0ZW50aWNhY2lvbjIiLCJhdWQiOiJhY2NvdW50Iiwic3ViIjoiZjo1ODY4MTA4Zi0yZTdkLTQ4NGEtYTZkYi00ZWYyMmZhZjJlYWE6Y3AtY2VydGktMTJAZ21haWwuY29tIiwidHlwIjoiQmVhcmVyIiwiYXpwIjoibGFuZGluZy1hdXRoMiIsInNlc3Npb25fc3RhdGUiOiI4M2E4NWUzNS04ODkzLTRjN2UtOTkzMy04OTVmYTEyM2E3Y2E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4M2E4NWUzNS04ODkzLTRjN2UtOTkzMy04OTVmYTEyM2E3Y2EiLCJlbWFpbF92ZXJpZmllZCI6ZmFsc2UsImRlc1RpcG9Eb2N1bWVudG8iOiJETkkiLCJjb2RUaXBvRG9jdW1lbnRvIjoiMiIsInByZWZlcnJlZF91c2VybmFtZSI6ImNwLWNlcnRpLTEyQGdtYWlsLmNvbSIsIm51bWVyb0RvY3VtZW50byI6IjQwODk4MDA3IiwiYXBlTWF0ZXJubyI6Ik5vbGFuIiwibm9tYnJlQ29tcGxldG8iOiJOaWxkYSBOdcOxZXogTm9sYW4iLCJhcGVQYXRlcm5vIjoiTnXDsWV6IiwiZW1haWwiOiJjcC1jZXJ0aS0xMkBnbWFpbC5jb20iLCJub21icmVzIjoiTmlsZGEifQ.zV8ygWO6Fx6n_iDlBbH7K-WDwq10_1Yo1VarDWj7a8c8weobXlkl5vnPNjRCNXeR1qh_teDu-vCj1lyFbAdjgTQNM0rAmJek2xeAm4SJVUa8qNVm7ViymyMCAHGIFhOtmm5sfp9asclRLJNCHsI7RgbrfJ1CfTjcruMyDIJTc2IOZo5w5RQqniJnHqOzr8qKZclrSYoCUx21FbMNau0Lxb3Mi18rm_c88zQzgCPYMpsw8T0OgK6Fpxd9eFmbcu-Tk31YuaMG-nNgolhdy79XOMwqbZFteRZl-n6Br5YF1xSa37E9mIXvoC3v-YLfx7W6nU0yDrn64-hOEYs433KRWQ"/>
    <n v="111"/>
    <s v="111 | Nilda Nuñez Nolan"/>
    <s v="application/json, text/plain, */*"/>
    <m/>
    <n v="20147907487"/>
    <s v="gestionduenave-query"/>
    <s v="https://gateway-apim-test.vuce.gob.pe/pass-through-https-cert/cp2/gestionduenave-query/1.0/pasajero/lista/1306?numberPage=1&amp;sizePage=100000&amp;indPasajero=true"/>
    <n v="156"/>
    <n v="111"/>
    <s v="https://gateway-apim-test.vuce.gob.pe/pass-through-https-cert/cp2/gestionduenave-query/1.0/pasajero/lista/1306?"/>
    <s v="https://gateway-apim-test.vuce.gob.pe/pass-through-https-cert/cp2/gestionduenave-query/1.0/pasajero/lista/1306?"/>
    <x v="42"/>
  </r>
  <r>
    <s v="Declaración marítima de sanidad - opinar"/>
    <x v="0"/>
    <x v="0"/>
    <x v="13"/>
    <x v="5"/>
    <s v="https://gateway-apim-test.vuce.gob.pe/pass-through-https-cert/cp2/processdue/1.0/camunda/init"/>
    <s v="{&quot;acronimo&quot;:&quot;DMS&quot;,&quot;tipoSeguimientoId&quot;:3,&quot;document&quot;:null,&quot;documentInstance&quot;:null,&quot;body&quot;:{&quot;escalaId&quot;:1306,&quot;tipoSegId&quot;:3,&quot;rucUsuario&quot;:&quot;20147907487&quot;,&quot;razonSocial&quot;:&quot;DIRESA CALLAO&quot;,&quot;indNil&quot;:false,&quot;acronimoDocumento&quot;:&quot;DMS&quot;,&quot;indicadorEs&quot;:&quot;E&quot;,&quot;comentario&quot;:&quot;FV&quot;,&quot;estado&quot;:&quot;S&quot;},&quot;anuncio&quot;:false,&quot;id&quot;:null,&quot;registerArrival&quot;:false,&quot;directReception&quot;:false,&quot;corrected&quot;:false,&quot;requiredNill&quot;:false,&quot;escalaId&quot;:0,&quot;acronymList&quot;:[&quot;PBIP&quot;,&quot;LT&quot;,&quot;LP&quot;,&quot;CP&quot;,&quot;DMS&quot;,&quot;LN&quot;,&quot;PR&quot;,&quot;DGA&quot;,&quot;DCAR&quot;,&quot;MERP&quot;]}"/>
    <s v="Bearer eyJhbGciOiJSUzI1NiIsInR5cCIgOiAiSldUIiwia2lkIiA6ICJZbzNJa18xYU9XUk5QcWxPLVJVTmUzVjhESldTU2U0eUgybFp4MG52cy1rIn0.eyJleHAiOjE3NTU4OTAxMDYsImlhdCI6MTc1NTg4ODMwNiwianRpIjoiNjY5YjA2NGEtN2U4ZC00YjI1LWI4OTMtYTBhMzQwZmNiZmRkIiwiaXNzIjoiaHR0cHM6Ly9hdXRob3JpemUtdGVzdC52dWNlLmdvYi5wZS9hdXRoMi9yZWFsbXMvYXV0ZW50aWNhY2lvbjIiLCJhdWQiOiJhY2NvdW50Iiwic3ViIjoiZjo1ODY4MTA4Zi0yZTdkLTQ4NGEtYTZkYi00ZWYyMmZhZjJlYWE6Y3AtY2VydGktMTJAZ21haWwuY29tIiwidHlwIjoiQmVhcmVyIiwiYXpwIjoibGFuZGluZy1hdXRoMiIsInNlc3Npb25fc3RhdGUiOiJhYTRiMzgwNC1hZWZlLTQ0OTQtODliMi05YzQ1ZDA5MjdhZjA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JhYTRiMzgwNC1hZWZlLTQ0OTQtODliMi05YzQ1ZDA5MjdhZjAiLCJlbWFpbF92ZXJpZmllZCI6ZmFsc2UsImRlc1RpcG9Eb2N1bWVudG8iOiJETkkiLCJjb2RUaXBvRG9jdW1lbnRvIjoiMiIsInByZWZlcnJlZF91c2VybmFtZSI6ImNwLWNlcnRpLTEyQGdtYWlsLmNvbSIsIm51bWVyb0RvY3VtZW50byI6IjQwODk4MDA3IiwiYXBlTWF0ZXJubyI6Ik5vbGFuIiwibm9tYnJlQ29tcGxldG8iOiJOaWxkYSBOdcOxZXogTm9sYW4iLCJhcGVQYXRlcm5vIjoiTnXDsWV6IiwiZW1haWwiOiJjcC1jZXJ0aS0xMkBnbWFpbC5jb20iLCJub21icmVzIjoiTmlsZGEifQ.GGTKYFMpKkmv7iVc2XuT2OQYD22CpfoTTNvZa8Ktwh-W6hg9W81MdAmw8M4TKUaua04AObwho9TcICEUZCyrYJNn_zufnsWQ06rqPv0hIJ2UTSfcvHY43B3sEbTp6HhQGly0-FibDuR87rrFIpI1xqH_DqoekAzOs5aPtzciWeVRISS2LzFHfeICWtUx2swTVditI4zNkJwsw4-7UneyBXXTKi0xe4cP8hHQY8MPjUEwGN45rjmlGR2_UwRiwHNhrBGEArtPMP1yILEqQlKY2QDmlbskLFwXgDmXzwv-XmKdD0HClEcONd7WoaYxJnadnTzVu4TXwI8NSbVHuEECuw"/>
    <n v="111"/>
    <s v="111 | Nilda Nuñez Nolan"/>
    <s v="application/json, text/plain, */*"/>
    <s v="application/json"/>
    <n v="20147907487"/>
    <s v="processdue"/>
    <s v="https://gateway-apim-test.vuce.gob.pe/pass-through-https-cert/cp2/processdue/1.0/camunda/init"/>
    <n v="93"/>
    <n v="93"/>
    <s v="https://gateway-apim-test.vuce.gob.pe/pass-through-https-cert/cp2/processdue/1.0/camunda/init"/>
    <s v="https://gateway-apim-test.vuce.gob.pe/pass-through-https-cert/cp2/processdue/1.0/camunda/init"/>
    <x v="19"/>
  </r>
  <r>
    <s v="Declaración marítima de sanidad - opinar"/>
    <x v="0"/>
    <x v="0"/>
    <x v="0"/>
    <x v="3"/>
    <s v="https://gateway-apim-test.vuce.gob.pe/pass-through-https-cert/cp2/sp-pagos/1.0/ordenes-pago/1306?documentoId=81"/>
    <m/>
    <s v="Bearer eyJhbGciOiJSUzI1NiIsInR5cCIgOiAiSldUIiwia2lkIiA6ICJZbzNJa18xYU9XUk5QcWxPLVJVTmUzVjhESldTU2U0eUgybFp4MG52cy1rIn0.eyJleHAiOjE3NTU4ODYxNTEsImlhdCI6MTc1NTg4NDM1MSwianRpIjoiM2FkNTcwMTMtMDI3ZC00OTNjLTljY2QtNmJkZDdiMWRlNjljIiwiaXNzIjoiaHR0cHM6Ly9hdXRob3JpemUtdGVzdC52dWNlLmdvYi5wZS9hdXRoMi9yZWFsbXMvYXV0ZW50aWNhY2lvbjIiLCJhdWQiOiJhY2NvdW50Iiwic3ViIjoiZjo1ODY4MTA4Zi0yZTdkLTQ4NGEtYTZkYi00ZWYyMmZhZjJlYWE6Y3AtY2VydGktMTJAZ21haWwuY29tIiwidHlwIjoiQmVhcmVyIiwiYXpwIjoibGFuZGluZy1hdXRoMiIsInNlc3Npb25fc3RhdGUiOiI4M2E4NWUzNS04ODkzLTRjN2UtOTkzMy04OTVmYTEyM2E3Y2E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4M2E4NWUzNS04ODkzLTRjN2UtOTkzMy04OTVmYTEyM2E3Y2EiLCJlbWFpbF92ZXJpZmllZCI6ZmFsc2UsImRlc1RpcG9Eb2N1bWVudG8iOiJETkkiLCJjb2RUaXBvRG9jdW1lbnRvIjoiMiIsInByZWZlcnJlZF91c2VybmFtZSI6ImNwLWNlcnRpLTEyQGdtYWlsLmNvbSIsIm51bWVyb0RvY3VtZW50byI6IjQwODk4MDA3IiwiYXBlTWF0ZXJubyI6Ik5vbGFuIiwibm9tYnJlQ29tcGxldG8iOiJOaWxkYSBOdcOxZXogTm9sYW4iLCJhcGVQYXRlcm5vIjoiTnXDsWV6IiwiZW1haWwiOiJjcC1jZXJ0aS0xMkBnbWFpbC5jb20iLCJub21icmVzIjoiTmlsZGEifQ.zV8ygWO6Fx6n_iDlBbH7K-WDwq10_1Yo1VarDWj7a8c8weobXlkl5vnPNjRCNXeR1qh_teDu-vCj1lyFbAdjgTQNM0rAmJek2xeAm4SJVUa8qNVm7ViymyMCAHGIFhOtmm5sfp9asclRLJNCHsI7RgbrfJ1CfTjcruMyDIJTc2IOZo5w5RQqniJnHqOzr8qKZclrSYoCUx21FbMNau0Lxb3Mi18rm_c88zQzgCPYMpsw8T0OgK6Fpxd9eFmbcu-Tk31YuaMG-nNgolhdy79XOMwqbZFteRZl-n6Br5YF1xSa37E9mIXvoC3v-YLfx7W6nU0yDrn64-hOEYs433KRWQ"/>
    <n v="111"/>
    <s v="111 | Nilda Nuñez Nolan"/>
    <s v="application/json, text/plain, */*"/>
    <m/>
    <n v="20147907487"/>
    <s v="sp-pagos"/>
    <s v="https://gateway-apim-test.vuce.gob.pe/pass-through-https-cert/cp2/sp-pagos/1.0/ordenes-pago/1306?documentoId=81"/>
    <n v="111"/>
    <n v="102"/>
    <s v="https://gateway-apim-test.vuce.gob.pe/pass-through-https-cert/cp2/sp-pagos/1.0/ordenes-pago/1306?docum"/>
    <s v="https://gateway-apim-test.vuce.gob.pe/pass-through-https-cert/cp2/sp-pagos/1.0/ordenes-pago/1306?docum"/>
    <x v="43"/>
  </r>
  <r>
    <s v="Declaración marítima de sanidad - opinar"/>
    <x v="0"/>
    <x v="0"/>
    <x v="0"/>
    <x v="3"/>
    <s v="https://gateway-apim-test.vuce.gob.pe/pass-through-https-cert/cp2/sp-pagos/1.0/ordenes-pago/1306?documentoId=81"/>
    <m/>
    <s v="Bearer eyJhbGciOiJSUzI1NiIsInR5cCIgOiAiSldUIiwia2lkIiA6ICJZbzNJa18xYU9XUk5QcWxPLVJVTmUzVjhESldTU2U0eUgybFp4MG52cy1rIn0.eyJleHAiOjE3NTU4ODYxNTEsImlhdCI6MTc1NTg4NDM1MSwianRpIjoiM2FkNTcwMTMtMDI3ZC00OTNjLTljY2QtNmJkZDdiMWRlNjljIiwiaXNzIjoiaHR0cHM6Ly9hdXRob3JpemUtdGVzdC52dWNlLmdvYi5wZS9hdXRoMi9yZWFsbXMvYXV0ZW50aWNhY2lvbjIiLCJhdWQiOiJhY2NvdW50Iiwic3ViIjoiZjo1ODY4MTA4Zi0yZTdkLTQ4NGEtYTZkYi00ZWYyMmZhZjJlYWE6Y3AtY2VydGktMTJAZ21haWwuY29tIiwidHlwIjoiQmVhcmVyIiwiYXpwIjoibGFuZGluZy1hdXRoMiIsInNlc3Npb25fc3RhdGUiOiI4M2E4NWUzNS04ODkzLTRjN2UtOTkzMy04OTVmYTEyM2E3Y2E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4M2E4NWUzNS04ODkzLTRjN2UtOTkzMy04OTVmYTEyM2E3Y2EiLCJlbWFpbF92ZXJpZmllZCI6ZmFsc2UsImRlc1RpcG9Eb2N1bWVudG8iOiJETkkiLCJjb2RUaXBvRG9jdW1lbnRvIjoiMiIsInByZWZlcnJlZF91c2VybmFtZSI6ImNwLWNlcnRpLTEyQGdtYWlsLmNvbSIsIm51bWVyb0RvY3VtZW50byI6IjQwODk4MDA3IiwiYXBlTWF0ZXJubyI6Ik5vbGFuIiwibm9tYnJlQ29tcGxldG8iOiJOaWxkYSBOdcOxZXogTm9sYW4iLCJhcGVQYXRlcm5vIjoiTnXDsWV6IiwiZW1haWwiOiJjcC1jZXJ0aS0xMkBnbWFpbC5jb20iLCJub21icmVzIjoiTmlsZGEifQ.zV8ygWO6Fx6n_iDlBbH7K-WDwq10_1Yo1VarDWj7a8c8weobXlkl5vnPNjRCNXeR1qh_teDu-vCj1lyFbAdjgTQNM0rAmJek2xeAm4SJVUa8qNVm7ViymyMCAHGIFhOtmm5sfp9asclRLJNCHsI7RgbrfJ1CfTjcruMyDIJTc2IOZo5w5RQqniJnHqOzr8qKZclrSYoCUx21FbMNau0Lxb3Mi18rm_c88zQzgCPYMpsw8T0OgK6Fpxd9eFmbcu-Tk31YuaMG-nNgolhdy79XOMwqbZFteRZl-n6Br5YF1xSa37E9mIXvoC3v-YLfx7W6nU0yDrn64-hOEYs433KRWQ"/>
    <n v="111"/>
    <s v="111 | Nilda Nuñez Nolan"/>
    <s v="application/json, text/plain, */*"/>
    <m/>
    <n v="20147907487"/>
    <s v="sp-pagos"/>
    <s v="https://gateway-apim-test.vuce.gob.pe/pass-through-https-cert/cp2/sp-pagos/1.0/ordenes-pago/1306?documentoId=81"/>
    <n v="111"/>
    <n v="102"/>
    <s v="https://gateway-apim-test.vuce.gob.pe/pass-through-https-cert/cp2/sp-pagos/1.0/ordenes-pago/1306?docum"/>
    <s v="https://gateway-apim-test.vuce.gob.pe/pass-through-https-cert/cp2/sp-pagos/1.0/ordenes-pago/1306?docum"/>
    <x v="43"/>
  </r>
  <r>
    <s v="Declaración marítima de sanidad - opinar"/>
    <x v="0"/>
    <x v="0"/>
    <x v="0"/>
    <x v="3"/>
    <s v="https://gateway-apim-test.vuce.gob.pe/pass-through-https-cert/cp2/tramiteyrectificacion-query/1.0/tramites/escala/1306/documento/81?indicadorES=E"/>
    <m/>
    <s v="Bearer eyJhbGciOiJSUzI1NiIsInR5cCIgOiAiSldUIiwia2lkIiA6ICJZbzNJa18xYU9XUk5QcWxPLVJVTmUzVjhESldTU2U0eUgybFp4MG52cy1rIn0.eyJleHAiOjE3NTU4ODYxNTEsImlhdCI6MTc1NTg4NDM1MSwianRpIjoiM2FkNTcwMTMtMDI3ZC00OTNjLTljY2QtNmJkZDdiMWRlNjljIiwiaXNzIjoiaHR0cHM6Ly9hdXRob3JpemUtdGVzdC52dWNlLmdvYi5wZS9hdXRoMi9yZWFsbXMvYXV0ZW50aWNhY2lvbjIiLCJhdWQiOiJhY2NvdW50Iiwic3ViIjoiZjo1ODY4MTA4Zi0yZTdkLTQ4NGEtYTZkYi00ZWYyMmZhZjJlYWE6Y3AtY2VydGktMTJAZ21haWwuY29tIiwidHlwIjoiQmVhcmVyIiwiYXpwIjoibGFuZGluZy1hdXRoMiIsInNlc3Npb25fc3RhdGUiOiI4M2E4NWUzNS04ODkzLTRjN2UtOTkzMy04OTVmYTEyM2E3Y2E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4M2E4NWUzNS04ODkzLTRjN2UtOTkzMy04OTVmYTEyM2E3Y2EiLCJlbWFpbF92ZXJpZmllZCI6ZmFsc2UsImRlc1RpcG9Eb2N1bWVudG8iOiJETkkiLCJjb2RUaXBvRG9jdW1lbnRvIjoiMiIsInByZWZlcnJlZF91c2VybmFtZSI6ImNwLWNlcnRpLTEyQGdtYWlsLmNvbSIsIm51bWVyb0RvY3VtZW50byI6IjQwODk4MDA3IiwiYXBlTWF0ZXJubyI6Ik5vbGFuIiwibm9tYnJlQ29tcGxldG8iOiJOaWxkYSBOdcOxZXogTm9sYW4iLCJhcGVQYXRlcm5vIjoiTnXDsWV6IiwiZW1haWwiOiJjcC1jZXJ0aS0xMkBnbWFpbC5jb20iLCJub21icmVzIjoiTmlsZGEifQ.zV8ygWO6Fx6n_iDlBbH7K-WDwq10_1Yo1VarDWj7a8c8weobXlkl5vnPNjRCNXeR1qh_teDu-vCj1lyFbAdjgTQNM0rAmJek2xeAm4SJVUa8qNVm7ViymyMCAHGIFhOtmm5sfp9asclRLJNCHsI7RgbrfJ1CfTjcruMyDIJTc2IOZo5w5RQqniJnHqOzr8qKZclrSYoCUx21FbMNau0Lxb3Mi18rm_c88zQzgCPYMpsw8T0OgK6Fpxd9eFmbcu-Tk31YuaMG-nNgolhdy79XOMwqbZFteRZl-n6Br5YF1xSa37E9mIXvoC3v-YLfx7W6nU0yDrn64-hOEYs433KRWQ"/>
    <n v="111"/>
    <s v="111 | Nilda Nuñez Nolan"/>
    <s v="application/json, text/plain, */*"/>
    <m/>
    <n v="20147907487"/>
    <s v="tramiteyrectificacion-query"/>
    <s v="https://gateway-apim-test.vuce.gob.pe/pass-through-https-cert/cp2/tramiteyrectificacion-query/1.0/tramites/escala/1306/documento/81?indicadorES=E"/>
    <n v="145"/>
    <n v="132"/>
    <s v="https://gateway-apim-test.vuce.gob.pe/pass-through-https-cert/cp2/tramiteyrectificacion-query/1.0/tramites/escala/1306/documento/81?"/>
    <s v="https://gateway-apim-test.vuce.gob.pe/pass-through-https-cert/cp2/tramiteyrectificacion-query/1.0/tramites/escala/1306/documento/81?"/>
    <x v="44"/>
  </r>
  <r>
    <s v="Declaración marítima de sanidad - opinar"/>
    <x v="0"/>
    <x v="0"/>
    <x v="0"/>
    <x v="3"/>
    <s v="https://gateway-apim-test.vuce.gob.pe/pass-through-https-cert/cp2/tramiteyrectificacion-query/1.0/tramites/escala/1306/documento/81?indicadorES=E"/>
    <m/>
    <s v="Bearer eyJhbGciOiJSUzI1NiIsInR5cCIgOiAiSldUIiwia2lkIiA6ICJZbzNJa18xYU9XUk5QcWxPLVJVTmUzVjhESldTU2U0eUgybFp4MG52cy1rIn0.eyJleHAiOjE3NTU4ODYxNTEsImlhdCI6MTc1NTg4NDM1MSwianRpIjoiM2FkNTcwMTMtMDI3ZC00OTNjLTljY2QtNmJkZDdiMWRlNjljIiwiaXNzIjoiaHR0cHM6Ly9hdXRob3JpemUtdGVzdC52dWNlLmdvYi5wZS9hdXRoMi9yZWFsbXMvYXV0ZW50aWNhY2lvbjIiLCJhdWQiOiJhY2NvdW50Iiwic3ViIjoiZjo1ODY4MTA4Zi0yZTdkLTQ4NGEtYTZkYi00ZWYyMmZhZjJlYWE6Y3AtY2VydGktMTJAZ21haWwuY29tIiwidHlwIjoiQmVhcmVyIiwiYXpwIjoibGFuZGluZy1hdXRoMiIsInNlc3Npb25fc3RhdGUiOiI4M2E4NWUzNS04ODkzLTRjN2UtOTkzMy04OTVmYTEyM2E3Y2E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4M2E4NWUzNS04ODkzLTRjN2UtOTkzMy04OTVmYTEyM2E3Y2EiLCJlbWFpbF92ZXJpZmllZCI6ZmFsc2UsImRlc1RpcG9Eb2N1bWVudG8iOiJETkkiLCJjb2RUaXBvRG9jdW1lbnRvIjoiMiIsInByZWZlcnJlZF91c2VybmFtZSI6ImNwLWNlcnRpLTEyQGdtYWlsLmNvbSIsIm51bWVyb0RvY3VtZW50byI6IjQwODk4MDA3IiwiYXBlTWF0ZXJubyI6Ik5vbGFuIiwibm9tYnJlQ29tcGxldG8iOiJOaWxkYSBOdcOxZXogTm9sYW4iLCJhcGVQYXRlcm5vIjoiTnXDsWV6IiwiZW1haWwiOiJjcC1jZXJ0aS0xMkBnbWFpbC5jb20iLCJub21icmVzIjoiTmlsZGEifQ.zV8ygWO6Fx6n_iDlBbH7K-WDwq10_1Yo1VarDWj7a8c8weobXlkl5vnPNjRCNXeR1qh_teDu-vCj1lyFbAdjgTQNM0rAmJek2xeAm4SJVUa8qNVm7ViymyMCAHGIFhOtmm5sfp9asclRLJNCHsI7RgbrfJ1CfTjcruMyDIJTc2IOZo5w5RQqniJnHqOzr8qKZclrSYoCUx21FbMNau0Lxb3Mi18rm_c88zQzgCPYMpsw8T0OgK6Fpxd9eFmbcu-Tk31YuaMG-nNgolhdy79XOMwqbZFteRZl-n6Br5YF1xSa37E9mIXvoC3v-YLfx7W6nU0yDrn64-hOEYs433KRWQ"/>
    <n v="111"/>
    <s v="111 | Nilda Nuñez Nolan"/>
    <s v="application/json, text/plain, */*"/>
    <m/>
    <n v="20147907487"/>
    <s v="tramiteyrectificacion-query"/>
    <s v="https://gateway-apim-test.vuce.gob.pe/pass-through-https-cert/cp2/tramiteyrectificacion-query/1.0/tramites/escala/1306/documento/81?indicadorES=E"/>
    <n v="145"/>
    <n v="132"/>
    <s v="https://gateway-apim-test.vuce.gob.pe/pass-through-https-cert/cp2/tramiteyrectificacion-query/1.0/tramites/escala/1306/documento/81?"/>
    <s v="https://gateway-apim-test.vuce.gob.pe/pass-through-https-cert/cp2/tramiteyrectificacion-query/1.0/tramites/escala/1306/documento/81?"/>
    <x v="44"/>
  </r>
  <r>
    <s v="Declaración marítima de sanidad - opinar"/>
    <x v="0"/>
    <x v="0"/>
    <x v="0"/>
    <x v="3"/>
    <s v="https://gateway-apim-test.vuce.gob.pe/pass-through-https-cert/cp2/tramiteyrectificacion-query/1.0/tramites/escala/1306/documento/81?indicadorES=E"/>
    <m/>
    <s v="Bearer eyJhbGciOiJSUzI1NiIsInR5cCIgOiAiSldUIiwia2lkIiA6ICJZbzNJa18xYU9XUk5QcWxPLVJVTmUzVjhESldTU2U0eUgybFp4MG52cy1rIn0.eyJleHAiOjE3NTU4ODYxNTEsImlhdCI6MTc1NTg4NDM1MSwianRpIjoiM2FkNTcwMTMtMDI3ZC00OTNjLTljY2QtNmJkZDdiMWRlNjljIiwiaXNzIjoiaHR0cHM6Ly9hdXRob3JpemUtdGVzdC52dWNlLmdvYi5wZS9hdXRoMi9yZWFsbXMvYXV0ZW50aWNhY2lvbjIiLCJhdWQiOiJhY2NvdW50Iiwic3ViIjoiZjo1ODY4MTA4Zi0yZTdkLTQ4NGEtYTZkYi00ZWYyMmZhZjJlYWE6Y3AtY2VydGktMTJAZ21haWwuY29tIiwidHlwIjoiQmVhcmVyIiwiYXpwIjoibGFuZGluZy1hdXRoMiIsInNlc3Npb25fc3RhdGUiOiI4M2E4NWUzNS04ODkzLTRjN2UtOTkzMy04OTVmYTEyM2E3Y2E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4M2E4NWUzNS04ODkzLTRjN2UtOTkzMy04OTVmYTEyM2E3Y2EiLCJlbWFpbF92ZXJpZmllZCI6ZmFsc2UsImRlc1RpcG9Eb2N1bWVudG8iOiJETkkiLCJjb2RUaXBvRG9jdW1lbnRvIjoiMiIsInByZWZlcnJlZF91c2VybmFtZSI6ImNwLWNlcnRpLTEyQGdtYWlsLmNvbSIsIm51bWVyb0RvY3VtZW50byI6IjQwODk4MDA3IiwiYXBlTWF0ZXJubyI6Ik5vbGFuIiwibm9tYnJlQ29tcGxldG8iOiJOaWxkYSBOdcOxZXogTm9sYW4iLCJhcGVQYXRlcm5vIjoiTnXDsWV6IiwiZW1haWwiOiJjcC1jZXJ0aS0xMkBnbWFpbC5jb20iLCJub21icmVzIjoiTmlsZGEifQ.zV8ygWO6Fx6n_iDlBbH7K-WDwq10_1Yo1VarDWj7a8c8weobXlkl5vnPNjRCNXeR1qh_teDu-vCj1lyFbAdjgTQNM0rAmJek2xeAm4SJVUa8qNVm7ViymyMCAHGIFhOtmm5sfp9asclRLJNCHsI7RgbrfJ1CfTjcruMyDIJTc2IOZo5w5RQqniJnHqOzr8qKZclrSYoCUx21FbMNau0Lxb3Mi18rm_c88zQzgCPYMpsw8T0OgK6Fpxd9eFmbcu-Tk31YuaMG-nNgolhdy79XOMwqbZFteRZl-n6Br5YF1xSa37E9mIXvoC3v-YLfx7W6nU0yDrn64-hOEYs433KRWQ"/>
    <n v="111"/>
    <s v="111 | Nilda Nuñez Nolan"/>
    <s v="application/json, text/plain, */*"/>
    <m/>
    <n v="20147907487"/>
    <s v="tramiteyrectificacion-query"/>
    <s v="https://gateway-apim-test.vuce.gob.pe/pass-through-https-cert/cp2/tramiteyrectificacion-query/1.0/tramites/escala/1306/documento/81?indicadorES=E"/>
    <n v="145"/>
    <n v="132"/>
    <s v="https://gateway-apim-test.vuce.gob.pe/pass-through-https-cert/cp2/tramiteyrectificacion-query/1.0/tramites/escala/1306/documento/81?"/>
    <s v="https://gateway-apim-test.vuce.gob.pe/pass-through-https-cert/cp2/tramiteyrectificacion-query/1.0/tramites/escala/1306/documento/81?"/>
    <x v="44"/>
  </r>
  <r>
    <s v="Declaración marítima de sanidad - opinar"/>
    <x v="0"/>
    <x v="0"/>
    <x v="13"/>
    <x v="3"/>
    <s v="https://gateway-apim-test.vuce.gob.pe/pass-through-https-cert/cp2/tramiteyrectificacion-query/1.0/tramites/escala/1306/documento/81?indicadorES=E"/>
    <m/>
    <s v="Bearer eyJhbGciOiJSUzI1NiIsInR5cCIgOiAiSldUIiwia2lkIiA6ICJZbzNJa18xYU9XUk5QcWxPLVJVTmUzVjhESldTU2U0eUgybFp4MG52cy1rIn0.eyJleHAiOjE3NTU4OTAxMDYsImlhdCI6MTc1NTg4ODMwNiwianRpIjoiNjY5YjA2NGEtN2U4ZC00YjI1LWI4OTMtYTBhMzQwZmNiZmRkIiwiaXNzIjoiaHR0cHM6Ly9hdXRob3JpemUtdGVzdC52dWNlLmdvYi5wZS9hdXRoMi9yZWFsbXMvYXV0ZW50aWNhY2lvbjIiLCJhdWQiOiJhY2NvdW50Iiwic3ViIjoiZjo1ODY4MTA4Zi0yZTdkLTQ4NGEtYTZkYi00ZWYyMmZhZjJlYWE6Y3AtY2VydGktMTJAZ21haWwuY29tIiwidHlwIjoiQmVhcmVyIiwiYXpwIjoibGFuZGluZy1hdXRoMiIsInNlc3Npb25fc3RhdGUiOiJhYTRiMzgwNC1hZWZlLTQ0OTQtODliMi05YzQ1ZDA5MjdhZjA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JhYTRiMzgwNC1hZWZlLTQ0OTQtODliMi05YzQ1ZDA5MjdhZjAiLCJlbWFpbF92ZXJpZmllZCI6ZmFsc2UsImRlc1RpcG9Eb2N1bWVudG8iOiJETkkiLCJjb2RUaXBvRG9jdW1lbnRvIjoiMiIsInByZWZlcnJlZF91c2VybmFtZSI6ImNwLWNlcnRpLTEyQGdtYWlsLmNvbSIsIm51bWVyb0RvY3VtZW50byI6IjQwODk4MDA3IiwiYXBlTWF0ZXJubyI6Ik5vbGFuIiwibm9tYnJlQ29tcGxldG8iOiJOaWxkYSBOdcOxZXogTm9sYW4iLCJhcGVQYXRlcm5vIjoiTnXDsWV6IiwiZW1haWwiOiJjcC1jZXJ0aS0xMkBnbWFpbC5jb20iLCJub21icmVzIjoiTmlsZGEifQ.GGTKYFMpKkmv7iVc2XuT2OQYD22CpfoTTNvZa8Ktwh-W6hg9W81MdAmw8M4TKUaua04AObwho9TcICEUZCyrYJNn_zufnsWQ06rqPv0hIJ2UTSfcvHY43B3sEbTp6HhQGly0-FibDuR87rrFIpI1xqH_DqoekAzOs5aPtzciWeVRISS2LzFHfeICWtUx2swTVditI4zNkJwsw4-7UneyBXXTKi0xe4cP8hHQY8MPjUEwGN45rjmlGR2_UwRiwHNhrBGEArtPMP1yILEqQlKY2QDmlbskLFwXgDmXzwv-XmKdD0HClEcONd7WoaYxJnadnTzVu4TXwI8NSbVHuEECuw"/>
    <n v="111"/>
    <s v="111 | Nilda Nuñez Nolan"/>
    <s v="application/json, text/plain, */*"/>
    <m/>
    <n v="20147907487"/>
    <s v="tramiteyrectificacion-query"/>
    <s v="https://gateway-apim-test.vuce.gob.pe/pass-through-https-cert/cp2/tramiteyrectificacion-query/1.0/tramites/escala/1306/documento/81?indicadorES=E"/>
    <n v="145"/>
    <n v="132"/>
    <s v="https://gateway-apim-test.vuce.gob.pe/pass-through-https-cert/cp2/tramiteyrectificacion-query/1.0/tramites/escala/1306/documento/81?"/>
    <s v="https://gateway-apim-test.vuce.gob.pe/pass-through-https-cert/cp2/tramiteyrectificacion-query/1.0/tramites/escala/1306/documento/81?"/>
    <x v="44"/>
  </r>
  <r>
    <s v="DUE"/>
    <x v="0"/>
    <x v="0"/>
    <x v="15"/>
    <x v="1"/>
    <s v=" https://gateway-apim-test.vuce.gob.pe/pass-through-https-cert/cp2/buzon/1.0/notificaciones "/>
    <s v=" {&quot;eventCode&quot;:&quot;ENVIO_ANUNCIO_ESCALA&quot;,&quot;eventUserName&quot;:&quot;101 | Rosa Odar Prueba&quot;,&quot;eventUserId&quot;:101,&quot;eventDomainId&quot;:2227,&quot;eventPort&quot;:&quot;CLL&quot;,&quot;eventDue&quot;:&quot;CLL-2025-819&quot;,&quot;eventRuc&quot;:&quot;20100010136&quot;,&quot;data&quot;:[{&quot;key&quot;:&quot;vNombreEntidadEmisor&quot;,&quot;value&quot;:&quot;COSMOS AGENCIA MARITIMA SAC&quot;},{&quot;key&quot;:&quot;vNroDue&quot;,&quot;value&quot;:&quot;CLL-2025-819&quot;}]}  "/>
    <s v=" Bearer eyJhbGciOiJSUzI1NiIsInR5cCIgOiAiSldUIiwia2lkIiA6ICJZbzNJa18xYU9XUk5QcWxPLVJVTmUzVjhESldTU2U0eUgybFp4MG52cy1rIn0.eyJleHAiOjE3NTU0NzMzNDcsImlhdCI6MTc1NTQ3MTU0NywianRpIjoiYzAwZjU0ZTAtMDk2Ny00YjExLTk1NjUtYzk3M2UxNjU2MTBm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1MjhlMTA1Zi00YjQ4LTQ2ZTItYTI0YS04NmVjZjY4M2JiOTg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1MjhlMTA1Zi00YjQ4LTQ2ZTItYTI0YS04NmVjZjY4M2JiOTg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UCRY3zFPSJ-wowIAtacTI7pJ3v0IvHLCvDPtHM_2xOkbgUgo76LGFAdjv5UUkqUt2KUMvGMQgUwXml34DVTlHY9_X6g72WIewTf6IoTeFkNp1sbWW0-90HxwdvQD2ovr9vB8O3lCIv72mVl3Rw-RPgLID2Q2clv_Rg0jwr2bzP_Mxxyrl6GNYJU0deW7Cn22gr64cKNwpmcDzccyuhFdtPIfieGU3N0VjboSfOErZjOVG6vmeC5MNesW4oRbhBN6D3_naLT6yvWtPYQ2o0xAQQebWYV8rLKU5cQJaIdG_ODqJ42u63a7cYGdg2-CDMb8UVn9HB-9GvdGDHBt2ctvSA "/>
    <n v="101"/>
    <s v=" 101 | Rosa Odar Prueba "/>
    <s v=" application/json, text/plain, */* "/>
    <s v=" application/json "/>
    <n v="20100010136"/>
    <s v="buzon"/>
    <s v=" https://gateway-apim-test.vuce.gob.pe/pass-through-https-cert/cp2/buzon/1.0/notificaciones "/>
    <n v="92"/>
    <n v="92"/>
    <s v=" https://gateway-apim-test.vuce.gob.pe/pass-through-https-cert/cp2/buzon/1.0/notificaciones "/>
    <s v=" https://gateway-apim-test.vuce.gob.pe/pass-through-https-cert/cp2/buzon/1.0/notificaciones "/>
    <x v="45"/>
  </r>
  <r>
    <s v="DUE"/>
    <x v="0"/>
    <x v="0"/>
    <x v="16"/>
    <x v="0"/>
    <s v=" https://gateway-apim-test.vuce.gob.pe/pass-through-https-cert/cp2/comunes-query/1.0/master/allByCode?code=estadoDue "/>
    <s v=" No aplica "/>
    <s v=" Bearer eyJhbGciOiJSUzI1NiIsInR5cCIgOiAiSldUIiwia2lkIiA6ICJZbzNJa18xYU9XUk5QcWxPLVJVTmUzVjhESldTU2U0eUgybFp4MG52cy1rIn0.eyJleHAiOjE3NTU0NDkyMDUsImlhdCI6MTc1NTQ0NzQwNSwianRpIjoiOGUzY2FhN2MtZGYwMC00YTMxLWE2NzMtZTQ0ZmQ4NGQ3ZTM0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JkNzNmYmZmOS05NThmLTQ4OTQtYTcxZC0xMDc0OWU2NzcwY2Y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JkNzNmYmZmOS05NThmLTQ4OTQtYTcxZC0xMDc0OWU2NzcwY2Y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pQ53JayV5E51kpXy17OdlKNYqryvgUZ_Fpi-B4DkuBn965Jqh8anAklrBWp6QXl_0a-nhFmuMBH6W43lRIUz_BYBxWvEGW8irs8TfXtHBpwKo9htWs3Hs-ZXupk6k3A6s2V5S7MgPrHX8XdkbpeMBuhuLp7gih794Tu-d1hOb9Nav6dw6bbhT5xxpSSuDS9UCdQXS-ZLsfGF0_JuyFqk6CP1t1qhu84AqZCN_GJDkoNFXmS0lDcfoB0hSaD82rj5DLvdjy9pWwHXCXUH72zULlHJampBEH7XNWmeoVih0MCPin3m9DGwD981i4OrnNHJjrxJ-5jNNRuVV1hJMAnq0w "/>
    <n v="101"/>
    <s v=" 101 | Rosa Odar Prueba "/>
    <s v=" application/json, text/plain, */* "/>
    <s v=" No aplica "/>
    <n v="20100010136"/>
    <s v="comunes-query"/>
    <s v=" https://gateway-apim-test.vuce.gob.pe/pass-through-https-cert/cp2/comunes-query/1.0/master/allByCode?code=estadoDue "/>
    <n v="117"/>
    <n v="102"/>
    <s v=" https://gateway-apim-test.vuce.gob.pe/pass-through-https-cert/cp2/comunes-query/1.0/master/allByCode?"/>
    <s v=" https://gateway-apim-test.vuce.gob.pe/pass-through-https-cert/cp2/comunes-query/1.0/master/allByCode?"/>
    <x v="46"/>
  </r>
  <r>
    <s v="DUE"/>
    <x v="0"/>
    <x v="0"/>
    <x v="17"/>
    <x v="0"/>
    <s v=" https://gateway-apim-test.vuce.gob.pe/pass-through-https-cert/cp2/comunes-query/1.0/master/allByCode?code=terminal "/>
    <s v=" No aplica "/>
    <s v=" Bearer eyJhbGciOiJSUzI1NiIsInR5cCIgOiAiSldUIiwia2lkIiA6ICJZbzNJa18xYU9XUk5QcWxPLVJVTmUzVjhESldTU2U0eUgybFp4MG52cy1rIn0.eyJleHAiOjE3NTU0NzMzNDcsImlhdCI6MTc1NTQ3MTU0NywianRpIjoiYzAwZjU0ZTAtMDk2Ny00YjExLTk1NjUtYzk3M2UxNjU2MTBm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1MjhlMTA1Zi00YjQ4LTQ2ZTItYTI0YS04NmVjZjY4M2JiOTg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1MjhlMTA1Zi00YjQ4LTQ2ZTItYTI0YS04NmVjZjY4M2JiOTg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UCRY3zFPSJ-wowIAtacTI7pJ3v0IvHLCvDPtHM_2xOkbgUgo76LGFAdjv5UUkqUt2KUMvGMQgUwXml34DVTlHY9_X6g72WIewTf6IoTeFkNp1sbWW0-90HxwdvQD2ovr9vB8O3lCIv72mVl3Rw-RPgLID2Q2clv_Rg0jwr2bzP_Mxxyrl6GNYJU0deW7Cn22gr64cKNwpmcDzccyuhFdtPIfieGU3N0VjboSfOErZjOVG6vmeC5MNesW4oRbhBN6D3_naLT6yvWtPYQ2o0xAQQebWYV8rLKU5cQJaIdG_ODqJ42u63a7cYGdg2-CDMb8UVn9HB-9GvdGDHBt2ctvSA "/>
    <n v="101"/>
    <s v=" 101 | Rosa Odar Prueba "/>
    <s v=" application/json, text/plain, */* "/>
    <s v=" No aplica "/>
    <n v="20100010136"/>
    <s v="comunes-query"/>
    <s v=" https://gateway-apim-test.vuce.gob.pe/pass-through-https-cert/cp2/comunes-query/1.0/master/allByCode?code=terminal "/>
    <n v="116"/>
    <n v="102"/>
    <s v=" https://gateway-apim-test.vuce.gob.pe/pass-through-https-cert/cp2/comunes-query/1.0/master/allByCode?"/>
    <s v=" https://gateway-apim-test.vuce.gob.pe/pass-through-https-cert/cp2/comunes-query/1.0/master/allByCode?"/>
    <x v="46"/>
  </r>
  <r>
    <s v="DUE"/>
    <x v="0"/>
    <x v="0"/>
    <x v="18"/>
    <x v="0"/>
    <s v=" https://gateway-apim-test.vuce.gob.pe/pass-through-https-cert/cp2/comunes-query/1.0/master/allByCode?code=terminal "/>
    <s v=" No aplica "/>
    <s v=" Bearer eyJhbGciOiJSUzI1NiIsInR5cCIgOiAiSldUIiwia2lkIiA6ICJZbzNJa18xYU9XUk5QcWxPLVJVTmUzVjhESldTU2U0eUgybFp4MG52cy1rIn0.eyJleHAiOjE3NTU0NzMzNDcsImlhdCI6MTc1NTQ3MTU0NywianRpIjoiYzAwZjU0ZTAtMDk2Ny00YjExLTk1NjUtYzk3M2UxNjU2MTBm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1MjhlMTA1Zi00YjQ4LTQ2ZTItYTI0YS04NmVjZjY4M2JiOTg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1MjhlMTA1Zi00YjQ4LTQ2ZTItYTI0YS04NmVjZjY4M2JiOTg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UCRY3zFPSJ-wowIAtacTI7pJ3v0IvHLCvDPtHM_2xOkbgUgo76LGFAdjv5UUkqUt2KUMvGMQgUwXml34DVTlHY9_X6g72WIewTf6IoTeFkNp1sbWW0-90HxwdvQD2ovr9vB8O3lCIv72mVl3Rw-RPgLID2Q2clv_Rg0jwr2bzP_Mxxyrl6GNYJU0deW7Cn22gr64cKNwpmcDzccyuhFdtPIfieGU3N0VjboSfOErZjOVG6vmeC5MNesW4oRbhBN6D3_naLT6yvWtPYQ2o0xAQQebWYV8rLKU5cQJaIdG_ODqJ42u63a7cYGdg2-CDMb8UVn9HB-9GvdGDHBt2ctvSA "/>
    <n v="101"/>
    <s v=" 101 | Rosa Odar Prueba "/>
    <s v=" application/json, text/plain, */* "/>
    <s v=" No aplica "/>
    <n v="20100010136"/>
    <s v="comunes-query"/>
    <s v=" https://gateway-apim-test.vuce.gob.pe/pass-through-https-cert/cp2/comunes-query/1.0/master/allByCode?code=terminal "/>
    <n v="116"/>
    <n v="102"/>
    <s v=" https://gateway-apim-test.vuce.gob.pe/pass-through-https-cert/cp2/comunes-query/1.0/master/allByCode?"/>
    <s v=" https://gateway-apim-test.vuce.gob.pe/pass-through-https-cert/cp2/comunes-query/1.0/master/allByCode?"/>
    <x v="46"/>
  </r>
  <r>
    <s v="DUE"/>
    <x v="0"/>
    <x v="0"/>
    <x v="19"/>
    <x v="0"/>
    <s v=" https://gateway-apim-test.vuce.gob.pe/pass-through-https-cert/cp2/comunes-query/1.0/master/allByCode?code=terminal "/>
    <s v=" No aplica "/>
    <s v=" Bearer eyJhbGciOiJSUzI1NiIsInR5cCIgOiAiSldUIiwia2lkIiA6ICJZbzNJa18xYU9XUk5QcWxPLVJVTmUzVjhESldTU2U0eUgybFp4MG52cy1rIn0.eyJleHAiOjE3NTU0NTA4MDEsImlhdCI6MTc1NTQ0OTAwMSwianRpIjoiZmY5MjlmZDgtZDIxNi00YjczLTg1OTQtMWIxN2VhOTQzMDE3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wZTc3YjM0ZC1lYjcxLTQzM2MtOWJjNy1lYTI4NDIzN2JmNjc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wZTc3YjM0ZC1lYjcxLTQzM2MtOWJjNy1lYTI4NDIzN2JmNjc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ypXr1EaT_gEA9dwMRH_UcDlSv-_OqpHx8Sh7iTWb_LpiVU7HrAlsHNFIwbzwZh7xmRwmK7rTWoMaAYKzkYVTY3AwmK-jlas90N5tEH4r-fh-mlGhYDOvz9k4q9TGWOuMIbctL22PaTwFm-rOVEwx5yZT_29TjFxw2ezTLeQyST5QajHZSF5cvUXHgdq6dY7U7X9ZJ4MLousiv6iz1A2Wyhrw1vHYB9AuovQQcFSvZZneJ9f69kUB41n8d7UIVRRARyRWfKPcZsQNJmBW-xHNCsfiFggee-pvnJnedzQBMJ6qdrc2LvoQj5vQsZMUnW-rf4kqUJiuXOTsFUWNBDM2pg "/>
    <n v="101"/>
    <s v=" 101 | Rosa Odar Prueba "/>
    <s v=" application/json, text/plain, */* "/>
    <s v=" No aplica "/>
    <n v="20100010136"/>
    <s v="comunes-query"/>
    <s v=" https://gateway-apim-test.vuce.gob.pe/pass-through-https-cert/cp2/comunes-query/1.0/master/allByCode?code=terminal "/>
    <n v="116"/>
    <n v="102"/>
    <s v=" https://gateway-apim-test.vuce.gob.pe/pass-through-https-cert/cp2/comunes-query/1.0/master/allByCode?"/>
    <s v=" https://gateway-apim-test.vuce.gob.pe/pass-through-https-cert/cp2/comunes-query/1.0/master/allByCode?"/>
    <x v="46"/>
  </r>
  <r>
    <s v="DUE"/>
    <x v="0"/>
    <x v="0"/>
    <x v="15"/>
    <x v="0"/>
    <s v=" https://gateway-apim-test.vuce.gob.pe/pass-through-https-cert/cp2/comunes-query/1.0/master/allByCode?code=terminal "/>
    <s v=" No aplica "/>
    <s v=" Bearer eyJhbGciOiJSUzI1NiIsInR5cCIgOiAiSldUIiwia2lkIiA6ICJZbzNJa18xYU9XUk5QcWxPLVJVTmUzVjhESldTU2U0eUgybFp4MG52cy1rIn0.eyJleHAiOjE3NTU0NzMzNDcsImlhdCI6MTc1NTQ3MTU0NywianRpIjoiYzAwZjU0ZTAtMDk2Ny00YjExLTk1NjUtYzk3M2UxNjU2MTBm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1MjhlMTA1Zi00YjQ4LTQ2ZTItYTI0YS04NmVjZjY4M2JiOTg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1MjhlMTA1Zi00YjQ4LTQ2ZTItYTI0YS04NmVjZjY4M2JiOTg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UCRY3zFPSJ-wowIAtacTI7pJ3v0IvHLCvDPtHM_2xOkbgUgo76LGFAdjv5UUkqUt2KUMvGMQgUwXml34DVTlHY9_X6g72WIewTf6IoTeFkNp1sbWW0-90HxwdvQD2ovr9vB8O3lCIv72mVl3Rw-RPgLID2Q2clv_Rg0jwr2bzP_Mxxyrl6GNYJU0deW7Cn22gr64cKNwpmcDzccyuhFdtPIfieGU3N0VjboSfOErZjOVG6vmeC5MNesW4oRbhBN6D3_naLT6yvWtPYQ2o0xAQQebWYV8rLKU5cQJaIdG_ODqJ42u63a7cYGdg2-CDMb8UVn9HB-9GvdGDHBt2ctvSA "/>
    <n v="101"/>
    <s v=" 101 | Rosa Odar Prueba "/>
    <s v=" application/json, text/plain, */* "/>
    <s v=" No aplica "/>
    <n v="20100010136"/>
    <s v="comunes-query"/>
    <s v=" https://gateway-apim-test.vuce.gob.pe/pass-through-https-cert/cp2/comunes-query/1.0/master/allByCode?code=terminal "/>
    <n v="116"/>
    <n v="102"/>
    <s v=" https://gateway-apim-test.vuce.gob.pe/pass-through-https-cert/cp2/comunes-query/1.0/master/allByCode?"/>
    <s v=" https://gateway-apim-test.vuce.gob.pe/pass-through-https-cert/cp2/comunes-query/1.0/master/allByCode?"/>
    <x v="46"/>
  </r>
  <r>
    <s v="DUE"/>
    <x v="0"/>
    <x v="0"/>
    <x v="16"/>
    <x v="0"/>
    <s v=" https://gateway-apim-test.vuce.gob.pe/pass-through-https-cert/cp2/comunes-query/1.0/master/allByCode?code=tipoNave "/>
    <s v=" No aplica "/>
    <s v=" Bearer eyJhbGciOiJSUzI1NiIsInR5cCIgOiAiSldUIiwia2lkIiA6ICJZbzNJa18xYU9XUk5QcWxPLVJVTmUzVjhESldTU2U0eUgybFp4MG52cy1rIn0.eyJleHAiOjE3NTU0NDkyMDUsImlhdCI6MTc1NTQ0NzQwNSwianRpIjoiOGUzY2FhN2MtZGYwMC00YTMxLWE2NzMtZTQ0ZmQ4NGQ3ZTM0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JkNzNmYmZmOS05NThmLTQ4OTQtYTcxZC0xMDc0OWU2NzcwY2Y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JkNzNmYmZmOS05NThmLTQ4OTQtYTcxZC0xMDc0OWU2NzcwY2Y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pQ53JayV5E51kpXy17OdlKNYqryvgUZ_Fpi-B4DkuBn965Jqh8anAklrBWp6QXl_0a-nhFmuMBH6W43lRIUz_BYBxWvEGW8irs8TfXtHBpwKo9htWs3Hs-ZXupk6k3A6s2V5S7MgPrHX8XdkbpeMBuhuLp7gih794Tu-d1hOb9Nav6dw6bbhT5xxpSSuDS9UCdQXS-ZLsfGF0_JuyFqk6CP1t1qhu84AqZCN_GJDkoNFXmS0lDcfoB0hSaD82rj5DLvdjy9pWwHXCXUH72zULlHJampBEH7XNWmeoVih0MCPin3m9DGwD981i4OrnNHJjrxJ-5jNNRuVV1hJMAnq0w "/>
    <n v="101"/>
    <s v=" 101 | Rosa Odar Prueba "/>
    <s v=" application/json, text/plain, */* "/>
    <s v=" No aplica "/>
    <n v="20100010136"/>
    <s v="comunes-query"/>
    <s v=" https://gateway-apim-test.vuce.gob.pe/pass-through-https-cert/cp2/comunes-query/1.0/master/allByCode?code=tipoNave "/>
    <n v="116"/>
    <n v="102"/>
    <s v=" https://gateway-apim-test.vuce.gob.pe/pass-through-https-cert/cp2/comunes-query/1.0/master/allByCode?"/>
    <s v=" https://gateway-apim-test.vuce.gob.pe/pass-through-https-cert/cp2/comunes-query/1.0/master/allByCode?"/>
    <x v="46"/>
  </r>
  <r>
    <s v="DUE"/>
    <x v="0"/>
    <x v="0"/>
    <x v="17"/>
    <x v="0"/>
    <s v=" https://gateway-apim-test.vuce.gob.pe/pass-through-https-cert/cp2/comunes-query/1.0/master/allByCode?code=tipoTraficodue "/>
    <s v=" No aplica "/>
    <s v=" Bearer eyJhbGciOiJSUzI1NiIsInR5cCIgOiAiSldUIiwia2lkIiA6ICJZbzNJa18xYU9XUk5QcWxPLVJVTmUzVjhESldTU2U0eUgybFp4MG52cy1rIn0.eyJleHAiOjE3NTU0NzMzNDcsImlhdCI6MTc1NTQ3MTU0NywianRpIjoiYzAwZjU0ZTAtMDk2Ny00YjExLTk1NjUtYzk3M2UxNjU2MTBm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1MjhlMTA1Zi00YjQ4LTQ2ZTItYTI0YS04NmVjZjY4M2JiOTg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1MjhlMTA1Zi00YjQ4LTQ2ZTItYTI0YS04NmVjZjY4M2JiOTg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UCRY3zFPSJ-wowIAtacTI7pJ3v0IvHLCvDPtHM_2xOkbgUgo76LGFAdjv5UUkqUt2KUMvGMQgUwXml34DVTlHY9_X6g72WIewTf6IoTeFkNp1sbWW0-90HxwdvQD2ovr9vB8O3lCIv72mVl3Rw-RPgLID2Q2clv_Rg0jwr2bzP_Mxxyrl6GNYJU0deW7Cn22gr64cKNwpmcDzccyuhFdtPIfieGU3N0VjboSfOErZjOVG6vmeC5MNesW4oRbhBN6D3_naLT6yvWtPYQ2o0xAQQebWYV8rLKU5cQJaIdG_ODqJ42u63a7cYGdg2-CDMb8UVn9HB-9GvdGDHBt2ctvSA "/>
    <n v="101"/>
    <s v=" 101 | Rosa Odar Prueba "/>
    <s v=" application/json, text/plain, */* "/>
    <s v=" No aplica "/>
    <n v="20100010136"/>
    <s v="comunes-query"/>
    <s v=" https://gateway-apim-test.vuce.gob.pe/pass-through-https-cert/cp2/comunes-query/1.0/master/allByCode?code=tipoTraficodue "/>
    <n v="122"/>
    <n v="102"/>
    <s v=" https://gateway-apim-test.vuce.gob.pe/pass-through-https-cert/cp2/comunes-query/1.0/master/allByCode?"/>
    <s v=" https://gateway-apim-test.vuce.gob.pe/pass-through-https-cert/cp2/comunes-query/1.0/master/allByCode?"/>
    <x v="46"/>
  </r>
  <r>
    <s v="DUE"/>
    <x v="0"/>
    <x v="0"/>
    <x v="18"/>
    <x v="0"/>
    <s v=" https://gateway-apim-test.vuce.gob.pe/pass-through-https-cert/cp2/comunes-query/1.0/master/allByCode?code=tipoTraficodue "/>
    <s v=" No aplica "/>
    <s v=" Bearer eyJhbGciOiJSUzI1NiIsInR5cCIgOiAiSldUIiwia2lkIiA6ICJZbzNJa18xYU9XUk5QcWxPLVJVTmUzVjhESldTU2U0eUgybFp4MG52cy1rIn0.eyJleHAiOjE3NTU0NzMzNDcsImlhdCI6MTc1NTQ3MTU0NywianRpIjoiYzAwZjU0ZTAtMDk2Ny00YjExLTk1NjUtYzk3M2UxNjU2MTBm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1MjhlMTA1Zi00YjQ4LTQ2ZTItYTI0YS04NmVjZjY4M2JiOTg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1MjhlMTA1Zi00YjQ4LTQ2ZTItYTI0YS04NmVjZjY4M2JiOTg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UCRY3zFPSJ-wowIAtacTI7pJ3v0IvHLCvDPtHM_2xOkbgUgo76LGFAdjv5UUkqUt2KUMvGMQgUwXml34DVTlHY9_X6g72WIewTf6IoTeFkNp1sbWW0-90HxwdvQD2ovr9vB8O3lCIv72mVl3Rw-RPgLID2Q2clv_Rg0jwr2bzP_Mxxyrl6GNYJU0deW7Cn22gr64cKNwpmcDzccyuhFdtPIfieGU3N0VjboSfOErZjOVG6vmeC5MNesW4oRbhBN6D3_naLT6yvWtPYQ2o0xAQQebWYV8rLKU5cQJaIdG_ODqJ42u63a7cYGdg2-CDMb8UVn9HB-9GvdGDHBt2ctvSA "/>
    <n v="101"/>
    <s v=" 101 | Rosa Odar Prueba "/>
    <s v=" application/json, text/plain, */* "/>
    <s v=" No aplica "/>
    <n v="20100010136"/>
    <s v="comunes-query"/>
    <s v=" https://gateway-apim-test.vuce.gob.pe/pass-through-https-cert/cp2/comunes-query/1.0/master/allByCode?code=tipoTraficodue "/>
    <n v="122"/>
    <n v="102"/>
    <s v=" https://gateway-apim-test.vuce.gob.pe/pass-through-https-cert/cp2/comunes-query/1.0/master/allByCode?"/>
    <s v=" https://gateway-apim-test.vuce.gob.pe/pass-through-https-cert/cp2/comunes-query/1.0/master/allByCode?"/>
    <x v="46"/>
  </r>
  <r>
    <s v="DUE"/>
    <x v="0"/>
    <x v="0"/>
    <x v="19"/>
    <x v="0"/>
    <s v=" https://gateway-apim-test.vuce.gob.pe/pass-through-https-cert/cp2/comunes-query/1.0/master/allByCode?code=tipoTraficodue "/>
    <s v=" No aplica "/>
    <s v=" Bearer eyJhbGciOiJSUzI1NiIsInR5cCIgOiAiSldUIiwia2lkIiA6ICJZbzNJa18xYU9XUk5QcWxPLVJVTmUzVjhESldTU2U0eUgybFp4MG52cy1rIn0.eyJleHAiOjE3NTU0NTA4MDEsImlhdCI6MTc1NTQ0OTAwMSwianRpIjoiZmY5MjlmZDgtZDIxNi00YjczLTg1OTQtMWIxN2VhOTQzMDE3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wZTc3YjM0ZC1lYjcxLTQzM2MtOWJjNy1lYTI4NDIzN2JmNjc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wZTc3YjM0ZC1lYjcxLTQzM2MtOWJjNy1lYTI4NDIzN2JmNjc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ypXr1EaT_gEA9dwMRH_UcDlSv-_OqpHx8Sh7iTWb_LpiVU7HrAlsHNFIwbzwZh7xmRwmK7rTWoMaAYKzkYVTY3AwmK-jlas90N5tEH4r-fh-mlGhYDOvz9k4q9TGWOuMIbctL22PaTwFm-rOVEwx5yZT_29TjFxw2ezTLeQyST5QajHZSF5cvUXHgdq6dY7U7X9ZJ4MLousiv6iz1A2Wyhrw1vHYB9AuovQQcFSvZZneJ9f69kUB41n8d7UIVRRARyRWfKPcZsQNJmBW-xHNCsfiFggee-pvnJnedzQBMJ6qdrc2LvoQj5vQsZMUnW-rf4kqUJiuXOTsFUWNBDM2pg "/>
    <n v="101"/>
    <s v=" 101 | Rosa Odar Prueba "/>
    <s v=" application/json, text/plain, */* "/>
    <s v=" No aplica "/>
    <n v="20100010136"/>
    <s v="comunes-query"/>
    <s v=" https://gateway-apim-test.vuce.gob.pe/pass-through-https-cert/cp2/comunes-query/1.0/master/allByCode?code=tipoTraficodue "/>
    <n v="122"/>
    <n v="102"/>
    <s v=" https://gateway-apim-test.vuce.gob.pe/pass-through-https-cert/cp2/comunes-query/1.0/master/allByCode?"/>
    <s v=" https://gateway-apim-test.vuce.gob.pe/pass-through-https-cert/cp2/comunes-query/1.0/master/allByCode?"/>
    <x v="46"/>
  </r>
  <r>
    <s v="DUE"/>
    <x v="0"/>
    <x v="0"/>
    <x v="15"/>
    <x v="0"/>
    <s v=" https://gateway-apim-test.vuce.gob.pe/pass-through-https-cert/cp2/comunes-query/1.0/master/allByCode?code=tipoTraficodue "/>
    <s v=" No aplica "/>
    <s v=" Bearer eyJhbGciOiJSUzI1NiIsInR5cCIgOiAiSldUIiwia2lkIiA6ICJZbzNJa18xYU9XUk5QcWxPLVJVTmUzVjhESldTU2U0eUgybFp4MG52cy1rIn0.eyJleHAiOjE3NTU0NzMzNDcsImlhdCI6MTc1NTQ3MTU0NywianRpIjoiYzAwZjU0ZTAtMDk2Ny00YjExLTk1NjUtYzk3M2UxNjU2MTBm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1MjhlMTA1Zi00YjQ4LTQ2ZTItYTI0YS04NmVjZjY4M2JiOTg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1MjhlMTA1Zi00YjQ4LTQ2ZTItYTI0YS04NmVjZjY4M2JiOTg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UCRY3zFPSJ-wowIAtacTI7pJ3v0IvHLCvDPtHM_2xOkbgUgo76LGFAdjv5UUkqUt2KUMvGMQgUwXml34DVTlHY9_X6g72WIewTf6IoTeFkNp1sbWW0-90HxwdvQD2ovr9vB8O3lCIv72mVl3Rw-RPgLID2Q2clv_Rg0jwr2bzP_Mxxyrl6GNYJU0deW7Cn22gr64cKNwpmcDzccyuhFdtPIfieGU3N0VjboSfOErZjOVG6vmeC5MNesW4oRbhBN6D3_naLT6yvWtPYQ2o0xAQQebWYV8rLKU5cQJaIdG_ODqJ42u63a7cYGdg2-CDMb8UVn9HB-9GvdGDHBt2ctvSA "/>
    <n v="101"/>
    <s v=" 101 | Rosa Odar Prueba "/>
    <s v=" application/json, text/plain, */* "/>
    <s v=" No aplica "/>
    <n v="20100010136"/>
    <s v="comunes-query"/>
    <s v=" https://gateway-apim-test.vuce.gob.pe/pass-through-https-cert/cp2/comunes-query/1.0/master/allByCode?code=tipoTraficodue "/>
    <n v="122"/>
    <n v="102"/>
    <s v=" https://gateway-apim-test.vuce.gob.pe/pass-through-https-cert/cp2/comunes-query/1.0/master/allByCode?"/>
    <s v=" https://gateway-apim-test.vuce.gob.pe/pass-through-https-cert/cp2/comunes-query/1.0/master/allByCode?"/>
    <x v="46"/>
  </r>
  <r>
    <s v="DUE"/>
    <x v="0"/>
    <x v="0"/>
    <x v="18"/>
    <x v="0"/>
    <s v=" https://gateway-apim-test.vuce.gob.pe/pass-through-https-cert/cp2/comunes-query/1.0/master/allByCodeAndDescription?code=puerto&amp;size=10&amp;description=&amp;page=0 "/>
    <s v=" No aplica "/>
    <s v=" Bearer eyJhbGciOiJSUzI1NiIsInR5cCIgOiAiSldUIiwia2lkIiA6ICJZbzNJa18xYU9XUk5QcWxPLVJVTmUzVjhESldTU2U0eUgybFp4MG52cy1rIn0.eyJleHAiOjE3NTU0NzMzNDcsImlhdCI6MTc1NTQ3MTU0NywianRpIjoiYzAwZjU0ZTAtMDk2Ny00YjExLTk1NjUtYzk3M2UxNjU2MTBm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1MjhlMTA1Zi00YjQ4LTQ2ZTItYTI0YS04NmVjZjY4M2JiOTg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1MjhlMTA1Zi00YjQ4LTQ2ZTItYTI0YS04NmVjZjY4M2JiOTg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UCRY3zFPSJ-wowIAtacTI7pJ3v0IvHLCvDPtHM_2xOkbgUgo76LGFAdjv5UUkqUt2KUMvGMQgUwXml34DVTlHY9_X6g72WIewTf6IoTeFkNp1sbWW0-90HxwdvQD2ovr9vB8O3lCIv72mVl3Rw-RPgLID2Q2clv_Rg0jwr2bzP_Mxxyrl6GNYJU0deW7Cn22gr64cKNwpmcDzccyuhFdtPIfieGU3N0VjboSfOErZjOVG6vmeC5MNesW4oRbhBN6D3_naLT6yvWtPYQ2o0xAQQebWYV8rLKU5cQJaIdG_ODqJ42u63a7cYGdg2-CDMb8UVn9HB-9GvdGDHBt2ctvSA "/>
    <n v="101"/>
    <s v=" 101 | Rosa Odar Prueba "/>
    <s v=" application/json, text/plain, */* "/>
    <s v=" No aplica "/>
    <n v="20100010136"/>
    <s v="comunes-query"/>
    <s v=" https://gateway-apim-test.vuce.gob.pe/pass-through-https-cert/cp2/comunes-query/1.0/master/allByCodeAndDescription?code=puerto&amp;size=10&amp;description=&amp;page=0 "/>
    <n v="156"/>
    <n v="116"/>
    <s v=" https://gateway-apim-test.vuce.gob.pe/pass-through-https-cert/cp2/comunes-query/1.0/master/allByCodeAndDescription?"/>
    <s v=" https://gateway-apim-test.vuce.gob.pe/pass-through-https-cert/cp2/comunes-query/1.0/master/allByCodeAndDescription?"/>
    <x v="5"/>
  </r>
  <r>
    <s v="DUE"/>
    <x v="0"/>
    <x v="0"/>
    <x v="18"/>
    <x v="0"/>
    <s v=" https://gateway-apim-test.vuce.gob.pe/pass-through-https-cert/cp2/comunes-query/1.0/master/allByCodeAndDescription?code=puerto&amp;size=10&amp;description=&amp;page=0 "/>
    <s v=" No aplica "/>
    <s v=" Bearer eyJhbGciOiJSUzI1NiIsInR5cCIgOiAiSldUIiwia2lkIiA6ICJZbzNJa18xYU9XUk5QcWxPLVJVTmUzVjhESldTU2U0eUgybFp4MG52cy1rIn0.eyJleHAiOjE3NTU0NzMzNDcsImlhdCI6MTc1NTQ3MTU0NywianRpIjoiYzAwZjU0ZTAtMDk2Ny00YjExLTk1NjUtYzk3M2UxNjU2MTBm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1MjhlMTA1Zi00YjQ4LTQ2ZTItYTI0YS04NmVjZjY4M2JiOTg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1MjhlMTA1Zi00YjQ4LTQ2ZTItYTI0YS04NmVjZjY4M2JiOTg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UCRY3zFPSJ-wowIAtacTI7pJ3v0IvHLCvDPtHM_2xOkbgUgo76LGFAdjv5UUkqUt2KUMvGMQgUwXml34DVTlHY9_X6g72WIewTf6IoTeFkNp1sbWW0-90HxwdvQD2ovr9vB8O3lCIv72mVl3Rw-RPgLID2Q2clv_Rg0jwr2bzP_Mxxyrl6GNYJU0deW7Cn22gr64cKNwpmcDzccyuhFdtPIfieGU3N0VjboSfOErZjOVG6vmeC5MNesW4oRbhBN6D3_naLT6yvWtPYQ2o0xAQQebWYV8rLKU5cQJaIdG_ODqJ42u63a7cYGdg2-CDMb8UVn9HB-9GvdGDHBt2ctvSA "/>
    <n v="101"/>
    <s v=" 101 | Rosa Odar Prueba "/>
    <s v=" application/json, text/plain, */* "/>
    <s v=" No aplica "/>
    <n v="20100010136"/>
    <s v="comunes-query"/>
    <s v=" https://gateway-apim-test.vuce.gob.pe/pass-through-https-cert/cp2/comunes-query/1.0/master/allByCodeAndDescription?code=puerto&amp;size=10&amp;description=&amp;page=0 "/>
    <n v="156"/>
    <n v="116"/>
    <s v=" https://gateway-apim-test.vuce.gob.pe/pass-through-https-cert/cp2/comunes-query/1.0/master/allByCodeAndDescription?"/>
    <s v=" https://gateway-apim-test.vuce.gob.pe/pass-through-https-cert/cp2/comunes-query/1.0/master/allByCodeAndDescription?"/>
    <x v="5"/>
  </r>
  <r>
    <s v="DUE"/>
    <x v="0"/>
    <x v="0"/>
    <x v="15"/>
    <x v="0"/>
    <s v=" https://gateway-apim-test.vuce.gob.pe/pass-through-https-cert/cp2/comunes-query/1.0/master/allByCodeAndDescription?code=puerto&amp;size=10&amp;description=&amp;page=0 "/>
    <s v=" No aplica "/>
    <s v=" Bearer eyJhbGciOiJSUzI1NiIsInR5cCIgOiAiSldUIiwia2lkIiA6ICJZbzNJa18xYU9XUk5QcWxPLVJVTmUzVjhESldTU2U0eUgybFp4MG52cy1rIn0.eyJleHAiOjE3NTU0NzMzNDcsImlhdCI6MTc1NTQ3MTU0NywianRpIjoiYzAwZjU0ZTAtMDk2Ny00YjExLTk1NjUtYzk3M2UxNjU2MTBm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1MjhlMTA1Zi00YjQ4LTQ2ZTItYTI0YS04NmVjZjY4M2JiOTg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1MjhlMTA1Zi00YjQ4LTQ2ZTItYTI0YS04NmVjZjY4M2JiOTg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UCRY3zFPSJ-wowIAtacTI7pJ3v0IvHLCvDPtHM_2xOkbgUgo76LGFAdjv5UUkqUt2KUMvGMQgUwXml34DVTlHY9_X6g72WIewTf6IoTeFkNp1sbWW0-90HxwdvQD2ovr9vB8O3lCIv72mVl3Rw-RPgLID2Q2clv_Rg0jwr2bzP_Mxxyrl6GNYJU0deW7Cn22gr64cKNwpmcDzccyuhFdtPIfieGU3N0VjboSfOErZjOVG6vmeC5MNesW4oRbhBN6D3_naLT6yvWtPYQ2o0xAQQebWYV8rLKU5cQJaIdG_ODqJ42u63a7cYGdg2-CDMb8UVn9HB-9GvdGDHBt2ctvSA "/>
    <n v="101"/>
    <s v=" 101 | Rosa Odar Prueba "/>
    <s v=" application/json, text/plain, */* "/>
    <s v=" No aplica "/>
    <n v="20100010136"/>
    <s v="comunes-query"/>
    <s v=" https://gateway-apim-test.vuce.gob.pe/pass-through-https-cert/cp2/comunes-query/1.0/master/allByCodeAndDescription?code=puerto&amp;size=10&amp;description=&amp;page=0 "/>
    <n v="156"/>
    <n v="116"/>
    <s v=" https://gateway-apim-test.vuce.gob.pe/pass-through-https-cert/cp2/comunes-query/1.0/master/allByCodeAndDescription?"/>
    <s v=" https://gateway-apim-test.vuce.gob.pe/pass-through-https-cert/cp2/comunes-query/1.0/master/allByCodeAndDescription?"/>
    <x v="5"/>
  </r>
  <r>
    <s v="DUE"/>
    <x v="0"/>
    <x v="0"/>
    <x v="15"/>
    <x v="0"/>
    <s v=" https://gateway-apim-test.vuce.gob.pe/pass-through-https-cert/cp2/comunes-query/1.0/master/allByCodeAndDescription?code=puerto&amp;size=10&amp;description=&amp;page=0 "/>
    <s v=" No aplica "/>
    <s v=" Bearer eyJhbGciOiJSUzI1NiIsInR5cCIgOiAiSldUIiwia2lkIiA6ICJZbzNJa18xYU9XUk5QcWxPLVJVTmUzVjhESldTU2U0eUgybFp4MG52cy1rIn0.eyJleHAiOjE3NTU0NzMzNDcsImlhdCI6MTc1NTQ3MTU0NywianRpIjoiYzAwZjU0ZTAtMDk2Ny00YjExLTk1NjUtYzk3M2UxNjU2MTBm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1MjhlMTA1Zi00YjQ4LTQ2ZTItYTI0YS04NmVjZjY4M2JiOTg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1MjhlMTA1Zi00YjQ4LTQ2ZTItYTI0YS04NmVjZjY4M2JiOTg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UCRY3zFPSJ-wowIAtacTI7pJ3v0IvHLCvDPtHM_2xOkbgUgo76LGFAdjv5UUkqUt2KUMvGMQgUwXml34DVTlHY9_X6g72WIewTf6IoTeFkNp1sbWW0-90HxwdvQD2ovr9vB8O3lCIv72mVl3Rw-RPgLID2Q2clv_Rg0jwr2bzP_Mxxyrl6GNYJU0deW7Cn22gr64cKNwpmcDzccyuhFdtPIfieGU3N0VjboSfOErZjOVG6vmeC5MNesW4oRbhBN6D3_naLT6yvWtPYQ2o0xAQQebWYV8rLKU5cQJaIdG_ODqJ42u63a7cYGdg2-CDMb8UVn9HB-9GvdGDHBt2ctvSA "/>
    <n v="101"/>
    <s v=" 101 | Rosa Odar Prueba "/>
    <s v=" application/json, text/plain, */* "/>
    <s v=" No aplica "/>
    <n v="20100010136"/>
    <s v="comunes-query"/>
    <s v=" https://gateway-apim-test.vuce.gob.pe/pass-through-https-cert/cp2/comunes-query/1.0/master/allByCodeAndDescription?code=puerto&amp;size=10&amp;description=&amp;page=0 "/>
    <n v="156"/>
    <n v="116"/>
    <s v=" https://gateway-apim-test.vuce.gob.pe/pass-through-https-cert/cp2/comunes-query/1.0/master/allByCodeAndDescription?"/>
    <s v=" https://gateway-apim-test.vuce.gob.pe/pass-through-https-cert/cp2/comunes-query/1.0/master/allByCodeAndDescription?"/>
    <x v="5"/>
  </r>
  <r>
    <s v="DUE"/>
    <x v="0"/>
    <x v="0"/>
    <x v="20"/>
    <x v="0"/>
    <s v=" https://gateway-apim-test.vuce.gob.pe/pass-through-https-cert/cp2/comunes-query/1.0/master/allByCodeAndDescription?code=puerto&amp;size=10&amp;description=C&amp;page=0 "/>
    <s v=" No aplica "/>
    <s v=" Bearer eyJhbGciOiJSUzI1NiIsInR5cCIgOiAiSldUIiwia2lkIiA6ICJZbzNJa18xYU9XUk5QcWxPLVJVTmUzVjhESldTU2U0eUgybFp4MG52cy1rIn0.eyJleHAiOjE3NTU0NzMzNDcsImlhdCI6MTc1NTQ3MTU0NywianRpIjoiYzAwZjU0ZTAtMDk2Ny00YjExLTk1NjUtYzk3M2UxNjU2MTBm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1MjhlMTA1Zi00YjQ4LTQ2ZTItYTI0YS04NmVjZjY4M2JiOTg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1MjhlMTA1Zi00YjQ4LTQ2ZTItYTI0YS04NmVjZjY4M2JiOTg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UCRY3zFPSJ-wowIAtacTI7pJ3v0IvHLCvDPtHM_2xOkbgUgo76LGFAdjv5UUkqUt2KUMvGMQgUwXml34DVTlHY9_X6g72WIewTf6IoTeFkNp1sbWW0-90HxwdvQD2ovr9vB8O3lCIv72mVl3Rw-RPgLID2Q2clv_Rg0jwr2bzP_Mxxyrl6GNYJU0deW7Cn22gr64cKNwpmcDzccyuhFdtPIfieGU3N0VjboSfOErZjOVG6vmeC5MNesW4oRbhBN6D3_naLT6yvWtPYQ2o0xAQQebWYV8rLKU5cQJaIdG_ODqJ42u63a7cYGdg2-CDMb8UVn9HB-9GvdGDHBt2ctvSA "/>
    <n v="101"/>
    <s v=" 101 | Rosa Odar Prueba "/>
    <s v=" application/json, text/plain, */* "/>
    <s v=" No aplica "/>
    <n v="20100010136"/>
    <s v="comunes-query"/>
    <s v=" https://gateway-apim-test.vuce.gob.pe/pass-through-https-cert/cp2/comunes-query/1.0/master/allByCodeAndDescription?code=puerto&amp;size=10&amp;description=C&amp;page=0 "/>
    <n v="157"/>
    <n v="116"/>
    <s v=" https://gateway-apim-test.vuce.gob.pe/pass-through-https-cert/cp2/comunes-query/1.0/master/allByCodeAndDescription?"/>
    <s v=" https://gateway-apim-test.vuce.gob.pe/pass-through-https-cert/cp2/comunes-query/1.0/master/allByCodeAndDescription?"/>
    <x v="5"/>
  </r>
  <r>
    <s v="DUE"/>
    <x v="0"/>
    <x v="0"/>
    <x v="21"/>
    <x v="0"/>
    <s v=" https://gateway-apim-test.vuce.gob.pe/pass-through-https-cert/cp2/comunes-query/1.0/master/allByCodeAndDescription?code=puerto&amp;size=10&amp;description=C&amp;page=0 "/>
    <s v=" No aplica "/>
    <s v=" Bearer eyJhbGciOiJSUzI1NiIsInR5cCIgOiAiSldUIiwia2lkIiA6ICJZbzNJa18xYU9XUk5QcWxPLVJVTmUzVjhESldTU2U0eUgybFp4MG52cy1rIn0.eyJleHAiOjE3NTU0NzMzNDcsImlhdCI6MTc1NTQ3MTU0NywianRpIjoiYzAwZjU0ZTAtMDk2Ny00YjExLTk1NjUtYzk3M2UxNjU2MTBm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1MjhlMTA1Zi00YjQ4LTQ2ZTItYTI0YS04NmVjZjY4M2JiOTg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1MjhlMTA1Zi00YjQ4LTQ2ZTItYTI0YS04NmVjZjY4M2JiOTg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UCRY3zFPSJ-wowIAtacTI7pJ3v0IvHLCvDPtHM_2xOkbgUgo76LGFAdjv5UUkqUt2KUMvGMQgUwXml34DVTlHY9_X6g72WIewTf6IoTeFkNp1sbWW0-90HxwdvQD2ovr9vB8O3lCIv72mVl3Rw-RPgLID2Q2clv_Rg0jwr2bzP_Mxxyrl6GNYJU0deW7Cn22gr64cKNwpmcDzccyuhFdtPIfieGU3N0VjboSfOErZjOVG6vmeC5MNesW4oRbhBN6D3_naLT6yvWtPYQ2o0xAQQebWYV8rLKU5cQJaIdG_ODqJ42u63a7cYGdg2-CDMb8UVn9HB-9GvdGDHBt2ctvSA "/>
    <n v="101"/>
    <s v=" 101 | Rosa Odar Prueba "/>
    <s v=" application/json, text/plain, */* "/>
    <s v=" No aplica "/>
    <n v="20100010136"/>
    <s v="comunes-query"/>
    <s v=" https://gateway-apim-test.vuce.gob.pe/pass-through-https-cert/cp2/comunes-query/1.0/master/allByCodeAndDescription?code=puerto&amp;size=10&amp;description=C&amp;page=0 "/>
    <n v="157"/>
    <n v="116"/>
    <s v=" https://gateway-apim-test.vuce.gob.pe/pass-through-https-cert/cp2/comunes-query/1.0/master/allByCodeAndDescription?"/>
    <s v=" https://gateway-apim-test.vuce.gob.pe/pass-through-https-cert/cp2/comunes-query/1.0/master/allByCodeAndDescription?"/>
    <x v="5"/>
  </r>
  <r>
    <s v="DUE"/>
    <x v="0"/>
    <x v="0"/>
    <x v="15"/>
    <x v="1"/>
    <s v=" https://gateway-apim-test.vuce.gob.pe/pass-through-https-cert/cp2/gestionduenave-command/1.0/escalas/validar-form-escala "/>
    <s v=" {&quot;annoEscala&quot;:&quot;&quot;,&quot;numeroEscala&quot;:&quot;&quot;,&quot;rucAgente&quot;:&quot;20100010136&quot;,&quot;numeroViaje&quot;:&quot;123456&quot;,&quot;eta&quot;:&quot;2025-08-01T18:03:48.000Z&quot;,&quot;etd&quot;:&quot;2025-08-17T18:03:57.000Z&quot;,&quot;puertoOrigenId&quot;:155,&quot;puertoDestinoId&quot;:155,&quot;indMmpp&quot;:true,&quot;indPasajeros&quot;:true,&quot;indNarcoticos&quot;:true,&quot;indCabotaje&quot;:true,&quot;tipoTraficoId&quot;:&quot;2&quot;,&quot;instalacionAtraqueId&quot;:9,&quot;estadoEscalaId&quot;:1,&quot;ata&quot;:&quot;&quot;,&quot;atd&quot;:null,&quot;fechaLibrePlatica&quot;:&quot;&quot;,&quot;indPbip&quot;:&quot;&quot;,&quot;localidadProc&quot;:&quot;&quot;,&quot;localidadDest&quot;:&quot;&quot;,&quot;autCancZarpe&quot;:&quot;&quot;,&quot;tipManifiesto&quot;:&quot;I&quot;,&quot;aduanaId&quot;:&quot;&quot;,&quot;annoManifiesto&quot;:&quot;&quot;,&quot;numManifiesto&quot;:&quot;&quot;,&quot;estCierreDue&quot;:0,&quot;indFormatoRec&quot;:&quot;&quot;,&quot;reutilizarNave&quot;:false,&quot;imo&quot;:&quot;9244659&quot;,&quot;matricula&quot;:&quot;MAT 00001&quot;,&quot;callSign&quot;:&quot;WDP8459&quot;,&quot;bandera&quot;:&quot;ESTADOS UNIDOS&quot;,&quot;claveNegocioCamunda&quot;:&quot;&quot;,&quot;instanciaCamundaId&quot;:&quot;&quot;,&quot;etb&quot;:null,&quot;etbDate&quot;:null,&quot;etbHours&quot;:null,&quot;etdDate&quot;:&quot;2025-08-17T05:00:00.000Z&quot;,&quot;etdHours&quot;:&quot;2025-08-17T23:03:57.527Z&quot;,&quot;escalaId&quot;:&quot;&quot;,&quot;fichaTecnicaDetIn&quot;:3576,&quot;nombreNave&quot;:&quot;SAINT1011&quot;,&quot;fichaTecnicaDetSa&quot;:&quot;&quot;,&quot;puertoEscalaId&quot;:&quot;CLL&quot;,&quot;etaDate&quot;:&quot;2025-08-01T05:00:00.000Z&quot;,&quot;etaHours&quot;:&quot;2025-08-17T23:03:48.327Z&quot;,&quot;listaConvoyId&quot;:[],&quot;listaZarpesId&quot;:[]} "/>
    <s v=" Bearer eyJhbGciOiJSUzI1NiIsInR5cCIgOiAiSldUIiwia2lkIiA6ICJZbzNJa18xYU9XUk5QcWxPLVJVTmUzVjhESldTU2U0eUgybFp4MG52cy1rIn0.eyJleHAiOjE3NTU0NzMzNDcsImlhdCI6MTc1NTQ3MTU0NywianRpIjoiYzAwZjU0ZTAtMDk2Ny00YjExLTk1NjUtYzk3M2UxNjU2MTBm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1MjhlMTA1Zi00YjQ4LTQ2ZTItYTI0YS04NmVjZjY4M2JiOTg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1MjhlMTA1Zi00YjQ4LTQ2ZTItYTI0YS04NmVjZjY4M2JiOTg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UCRY3zFPSJ-wowIAtacTI7pJ3v0IvHLCvDPtHM_2xOkbgUgo76LGFAdjv5UUkqUt2KUMvGMQgUwXml34DVTlHY9_X6g72WIewTf6IoTeFkNp1sbWW0-90HxwdvQD2ovr9vB8O3lCIv72mVl3Rw-RPgLID2Q2clv_Rg0jwr2bzP_Mxxyrl6GNYJU0deW7Cn22gr64cKNwpmcDzccyuhFdtPIfieGU3N0VjboSfOErZjOVG6vmeC5MNesW4oRbhBN6D3_naLT6yvWtPYQ2o0xAQQebWYV8rLKU5cQJaIdG_ODqJ42u63a7cYGdg2-CDMb8UVn9HB-9GvdGDHBt2ctvSA "/>
    <n v="101"/>
    <s v=" 101 | Rosa Odar Prueba "/>
    <s v=" application/json, text/plain, */* "/>
    <s v=" application/json "/>
    <n v="20100010136"/>
    <s v="gestionduenave-command"/>
    <s v=" https://gateway-apim-test.vuce.gob.pe/pass-through-https-cert/cp2/gestionduenave-command/1.0/escalas/validar-form-escala "/>
    <n v="122"/>
    <n v="102"/>
    <s v=" https://gateway-apim-test.vuce.gob.pe/pass-through-https-cert/cp2/gestionduenave-command/1.0/escalas/"/>
    <s v=" https://gateway-apim-test.vuce.gob.pe/pass-through-https-cert/cp2/gestionduenave-command/1.0/escalas/"/>
    <x v="47"/>
  </r>
  <r>
    <s v="DUE"/>
    <x v="0"/>
    <x v="0"/>
    <x v="18"/>
    <x v="0"/>
    <s v=" https://gateway-apim-test.vuce.gob.pe/pass-through-https-cert/cp2/gestionduenave-query/1.0/escalas/2227?escalaId=2227 "/>
    <s v=" No aplica "/>
    <s v=" Bearer eyJhbGciOiJSUzI1NiIsInR5cCIgOiAiSldUIiwia2lkIiA6ICJZbzNJa18xYU9XUk5QcWxPLVJVTmUzVjhESldTU2U0eUgybFp4MG52cy1rIn0.eyJleHAiOjE3NTU0NzMzNDcsImlhdCI6MTc1NTQ3MTU0NywianRpIjoiYzAwZjU0ZTAtMDk2Ny00YjExLTk1NjUtYzk3M2UxNjU2MTBm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1MjhlMTA1Zi00YjQ4LTQ2ZTItYTI0YS04NmVjZjY4M2JiOTg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1MjhlMTA1Zi00YjQ4LTQ2ZTItYTI0YS04NmVjZjY4M2JiOTg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UCRY3zFPSJ-wowIAtacTI7pJ3v0IvHLCvDPtHM_2xOkbgUgo76LGFAdjv5UUkqUt2KUMvGMQgUwXml34DVTlHY9_X6g72WIewTf6IoTeFkNp1sbWW0-90HxwdvQD2ovr9vB8O3lCIv72mVl3Rw-RPgLID2Q2clv_Rg0jwr2bzP_Mxxyrl6GNYJU0deW7Cn22gr64cKNwpmcDzccyuhFdtPIfieGU3N0VjboSfOErZjOVG6vmeC5MNesW4oRbhBN6D3_naLT6yvWtPYQ2o0xAQQebWYV8rLKU5cQJaIdG_ODqJ42u63a7cYGdg2-CDMb8UVn9HB-9GvdGDHBt2ctvSA "/>
    <n v="101"/>
    <s v=" 101 | Rosa Odar Prueba "/>
    <s v=" application/json, text/plain, */* "/>
    <s v=" No aplica "/>
    <n v="20100010136"/>
    <s v="gestionduenave-query"/>
    <s v=" https://gateway-apim-test.vuce.gob.pe/pass-through-https-cert/cp2/gestionduenave-query/1.0/escalas/2227?escalaId=2227 "/>
    <n v="119"/>
    <n v="105"/>
    <s v=" https://gateway-apim-test.vuce.gob.pe/pass-through-https-cert/cp2/gestionduenave-query/1.0/escalas/2227?"/>
    <s v=" https://gateway-apim-test.vuce.gob.pe/pass-through-https-cert/cp2/gestionduenave-query/1.0/escalas/2227?"/>
    <x v="48"/>
  </r>
  <r>
    <s v="DUE"/>
    <x v="0"/>
    <x v="0"/>
    <x v="15"/>
    <x v="0"/>
    <s v=" https://gateway-apim-test.vuce.gob.pe/pass-through-https-cert/cp2/gestionduenave-query/1.0/escalas/2227?escalaId=2227 "/>
    <s v=" No aplica "/>
    <s v=" Bearer eyJhbGciOiJSUzI1NiIsInR5cCIgOiAiSldUIiwia2lkIiA6ICJZbzNJa18xYU9XUk5QcWxPLVJVTmUzVjhESldTU2U0eUgybFp4MG52cy1rIn0.eyJleHAiOjE3NTU0NzMzNDcsImlhdCI6MTc1NTQ3MTU0NywianRpIjoiYzAwZjU0ZTAtMDk2Ny00YjExLTk1NjUtYzk3M2UxNjU2MTBm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1MjhlMTA1Zi00YjQ4LTQ2ZTItYTI0YS04NmVjZjY4M2JiOTg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1MjhlMTA1Zi00YjQ4LTQ2ZTItYTI0YS04NmVjZjY4M2JiOTg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UCRY3zFPSJ-wowIAtacTI7pJ3v0IvHLCvDPtHM_2xOkbgUgo76LGFAdjv5UUkqUt2KUMvGMQgUwXml34DVTlHY9_X6g72WIewTf6IoTeFkNp1sbWW0-90HxwdvQD2ovr9vB8O3lCIv72mVl3Rw-RPgLID2Q2clv_Rg0jwr2bzP_Mxxyrl6GNYJU0deW7Cn22gr64cKNwpmcDzccyuhFdtPIfieGU3N0VjboSfOErZjOVG6vmeC5MNesW4oRbhBN6D3_naLT6yvWtPYQ2o0xAQQebWYV8rLKU5cQJaIdG_ODqJ42u63a7cYGdg2-CDMb8UVn9HB-9GvdGDHBt2ctvSA "/>
    <n v="101"/>
    <s v=" 101 | Rosa Odar Prueba "/>
    <s v=" application/json, text/plain, */* "/>
    <s v=" No aplica "/>
    <n v="20100010136"/>
    <s v="gestionduenave-query"/>
    <s v=" https://gateway-apim-test.vuce.gob.pe/pass-through-https-cert/cp2/gestionduenave-query/1.0/escalas/2227?escalaId=2227 "/>
    <n v="119"/>
    <n v="105"/>
    <s v=" https://gateway-apim-test.vuce.gob.pe/pass-through-https-cert/cp2/gestionduenave-query/1.0/escalas/2227?"/>
    <s v=" https://gateway-apim-test.vuce.gob.pe/pass-through-https-cert/cp2/gestionduenave-query/1.0/escalas/2227?"/>
    <x v="48"/>
  </r>
  <r>
    <s v="DUE"/>
    <x v="0"/>
    <x v="0"/>
    <x v="16"/>
    <x v="1"/>
    <s v=" https://gateway-apim-test.vuce.gob.pe/pass-through-https-cert/cp2/gestionduenave-query/1.0/escalas/buscaravanzadanew "/>
    <s v="{&quot;nombreNave&quot;:&quot;&quot;,&quot;nombreAgencia&quot;:&quot;&quot;,&quot;idProgramaDia&quot;:0,&quot;idArriboAnunciado&quot;:0,&quot;estados&quot;:[4,1,3,2,5,6,8,7],&quot;fechaInicioEta&quot;:&quot;&quot;,&quot;fechaFinEta&quot;:&quot;&quot;,&quot;fechaInicioEtd&quot;:&quot;&quot;,&quot;fechaFinEtd&quot;:&quot;&quot;,&quot;tipoNave&quot;:[],&quot;filtro&quot;:true,&quot;page&quot;:1,&quot;size&quot;:25,&quot;puerto&quot;:&quot;&quot;,&quot;rucAgente&quot;:&quot;20100010136&quot;,&quot;anio&quot;:&quot;2025&quot;,&quot;escalaId&quot;:&quot;&quot;,&quot;nombrePuerto&quot;:&quot;&quot;,&quot;esArriboCondicional&quot;:false,&quot;limpiarDue&quot;:false,&quot;usuario&quot;:&quot;101 | Rosa Odar Prueba&quot;,&quot;entidad&quot;:&quot;20100010136&quot;}  "/>
    <s v=" Bearer eyJhbGciOiJSUzI1NiIsInR5cCIgOiAiSldUIiwia2lkIiA6ICJZbzNJa18xYU9XUk5QcWxPLVJVTmUzVjhESldTU2U0eUgybFp4MG52cy1rIn0.eyJleHAiOjE3NTU0NDkyMDUsImlhdCI6MTc1NTQ0NzQwNSwianRpIjoiOGUzY2FhN2MtZGYwMC00YTMxLWE2NzMtZTQ0ZmQ4NGQ3ZTM0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JkNzNmYmZmOS05NThmLTQ4OTQtYTcxZC0xMDc0OWU2NzcwY2Y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JkNzNmYmZmOS05NThmLTQ4OTQtYTcxZC0xMDc0OWU2NzcwY2Y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pQ53JayV5E51kpXy17OdlKNYqryvgUZ_Fpi-B4DkuBn965Jqh8anAklrBWp6QXl_0a-nhFmuMBH6W43lRIUz_BYBxWvEGW8irs8TfXtHBpwKo9htWs3Hs-ZXupk6k3A6s2V5S7MgPrHX8XdkbpeMBuhuLp7gih794Tu-d1hOb9Nav6dw6bbhT5xxpSSuDS9UCdQXS-ZLsfGF0_JuyFqk6CP1t1qhu84AqZCN_GJDkoNFXmS0lDcfoB0hSaD82rj5DLvdjy9pWwHXCXUH72zULlHJampBEH7XNWmeoVih0MCPin3m9DGwD981i4OrnNHJjrxJ-5jNNRuVV1hJMAnq0w "/>
    <n v="101"/>
    <s v=" 101 | Rosa Odar Prueba "/>
    <s v=" application/json, text/plain, */* "/>
    <s v=" application/json "/>
    <n v="20100010136"/>
    <s v="gestionduenave-query"/>
    <s v=" https://gateway-apim-test.vuce.gob.pe/pass-through-https-cert/cp2/gestionduenave-query/1.0/escalas/buscaravanzadanew "/>
    <n v="118"/>
    <n v="118"/>
    <s v=" https://gateway-apim-test.vuce.gob.pe/pass-through-https-cert/cp2/gestionduenave-query/1.0/escalas/buscaravanzadanew "/>
    <s v=" https://gateway-apim-test.vuce.gob.pe/pass-through-https-cert/cp2/gestionduenave-query/1.0/escalas/buscaravanzadanew "/>
    <x v="49"/>
  </r>
  <r>
    <s v="DUE"/>
    <x v="0"/>
    <x v="0"/>
    <x v="16"/>
    <x v="1"/>
    <s v=" https://gateway-apim-test.vuce.gob.pe/pass-through-https-cert/cp2/gestionduenave-query/1.0/escalas/buscaravanzadanew "/>
    <s v=" {&quot;nombreNave&quot;:&quot;&quot;,&quot;nombreAgencia&quot;:&quot;&quot;,&quot;idProgramaDia&quot;:0,&quot;idArriboAnunciado&quot;:0,&quot;estados&quot;:[4,1,3,2,5,6,8,7],&quot;fechaInicioEta&quot;:&quot;&quot;,&quot;fechaFinEta&quot;:&quot;&quot;,&quot;fechaInicioEtd&quot;:&quot;&quot;,&quot;fechaFinEtd&quot;:&quot;&quot;,&quot;tipoNave&quot;:[],&quot;filtro&quot;:true,&quot;page&quot;:1,&quot;size&quot;:25,&quot;puerto&quot;:&quot;CLL&quot;,&quot;rucAgente&quot;:&quot;20100010136&quot;,&quot;anio&quot;:&quot;2025&quot;,&quot;escalaId&quot;:&quot;&quot;,&quot;nombrePuerto&quot;:&quot;&quot;,&quot;esArriboCondicional&quot;:false,&quot;limpiarDue&quot;:false,&quot;usuario&quot;:&quot;101 | Rosa Odar Prueba&quot;,&quot;entidad&quot;:&quot;20100010136&quot;}  "/>
    <s v=" Bearer eyJhbGciOiJSUzI1NiIsInR5cCIgOiAiSldUIiwia2lkIiA6ICJZbzNJa18xYU9XUk5QcWxPLVJVTmUzVjhESldTU2U0eUgybFp4MG52cy1rIn0.eyJleHAiOjE3NTU0NDkyMDUsImlhdCI6MTc1NTQ0NzQwNSwianRpIjoiOGUzY2FhN2MtZGYwMC00YTMxLWE2NzMtZTQ0ZmQ4NGQ3ZTM0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JkNzNmYmZmOS05NThmLTQ4OTQtYTcxZC0xMDc0OWU2NzcwY2Y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JkNzNmYmZmOS05NThmLTQ4OTQtYTcxZC0xMDc0OWU2NzcwY2Y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pQ53JayV5E51kpXy17OdlKNYqryvgUZ_Fpi-B4DkuBn965Jqh8anAklrBWp6QXl_0a-nhFmuMBH6W43lRIUz_BYBxWvEGW8irs8TfXtHBpwKo9htWs3Hs-ZXupk6k3A6s2V5S7MgPrHX8XdkbpeMBuhuLp7gih794Tu-d1hOb9Nav6dw6bbhT5xxpSSuDS9UCdQXS-ZLsfGF0_JuyFqk6CP1t1qhu84AqZCN_GJDkoNFXmS0lDcfoB0hSaD82rj5DLvdjy9pWwHXCXUH72zULlHJampBEH7XNWmeoVih0MCPin3m9DGwD981i4OrnNHJjrxJ-5jNNRuVV1hJMAnq0w "/>
    <n v="101"/>
    <s v=" 101 | Rosa Odar Prueba "/>
    <s v=" application/json, text/plain, */* "/>
    <s v=" application/json "/>
    <n v="20100010136"/>
    <s v="gestionduenave-query"/>
    <s v=" https://gateway-apim-test.vuce.gob.pe/pass-through-https-cert/cp2/gestionduenave-query/1.0/escalas/buscaravanzadanew "/>
    <n v="118"/>
    <n v="118"/>
    <s v=" https://gateway-apim-test.vuce.gob.pe/pass-through-https-cert/cp2/gestionduenave-query/1.0/escalas/buscaravanzadanew "/>
    <s v=" https://gateway-apim-test.vuce.gob.pe/pass-through-https-cert/cp2/gestionduenave-query/1.0/escalas/buscaravanzadanew "/>
    <x v="49"/>
  </r>
  <r>
    <s v="DUE"/>
    <x v="0"/>
    <x v="0"/>
    <x v="22"/>
    <x v="1"/>
    <s v=" https://gateway-apim-test.vuce.gob.pe/pass-through-https-cert/cp2/gestionduenave-query/1.0/escalas/buscaravanzadanew "/>
    <s v=" {&quot;nombreNave&quot;:&quot;&quot;,&quot;nombreAgencia&quot;:&quot;&quot;,&quot;idProgramaDia&quot;:0,&quot;idArriboAnunciado&quot;:0,&quot;estados&quot;:[4,1,3,2,5,6,8,7],&quot;fechaInicioEta&quot;:&quot;&quot;,&quot;fechaFinEta&quot;:&quot;&quot;,&quot;fechaInicioEtd&quot;:&quot;&quot;,&quot;fechaFinEtd&quot;:&quot;&quot;,&quot;tipoNave&quot;:[],&quot;filtro&quot;:true,&quot;page&quot;:1,&quot;size&quot;:25,&quot;puerto&quot;:&quot;CLL&quot;,&quot;rucAgente&quot;:&quot;20100010136&quot;,&quot;anio&quot;:&quot;2025&quot;,&quot;escalaId&quot;:&quot;0043&quot;,&quot;nombrePuerto&quot;:&quot;&quot;,&quot;esArriboCondicional&quot;:false,&quot;limpiarDue&quot;:false,&quot;usuario&quot;:&quot;101 | Rosa Odar Prueba&quot;,&quot;entidad&quot;:&quot;20100010136&quot;} "/>
    <s v=" Bearer eyJhbGciOiJSUzI1NiIsInR5cCIgOiAiSldUIiwia2lkIiA6ICJZbzNJa18xYU9XUk5QcWxPLVJVTmUzVjhESldTU2U0eUgybFp4MG52cy1rIn0.eyJleHAiOjE3NTU0NTA4MDEsImlhdCI6MTc1NTQ0OTAwMSwianRpIjoiZmY5MjlmZDgtZDIxNi00YjczLTg1OTQtMWIxN2VhOTQzMDE3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wZTc3YjM0ZC1lYjcxLTQzM2MtOWJjNy1lYTI4NDIzN2JmNjc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wZTc3YjM0ZC1lYjcxLTQzM2MtOWJjNy1lYTI4NDIzN2JmNjc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ypXr1EaT_gEA9dwMRH_UcDlSv-_OqpHx8Sh7iTWb_LpiVU7HrAlsHNFIwbzwZh7xmRwmK7rTWoMaAYKzkYVTY3AwmK-jlas90N5tEH4r-fh-mlGhYDOvz9k4q9TGWOuMIbctL22PaTwFm-rOVEwx5yZT_29TjFxw2ezTLeQyST5QajHZSF5cvUXHgdq6dY7U7X9ZJ4MLousiv6iz1A2Wyhrw1vHYB9AuovQQcFSvZZneJ9f69kUB41n8d7UIVRRARyRWfKPcZsQNJmBW-xHNCsfiFggee-pvnJnedzQBMJ6qdrc2LvoQj5vQsZMUnW-rf4kqUJiuXOTsFUWNBDM2pg "/>
    <n v="101"/>
    <s v=" 101 | Rosa Odar Prueba "/>
    <s v=" application/json, text/plain, */* "/>
    <s v=" application/json "/>
    <n v="20100010136"/>
    <s v="gestionduenave-query"/>
    <s v=" https://gateway-apim-test.vuce.gob.pe/pass-through-https-cert/cp2/gestionduenave-query/1.0/escalas/buscaravanzadanew "/>
    <n v="118"/>
    <n v="118"/>
    <s v=" https://gateway-apim-test.vuce.gob.pe/pass-through-https-cert/cp2/gestionduenave-query/1.0/escalas/buscaravanzadanew "/>
    <s v=" https://gateway-apim-test.vuce.gob.pe/pass-through-https-cert/cp2/gestionduenave-query/1.0/escalas/buscaravanzadanew "/>
    <x v="49"/>
  </r>
  <r>
    <s v="DUE"/>
    <x v="0"/>
    <x v="0"/>
    <x v="23"/>
    <x v="1"/>
    <s v=" https://gateway-apim-test.vuce.gob.pe/pass-through-https-cert/cp2/gestionduenave-query/1.0/escalas/buscaravanzadanew "/>
    <s v="{&quot;nombreNave&quot;:&quot;SANTIAGOM23&quot;,&quot;nombreAgencia&quot;:&quot;&quot;,&quot;idProgramaDia&quot;:0,&quot;idArriboAnunciado&quot;:0,&quot;estados&quot;:[4,1,3,2,5,6,8,7],&quot;fechaInicioEta&quot;:&quot;&quot;,&quot;fechaFinEta&quot;:&quot;&quot;,&quot;fechaInicioEtd&quot;:&quot;&quot;,&quot;fechaFinEtd&quot;:&quot;&quot;,&quot;tipoNave&quot;:[],&quot;filtro&quot;:true,&quot;page&quot;:1,&quot;size&quot;:25,&quot;puerto&quot;:&quot;CLL&quot;,&quot;rucAgente&quot;:&quot;20100010136&quot;,&quot;anio&quot;:&quot;2025&quot;,&quot;escalaId&quot;:&quot;&quot;,&quot;nombrePuerto&quot;:&quot;&quot;,&quot;esArriboCondicional&quot;:false,&quot;limpiarDue&quot;:false,&quot;usuario&quot;:&quot;101 | Rosa Odar Prueba&quot;,&quot;entidad&quot;:&quot;20100010136&quot;} "/>
    <s v=" Bearer eyJhbGciOiJSUzI1NiIsInR5cCIgOiAiSldUIiwia2lkIiA6ICJZbzNJa18xYU9XUk5QcWxPLVJVTmUzVjhESldTU2U0eUgybFp4MG52cy1rIn0.eyJleHAiOjE3NTU0NTM2NzIsImlhdCI6MTc1NTQ1MTg3MiwianRpIjoiZDQzNTgyZjYtN2UwNS00NTBhLWFjNzAtZThhOWRmZTM3NWM3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0YmQ4MDk2Mi1lYzE5LTRiMmMtYjgxZi1hNjVkZmJjMmNhMjY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0YmQ4MDk2Mi1lYzE5LTRiMmMtYjgxZi1hNjVkZmJjMmNhMjY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U962OfbkcJgV5bXfN2YQk_dbhTCZU8mF62JPf2JuQXNHH2nkb6ikwzM8NTX2HeXBWcJyrpYfKEFqHTwXLoajs4aQLE-QCP4EqpYyKf3SHqzC2gVWa6h29cOSOoc6v_LagC5GOzUbiRj_6Uhc_mTAQlm70CrLuiP_IJMYnToLIz0xFybjYhWGu5yEzQSeHpUqd_254Peo2Mk6EM-N1bCCKVB-JKV-izfY9yterT7HKV-BKATZaIkDj_zVIEjgV00dsO8OUGHE3AXV6jvoFTadMTG8fz42uoFl4lE2tWqGQPSCMhmkOA6Qy3TFRz6csOVPa9QlR7zlVX1GNiJfE9gIaQ "/>
    <n v="101"/>
    <s v=" 101 | Rosa Odar Prueba "/>
    <s v=" application/json, text/plain, */* "/>
    <s v=" application/json "/>
    <n v="20100010136"/>
    <s v="gestionduenave-query"/>
    <s v=" https://gateway-apim-test.vuce.gob.pe/pass-through-https-cert/cp2/gestionduenave-query/1.0/escalas/buscaravanzadanew "/>
    <n v="118"/>
    <n v="118"/>
    <s v=" https://gateway-apim-test.vuce.gob.pe/pass-through-https-cert/cp2/gestionduenave-query/1.0/escalas/buscaravanzadanew "/>
    <s v=" https://gateway-apim-test.vuce.gob.pe/pass-through-https-cert/cp2/gestionduenave-query/1.0/escalas/buscaravanzadanew "/>
    <x v="49"/>
  </r>
  <r>
    <s v="DUE"/>
    <x v="0"/>
    <x v="0"/>
    <x v="17"/>
    <x v="1"/>
    <s v=" https://gateway-apim-test.vuce.gob.pe/pass-through-https-cert/cp2/gestionduenave-query/1.0/escalas/buscaravanzadanew "/>
    <s v=" {&quot;nombreNave&quot;:&quot;SAINT&quot;,&quot;nombreAgencia&quot;:&quot;&quot;,&quot;idProgramaDia&quot;:0,&quot;idArriboAnunciado&quot;:0,&quot;estados&quot;:[4,1,3,2,5,6,8,7],&quot;fechaInicioEta&quot;:&quot;&quot;,&quot;fechaFinEta&quot;:&quot;&quot;,&quot;fechaInicioEtd&quot;:&quot;&quot;,&quot;fechaFinEtd&quot;:&quot;&quot;,&quot;tipoNave&quot;:[],&quot;filtro&quot;:true,&quot;page&quot;:1,&quot;size&quot;:25,&quot;puerto&quot;:&quot;CLL&quot;,&quot;rucAgente&quot;:&quot;20100010136&quot;,&quot;anio&quot;:&quot;2025&quot;,&quot;escalaId&quot;:&quot;&quot;,&quot;nombrePuerto&quot;:&quot;&quot;,&quot;esArriboCondicional&quot;:false,&quot;limpiarDue&quot;:false,&quot;usuario&quot;:&quot;101 | Rosa Odar Prueba&quot;,&quot;entidad&quot;:&quot;20100010136&quot;} "/>
    <s v=" Bearer eyJhbGciOiJSUzI1NiIsInR5cCIgOiAiSldUIiwia2lkIiA6ICJZbzNJa18xYU9XUk5QcWxPLVJVTmUzVjhESldTU2U0eUgybFp4MG52cy1rIn0.eyJleHAiOjE3NTU0NzMzNDcsImlhdCI6MTc1NTQ3MTU0NywianRpIjoiYzAwZjU0ZTAtMDk2Ny00YjExLTk1NjUtYzk3M2UxNjU2MTBm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1MjhlMTA1Zi00YjQ4LTQ2ZTItYTI0YS04NmVjZjY4M2JiOTg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1MjhlMTA1Zi00YjQ4LTQ2ZTItYTI0YS04NmVjZjY4M2JiOTg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UCRY3zFPSJ-wowIAtacTI7pJ3v0IvHLCvDPtHM_2xOkbgUgo76LGFAdjv5UUkqUt2KUMvGMQgUwXml34DVTlHY9_X6g72WIewTf6IoTeFkNp1sbWW0-90HxwdvQD2ovr9vB8O3lCIv72mVl3Rw-RPgLID2Q2clv_Rg0jwr2bzP_Mxxyrl6GNYJU0deW7Cn22gr64cKNwpmcDzccyuhFdtPIfieGU3N0VjboSfOErZjOVG6vmeC5MNesW4oRbhBN6D3_naLT6yvWtPYQ2o0xAQQebWYV8rLKU5cQJaIdG_ODqJ42u63a7cYGdg2-CDMb8UVn9HB-9GvdGDHBt2ctvSA "/>
    <n v="101"/>
    <s v=" 101 | Rosa Odar Prueba "/>
    <s v=" application/json, text/plain, */* "/>
    <s v=" application/json "/>
    <n v="20100010136"/>
    <s v="gestionduenave-query"/>
    <s v=" https://gateway-apim-test.vuce.gob.pe/pass-through-https-cert/cp2/gestionduenave-query/1.0/escalas/buscaravanzadanew "/>
    <n v="118"/>
    <n v="118"/>
    <s v=" https://gateway-apim-test.vuce.gob.pe/pass-through-https-cert/cp2/gestionduenave-query/1.0/escalas/buscaravanzadanew "/>
    <s v=" https://gateway-apim-test.vuce.gob.pe/pass-through-https-cert/cp2/gestionduenave-query/1.0/escalas/buscaravanzadanew "/>
    <x v="49"/>
  </r>
  <r>
    <s v="DUE"/>
    <x v="0"/>
    <x v="0"/>
    <x v="17"/>
    <x v="1"/>
    <s v=" https://gateway-apim-test.vuce.gob.pe/pass-through-https-cert/cp2/gestionduenave-query/1.0/escalas/buscaravanzadanew "/>
    <s v=" {&quot;nombreNave&quot;:&quot;SAINT&quot;,&quot;nombreAgencia&quot;:&quot;&quot;,&quot;idProgramaDia&quot;:0,&quot;idArriboAnunciado&quot;:0,&quot;estados&quot;:[4,1,3,2,5,6,8,7],&quot;fechaInicioEta&quot;:&quot;&quot;,&quot;fechaFinEta&quot;:&quot;&quot;,&quot;fechaInicioEtd&quot;:&quot;&quot;,&quot;fechaFinEtd&quot;:&quot;&quot;,&quot;tipoNave&quot;:[],&quot;filtro&quot;:true,&quot;page&quot;:1,&quot;size&quot;:25,&quot;puerto&quot;:&quot;CLL&quot;,&quot;rucAgente&quot;:&quot;20100010136&quot;,&quot;anio&quot;:&quot;2025&quot;,&quot;escalaId&quot;:&quot;&quot;,&quot;nombrePuerto&quot;:&quot;&quot;,&quot;esArriboCondicional&quot;:false,&quot;limpiarDue&quot;:false,&quot;usuario&quot;:&quot;101 | Rosa Odar Prueba&quot;,&quot;entidad&quot;:&quot;20100010136&quot;}  "/>
    <s v=" Bearer eyJhbGciOiJSUzI1NiIsInR5cCIgOiAiSldUIiwia2lkIiA6ICJZbzNJa18xYU9XUk5QcWxPLVJVTmUzVjhESldTU2U0eUgybFp4MG52cy1rIn0.eyJleHAiOjE3NTU0NzMzNDcsImlhdCI6MTc1NTQ3MTU0NywianRpIjoiYzAwZjU0ZTAtMDk2Ny00YjExLTk1NjUtYzk3M2UxNjU2MTBm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1MjhlMTA1Zi00YjQ4LTQ2ZTItYTI0YS04NmVjZjY4M2JiOTg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1MjhlMTA1Zi00YjQ4LTQ2ZTItYTI0YS04NmVjZjY4M2JiOTg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UCRY3zFPSJ-wowIAtacTI7pJ3v0IvHLCvDPtHM_2xOkbgUgo76LGFAdjv5UUkqUt2KUMvGMQgUwXml34DVTlHY9_X6g72WIewTf6IoTeFkNp1sbWW0-90HxwdvQD2ovr9vB8O3lCIv72mVl3Rw-RPgLID2Q2clv_Rg0jwr2bzP_Mxxyrl6GNYJU0deW7Cn22gr64cKNwpmcDzccyuhFdtPIfieGU3N0VjboSfOErZjOVG6vmeC5MNesW4oRbhBN6D3_naLT6yvWtPYQ2o0xAQQebWYV8rLKU5cQJaIdG_ODqJ42u63a7cYGdg2-CDMb8UVn9HB-9GvdGDHBt2ctvSA "/>
    <n v="101"/>
    <s v=" 101 | Rosa Odar Prueba "/>
    <s v=" application/json, text/plain, */* "/>
    <s v=" application/json "/>
    <n v="20100010136"/>
    <s v="gestionduenave-query"/>
    <s v=" https://gateway-apim-test.vuce.gob.pe/pass-through-https-cert/cp2/gestionduenave-query/1.0/escalas/buscaravanzadanew "/>
    <n v="118"/>
    <n v="118"/>
    <s v=" https://gateway-apim-test.vuce.gob.pe/pass-through-https-cert/cp2/gestionduenave-query/1.0/escalas/buscaravanzadanew "/>
    <s v=" https://gateway-apim-test.vuce.gob.pe/pass-through-https-cert/cp2/gestionduenave-query/1.0/escalas/buscaravanzadanew "/>
    <x v="49"/>
  </r>
  <r>
    <s v="DUE"/>
    <x v="0"/>
    <x v="0"/>
    <x v="17"/>
    <x v="1"/>
    <s v=" https://gateway-apim-test.vuce.gob.pe/pass-through-https-cert/cp2/gestionduenave-query/1.0/escalas/buscaravanzadanew "/>
    <s v=" {&quot;nombreNave&quot;:&quot;SAINT&quot;,&quot;nombreAgencia&quot;:&quot;&quot;,&quot;idProgramaDia&quot;:0,&quot;idArriboAnunciado&quot;:0,&quot;estados&quot;:[4,1,3,2,5,6,8,7],&quot;fechaInicioEta&quot;:&quot;&quot;,&quot;fechaFinEta&quot;:&quot;&quot;,&quot;fechaInicioEtd&quot;:&quot;&quot;,&quot;fechaFinEtd&quot;:&quot;&quot;,&quot;tipoNave&quot;:[],&quot;filtro&quot;:true,&quot;page&quot;:1,&quot;size&quot;:25,&quot;puerto&quot;:&quot;CLL&quot;,&quot;rucAgente&quot;:&quot;20100010136&quot;,&quot;anio&quot;:&quot;2025&quot;,&quot;escalaId&quot;:&quot;&quot;,&quot;nombrePuerto&quot;:&quot;&quot;,&quot;esArriboCondicional&quot;:false,&quot;limpiarDue&quot;:false,&quot;usuario&quot;:&quot;101 | Rosa Odar Prueba&quot;,&quot;entidad&quot;:&quot;20100010136&quot;} "/>
    <s v=" Bearer eyJhbGciOiJSUzI1NiIsInR5cCIgOiAiSldUIiwia2lkIiA6ICJZbzNJa18xYU9XUk5QcWxPLVJVTmUzVjhESldTU2U0eUgybFp4MG52cy1rIn0.eyJleHAiOjE3NTU0NzMzNDcsImlhdCI6MTc1NTQ3MTU0NywianRpIjoiYzAwZjU0ZTAtMDk2Ny00YjExLTk1NjUtYzk3M2UxNjU2MTBm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1MjhlMTA1Zi00YjQ4LTQ2ZTItYTI0YS04NmVjZjY4M2JiOTg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1MjhlMTA1Zi00YjQ4LTQ2ZTItYTI0YS04NmVjZjY4M2JiOTg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UCRY3zFPSJ-wowIAtacTI7pJ3v0IvHLCvDPtHM_2xOkbgUgo76LGFAdjv5UUkqUt2KUMvGMQgUwXml34DVTlHY9_X6g72WIewTf6IoTeFkNp1sbWW0-90HxwdvQD2ovr9vB8O3lCIv72mVl3Rw-RPgLID2Q2clv_Rg0jwr2bzP_Mxxyrl6GNYJU0deW7Cn22gr64cKNwpmcDzccyuhFdtPIfieGU3N0VjboSfOErZjOVG6vmeC5MNesW4oRbhBN6D3_naLT6yvWtPYQ2o0xAQQebWYV8rLKU5cQJaIdG_ODqJ42u63a7cYGdg2-CDMb8UVn9HB-9GvdGDHBt2ctvSA "/>
    <n v="101"/>
    <s v=" 101 | Rosa Odar Prueba "/>
    <s v=" application/json, text/plain, */* "/>
    <s v=" application/json "/>
    <n v="20100010136"/>
    <s v="gestionduenave-query"/>
    <s v=" https://gateway-apim-test.vuce.gob.pe/pass-through-https-cert/cp2/gestionduenave-query/1.0/escalas/buscaravanzadanew "/>
    <n v="118"/>
    <n v="118"/>
    <s v=" https://gateway-apim-test.vuce.gob.pe/pass-through-https-cert/cp2/gestionduenave-query/1.0/escalas/buscaravanzadanew "/>
    <s v=" https://gateway-apim-test.vuce.gob.pe/pass-through-https-cert/cp2/gestionduenave-query/1.0/escalas/buscaravanzadanew "/>
    <x v="49"/>
  </r>
  <r>
    <s v="DUE"/>
    <x v="0"/>
    <x v="0"/>
    <x v="17"/>
    <x v="1"/>
    <s v=" https://gateway-apim-test.vuce.gob.pe/pass-through-https-cert/cp2/gestionduenave-query/1.0/escalas/buscaravanzadanew "/>
    <s v=" {&quot;nombreNave&quot;:&quot;SAINT&quot;,&quot;nombreAgencia&quot;:&quot;&quot;,&quot;idProgramaDia&quot;:0,&quot;idArriboAnunciado&quot;:0,&quot;estados&quot;:[4,1,3,2,5,6,8,7],&quot;fechaInicioEta&quot;:&quot;&quot;,&quot;fechaFinEta&quot;:&quot;&quot;,&quot;fechaInicioEtd&quot;:&quot;&quot;,&quot;fechaFinEtd&quot;:&quot;&quot;,&quot;tipoNave&quot;:[],&quot;filtro&quot;:true,&quot;page&quot;:1,&quot;size&quot;:25,&quot;puerto&quot;:&quot;CLL&quot;,&quot;rucAgente&quot;:&quot;20100010136&quot;,&quot;anio&quot;:&quot;2025&quot;,&quot;escalaId&quot;:&quot;&quot;,&quot;nombrePuerto&quot;:&quot;&quot;,&quot;esArriboCondicional&quot;:false,&quot;limpiarDue&quot;:false,&quot;usuario&quot;:&quot;101 | Rosa Odar Prueba&quot;,&quot;entidad&quot;:&quot;20100010136&quot;}  "/>
    <s v=" Bearer eyJhbGciOiJSUzI1NiIsInR5cCIgOiAiSldUIiwia2lkIiA6ICJZbzNJa18xYU9XUk5QcWxPLVJVTmUzVjhESldTU2U0eUgybFp4MG52cy1rIn0.eyJleHAiOjE3NTU0NzMzNDcsImlhdCI6MTc1NTQ3MTU0NywianRpIjoiYzAwZjU0ZTAtMDk2Ny00YjExLTk1NjUtYzk3M2UxNjU2MTBm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1MjhlMTA1Zi00YjQ4LTQ2ZTItYTI0YS04NmVjZjY4M2JiOTg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1MjhlMTA1Zi00YjQ4LTQ2ZTItYTI0YS04NmVjZjY4M2JiOTg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UCRY3zFPSJ-wowIAtacTI7pJ3v0IvHLCvDPtHM_2xOkbgUgo76LGFAdjv5UUkqUt2KUMvGMQgUwXml34DVTlHY9_X6g72WIewTf6IoTeFkNp1sbWW0-90HxwdvQD2ovr9vB8O3lCIv72mVl3Rw-RPgLID2Q2clv_Rg0jwr2bzP_Mxxyrl6GNYJU0deW7Cn22gr64cKNwpmcDzccyuhFdtPIfieGU3N0VjboSfOErZjOVG6vmeC5MNesW4oRbhBN6D3_naLT6yvWtPYQ2o0xAQQebWYV8rLKU5cQJaIdG_ODqJ42u63a7cYGdg2-CDMb8UVn9HB-9GvdGDHBt2ctvSA "/>
    <n v="101"/>
    <s v=" 101 | Rosa Odar Prueba "/>
    <s v=" application/json, text/plain, */* "/>
    <s v=" application/json "/>
    <n v="20100010136"/>
    <s v="gestionduenave-query"/>
    <s v=" https://gateway-apim-test.vuce.gob.pe/pass-through-https-cert/cp2/gestionduenave-query/1.0/escalas/buscaravanzadanew "/>
    <n v="118"/>
    <n v="118"/>
    <s v=" https://gateway-apim-test.vuce.gob.pe/pass-through-https-cert/cp2/gestionduenave-query/1.0/escalas/buscaravanzadanew "/>
    <s v=" https://gateway-apim-test.vuce.gob.pe/pass-through-https-cert/cp2/gestionduenave-query/1.0/escalas/buscaravanzadanew "/>
    <x v="49"/>
  </r>
  <r>
    <s v="DUE"/>
    <x v="0"/>
    <x v="0"/>
    <x v="17"/>
    <x v="1"/>
    <s v=" https://gateway-apim-test.vuce.gob.pe/pass-through-https-cert/cp2/gestionduenave-query/1.0/escalas/buscaravanzadanew "/>
    <s v=" {&quot;nombreNave&quot;:&quot;SAINT&quot;,&quot;nombreAgencia&quot;:&quot;&quot;,&quot;idProgramaDia&quot;:0,&quot;idArriboAnunciado&quot;:0,&quot;estados&quot;:[4,1,3,2,5,6,8,7],&quot;fechaInicioEta&quot;:&quot;&quot;,&quot;fechaFinEta&quot;:&quot;&quot;,&quot;fechaInicioEtd&quot;:&quot;&quot;,&quot;fechaFinEtd&quot;:&quot;&quot;,&quot;tipoNave&quot;:[],&quot;filtro&quot;:true,&quot;page&quot;:1,&quot;size&quot;:25,&quot;puerto&quot;:&quot;CLL&quot;,&quot;rucAgente&quot;:&quot;20100010136&quot;,&quot;anio&quot;:&quot;2025&quot;,&quot;escalaId&quot;:&quot;&quot;,&quot;nombrePuerto&quot;:&quot;&quot;,&quot;esArriboCondicional&quot;:false,&quot;limpiarDue&quot;:false,&quot;usuario&quot;:&quot;101 | Rosa Odar Prueba&quot;,&quot;entidad&quot;:&quot;20100010136&quot;}  "/>
    <s v=" Bearer eyJhbGciOiJSUzI1NiIsInR5cCIgOiAiSldUIiwia2lkIiA6ICJZbzNJa18xYU9XUk5QcWxPLVJVTmUzVjhESldTU2U0eUgybFp4MG52cy1rIn0.eyJleHAiOjE3NTU0NzMzNDcsImlhdCI6MTc1NTQ3MTU0NywianRpIjoiYzAwZjU0ZTAtMDk2Ny00YjExLTk1NjUtYzk3M2UxNjU2MTBm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1MjhlMTA1Zi00YjQ4LTQ2ZTItYTI0YS04NmVjZjY4M2JiOTg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1MjhlMTA1Zi00YjQ4LTQ2ZTItYTI0YS04NmVjZjY4M2JiOTg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UCRY3zFPSJ-wowIAtacTI7pJ3v0IvHLCvDPtHM_2xOkbgUgo76LGFAdjv5UUkqUt2KUMvGMQgUwXml34DVTlHY9_X6g72WIewTf6IoTeFkNp1sbWW0-90HxwdvQD2ovr9vB8O3lCIv72mVl3Rw-RPgLID2Q2clv_Rg0jwr2bzP_Mxxyrl6GNYJU0deW7Cn22gr64cKNwpmcDzccyuhFdtPIfieGU3N0VjboSfOErZjOVG6vmeC5MNesW4oRbhBN6D3_naLT6yvWtPYQ2o0xAQQebWYV8rLKU5cQJaIdG_ODqJ42u63a7cYGdg2-CDMb8UVn9HB-9GvdGDHBt2ctvSA "/>
    <n v="101"/>
    <s v=" 101 | Rosa Odar Prueba "/>
    <s v=" application/json, text/plain, */* "/>
    <s v=" application/json "/>
    <n v="20100010136"/>
    <s v="gestionduenave-query"/>
    <s v=" https://gateway-apim-test.vuce.gob.pe/pass-through-https-cert/cp2/gestionduenave-query/1.0/escalas/buscaravanzadanew "/>
    <n v="118"/>
    <n v="118"/>
    <s v=" https://gateway-apim-test.vuce.gob.pe/pass-through-https-cert/cp2/gestionduenave-query/1.0/escalas/buscaravanzadanew "/>
    <s v=" https://gateway-apim-test.vuce.gob.pe/pass-through-https-cert/cp2/gestionduenave-query/1.0/escalas/buscaravanzadanew "/>
    <x v="49"/>
  </r>
  <r>
    <s v="DUE"/>
    <x v="0"/>
    <x v="0"/>
    <x v="24"/>
    <x v="1"/>
    <s v=" https://gateway-apim-test.vuce.gob.pe/pass-through-https-cert/cp2/gestionduenave-query/1.0/escalas/buscaravanzadanew "/>
    <s v=" {&quot;nombreNave&quot;:&quot;SAINT&quot;,&quot;nombreAgencia&quot;:&quot;&quot;,&quot;idProgramaDia&quot;:0,&quot;idArriboAnunciado&quot;:0,&quot;estados&quot;:[4,1,3,2,5,6,8,7],&quot;fechaInicioEta&quot;:&quot;&quot;,&quot;fechaFinEta&quot;:&quot;&quot;,&quot;fechaInicioEtd&quot;:&quot;&quot;,&quot;fechaFinEtd&quot;:&quot;&quot;,&quot;tipoNave&quot;:[],&quot;filtro&quot;:true,&quot;page&quot;:1,&quot;size&quot;:25,&quot;puerto&quot;:&quot;CLL&quot;,&quot;rucAgente&quot;:&quot;20100010136&quot;,&quot;anio&quot;:&quot;2025&quot;,&quot;escalaId&quot;:&quot;&quot;,&quot;nombrePuerto&quot;:&quot;PE - CALLAO&quot;,&quot;esArriboCondicional&quot;:false,&quot;limpiarDue&quot;:false,&quot;usuario&quot;:&quot;101 | Rosa Odar Prueba&quot;,&quot;entidad&quot;:&quot;20100010136&quot;}"/>
    <s v=" Bearer eyJhbGciOiJSUzI1NiIsInR5cCIgOiAiSldUIiwia2lkIiA6ICJZbzNJa18xYU9XUk5QcWxPLVJVTmUzVjhESldTU2U0eUgybFp4MG52cy1rIn0.eyJleHAiOjE3NTU0NzMzNDcsImlhdCI6MTc1NTQ3MTU0NywianRpIjoiYzAwZjU0ZTAtMDk2Ny00YjExLTk1NjUtYzk3M2UxNjU2MTBm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1MjhlMTA1Zi00YjQ4LTQ2ZTItYTI0YS04NmVjZjY4M2JiOTg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1MjhlMTA1Zi00YjQ4LTQ2ZTItYTI0YS04NmVjZjY4M2JiOTg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UCRY3zFPSJ-wowIAtacTI7pJ3v0IvHLCvDPtHM_2xOkbgUgo76LGFAdjv5UUkqUt2KUMvGMQgUwXml34DVTlHY9_X6g72WIewTf6IoTeFkNp1sbWW0-90HxwdvQD2ovr9vB8O3lCIv72mVl3Rw-RPgLID2Q2clv_Rg0jwr2bzP_Mxxyrl6GNYJU0deW7Cn22gr64cKNwpmcDzccyuhFdtPIfieGU3N0VjboSfOErZjOVG6vmeC5MNesW4oRbhBN6D3_naLT6yvWtPYQ2o0xAQQebWYV8rLKU5cQJaIdG_ODqJ42u63a7cYGdg2-CDMb8UVn9HB-9GvdGDHBt2ctvSA "/>
    <n v="101"/>
    <s v=" 101 | Rosa Odar Prueba "/>
    <s v=" application/json, text/plain, */* "/>
    <s v=" application/json "/>
    <n v="20100010136"/>
    <s v="gestionduenave-query"/>
    <s v=" https://gateway-apim-test.vuce.gob.pe/pass-through-https-cert/cp2/gestionduenave-query/1.0/escalas/buscaravanzadanew "/>
    <n v="118"/>
    <n v="118"/>
    <s v=" https://gateway-apim-test.vuce.gob.pe/pass-through-https-cert/cp2/gestionduenave-query/1.0/escalas/buscaravanzadanew "/>
    <s v=" https://gateway-apim-test.vuce.gob.pe/pass-through-https-cert/cp2/gestionduenave-query/1.0/escalas/buscaravanzadanew "/>
    <x v="49"/>
  </r>
  <r>
    <s v="DUE"/>
    <x v="0"/>
    <x v="0"/>
    <x v="24"/>
    <x v="1"/>
    <s v=" https://gateway-apim-test.vuce.gob.pe/pass-through-https-cert/cp2/gestionduenave-query/1.0/escalas/buscaravanzadanew "/>
    <s v=" {&quot;nombreNave&quot;:&quot;SAINT&quot;,&quot;nombreAgencia&quot;:&quot;&quot;,&quot;idProgramaDia&quot;:0,&quot;idArriboAnunciado&quot;:0,&quot;estados&quot;:[4,1,3,2,5,6,8,7],&quot;fechaInicioEta&quot;:&quot;&quot;,&quot;fechaFinEta&quot;:&quot;&quot;,&quot;fechaInicioEtd&quot;:&quot;&quot;,&quot;fechaFinEtd&quot;:&quot;&quot;,&quot;tipoNave&quot;:[],&quot;filtro&quot;:true,&quot;page&quot;:1,&quot;size&quot;:25,&quot;puerto&quot;:&quot;CLL&quot;,&quot;rucAgente&quot;:&quot;20100010136&quot;,&quot;anio&quot;:&quot;2025&quot;,&quot;escalaId&quot;:&quot;&quot;,&quot;nombrePuerto&quot;:&quot;PE - CALLAO&quot;,&quot;esArriboCondicional&quot;:false,&quot;limpiarDue&quot;:false,&quot;usuario&quot;:&quot;101 | Rosa Odar Prueba&quot;,&quot;entidad&quot;:&quot;20100010136&quot;} "/>
    <s v=" Bearer eyJhbGciOiJSUzI1NiIsInR5cCIgOiAiSldUIiwia2lkIiA6ICJZbzNJa18xYU9XUk5QcWxPLVJVTmUzVjhESldTU2U0eUgybFp4MG52cy1rIn0.eyJleHAiOjE3NTU0NzMzNDcsImlhdCI6MTc1NTQ3MTU0NywianRpIjoiYzAwZjU0ZTAtMDk2Ny00YjExLTk1NjUtYzk3M2UxNjU2MTBm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1MjhlMTA1Zi00YjQ4LTQ2ZTItYTI0YS04NmVjZjY4M2JiOTg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1MjhlMTA1Zi00YjQ4LTQ2ZTItYTI0YS04NmVjZjY4M2JiOTg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UCRY3zFPSJ-wowIAtacTI7pJ3v0IvHLCvDPtHM_2xOkbgUgo76LGFAdjv5UUkqUt2KUMvGMQgUwXml34DVTlHY9_X6g72WIewTf6IoTeFkNp1sbWW0-90HxwdvQD2ovr9vB8O3lCIv72mVl3Rw-RPgLID2Q2clv_Rg0jwr2bzP_Mxxyrl6GNYJU0deW7Cn22gr64cKNwpmcDzccyuhFdtPIfieGU3N0VjboSfOErZjOVG6vmeC5MNesW4oRbhBN6D3_naLT6yvWtPYQ2o0xAQQebWYV8rLKU5cQJaIdG_ODqJ42u63a7cYGdg2-CDMb8UVn9HB-9GvdGDHBt2ctvSA "/>
    <n v="101"/>
    <s v=" 101 | Rosa Odar Prueba "/>
    <s v=" application/json, text/plain, */* "/>
    <s v=" application/json "/>
    <n v="20100010136"/>
    <s v="gestionduenave-query"/>
    <s v=" https://gateway-apim-test.vuce.gob.pe/pass-through-https-cert/cp2/gestionduenave-query/1.0/escalas/buscaravanzadanew "/>
    <n v="118"/>
    <n v="118"/>
    <s v=" https://gateway-apim-test.vuce.gob.pe/pass-through-https-cert/cp2/gestionduenave-query/1.0/escalas/buscaravanzadanew "/>
    <s v=" https://gateway-apim-test.vuce.gob.pe/pass-through-https-cert/cp2/gestionduenave-query/1.0/escalas/buscaravanzadanew "/>
    <x v="49"/>
  </r>
  <r>
    <s v="DUE"/>
    <x v="0"/>
    <x v="0"/>
    <x v="24"/>
    <x v="1"/>
    <s v=" https://gateway-apim-test.vuce.gob.pe/pass-through-https-cert/cp2/gestionduenave-query/1.0/escalas/buscaravanzadanew "/>
    <s v=" {&quot;nombreNave&quot;:&quot;SAINT&quot;,&quot;nombreAgencia&quot;:&quot;&quot;,&quot;idProgramaDia&quot;:0,&quot;idArriboAnunciado&quot;:0,&quot;estados&quot;:[4,1,3,2,5,6,8,7],&quot;fechaInicioEta&quot;:&quot;&quot;,&quot;fechaFinEta&quot;:&quot;&quot;,&quot;fechaInicioEtd&quot;:&quot;&quot;,&quot;fechaFinEtd&quot;:&quot;&quot;,&quot;tipoNave&quot;:[],&quot;filtro&quot;:true,&quot;page&quot;:1,&quot;size&quot;:25,&quot;puerto&quot;:&quot;CLL&quot;,&quot;rucAgente&quot;:&quot;20100010136&quot;,&quot;anio&quot;:&quot;2025&quot;,&quot;escalaId&quot;:&quot;&quot;,&quot;nombrePuerto&quot;:&quot;PE - CALLAO&quot;,&quot;esArriboCondicional&quot;:false,&quot;limpiarDue&quot;:false,&quot;usuario&quot;:&quot;101 | Rosa Odar Prueba&quot;,&quot;entidad&quot;:&quot;20100010136&quot;} "/>
    <s v=" Bearer eyJhbGciOiJSUzI1NiIsInR5cCIgOiAiSldUIiwia2lkIiA6ICJZbzNJa18xYU9XUk5QcWxPLVJVTmUzVjhESldTU2U0eUgybFp4MG52cy1rIn0.eyJleHAiOjE3NTU0NzMzNDcsImlhdCI6MTc1NTQ3MTU0NywianRpIjoiYzAwZjU0ZTAtMDk2Ny00YjExLTk1NjUtYzk3M2UxNjU2MTBm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1MjhlMTA1Zi00YjQ4LTQ2ZTItYTI0YS04NmVjZjY4M2JiOTg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1MjhlMTA1Zi00YjQ4LTQ2ZTItYTI0YS04NmVjZjY4M2JiOTg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UCRY3zFPSJ-wowIAtacTI7pJ3v0IvHLCvDPtHM_2xOkbgUgo76LGFAdjv5UUkqUt2KUMvGMQgUwXml34DVTlHY9_X6g72WIewTf6IoTeFkNp1sbWW0-90HxwdvQD2ovr9vB8O3lCIv72mVl3Rw-RPgLID2Q2clv_Rg0jwr2bzP_Mxxyrl6GNYJU0deW7Cn22gr64cKNwpmcDzccyuhFdtPIfieGU3N0VjboSfOErZjOVG6vmeC5MNesW4oRbhBN6D3_naLT6yvWtPYQ2o0xAQQebWYV8rLKU5cQJaIdG_ODqJ42u63a7cYGdg2-CDMb8UVn9HB-9GvdGDHBt2ctvSA "/>
    <n v="101"/>
    <s v=" 101 | Rosa Odar Prueba "/>
    <s v=" application/json, text/plain, */* "/>
    <s v=" application/json "/>
    <n v="20100010136"/>
    <s v="gestionduenave-query"/>
    <s v=" https://gateway-apim-test.vuce.gob.pe/pass-through-https-cert/cp2/gestionduenave-query/1.0/escalas/buscaravanzadanew "/>
    <n v="118"/>
    <n v="118"/>
    <s v=" https://gateway-apim-test.vuce.gob.pe/pass-through-https-cert/cp2/gestionduenave-query/1.0/escalas/buscaravanzadanew "/>
    <s v=" https://gateway-apim-test.vuce.gob.pe/pass-through-https-cert/cp2/gestionduenave-query/1.0/escalas/buscaravanzadanew "/>
    <x v="49"/>
  </r>
  <r>
    <s v="DUE"/>
    <x v="0"/>
    <x v="0"/>
    <x v="24"/>
    <x v="1"/>
    <s v=" https://gateway-apim-test.vuce.gob.pe/pass-through-https-cert/cp2/gestionduenave-query/1.0/escalas/buscaravanzadanew "/>
    <s v=" {&quot;nombreNave&quot;:&quot;SAINT&quot;,&quot;nombreAgencia&quot;:&quot;&quot;,&quot;idProgramaDia&quot;:0,&quot;idArriboAnunciado&quot;:0,&quot;estados&quot;:[4,1,3,2,5,6,8,7],&quot;fechaInicioEta&quot;:&quot;&quot;,&quot;fechaFinEta&quot;:&quot;&quot;,&quot;fechaInicioEtd&quot;:&quot;&quot;,&quot;fechaFinEtd&quot;:&quot;&quot;,&quot;tipoNave&quot;:[],&quot;filtro&quot;:true,&quot;page&quot;:1,&quot;size&quot;:25,&quot;puerto&quot;:&quot;CLL&quot;,&quot;rucAgente&quot;:&quot;20100010136&quot;,&quot;anio&quot;:&quot;2025&quot;,&quot;escalaId&quot;:&quot;&quot;,&quot;nombrePuerto&quot;:&quot;PE - CALLAO&quot;,&quot;esArriboCondicional&quot;:false,&quot;limpiarDue&quot;:false,&quot;usuario&quot;:&quot;101 | Rosa Odar Prueba&quot;,&quot;entidad&quot;:&quot;20100010136&quot;}  "/>
    <s v=" Bearer eyJhbGciOiJSUzI1NiIsInR5cCIgOiAiSldUIiwia2lkIiA6ICJZbzNJa18xYU9XUk5QcWxPLVJVTmUzVjhESldTU2U0eUgybFp4MG52cy1rIn0.eyJleHAiOjE3NTU0NzMzNDcsImlhdCI6MTc1NTQ3MTU0NywianRpIjoiYzAwZjU0ZTAtMDk2Ny00YjExLTk1NjUtYzk3M2UxNjU2MTBm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1MjhlMTA1Zi00YjQ4LTQ2ZTItYTI0YS04NmVjZjY4M2JiOTg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1MjhlMTA1Zi00YjQ4LTQ2ZTItYTI0YS04NmVjZjY4M2JiOTg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UCRY3zFPSJ-wowIAtacTI7pJ3v0IvHLCvDPtHM_2xOkbgUgo76LGFAdjv5UUkqUt2KUMvGMQgUwXml34DVTlHY9_X6g72WIewTf6IoTeFkNp1sbWW0-90HxwdvQD2ovr9vB8O3lCIv72mVl3Rw-RPgLID2Q2clv_Rg0jwr2bzP_Mxxyrl6GNYJU0deW7Cn22gr64cKNwpmcDzccyuhFdtPIfieGU3N0VjboSfOErZjOVG6vmeC5MNesW4oRbhBN6D3_naLT6yvWtPYQ2o0xAQQebWYV8rLKU5cQJaIdG_ODqJ42u63a7cYGdg2-CDMb8UVn9HB-9GvdGDHBt2ctvSA "/>
    <n v="101"/>
    <s v=" 101 | Rosa Odar Prueba "/>
    <s v=" application/json, text/plain, */* "/>
    <s v=" application/json "/>
    <n v="20100010136"/>
    <s v="gestionduenave-query"/>
    <s v=" https://gateway-apim-test.vuce.gob.pe/pass-through-https-cert/cp2/gestionduenave-query/1.0/escalas/buscaravanzadanew "/>
    <n v="118"/>
    <n v="118"/>
    <s v=" https://gateway-apim-test.vuce.gob.pe/pass-through-https-cert/cp2/gestionduenave-query/1.0/escalas/buscaravanzadanew "/>
    <s v=" https://gateway-apim-test.vuce.gob.pe/pass-through-https-cert/cp2/gestionduenave-query/1.0/escalas/buscaravanzadanew "/>
    <x v="49"/>
  </r>
  <r>
    <s v="DUE"/>
    <x v="0"/>
    <x v="0"/>
    <x v="24"/>
    <x v="1"/>
    <s v=" https://gateway-apim-test.vuce.gob.pe/pass-through-https-cert/cp2/gestionduenave-query/1.0/escalas/buscaravanzadanew "/>
    <s v=" {&quot;nombreNave&quot;:&quot;SAINT&quot;,&quot;nombreAgencia&quot;:&quot;&quot;,&quot;idProgramaDia&quot;:0,&quot;idArriboAnunciado&quot;:0,&quot;estados&quot;:[4,1,3,2,5,6,8,7],&quot;fechaInicioEta&quot;:&quot;&quot;,&quot;fechaFinEta&quot;:&quot;&quot;,&quot;fechaInicioEtd&quot;:&quot;&quot;,&quot;fechaFinEtd&quot;:&quot;&quot;,&quot;tipoNave&quot;:[],&quot;filtro&quot;:true,&quot;page&quot;:1,&quot;size&quot;:25,&quot;puerto&quot;:&quot;CLL&quot;,&quot;rucAgente&quot;:&quot;20100010136&quot;,&quot;anio&quot;:&quot;2025&quot;,&quot;escalaId&quot;:&quot;&quot;,&quot;nombrePuerto&quot;:&quot;PE - CALLAO&quot;,&quot;esArriboCondicional&quot;:false,&quot;limpiarDue&quot;:false,&quot;usuario&quot;:&quot;101 | Rosa Odar Prueba&quot;,&quot;entidad&quot;:&quot;20100010136&quot;}  "/>
    <s v=" Bearer eyJhbGciOiJSUzI1NiIsInR5cCIgOiAiSldUIiwia2lkIiA6ICJZbzNJa18xYU9XUk5QcWxPLVJVTmUzVjhESldTU2U0eUgybFp4MG52cy1rIn0.eyJleHAiOjE3NTU0NzMzNDcsImlhdCI6MTc1NTQ3MTU0NywianRpIjoiYzAwZjU0ZTAtMDk2Ny00YjExLTk1NjUtYzk3M2UxNjU2MTBm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1MjhlMTA1Zi00YjQ4LTQ2ZTItYTI0YS04NmVjZjY4M2JiOTg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1MjhlMTA1Zi00YjQ4LTQ2ZTItYTI0YS04NmVjZjY4M2JiOTg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UCRY3zFPSJ-wowIAtacTI7pJ3v0IvHLCvDPtHM_2xOkbgUgo76LGFAdjv5UUkqUt2KUMvGMQgUwXml34DVTlHY9_X6g72WIewTf6IoTeFkNp1sbWW0-90HxwdvQD2ovr9vB8O3lCIv72mVl3Rw-RPgLID2Q2clv_Rg0jwr2bzP_Mxxyrl6GNYJU0deW7Cn22gr64cKNwpmcDzccyuhFdtPIfieGU3N0VjboSfOErZjOVG6vmeC5MNesW4oRbhBN6D3_naLT6yvWtPYQ2o0xAQQebWYV8rLKU5cQJaIdG_ODqJ42u63a7cYGdg2-CDMb8UVn9HB-9GvdGDHBt2ctvSA "/>
    <n v="101"/>
    <s v=" 101 | Rosa Odar Prueba "/>
    <s v=" application/json, text/plain, */* "/>
    <s v=" application/json "/>
    <n v="20100010136"/>
    <s v="gestionduenave-query"/>
    <s v=" https://gateway-apim-test.vuce.gob.pe/pass-through-https-cert/cp2/gestionduenave-query/1.0/escalas/buscaravanzadanew "/>
    <n v="118"/>
    <n v="118"/>
    <s v=" https://gateway-apim-test.vuce.gob.pe/pass-through-https-cert/cp2/gestionduenave-query/1.0/escalas/buscaravanzadanew "/>
    <s v=" https://gateway-apim-test.vuce.gob.pe/pass-through-https-cert/cp2/gestionduenave-query/1.0/escalas/buscaravanzadanew "/>
    <x v="49"/>
  </r>
  <r>
    <s v="DUE"/>
    <x v="0"/>
    <x v="0"/>
    <x v="24"/>
    <x v="1"/>
    <s v=" https://gateway-apim-test.vuce.gob.pe/pass-through-https-cert/cp2/gestionduenave-query/1.0/escalas/buscaravanzadanew "/>
    <s v=" {&quot;nombreNave&quot;:&quot;SAINT&quot;,&quot;nombreAgencia&quot;:&quot;&quot;,&quot;idProgramaDia&quot;:0,&quot;idArriboAnunciado&quot;:0,&quot;estados&quot;:[4,1,3,2,5,6,8,7],&quot;fechaInicioEta&quot;:&quot;&quot;,&quot;fechaFinEta&quot;:&quot;&quot;,&quot;fechaInicioEtd&quot;:&quot;&quot;,&quot;fechaFinEtd&quot;:&quot;&quot;,&quot;tipoNave&quot;:[],&quot;filtro&quot;:true,&quot;page&quot;:1,&quot;size&quot;:25,&quot;puerto&quot;:&quot;CLL&quot;,&quot;rucAgente&quot;:&quot;20100010136&quot;,&quot;anio&quot;:&quot;2025&quot;,&quot;escalaId&quot;:&quot;&quot;,&quot;nombrePuerto&quot;:&quot;PE - CALLAO&quot;,&quot;esArriboCondicional&quot;:false,&quot;limpiarDue&quot;:false,&quot;usuario&quot;:&quot;101 | Rosa Odar Prueba&quot;,&quot;entidad&quot;:&quot;20100010136&quot;} "/>
    <s v=" Bearer eyJhbGciOiJSUzI1NiIsInR5cCIgOiAiSldUIiwia2lkIiA6ICJZbzNJa18xYU9XUk5QcWxPLVJVTmUzVjhESldTU2U0eUgybFp4MG52cy1rIn0.eyJleHAiOjE3NTU0NzMzNDcsImlhdCI6MTc1NTQ3MTU0NywianRpIjoiYzAwZjU0ZTAtMDk2Ny00YjExLTk1NjUtYzk3M2UxNjU2MTBm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1MjhlMTA1Zi00YjQ4LTQ2ZTItYTI0YS04NmVjZjY4M2JiOTg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1MjhlMTA1Zi00YjQ4LTQ2ZTItYTI0YS04NmVjZjY4M2JiOTg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UCRY3zFPSJ-wowIAtacTI7pJ3v0IvHLCvDPtHM_2xOkbgUgo76LGFAdjv5UUkqUt2KUMvGMQgUwXml34DVTlHY9_X6g72WIewTf6IoTeFkNp1sbWW0-90HxwdvQD2ovr9vB8O3lCIv72mVl3Rw-RPgLID2Q2clv_Rg0jwr2bzP_Mxxyrl6GNYJU0deW7Cn22gr64cKNwpmcDzccyuhFdtPIfieGU3N0VjboSfOErZjOVG6vmeC5MNesW4oRbhBN6D3_naLT6yvWtPYQ2o0xAQQebWYV8rLKU5cQJaIdG_ODqJ42u63a7cYGdg2-CDMb8UVn9HB-9GvdGDHBt2ctvSA "/>
    <n v="101"/>
    <s v=" 101 | Rosa Odar Prueba "/>
    <s v=" application/json, text/plain, */* "/>
    <s v=" application/json "/>
    <n v="20100010136"/>
    <s v="gestionduenave-query"/>
    <s v=" https://gateway-apim-test.vuce.gob.pe/pass-through-https-cert/cp2/gestionduenave-query/1.0/escalas/buscaravanzadanew "/>
    <n v="118"/>
    <n v="118"/>
    <s v=" https://gateway-apim-test.vuce.gob.pe/pass-through-https-cert/cp2/gestionduenave-query/1.0/escalas/buscaravanzadanew "/>
    <s v=" https://gateway-apim-test.vuce.gob.pe/pass-through-https-cert/cp2/gestionduenave-query/1.0/escalas/buscaravanzadanew "/>
    <x v="49"/>
  </r>
  <r>
    <s v="DUE"/>
    <x v="0"/>
    <x v="0"/>
    <x v="25"/>
    <x v="1"/>
    <s v=" https://gateway-apim-test.vuce.gob.pe/pass-through-https-cert/cp2/gestionduenave-query/1.0/escalas/buscaravanzadanew "/>
    <s v="{&quot;nombreNave&quot;:&quot;&quot;,&quot;nombreAgencia&quot;:&quot;&quot;,&quot;idProgramaDia&quot;:0,&quot;idArriboAnunciado&quot;:0,&quot;estados&quot;:[4,1,3,2,5,6,8,7],&quot;fechaInicioEta&quot;:&quot;&quot;,&quot;fechaFinEta&quot;:&quot;&quot;,&quot;fechaInicioEtd&quot;:&quot;&quot;,&quot;fechaFinEtd&quot;:&quot;&quot;,&quot;tipoNave&quot;:[],&quot;filtro&quot;:true,&quot;page&quot;:1,&quot;size&quot;:25,&quot;puerto&quot;:&quot;CLL&quot;,&quot;rucAgente&quot;:&quot;20100010136&quot;,&quot;anio&quot;:&quot;2025&quot;,&quot;escalaId&quot;:&quot;&quot;,&quot;nombrePuerto&quot;:&quot;&quot;,&quot;esArriboCondicional&quot;:true,&quot;limpiarDue&quot;:false,&quot;usuario&quot;:&quot;101 | Rosa Odar Prueba&quot;,&quot;entidad&quot;:&quot;20100010136&quot;}  "/>
    <s v=" Bearer eyJhbGciOiJSUzI1NiIsInR5cCIgOiAiSldUIiwia2lkIiA6ICJZbzNJa18xYU9XUk5QcWxPLVJVTmUzVjhESldTU2U0eUgybFp4MG52cy1rIn0.eyJleHAiOjE3NTU0NTM2NzIsImlhdCI6MTc1NTQ1MTg3MiwianRpIjoiZDQzNTgyZjYtN2UwNS00NTBhLWFjNzAtZThhOWRmZTM3NWM3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0YmQ4MDk2Mi1lYzE5LTRiMmMtYjgxZi1hNjVkZmJjMmNhMjY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0YmQ4MDk2Mi1lYzE5LTRiMmMtYjgxZi1hNjVkZmJjMmNhMjY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U962OfbkcJgV5bXfN2YQk_dbhTCZU8mF62JPf2JuQXNHH2nkb6ikwzM8NTX2HeXBWcJyrpYfKEFqHTwXLoajs4aQLE-QCP4EqpYyKf3SHqzC2gVWa6h29cOSOoc6v_LagC5GOzUbiRj_6Uhc_mTAQlm70CrLuiP_IJMYnToLIz0xFybjYhWGu5yEzQSeHpUqd_254Peo2Mk6EM-N1bCCKVB-JKV-izfY9yterT7HKV-BKATZaIkDj_zVIEjgV00dsO8OUGHE3AXV6jvoFTadMTG8fz42uoFl4lE2tWqGQPSCMhmkOA6Qy3TFRz6csOVPa9QlR7zlVX1GNiJfE9gIaQ "/>
    <n v="101"/>
    <s v=" 101 | Rosa Odar Prueba "/>
    <s v=" application/json, text/plain, */* "/>
    <s v=" application/json "/>
    <n v="20100010136"/>
    <s v="gestionduenave-query"/>
    <s v=" https://gateway-apim-test.vuce.gob.pe/pass-through-https-cert/cp2/gestionduenave-query/1.0/escalas/buscaravanzadanew "/>
    <n v="118"/>
    <n v="118"/>
    <s v=" https://gateway-apim-test.vuce.gob.pe/pass-through-https-cert/cp2/gestionduenave-query/1.0/escalas/buscaravanzadanew "/>
    <s v=" https://gateway-apim-test.vuce.gob.pe/pass-through-https-cert/cp2/gestionduenave-query/1.0/escalas/buscaravanzadanew "/>
    <x v="49"/>
  </r>
  <r>
    <s v="DUE"/>
    <x v="0"/>
    <x v="0"/>
    <x v="19"/>
    <x v="1"/>
    <s v=" https://gateway-apim-test.vuce.gob.pe/pass-through-https-cert/cp2/gestionduenave-query/1.0/escalas/buscaravanzadanew "/>
    <s v="{&quot;nombreNave&quot;:&quot;&quot;,&quot;nombreAgencia&quot;:&quot;&quot;,&quot;idProgramaDia&quot;:0,&quot;idArriboAnunciado&quot;:0,&quot;estados&quot;:[4,1,3,2,5,6,8,7],&quot;fechaInicioEta&quot;:&quot;&quot;,&quot;fechaFinEta&quot;:&quot;&quot;,&quot;fechaInicioEtd&quot;:&quot;&quot;,&quot;fechaFinEtd&quot;:&quot;&quot;,&quot;tipoNave&quot;:[],&quot;filtro&quot;:true,&quot;page&quot;:1,&quot;size&quot;:25,&quot;puerto&quot;:&quot;CLL&quot;,&quot;rucAgente&quot;:&quot;20100010136&quot;,&quot;anio&quot;:&quot;2025&quot;,&quot;escalaId&quot;:&quot;&quot;,&quot;nombrePuerto&quot;:&quot;&quot;,&quot;esArriboCondicional&quot;:false,&quot;limpiarDue&quot;:false,&quot;usuario&quot;:&quot;101 | Rosa Odar Prueba&quot;,&quot;entidad&quot;:&quot;20100010136&quot;}  "/>
    <s v=" Bearer eyJhbGciOiJSUzI1NiIsInR5cCIgOiAiSldUIiwia2lkIiA6ICJZbzNJa18xYU9XUk5QcWxPLVJVTmUzVjhESldTU2U0eUgybFp4MG52cy1rIn0.eyJleHAiOjE3NTU0NTA4MDEsImlhdCI6MTc1NTQ0OTAwMSwianRpIjoiZmY5MjlmZDgtZDIxNi00YjczLTg1OTQtMWIxN2VhOTQzMDE3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wZTc3YjM0ZC1lYjcxLTQzM2MtOWJjNy1lYTI4NDIzN2JmNjc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wZTc3YjM0ZC1lYjcxLTQzM2MtOWJjNy1lYTI4NDIzN2JmNjc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ypXr1EaT_gEA9dwMRH_UcDlSv-_OqpHx8Sh7iTWb_LpiVU7HrAlsHNFIwbzwZh7xmRwmK7rTWoMaAYKzkYVTY3AwmK-jlas90N5tEH4r-fh-mlGhYDOvz9k4q9TGWOuMIbctL22PaTwFm-rOVEwx5yZT_29TjFxw2ezTLeQyST5QajHZSF5cvUXHgdq6dY7U7X9ZJ4MLousiv6iz1A2Wyhrw1vHYB9AuovQQcFSvZZneJ9f69kUB41n8d7UIVRRARyRWfKPcZsQNJmBW-xHNCsfiFggee-pvnJnedzQBMJ6qdrc2LvoQj5vQsZMUnW-rf4kqUJiuXOTsFUWNBDM2pg "/>
    <n v="101"/>
    <s v=" 101 | Rosa Odar Prueba "/>
    <s v=" application/json, text/plain, */* "/>
    <s v=" application/json "/>
    <n v="20100010136"/>
    <s v="gestionduenave-query"/>
    <s v=" https://gateway-apim-test.vuce.gob.pe/pass-through-https-cert/cp2/gestionduenave-query/1.0/escalas/buscaravanzadanew "/>
    <n v="118"/>
    <n v="118"/>
    <s v=" https://gateway-apim-test.vuce.gob.pe/pass-through-https-cert/cp2/gestionduenave-query/1.0/escalas/buscaravanzadanew "/>
    <s v=" https://gateway-apim-test.vuce.gob.pe/pass-through-https-cert/cp2/gestionduenave-query/1.0/escalas/buscaravanzadanew "/>
    <x v="49"/>
  </r>
  <r>
    <s v="DUE"/>
    <x v="0"/>
    <x v="0"/>
    <x v="18"/>
    <x v="0"/>
    <s v=" https://gateway-apim-test.vuce.gob.pe/pass-through-https-cert/cp2/gestionduenave-query/1.0/escalas/convoy/2227 "/>
    <s v=" No aplica "/>
    <s v=" Bearer eyJhbGciOiJSUzI1NiIsInR5cCIgOiAiSldUIiwia2lkIiA6ICJZbzNJa18xYU9XUk5QcWxPLVJVTmUzVjhESldTU2U0eUgybFp4MG52cy1rIn0.eyJleHAiOjE3NTU0NzMzNDcsImlhdCI6MTc1NTQ3MTU0NywianRpIjoiYzAwZjU0ZTAtMDk2Ny00YjExLTk1NjUtYzk3M2UxNjU2MTBm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1MjhlMTA1Zi00YjQ4LTQ2ZTItYTI0YS04NmVjZjY4M2JiOTg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1MjhlMTA1Zi00YjQ4LTQ2ZTItYTI0YS04NmVjZjY4M2JiOTg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UCRY3zFPSJ-wowIAtacTI7pJ3v0IvHLCvDPtHM_2xOkbgUgo76LGFAdjv5UUkqUt2KUMvGMQgUwXml34DVTlHY9_X6g72WIewTf6IoTeFkNp1sbWW0-90HxwdvQD2ovr9vB8O3lCIv72mVl3Rw-RPgLID2Q2clv_Rg0jwr2bzP_Mxxyrl6GNYJU0deW7Cn22gr64cKNwpmcDzccyuhFdtPIfieGU3N0VjboSfOErZjOVG6vmeC5MNesW4oRbhBN6D3_naLT6yvWtPYQ2o0xAQQebWYV8rLKU5cQJaIdG_ODqJ42u63a7cYGdg2-CDMb8UVn9HB-9GvdGDHBt2ctvSA "/>
    <n v="101"/>
    <s v=" 101 | Rosa Odar Prueba "/>
    <s v=" application/json, text/plain, */* "/>
    <s v=" No aplica "/>
    <n v="20100010136"/>
    <s v="gestionduenave-query"/>
    <s v=" https://gateway-apim-test.vuce.gob.pe/pass-through-https-cert/cp2/gestionduenave-query/1.0/escalas/convoy/2227 "/>
    <n v="112"/>
    <n v="112"/>
    <s v=" https://gateway-apim-test.vuce.gob.pe/pass-through-https-cert/cp2/gestionduenave-query/1.0/escalas/convoy/2227 "/>
    <s v=" https://gateway-apim-test.vuce.gob.pe/pass-through-https-cert/cp2/gestionduenave-query/1.0/escalas/convoy/2227 "/>
    <x v="50"/>
  </r>
  <r>
    <s v="DUE"/>
    <x v="0"/>
    <x v="0"/>
    <x v="18"/>
    <x v="0"/>
    <s v=" https://gateway-apim-test.vuce.gob.pe/pass-through-https-cert/cp2/gestionduenave-query/1.0/escalas/convoy/2227 "/>
    <s v=" No aplica "/>
    <s v=" Bearer eyJhbGciOiJSUzI1NiIsInR5cCIgOiAiSldUIiwia2lkIiA6ICJZbzNJa18xYU9XUk5QcWxPLVJVTmUzVjhESldTU2U0eUgybFp4MG52cy1rIn0.eyJleHAiOjE3NTU0NzMzNDcsImlhdCI6MTc1NTQ3MTU0NywianRpIjoiYzAwZjU0ZTAtMDk2Ny00YjExLTk1NjUtYzk3M2UxNjU2MTBm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1MjhlMTA1Zi00YjQ4LTQ2ZTItYTI0YS04NmVjZjY4M2JiOTg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1MjhlMTA1Zi00YjQ4LTQ2ZTItYTI0YS04NmVjZjY4M2JiOTg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UCRY3zFPSJ-wowIAtacTI7pJ3v0IvHLCvDPtHM_2xOkbgUgo76LGFAdjv5UUkqUt2KUMvGMQgUwXml34DVTlHY9_X6g72WIewTf6IoTeFkNp1sbWW0-90HxwdvQD2ovr9vB8O3lCIv72mVl3Rw-RPgLID2Q2clv_Rg0jwr2bzP_Mxxyrl6GNYJU0deW7Cn22gr64cKNwpmcDzccyuhFdtPIfieGU3N0VjboSfOErZjOVG6vmeC5MNesW4oRbhBN6D3_naLT6yvWtPYQ2o0xAQQebWYV8rLKU5cQJaIdG_ODqJ42u63a7cYGdg2-CDMb8UVn9HB-9GvdGDHBt2ctvSA "/>
    <n v="101"/>
    <s v=" 101 | Rosa Odar Prueba "/>
    <s v=" application/json, text/plain, */* "/>
    <s v=" No aplica "/>
    <n v="20100010136"/>
    <s v="gestionduenave-query"/>
    <s v=" https://gateway-apim-test.vuce.gob.pe/pass-through-https-cert/cp2/gestionduenave-query/1.0/escalas/convoy/2227 "/>
    <n v="112"/>
    <n v="112"/>
    <s v=" https://gateway-apim-test.vuce.gob.pe/pass-through-https-cert/cp2/gestionduenave-query/1.0/escalas/convoy/2227 "/>
    <s v=" https://gateway-apim-test.vuce.gob.pe/pass-through-https-cert/cp2/gestionduenave-query/1.0/escalas/convoy/2227 "/>
    <x v="50"/>
  </r>
  <r>
    <s v="DUE"/>
    <x v="0"/>
    <x v="0"/>
    <x v="15"/>
    <x v="0"/>
    <s v=" https://gateway-apim-test.vuce.gob.pe/pass-through-https-cert/cp2/gestionduenave-query/1.0/escalas/convoy/2227 "/>
    <s v=" No aplica "/>
    <s v=" Bearer eyJhbGciOiJSUzI1NiIsInR5cCIgOiAiSldUIiwia2lkIiA6ICJZbzNJa18xYU9XUk5QcWxPLVJVTmUzVjhESldTU2U0eUgybFp4MG52cy1rIn0.eyJleHAiOjE3NTU0NzMzNDcsImlhdCI6MTc1NTQ3MTU0NywianRpIjoiYzAwZjU0ZTAtMDk2Ny00YjExLTk1NjUtYzk3M2UxNjU2MTBm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1MjhlMTA1Zi00YjQ4LTQ2ZTItYTI0YS04NmVjZjY4M2JiOTg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1MjhlMTA1Zi00YjQ4LTQ2ZTItYTI0YS04NmVjZjY4M2JiOTg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UCRY3zFPSJ-wowIAtacTI7pJ3v0IvHLCvDPtHM_2xOkbgUgo76LGFAdjv5UUkqUt2KUMvGMQgUwXml34DVTlHY9_X6g72WIewTf6IoTeFkNp1sbWW0-90HxwdvQD2ovr9vB8O3lCIv72mVl3Rw-RPgLID2Q2clv_Rg0jwr2bzP_Mxxyrl6GNYJU0deW7Cn22gr64cKNwpmcDzccyuhFdtPIfieGU3N0VjboSfOErZjOVG6vmeC5MNesW4oRbhBN6D3_naLT6yvWtPYQ2o0xAQQebWYV8rLKU5cQJaIdG_ODqJ42u63a7cYGdg2-CDMb8UVn9HB-9GvdGDHBt2ctvSA "/>
    <n v="101"/>
    <s v=" 101 | Rosa Odar Prueba "/>
    <s v=" application/json, text/plain, */* "/>
    <s v=" No aplica "/>
    <n v="20100010136"/>
    <s v="gestionduenave-query"/>
    <s v=" https://gateway-apim-test.vuce.gob.pe/pass-through-https-cert/cp2/gestionduenave-query/1.0/escalas/convoy/2227 "/>
    <n v="112"/>
    <n v="112"/>
    <s v=" https://gateway-apim-test.vuce.gob.pe/pass-through-https-cert/cp2/gestionduenave-query/1.0/escalas/convoy/2227 "/>
    <s v=" https://gateway-apim-test.vuce.gob.pe/pass-through-https-cert/cp2/gestionduenave-query/1.0/escalas/convoy/2227 "/>
    <x v="50"/>
  </r>
  <r>
    <s v="DUE"/>
    <x v="0"/>
    <x v="0"/>
    <x v="15"/>
    <x v="0"/>
    <s v=" https://gateway-apim-test.vuce.gob.pe/pass-through-https-cert/cp2/gestionduenave-query/1.0/escalas/convoy/2227 "/>
    <s v=" No aplica "/>
    <s v=" Bearer eyJhbGciOiJSUzI1NiIsInR5cCIgOiAiSldUIiwia2lkIiA6ICJZbzNJa18xYU9XUk5QcWxPLVJVTmUzVjhESldTU2U0eUgybFp4MG52cy1rIn0.eyJleHAiOjE3NTU0NzMzNDcsImlhdCI6MTc1NTQ3MTU0NywianRpIjoiYzAwZjU0ZTAtMDk2Ny00YjExLTk1NjUtYzk3M2UxNjU2MTBm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1MjhlMTA1Zi00YjQ4LTQ2ZTItYTI0YS04NmVjZjY4M2JiOTg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1MjhlMTA1Zi00YjQ4LTQ2ZTItYTI0YS04NmVjZjY4M2JiOTg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UCRY3zFPSJ-wowIAtacTI7pJ3v0IvHLCvDPtHM_2xOkbgUgo76LGFAdjv5UUkqUt2KUMvGMQgUwXml34DVTlHY9_X6g72WIewTf6IoTeFkNp1sbWW0-90HxwdvQD2ovr9vB8O3lCIv72mVl3Rw-RPgLID2Q2clv_Rg0jwr2bzP_Mxxyrl6GNYJU0deW7Cn22gr64cKNwpmcDzccyuhFdtPIfieGU3N0VjboSfOErZjOVG6vmeC5MNesW4oRbhBN6D3_naLT6yvWtPYQ2o0xAQQebWYV8rLKU5cQJaIdG_ODqJ42u63a7cYGdg2-CDMb8UVn9HB-9GvdGDHBt2ctvSA "/>
    <n v="101"/>
    <s v=" 101 | Rosa Odar Prueba "/>
    <s v=" application/json, text/plain, */* "/>
    <s v=" No aplica "/>
    <n v="20100010136"/>
    <s v="gestionduenave-query"/>
    <s v=" https://gateway-apim-test.vuce.gob.pe/pass-through-https-cert/cp2/gestionduenave-query/1.0/escalas/convoy/2227 "/>
    <n v="112"/>
    <n v="112"/>
    <s v=" https://gateway-apim-test.vuce.gob.pe/pass-through-https-cert/cp2/gestionduenave-query/1.0/escalas/convoy/2227 "/>
    <s v=" https://gateway-apim-test.vuce.gob.pe/pass-through-https-cert/cp2/gestionduenave-query/1.0/escalas/convoy/2227 "/>
    <x v="50"/>
  </r>
  <r>
    <s v="DUE"/>
    <x v="0"/>
    <x v="0"/>
    <x v="24"/>
    <x v="1"/>
    <s v=" https://gateway-apim-test.vuce.gob.pe/pass-through-https-cert/cp2/gestionduenave-query/1.0/escalas/generaPDF "/>
    <s v=" {&quot;nombreNave&quot;:&quot;SAINT&quot;,&quot;nombreAgencia&quot;:&quot;&quot;,&quot;idProgramaDia&quot;:0,&quot;idArriboAnunciado&quot;:0,&quot;estados&quot;:[4,1,3,2,5,6,8,7],&quot;fechaInicioEta&quot;:&quot;&quot;,&quot;fechaFinEta&quot;:&quot;&quot;,&quot;fechaInicioEtd&quot;:&quot;&quot;,&quot;fechaFinEtd&quot;:&quot;&quot;,&quot;tipoNave&quot;:[],&quot;filtro&quot;:true,&quot;page&quot;:1,&quot;size&quot;:25,&quot;puerto&quot;:&quot;CLL&quot;,&quot;rucAgente&quot;:&quot;20100010136&quot;,&quot;anio&quot;:&quot;2025&quot;,&quot;escalaId&quot;:&quot;&quot;,&quot;nombrePuerto&quot;:&quot;PE - CALLAO&quot;,&quot;esArriboCondicional&quot;:false,&quot;limpiarDue&quot;:false,&quot;usuario&quot;:&quot;101 | Rosa Odar Prueba&quot;,&quot;entidad&quot;:&quot;20100010136&quot;}  "/>
    <s v=" Bearer eyJhbGciOiJSUzI1NiIsInR5cCIgOiAiSldUIiwia2lkIiA6ICJZbzNJa18xYU9XUk5QcWxPLVJVTmUzVjhESldTU2U0eUgybFp4MG52cy1rIn0.eyJleHAiOjE3NTU0NzMzNDcsImlhdCI6MTc1NTQ3MTU0NywianRpIjoiYzAwZjU0ZTAtMDk2Ny00YjExLTk1NjUtYzk3M2UxNjU2MTBm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1MjhlMTA1Zi00YjQ4LTQ2ZTItYTI0YS04NmVjZjY4M2JiOTg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1MjhlMTA1Zi00YjQ4LTQ2ZTItYTI0YS04NmVjZjY4M2JiOTg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UCRY3zFPSJ-wowIAtacTI7pJ3v0IvHLCvDPtHM_2xOkbgUgo76LGFAdjv5UUkqUt2KUMvGMQgUwXml34DVTlHY9_X6g72WIewTf6IoTeFkNp1sbWW0-90HxwdvQD2ovr9vB8O3lCIv72mVl3Rw-RPgLID2Q2clv_Rg0jwr2bzP_Mxxyrl6GNYJU0deW7Cn22gr64cKNwpmcDzccyuhFdtPIfieGU3N0VjboSfOErZjOVG6vmeC5MNesW4oRbhBN6D3_naLT6yvWtPYQ2o0xAQQebWYV8rLKU5cQJaIdG_ODqJ42u63a7cYGdg2-CDMb8UVn9HB-9GvdGDHBt2ctvSA "/>
    <n v="101"/>
    <s v=" 101 | Rosa Odar Prueba "/>
    <s v=" application/pdf; charset=utf-8 "/>
    <s v=" application/json "/>
    <n v="20100010136"/>
    <s v="gestionduenave-query"/>
    <s v=" https://gateway-apim-test.vuce.gob.pe/pass-through-https-cert/cp2/gestionduenave-query/1.0/escalas/generaPDF "/>
    <n v="110"/>
    <n v="110"/>
    <s v=" https://gateway-apim-test.vuce.gob.pe/pass-through-https-cert/cp2/gestionduenave-query/1.0/escalas/generaPDF "/>
    <s v=" https://gateway-apim-test.vuce.gob.pe/pass-through-https-cert/cp2/gestionduenave-query/1.0/escalas/generaPDF "/>
    <x v="51"/>
  </r>
  <r>
    <s v="DUE"/>
    <x v="0"/>
    <x v="0"/>
    <x v="26"/>
    <x v="0"/>
    <s v=" https://gateway-apim-test.vuce.gob.pe/pass-through-https-cert/cp2/gestionduenave-query/1.0/escalas/naves/3576?estadoDueId=4%2C5%2C6 "/>
    <s v=" No aplica "/>
    <s v=" Bearer eyJhbGciOiJSUzI1NiIsInR5cCIgOiAiSldUIiwia2lkIiA6ICJZbzNJa18xYU9XUk5QcWxPLVJVTmUzVjhESldTU2U0eUgybFp4MG52cy1rIn0.eyJleHAiOjE3NTU0NTA4MDEsImlhdCI6MTc1NTQ0OTAwMSwianRpIjoiZmY5MjlmZDgtZDIxNi00YjczLTg1OTQtMWIxN2VhOTQzMDE3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wZTc3YjM0ZC1lYjcxLTQzM2MtOWJjNy1lYTI4NDIzN2JmNjc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wZTc3YjM0ZC1lYjcxLTQzM2MtOWJjNy1lYTI4NDIzN2JmNjc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ypXr1EaT_gEA9dwMRH_UcDlSv-_OqpHx8Sh7iTWb_LpiVU7HrAlsHNFIwbzwZh7xmRwmK7rTWoMaAYKzkYVTY3AwmK-jlas90N5tEH4r-fh-mlGhYDOvz9k4q9TGWOuMIbctL22PaTwFm-rOVEwx5yZT_29TjFxw2ezTLeQyST5QajHZSF5cvUXHgdq6dY7U7X9ZJ4MLousiv6iz1A2Wyhrw1vHYB9AuovQQcFSvZZneJ9f69kUB41n8d7UIVRRARyRWfKPcZsQNJmBW-xHNCsfiFggee-pvnJnedzQBMJ6qdrc2LvoQj5vQsZMUnW-rf4kqUJiuXOTsFUWNBDM2pg "/>
    <n v="101"/>
    <s v=" 101 | Rosa Odar Prueba "/>
    <s v=" application/json, text/plain, */* "/>
    <s v=" No aplica "/>
    <n v="20100010136"/>
    <s v="gestionduenave-query"/>
    <s v=" https://gateway-apim-test.vuce.gob.pe/pass-through-https-cert/cp2/gestionduenave-query/1.0/escalas/naves/3576?estadoDueId=4%2C5%2C6 "/>
    <n v="133"/>
    <n v="111"/>
    <s v=" https://gateway-apim-test.vuce.gob.pe/pass-through-https-cert/cp2/gestionduenave-query/1.0/escalas/naves/3576?"/>
    <s v=" https://gateway-apim-test.vuce.gob.pe/pass-through-https-cert/cp2/gestionduenave-query/1.0/escalas/naves/3576?"/>
    <x v="52"/>
  </r>
  <r>
    <s v="DUE"/>
    <x v="0"/>
    <x v="0"/>
    <x v="27"/>
    <x v="0"/>
    <s v=" https://gateway-apim-test.vuce.gob.pe/pass-through-https-cert/cp2/gestionduenave-query/1.0/escalas/naves?nombreNave=SAINT&amp;convoy=no&amp;ruc=20100010136&amp;estadoDueId=1%2C9%2C10%2C11&amp;matricula=&amp;imo=&amp;puertoEscalaId=CLL&amp;callSign= "/>
    <s v=" No aplica "/>
    <s v=" Bearer eyJhbGciOiJSUzI1NiIsInR5cCIgOiAiSldUIiwia2lkIiA6ICJZbzNJa18xYU9XUk5QcWxPLVJVTmUzVjhESldTU2U0eUgybFp4MG52cy1rIn0.eyJleHAiOjE3NTU0NTA4MDEsImlhdCI6MTc1NTQ0OTAwMSwianRpIjoiZmY5MjlmZDgtZDIxNi00YjczLTg1OTQtMWIxN2VhOTQzMDE3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wZTc3YjM0ZC1lYjcxLTQzM2MtOWJjNy1lYTI4NDIzN2JmNjc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wZTc3YjM0ZC1lYjcxLTQzM2MtOWJjNy1lYTI4NDIzN2JmNjc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ypXr1EaT_gEA9dwMRH_UcDlSv-_OqpHx8Sh7iTWb_LpiVU7HrAlsHNFIwbzwZh7xmRwmK7rTWoMaAYKzkYVTY3AwmK-jlas90N5tEH4r-fh-mlGhYDOvz9k4q9TGWOuMIbctL22PaTwFm-rOVEwx5yZT_29TjFxw2ezTLeQyST5QajHZSF5cvUXHgdq6dY7U7X9ZJ4MLousiv6iz1A2Wyhrw1vHYB9AuovQQcFSvZZneJ9f69kUB41n8d7UIVRRARyRWfKPcZsQNJmBW-xHNCsfiFggee-pvnJnedzQBMJ6qdrc2LvoQj5vQsZMUnW-rf4kqUJiuXOTsFUWNBDM2pg "/>
    <n v="101"/>
    <s v=" 101 | Rosa Odar Prueba "/>
    <s v=" application/json, text/plain, */* "/>
    <s v=" No aplica "/>
    <n v="20100010136"/>
    <s v="gestionduenave-query"/>
    <s v=" https://gateway-apim-test.vuce.gob.pe/pass-through-https-cert/cp2/gestionduenave-query/1.0/escalas/naves?nombreNave=SAINT&amp;convoy=no&amp;ruc=20100010136&amp;estadoDueId=1%2C9%2C10%2C11&amp;matricula=&amp;imo=&amp;puertoEscalaId=CLL&amp;callSign= "/>
    <n v="222"/>
    <n v="106"/>
    <s v=" https://gateway-apim-test.vuce.gob.pe/pass-through-https-cert/cp2/gestionduenave-query/1.0/escalas/naves?"/>
    <s v=" https://gateway-apim-test.vuce.gob.pe/pass-through-https-cert/cp2/gestionduenave-query/1.0/escalas/naves?"/>
    <x v="53"/>
  </r>
  <r>
    <s v="DUE"/>
    <x v="0"/>
    <x v="0"/>
    <x v="16"/>
    <x v="0"/>
    <s v=" https://gateway-apim-test.vuce.gob.pe/pass-through-https-cert/cp2/gestionduenave-query/1.0/escalas/puertos/nacional "/>
    <s v=" No aplica "/>
    <s v=" Bearer eyJhbGciOiJSUzI1NiIsInR5cCIgOiAiSldUIiwia2lkIiA6ICJZbzNJa18xYU9XUk5QcWxPLVJVTmUzVjhESldTU2U0eUgybFp4MG52cy1rIn0.eyJleHAiOjE3NTU0NDkyMDUsImlhdCI6MTc1NTQ0NzQwNSwianRpIjoiOGUzY2FhN2MtZGYwMC00YTMxLWE2NzMtZTQ0ZmQ4NGQ3ZTM0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JkNzNmYmZmOS05NThmLTQ4OTQtYTcxZC0xMDc0OWU2NzcwY2Y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JkNzNmYmZmOS05NThmLTQ4OTQtYTcxZC0xMDc0OWU2NzcwY2Y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pQ53JayV5E51kpXy17OdlKNYqryvgUZ_Fpi-B4DkuBn965Jqh8anAklrBWp6QXl_0a-nhFmuMBH6W43lRIUz_BYBxWvEGW8irs8TfXtHBpwKo9htWs3Hs-ZXupk6k3A6s2V5S7MgPrHX8XdkbpeMBuhuLp7gih794Tu-d1hOb9Nav6dw6bbhT5xxpSSuDS9UCdQXS-ZLsfGF0_JuyFqk6CP1t1qhu84AqZCN_GJDkoNFXmS0lDcfoB0hSaD82rj5DLvdjy9pWwHXCXUH72zULlHJampBEH7XNWmeoVih0MCPin3m9DGwD981i4OrnNHJjrxJ-5jNNRuVV1hJMAnq0w "/>
    <n v="101"/>
    <s v=" 101 | Rosa Odar Prueba "/>
    <s v=" application/json, text/plain, */* "/>
    <s v=" No aplica "/>
    <n v="20100010136"/>
    <s v="gestionduenave-query"/>
    <s v=" https://gateway-apim-test.vuce.gob.pe/pass-through-https-cert/cp2/gestionduenave-query/1.0/escalas/puertos/nacional "/>
    <n v="117"/>
    <n v="117"/>
    <s v=" https://gateway-apim-test.vuce.gob.pe/pass-through-https-cert/cp2/gestionduenave-query/1.0/escalas/puertos/nacional "/>
    <s v=" https://gateway-apim-test.vuce.gob.pe/pass-through-https-cert/cp2/gestionduenave-query/1.0/escalas/puertos/nacional "/>
    <x v="54"/>
  </r>
  <r>
    <s v="DUE"/>
    <x v="0"/>
    <x v="0"/>
    <x v="18"/>
    <x v="0"/>
    <s v=" https://gateway-apim-test.vuce.gob.pe/pass-through-https-cert/cp2/gestionduenave-query/1.0/escalas/puertos/nacional "/>
    <s v=" No aplica "/>
    <s v=" Bearer eyJhbGciOiJSUzI1NiIsInR5cCIgOiAiSldUIiwia2lkIiA6ICJZbzNJa18xYU9XUk5QcWxPLVJVTmUzVjhESldTU2U0eUgybFp4MG52cy1rIn0.eyJleHAiOjE3NTU0NzMzNDcsImlhdCI6MTc1NTQ3MTU0NywianRpIjoiYzAwZjU0ZTAtMDk2Ny00YjExLTk1NjUtYzk3M2UxNjU2MTBm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1MjhlMTA1Zi00YjQ4LTQ2ZTItYTI0YS04NmVjZjY4M2JiOTg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1MjhlMTA1Zi00YjQ4LTQ2ZTItYTI0YS04NmVjZjY4M2JiOTg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UCRY3zFPSJ-wowIAtacTI7pJ3v0IvHLCvDPtHM_2xOkbgUgo76LGFAdjv5UUkqUt2KUMvGMQgUwXml34DVTlHY9_X6g72WIewTf6IoTeFkNp1sbWW0-90HxwdvQD2ovr9vB8O3lCIv72mVl3Rw-RPgLID2Q2clv_Rg0jwr2bzP_Mxxyrl6GNYJU0deW7Cn22gr64cKNwpmcDzccyuhFdtPIfieGU3N0VjboSfOErZjOVG6vmeC5MNesW4oRbhBN6D3_naLT6yvWtPYQ2o0xAQQebWYV8rLKU5cQJaIdG_ODqJ42u63a7cYGdg2-CDMb8UVn9HB-9GvdGDHBt2ctvSA "/>
    <n v="101"/>
    <s v=" 101 | Rosa Odar Prueba "/>
    <s v=" application/json, text/plain, */* "/>
    <s v=" No aplica "/>
    <n v="20100010136"/>
    <s v="gestionduenave-query"/>
    <s v=" https://gateway-apim-test.vuce.gob.pe/pass-through-https-cert/cp2/gestionduenave-query/1.0/escalas/puertos/nacional "/>
    <n v="117"/>
    <n v="117"/>
    <s v=" https://gateway-apim-test.vuce.gob.pe/pass-through-https-cert/cp2/gestionduenave-query/1.0/escalas/puertos/nacional "/>
    <s v=" https://gateway-apim-test.vuce.gob.pe/pass-through-https-cert/cp2/gestionduenave-query/1.0/escalas/puertos/nacional "/>
    <x v="54"/>
  </r>
  <r>
    <s v="DUE"/>
    <x v="0"/>
    <x v="0"/>
    <x v="15"/>
    <x v="0"/>
    <s v=" https://gateway-apim-test.vuce.gob.pe/pass-through-https-cert/cp2/gestionduenave-query/1.0/escalas/puertos/nacional "/>
    <s v=" No aplica "/>
    <s v=" Bearer eyJhbGciOiJSUzI1NiIsInR5cCIgOiAiSldUIiwia2lkIiA6ICJZbzNJa18xYU9XUk5QcWxPLVJVTmUzVjhESldTU2U0eUgybFp4MG52cy1rIn0.eyJleHAiOjE3NTU0NzMzNDcsImlhdCI6MTc1NTQ3MTU0NywianRpIjoiYzAwZjU0ZTAtMDk2Ny00YjExLTk1NjUtYzk3M2UxNjU2MTBm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1MjhlMTA1Zi00YjQ4LTQ2ZTItYTI0YS04NmVjZjY4M2JiOTg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1MjhlMTA1Zi00YjQ4LTQ2ZTItYTI0YS04NmVjZjY4M2JiOTg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UCRY3zFPSJ-wowIAtacTI7pJ3v0IvHLCvDPtHM_2xOkbgUgo76LGFAdjv5UUkqUt2KUMvGMQgUwXml34DVTlHY9_X6g72WIewTf6IoTeFkNp1sbWW0-90HxwdvQD2ovr9vB8O3lCIv72mVl3Rw-RPgLID2Q2clv_Rg0jwr2bzP_Mxxyrl6GNYJU0deW7Cn22gr64cKNwpmcDzccyuhFdtPIfieGU3N0VjboSfOErZjOVG6vmeC5MNesW4oRbhBN6D3_naLT6yvWtPYQ2o0xAQQebWYV8rLKU5cQJaIdG_ODqJ42u63a7cYGdg2-CDMb8UVn9HB-9GvdGDHBt2ctvSA "/>
    <n v="101"/>
    <s v=" 101 | Rosa Odar Prueba "/>
    <s v=" application/json, text/plain, */* "/>
    <s v=" No aplica "/>
    <n v="20100010136"/>
    <s v="gestionduenave-query"/>
    <s v=" https://gateway-apim-test.vuce.gob.pe/pass-through-https-cert/cp2/gestionduenave-query/1.0/escalas/puertos/nacional "/>
    <n v="117"/>
    <n v="117"/>
    <s v=" https://gateway-apim-test.vuce.gob.pe/pass-through-https-cert/cp2/gestionduenave-query/1.0/escalas/puertos/nacional "/>
    <s v=" https://gateway-apim-test.vuce.gob.pe/pass-through-https-cert/cp2/gestionduenave-query/1.0/escalas/puertos/nacional "/>
    <x v="54"/>
  </r>
  <r>
    <s v="DUE"/>
    <x v="0"/>
    <x v="0"/>
    <x v="28"/>
    <x v="0"/>
    <s v=" https://gateway-apim-test.vuce.gob.pe/pass-through-https-cert/cp2/gestionduenave-query/1.0/escala-seguimientos/search?escalaId=1326&amp;tipoSeguimientoId=12 "/>
    <s v=" No aplica "/>
    <s v=" Bearer eyJhbGciOiJSUzI1NiIsInR5cCIgOiAiSldUIiwia2lkIiA6ICJZbzNJa18xYU9XUk5QcWxPLVJVTmUzVjhESldTU2U0eUgybFp4MG52cy1rIn0.eyJleHAiOjE3NTU0NTM2NzIsImlhdCI6MTc1NTQ1MTg3MiwianRpIjoiZDQzNTgyZjYtN2UwNS00NTBhLWFjNzAtZThhOWRmZTM3NWM3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0YmQ4MDk2Mi1lYzE5LTRiMmMtYjgxZi1hNjVkZmJjMmNhMjY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0YmQ4MDk2Mi1lYzE5LTRiMmMtYjgxZi1hNjVkZmJjMmNhMjY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U962OfbkcJgV5bXfN2YQk_dbhTCZU8mF62JPf2JuQXNHH2nkb6ikwzM8NTX2HeXBWcJyrpYfKEFqHTwXLoajs4aQLE-QCP4EqpYyKf3SHqzC2gVWa6h29cOSOoc6v_LagC5GOzUbiRj_6Uhc_mTAQlm70CrLuiP_IJMYnToLIz0xFybjYhWGu5yEzQSeHpUqd_254Peo2Mk6EM-N1bCCKVB-JKV-izfY9yterT7HKV-BKATZaIkDj_zVIEjgV00dsO8OUGHE3AXV6jvoFTadMTG8fz42uoFl4lE2tWqGQPSCMhmkOA6Qy3TFRz6csOVPa9QlR7zlVX1GNiJfE9gIaQ "/>
    <n v="101"/>
    <s v=" 101 | Rosa Odar Prueba "/>
    <s v=" application/json, text/plain, */* "/>
    <s v=" No aplica "/>
    <n v="20100010136"/>
    <s v="gestionduenave-query"/>
    <s v=" https://gateway-apim-test.vuce.gob.pe/pass-through-https-cert/cp2/gestionduenave-query/1.0/escala-seguimientos/search?escalaId=1326&amp;tipoSeguimientoId=12 "/>
    <n v="154"/>
    <n v="119"/>
    <s v=" https://gateway-apim-test.vuce.gob.pe/pass-through-https-cert/cp2/gestionduenave-query/1.0/escala-seguimientos/search?"/>
    <s v=" https://gateway-apim-test.vuce.gob.pe/pass-through-https-cert/cp2/gestionduenave-query/1.0/escala-seguimientos/search?"/>
    <x v="41"/>
  </r>
  <r>
    <s v="DUE"/>
    <x v="0"/>
    <x v="0"/>
    <x v="29"/>
    <x v="0"/>
    <s v=" https://gateway-apim-test.vuce.gob.pe/pass-through-https-cert/cp2/gestionduenave-query/1.0/escala-seguimientos/search?escalaId=1326&amp;tipoSeguimientoId=14 "/>
    <s v=" No aplica "/>
    <s v=" Bearer eyJhbGciOiJSUzI1NiIsInR5cCIgOiAiSldUIiwia2lkIiA6ICJZbzNJa18xYU9XUk5QcWxPLVJVTmUzVjhESldTU2U0eUgybFp4MG52cy1rIn0.eyJleHAiOjE3NTU0NTM2NzIsImlhdCI6MTc1NTQ1MTg3MiwianRpIjoiZDQzNTgyZjYtN2UwNS00NTBhLWFjNzAtZThhOWRmZTM3NWM3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0YmQ4MDk2Mi1lYzE5LTRiMmMtYjgxZi1hNjVkZmJjMmNhMjY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0YmQ4MDk2Mi1lYzE5LTRiMmMtYjgxZi1hNjVkZmJjMmNhMjY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U962OfbkcJgV5bXfN2YQk_dbhTCZU8mF62JPf2JuQXNHH2nkb6ikwzM8NTX2HeXBWcJyrpYfKEFqHTwXLoajs4aQLE-QCP4EqpYyKf3SHqzC2gVWa6h29cOSOoc6v_LagC5GOzUbiRj_6Uhc_mTAQlm70CrLuiP_IJMYnToLIz0xFybjYhWGu5yEzQSeHpUqd_254Peo2Mk6EM-N1bCCKVB-JKV-izfY9yterT7HKV-BKATZaIkDj_zVIEjgV00dsO8OUGHE3AXV6jvoFTadMTG8fz42uoFl4lE2tWqGQPSCMhmkOA6Qy3TFRz6csOVPa9QlR7zlVX1GNiJfE9gIaQ "/>
    <n v="101"/>
    <s v=" 101 | Rosa Odar Prueba "/>
    <s v=" application/json, text/plain, */* "/>
    <s v=" No aplica "/>
    <n v="20100010136"/>
    <s v="gestionduenave-query"/>
    <s v=" https://gateway-apim-test.vuce.gob.pe/pass-through-https-cert/cp2/gestionduenave-query/1.0/escala-seguimientos/search?escalaId=1326&amp;tipoSeguimientoId=14 "/>
    <n v="154"/>
    <n v="119"/>
    <s v=" https://gateway-apim-test.vuce.gob.pe/pass-through-https-cert/cp2/gestionduenave-query/1.0/escala-seguimientos/search?"/>
    <s v=" https://gateway-apim-test.vuce.gob.pe/pass-through-https-cert/cp2/gestionduenave-query/1.0/escala-seguimientos/search?"/>
    <x v="41"/>
  </r>
  <r>
    <s v="DUE"/>
    <x v="0"/>
    <x v="0"/>
    <x v="15"/>
    <x v="1"/>
    <s v=" https://gateway-apim-test.vuce.gob.pe/pass-through-https-cert/cp2/processdue/1.0/camunda/init "/>
    <s v=" {&quot;acronimo&quot;:&quot;AE&quot;,&quot;tipoSeguimientoId&quot;:1,&quot;document&quot;:null,&quot;documentInstance&quot;:null,&quot;body&quot;:{&quot;annoEscala&quot;:&quot;&quot;,&quot;numeroEscala&quot;:&quot;&quot;,&quot;rucAgente&quot;:&quot;20100010136&quot;,&quot;numeroViaje&quot;:&quot;123456&quot;,&quot;eta&quot;:&quot;2025-08-01T18:03:48.000Z&quot;,&quot;etd&quot;:&quot;2025-08-17T18:03:57.000Z&quot;,&quot;puertoOrigenId&quot;:155,&quot;puertoDestinoId&quot;:155,&quot;indMmpp&quot;:true,&quot;indPasajeros&quot;:true,&quot;indNarcoticos&quot;:true,&quot;indCabotaje&quot;:true,&quot;tipoTraficoId&quot;:&quot;2&quot;,&quot;instalacionAtraqueId&quot;:9,&quot;estadoEscalaId&quot;:1,&quot;ata&quot;:&quot;&quot;,&quot;atd&quot;:null,&quot;fechaLibrePlatica&quot;:&quot;&quot;,&quot;indPbip&quot;:&quot;&quot;,&quot;localidadProc&quot;:&quot;&quot;,&quot;localidadDest&quot;:&quot;&quot;,&quot;autCancZarpe&quot;:&quot;&quot;,&quot;tipManifiesto&quot;:&quot;I&quot;,&quot;aduanaId&quot;:&quot;&quot;,&quot;annoManifiesto&quot;:&quot;&quot;,&quot;numManifiesto&quot;:&quot;&quot;,&quot;estCierreDue&quot;:0,&quot;indFormatoRec&quot;:&quot;&quot;,&quot;reutilizarNave&quot;:false,&quot;imo&quot;:&quot;9244659&quot;,&quot;matricula&quot;:&quot;MAT 00001&quot;,&quot;callSign&quot;:&quot;WDP8459&quot;,&quot;bandera&quot;:&quot;ESTADOS UNIDOS&quot;,&quot;claveNegocioCamunda&quot;:&quot;&quot;,&quot;instanciaCamundaId&quot;:&quot;&quot;,&quot;etb&quot;:null,&quot;etbDate&quot;:null,&quot;etbHours&quot;:null,&quot;etdDate&quot;:&quot;2025-08-17T05:00:00.000Z&quot;,&quot;etdHours&quot;:&quot;2025-08-17T23:03:57.527Z&quot;,&quot;escalaId&quot;:&quot;&quot;,&quot;fichaTecnicaDetIn&quot;:3576,&quot;nombreNave&quot;:&quot;SAINT1011&quot;,&quot;fichaTecnicaDetSa&quot;:&quot;&quot;,&quot;puertoEscalaId&quot;:&quot;CLL&quot;,&quot;etaDate&quot;:&quot;2025-08-01T05:00:00.000Z&quot;,&quot;etaHours&quot;:&quot;2025-08-17T23:03:48.327Z&quot;,&quot;listaConvoyId&quot;:[],&quot;listaZarpesId&quot;:[]},&quot;anuncio&quot;:true,&quot;id&quot;:null,&quot;registerArrival&quot;:false,&quot;directReception&quot;:false,&quot;corrected&quot;:false,&quot;requiredNill&quot;:false,&quot;escalaId&quot;:0,&quot;acronymList&quot;:[&quot;LT&quot;,&quot;LP&quot;,&quot;DGZ&quot;]}  "/>
    <s v=" Bearer eyJhbGciOiJSUzI1NiIsInR5cCIgOiAiSldUIiwia2lkIiA6ICJZbzNJa18xYU9XUk5QcWxPLVJVTmUzVjhESldTU2U0eUgybFp4MG52cy1rIn0.eyJleHAiOjE3NTU0NzMzNDcsImlhdCI6MTc1NTQ3MTU0NywianRpIjoiYzAwZjU0ZTAtMDk2Ny00YjExLTk1NjUtYzk3M2UxNjU2MTBm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1MjhlMTA1Zi00YjQ4LTQ2ZTItYTI0YS04NmVjZjY4M2JiOTg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1MjhlMTA1Zi00YjQ4LTQ2ZTItYTI0YS04NmVjZjY4M2JiOTg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UCRY3zFPSJ-wowIAtacTI7pJ3v0IvHLCvDPtHM_2xOkbgUgo76LGFAdjv5UUkqUt2KUMvGMQgUwXml34DVTlHY9_X6g72WIewTf6IoTeFkNp1sbWW0-90HxwdvQD2ovr9vB8O3lCIv72mVl3Rw-RPgLID2Q2clv_Rg0jwr2bzP_Mxxyrl6GNYJU0deW7Cn22gr64cKNwpmcDzccyuhFdtPIfieGU3N0VjboSfOErZjOVG6vmeC5MNesW4oRbhBN6D3_naLT6yvWtPYQ2o0xAQQebWYV8rLKU5cQJaIdG_ODqJ42u63a7cYGdg2-CDMb8UVn9HB-9GvdGDHBt2ctvSA "/>
    <n v="101"/>
    <s v=" 101 | Rosa Odar Prueba "/>
    <s v=" application/json, text/plain, */* "/>
    <s v=" application/json "/>
    <n v="20100010136"/>
    <s v="processdue"/>
    <s v=" https://gateway-apim-test.vuce.gob.pe/pass-through-https-cert/cp2/processdue/1.0/camunda/init "/>
    <n v="95"/>
    <n v="95"/>
    <s v=" https://gateway-apim-test.vuce.gob.pe/pass-through-https-cert/cp2/processdue/1.0/camunda/init "/>
    <s v=" https://gateway-apim-test.vuce.gob.pe/pass-through-https-cert/cp2/processdue/1.0/camunda/init "/>
    <x v="19"/>
  </r>
  <r>
    <s v="DUE"/>
    <x v="0"/>
    <x v="0"/>
    <x v="16"/>
    <x v="0"/>
    <s v=" https://gateway-apim-test.vuce.gob.pe/pass-through-https-cert/cp2/translate/1.0/lang/es "/>
    <s v=" No aplica "/>
    <s v=" No aplica "/>
    <s v=" No aplica "/>
    <s v=" No aplica "/>
    <s v=" application/json, text/plain, */* "/>
    <s v=" No aplica "/>
    <s v=" No aplica"/>
    <s v="translate"/>
    <s v=" https://gateway-apim-test.vuce.gob.pe/pass-through-https-cert/cp2/translate/1.0/lang/es "/>
    <n v="89"/>
    <n v="89"/>
    <s v=" https://gateway-apim-test.vuce.gob.pe/pass-through-https-cert/cp2/translate/1.0/lang/es "/>
    <s v=" https://gateway-apim-test.vuce.gob.pe/pass-through-https-cert/cp2/translate/1.0/lang/es "/>
    <x v="55"/>
  </r>
  <r>
    <s v="DUE"/>
    <x v="0"/>
    <x v="0"/>
    <x v="30"/>
    <x v="3"/>
    <s v="https://authorize-test.vuce.gob.pe/auth2/realms/autenticacion2/protocol/openid-connect/auth?client_id=cp-ui&amp;redirect_uri=https%3A%2F%2Flanding-test.vuce.gob.pe%2Fcp2%2Fgestionduenave%2Ftiempo%2F1332&amp;state=e532a2d1-a362-44b6-ae53-1e4bf9c4964e&amp;response_mode=fragment&amp;response_type=code&amp;scope=openid&amp;nonce=8da07d10-6c2e-4911-8ae8-9073397e7c4f&amp;code_challenge=43Ze_9-JRWcQWpKDG9jehZtuSApd1g65xWdhVGzOtFs&amp;code_challenge_method=S256"/>
    <s v="No aplica"/>
    <s v="No aplica"/>
    <s v="No aplica"/>
    <s v="No aplica"/>
    <s v="text/html,application/xhtml+xml,application/xml;q=0.9,image/avif,image/webp,image/apng,*/*;q=0.8,application/signed-exchange;v=b3;q=0.7"/>
    <s v="No aplica"/>
    <s v="No aplica"/>
    <e v="#VALUE!"/>
    <s v="https://authorize-test.vuce.gob.pe/auth2/realms/autenticacion2/protocol/openid-connect/auth?client_id=cp-ui&amp;redirect_uri=https%3A%2F%2Flanding-test.vuce.gob.pe%2Fcp2%2Fgestionduenave%2Ftiempo%2F1332&amp;state=e532a2d1-a362-44b6-ae53-1e4bf9c4964e&amp;response_mode=fragment&amp;response_type=code&amp;scope=openid&amp;nonce=8da07d10-6c2e-4911-8ae8-9073397e7c4f&amp;code_challenge=43Ze_9-JRWcQWpKDG9jehZtuSApd1g65xWdhVGzOtFs&amp;code_challenge_method=S256"/>
    <n v="425"/>
    <n v="92"/>
    <s v="https://authorize-test.vuce.gob.pe/auth2/realms/autenticacion2/protocol/openid-connect/auth?"/>
    <s v="https://authorize-test.vuce.gob.pe/auth2/realms/autenticacion2/protocol/openid-connect/auth?"/>
    <x v="56"/>
  </r>
  <r>
    <s v="DUE"/>
    <x v="0"/>
    <x v="0"/>
    <x v="30"/>
    <x v="4"/>
    <s v="https://authorize-test.vuce.gob.pe/auth2/realms/autenticacion2/protocol/openid-connect/token"/>
    <s v="No aplica"/>
    <s v="No aplica"/>
    <s v="No aplica"/>
    <s v="No aplica"/>
    <s v="*/*"/>
    <s v="No aplica"/>
    <s v="No aplica"/>
    <e v="#VALUE!"/>
    <s v="https://authorize-test.vuce.gob.pe/auth2/realms/autenticacion2/protocol/openid-connect/token"/>
    <n v="92"/>
    <n v="92"/>
    <s v="https://authorize-test.vuce.gob.pe/auth2/realms/autenticacion2/protocol/openid-connect/token"/>
    <s v="https://authorize-test.vuce.gob.pe/auth2/realms/autenticacion2/protocol/openid-connect/token"/>
    <x v="57"/>
  </r>
  <r>
    <s v="DUE"/>
    <x v="0"/>
    <x v="0"/>
    <x v="30"/>
    <x v="4"/>
    <s v="https://gateway-apim-test.vuce.gob.pe/pass-through-https-cert/autenticacion2/authentication-common-api/1.0/keycloak/validate-public-token"/>
    <s v="{&quot;token&quot;:&quot;eyJhbGciOiJSUzI1NiIsInR5cCIgOiAiSldUIiwia2lkIiA6ICJZbzNJa18xYU9XUk5QcWxPLVJVTmUzVjhESldTU2U0eUgybFp4MG52cy1rIn0.eyJleHAiOjE3NTYxMzYwMDMsImlhdCI6MTc1NjEzNTcwMywiYXV0aF90aW1lIjoxNzU2MTM1MTEzLCJqdGkiOiJhZDBhMGM1YS1lMWU4LTRhNWMtYWJlNi0wMDBmOTlkYzUxYzAiLCJpc3MiOiJodHRwczovL2F1dGhvcml6ZS10ZXN0LnZ1Y2UuZ29iLnBlL2F1dGgyL3JlYWxtcy9hdXRlbnRpY2FjaW9uMiIsImF1ZCI6ImFjY291bnQiLCJzdWIiOiJmOjU4NjgxMDhmLTJlN2QtNDg0YS1hNmRiLTRlZjIyZmFmMmVhYTpjcC1jZXJ0aS0wMkBnbWFpbC5jb20iLCJ0eXAiOiJCZWFyZXIiLCJhenAiOiJjcC11aSIsIm5vbmNlIjoiOGRhMDdkMTAtNmMyZS00OTExLThhZTgtOTA3MzM5N2U3YzRmIiwic2Vzc2lvbl9zdGF0ZSI6IjM3NmYyZmYzLTMwODgtNDc1Yy04NDlmLWVhODg0N2NjMTkzZSIsImFsbG93ZWQtb3JpZ2lucyI6WyJodHRwczovL2xhbmRpbmctdGVzdC52dWNlLmdvYi5wZSIsImh0dHA6Ly9sb2NhbGhvc3Q6OTAwMCJdLCJyZWFsbV9hY2Nlc3MiOnsicm9sZXMiOlsib2ZmbGluZV9hY2Nlc3MiLCJ1bWFfYXV0aG9yaXphdGlvbiJdfSwicmVzb3VyY2VfYWNjZXNzIjp7ImFjY291bnQiOnsicm9sZXMiOlsibWFuYWdlLWFjY291bnQiLCJtYW5hZ2UtYWNjb3VudC1saW5rcyIsInZpZXctcHJvZmlsZSJdfX0sInNjb3BlIjoib3BlbmlkIHByb2ZpbGUgZW1haWwiLCJzaWQiOiIzNzZmMmZmMy0zMDg4LTQ3NWMtODQ5Zi1lYTg4NDdjYzE5M2UiLCJlbWFpbF92ZXJpZmllZCI6ZmFsc2UsImRlc1RpcG9Eb2N1bWVudG8iOiJETkkiLCJjb2RUaXBvRG9jdW1lbnRvIjoiMiIsIm51bWVyb0RvY3VtZW50byI6IjcwODIwMzgzIiwicHJlZmVycmVkX3VzZXJuYW1lIjoiY3AtY2VydGktMDJAZ21haWwuY29tIiwiYXBlTWF0ZXJubyI6IlBydWViYSIsIm5vbWJyZUNvbXBsZXRvIjoiUm9zYSBPZGFyIFBydWViYSIsImFwZVBhdGVybm8iOiJPZGFyIiwiZW1haWwiOiJjcC1jZXJ0aS0wMkBnbWFpbC5jb20iLCJub21icmVzIjoiUm9zYSJ9.uQpzwfRc_USs-d_uhC5gfDH5_ZqC8GjQXXOOQqCFNpHwxy75ZpStYuE_jTzCcjPR4fUk6ma3JPRQFJpS7d3JoP2hNBLlt5fVaUo4uAB87ffp7PuhmY3cnWL9u0DOENq1RNsebOEqv6Wyp7Lc4Lf3Xem_GFAXylxff8Hzx31Qq1X4uc-xxSCE_GczKFE69F7NxkVjYlOpnIpXzy1OE7De2_0eZhrFB5H7y1sUv99GXXoi_YI_aGZGyyM6w3M28i_dc3zALVNSz4LcW27tObzzyTGYtlUUcsHXIRLk4Fhr1GfIfObhCOJh_MhGEOqZSArPLIqeEuBiGpKBCbEyr2rGYA&quot;}"/>
    <s v="No aplica"/>
    <s v="No aplica"/>
    <s v="No aplica"/>
    <s v="*/*"/>
    <s v="application/json"/>
    <s v="No aplica"/>
    <e v="#VALUE!"/>
    <s v="https://gateway-apim-test.vuce.gob.pe/pass-through-https-cert/autenticacion2/authentication-common-api/1.0/keycloak/validate-public-token"/>
    <n v="137"/>
    <n v="137"/>
    <s v="https://gateway-apim-test.vuce.gob.pe/pass-through-https-cert/autenticacion2/authentication-common-api/1.0/keycloak/validate-public-token"/>
    <s v="https://gateway-apim-test.vuce.gob.pe/pass-through-https-cert/autenticacion2/authentication-common-api/1.0/keycloak/validate-public-token"/>
    <x v="58"/>
  </r>
  <r>
    <s v="DUE"/>
    <x v="0"/>
    <x v="0"/>
    <x v="30"/>
    <x v="4"/>
    <s v="https://gateway-apim-test.vuce.gob.pe/pass-through-https-cert/autenticacion2/authentication-common-api/1.0/keycloak/validate-public-token"/>
    <s v="{&quot;token&quot;:&quot;eyJhbGciOiJSUzI1NiIsInR5cCIgOiAiSldUIiwia2lkIiA6ICJZbzNJa18xYU9XUk5QcWxPLVJVTmUzVjhESldTU2U0eUgybFp4MG52cy1rIn0.eyJleHAiOjE3NTYxMzYwMDMsImlhdCI6MTc1NjEzNTcwMywiYXV0aF90aW1lIjoxNzU2MTM1MTEzLCJqdGkiOiJhZDBhMGM1YS1lMWU4LTRhNWMtYWJlNi0wMDBmOTlkYzUxYzAiLCJpc3MiOiJodHRwczovL2F1dGhvcml6ZS10ZXN0LnZ1Y2UuZ29iLnBlL2F1dGgyL3JlYWxtcy9hdXRlbnRpY2FjaW9uMiIsImF1ZCI6ImFjY291bnQiLCJzdWIiOiJmOjU4NjgxMDhmLTJlN2QtNDg0YS1hNmRiLTRlZjIyZmFmMmVhYTpjcC1jZXJ0aS0wMkBnbWFpbC5jb20iLCJ0eXAiOiJCZWFyZXIiLCJhenAiOiJjcC11aSIsIm5vbmNlIjoiOGRhMDdkMTAtNmMyZS00OTExLThhZTgtOTA3MzM5N2U3YzRmIiwic2Vzc2lvbl9zdGF0ZSI6IjM3NmYyZmYzLTMwODgtNDc1Yy04NDlmLWVhODg0N2NjMTkzZSIsImFsbG93ZWQtb3JpZ2lucyI6WyJodHRwczovL2xhbmRpbmctdGVzdC52dWNlLmdvYi5wZSIsImh0dHA6Ly9sb2NhbGhvc3Q6OTAwMCJdLCJyZWFsbV9hY2Nlc3MiOnsicm9sZXMiOlsib2ZmbGluZV9hY2Nlc3MiLCJ1bWFfYXV0aG9yaXphdGlvbiJdfSwicmVzb3VyY2VfYWNjZXNzIjp7ImFjY291bnQiOnsicm9sZXMiOlsibWFuYWdlLWFjY291bnQiLCJtYW5hZ2UtYWNjb3VudC1saW5rcyIsInZpZXctcHJvZmlsZSJdfX0sInNjb3BlIjoib3BlbmlkIHByb2ZpbGUgZW1haWwiLCJzaWQiOiIzNzZmMmZmMy0zMDg4LTQ3NWMtODQ5Zi1lYTg4NDdjYzE5M2UiLCJlbWFpbF92ZXJpZmllZCI6ZmFsc2UsImRlc1RpcG9Eb2N1bWVudG8iOiJETkkiLCJjb2RUaXBvRG9jdW1lbnRvIjoiMiIsIm51bWVyb0RvY3VtZW50byI6IjcwODIwMzgzIiwicHJlZmVycmVkX3VzZXJuYW1lIjoiY3AtY2VydGktMDJAZ21haWwuY29tIiwiYXBlTWF0ZXJubyI6IlBydWViYSIsIm5vbWJyZUNvbXBsZXRvIjoiUm9zYSBPZGFyIFBydWViYSIsImFwZVBhdGVybm8iOiJPZGFyIiwiZW1haWwiOiJjcC1jZXJ0aS0wMkBnbWFpbC5jb20iLCJub21icmVzIjoiUm9zYSJ9.uQpzwfRc_USs-d_uhC5gfDH5_ZqC8GjQXXOOQqCFNpHwxy75ZpStYuE_jTzCcjPR4fUk6ma3JPRQFJpS7d3JoP2hNBLlt5fVaUo4uAB87ffp7PuhmY3cnWL9u0DOENq1RNsebOEqv6Wyp7Lc4Lf3Xem_GFAXylxff8Hzx31Qq1X4uc-xxSCE_GczKFE69F7NxkVjYlOpnIpXzy1OE7De2_0eZhrFB5H7y1sUv99GXXoi_YI_aGZGyyM6w3M28i_dc3zALVNSz4LcW27tObzzyTGYtlUUcsHXIRLk4Fhr1GfIfObhCOJh_MhGEOqZSArPLIqeEuBiGpKBCbEyr2rGYA&quot;}"/>
    <s v="No aplica"/>
    <s v="No aplica"/>
    <s v="No aplica"/>
    <s v="*/*"/>
    <s v="application/json"/>
    <s v="No aplica"/>
    <e v="#VALUE!"/>
    <s v="https://gateway-apim-test.vuce.gob.pe/pass-through-https-cert/autenticacion2/authentication-common-api/1.0/keycloak/validate-public-token"/>
    <n v="137"/>
    <n v="137"/>
    <s v="https://gateway-apim-test.vuce.gob.pe/pass-through-https-cert/autenticacion2/authentication-common-api/1.0/keycloak/validate-public-token"/>
    <s v="https://gateway-apim-test.vuce.gob.pe/pass-through-https-cert/autenticacion2/authentication-common-api/1.0/keycloak/validate-public-token"/>
    <x v="58"/>
  </r>
  <r>
    <s v="DUE"/>
    <x v="0"/>
    <x v="0"/>
    <x v="31"/>
    <x v="4"/>
    <s v="https://gateway-apim-test.vuce.gob.pe/pass-through-https-cert/cp2/buzon/1.0/notificaciones"/>
    <s v="{&quot;eventCode&quot;:&quot;ENVIO_ANUNCIO_ESCALA&quot;,&quot;eventUserName&quot;:&quot;101 | Rosa Odar Prueba&quot;,&quot;eventUserId&quot;:101,&quot;eventDomainId&quot;:2303,&quot;eventPort&quot;:&quot;CLL&quot;,&quot;eventDue&quot;:&quot;CLL-2025-886&quot;,&quot;eventRuc&quot;:&quot;20100010136&quot;,&quot;data&quot;:[{&quot;key&quot;:&quot;vNombreEntidadEmisor&quot;,&quot;value&quot;:&quot;COSMOS AGENCIA MARITIMA SAC&quot;},{&quot;key&quot;:&quot;vNroDue&quot;,&quot;value&quot;:&quot;CLL-2025-886&quot;}]}"/>
    <s v="Bearer eyJhbGciOiJSUzI1NiIsInR5cCIgOiAiSldUIiwia2lkIiA6ICJZbzNJa18xYU9XUk5QcWxPLVJVTmUzVjhESldTU2U0eUgybFp4MG52cy1rIn0.eyJleHAiOjE3NTU5MDA2MTMsImlhdCI6MTc1NTg5ODgxMywianRpIjoiNjhjMWJkMzQtZWRiYS00MGUxLWJiNzctZjcxNmM2YmEyNDE2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5ZjJjNTJmYS01NjE0LTQ1NDgtOTYyZi1jYmJkZDIxZjdhZmU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5ZjJjNTJmYS01NjE0LTQ1NDgtOTYyZi1jYmJkZDIxZjdhZmU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m6aRVCeGybjpb7ttl555BXRaixPo9Y90Ho2x8I7kutf4D-vRjkRTSSWjKnp5aCqzLi8WYgPVlF0XRPB3IBee6KY502tqyNKEluO2Z02xCDYI-coCRcjpKZxMVYSGxf0Ed8S4-EcoYEfYUwL-AX3PTGMxoEDWo4Fis0R3UdmmoEg_OFo3Nw1UD2ZkUG7Lz9mVsU2hvfWwQaTPLZhjRl8e5NduSuCX2faDNAZRKn_J6O576GnIvQOl3D5fOn2qNhqETpms--OxzUl6pC1kC1EPgbEGk2Pt2BLyFn2hdX5h0rboW1G482ZSOdthhc0xrhbpqkSqISDYAwA_aCBB6I2KJA"/>
    <n v="101"/>
    <s v="101 | Rosa Odar Prueba"/>
    <s v="application/json, text/plain, */*"/>
    <s v="application/json"/>
    <n v="20100010136"/>
    <s v="buzon"/>
    <s v="https://gateway-apim-test.vuce.gob.pe/pass-through-https-cert/cp2/buzon/1.0/notificaciones"/>
    <n v="90"/>
    <n v="90"/>
    <s v="https://gateway-apim-test.vuce.gob.pe/pass-through-https-cert/cp2/buzon/1.0/notificaciones"/>
    <s v="https://gateway-apim-test.vuce.gob.pe/pass-through-https-cert/cp2/buzon/1.0/notificaciones"/>
    <x v="45"/>
  </r>
  <r>
    <s v="DUE"/>
    <x v="0"/>
    <x v="0"/>
    <x v="30"/>
    <x v="3"/>
    <s v="https://gateway-apim-test.vuce.gob.pe/pass-through-https-cert/cp2/buzon/1.0/notificaciones/count/101?perfilId=101&amp;codComponente=CP"/>
    <s v="No aplica"/>
    <s v="Bearer eyJhbGciOiJSUzI1NiIsInR5cCIgOiAiSldUIiwia2lkIiA6ICJZbzNJa18xYU9XUk5QcWxPLVJVTmUzVjhESldTU2U0eUgybFp4MG52cy1rIn0.eyJleHAiOjE3NTYxMzc1MDQsImlhdCI6MTc1NjEzNTcwNCwianRpIjoiMWU5Y2E5NmUtYmJkMy00ZjY0LTllMzAtZTEzYzAyNjJmOTcz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4N2I5N2Q1YS04MGI2LTQ0OTYtOGQ3OS1mNmQ4NWQyZjUxMWI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4N2I5N2Q1YS04MGI2LTQ0OTYtOGQ3OS1mNmQ4NWQyZjUxMWI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FIcW8rAt1QHQpM4ffr2PYH91mO0fkwr0F7GmXaKpVwI-zD_GNALzTvTWRhMVt1ElrEEV4fD7C7eIMgGCCiRjVQts9rlzpYxPkWZhlgVJoclY46LhrkZrKzVI2j2hG5vnHD5B5WrxrVlAN9EMr80V-0A1Y72W5Puw-pah5W8la8-XRzsAmvDtZKcm9lIpKSY8hhEB_mpQuKvFMUITjrZeGWBamULtM0nGKQVpin4wwrsZc5q6LsTwEKWp29UWCtPK8H2JAePHI51Zpy_yv1i5A11bkZ0fM2TUj0cx30uPyVKSnqM4-_-hVn2nITYAcrYfMYT6Z7voZ78p2d8Aguvqrw"/>
    <s v="No aplica"/>
    <s v="No aplica"/>
    <s v="application/json, text/plain, */*"/>
    <s v="No aplica"/>
    <s v="No aplica"/>
    <s v="buzon"/>
    <s v="https://gateway-apim-test.vuce.gob.pe/pass-through-https-cert/cp2/buzon/1.0/notificaciones/count/101?perfilId=101&amp;codComponente=CP"/>
    <n v="130"/>
    <n v="101"/>
    <s v="https://gateway-apim-test.vuce.gob.pe/pass-through-https-cert/cp2/buzon/1.0/notificaciones/count/101?"/>
    <s v="https://gateway-apim-test.vuce.gob.pe/pass-through-https-cert/cp2/buzon/1.0/notificaciones/count/101?"/>
    <x v="59"/>
  </r>
  <r>
    <s v="DUE"/>
    <x v="0"/>
    <x v="0"/>
    <x v="30"/>
    <x v="3"/>
    <s v="https://gateway-apim-test.vuce.gob.pe/pass-through-https-cert/cp2/cambioagencia-query/1.0/cambioagencia/valida-pendiente?rucReceptor=20100010136"/>
    <s v="No aplica"/>
    <s v="Bearer eyJhbGciOiJSUzI1NiIsInR5cCIgOiAiSldUIiwia2lkIiA6ICJZbzNJa18xYU9XUk5QcWxPLVJVTmUzVjhESldTU2U0eUgybFp4MG52cy1rIn0.eyJleHAiOjE3NTYxMzc1MDQsImlhdCI6MTc1NjEzNTcwNCwianRpIjoiMWU5Y2E5NmUtYmJkMy00ZjY0LTllMzAtZTEzYzAyNjJmOTcz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4N2I5N2Q1YS04MGI2LTQ0OTYtOGQ3OS1mNmQ4NWQyZjUxMWI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4N2I5N2Q1YS04MGI2LTQ0OTYtOGQ3OS1mNmQ4NWQyZjUxMWI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FIcW8rAt1QHQpM4ffr2PYH91mO0fkwr0F7GmXaKpVwI-zD_GNALzTvTWRhMVt1ElrEEV4fD7C7eIMgGCCiRjVQts9rlzpYxPkWZhlgVJoclY46LhrkZrKzVI2j2hG5vnHD5B5WrxrVlAN9EMr80V-0A1Y72W5Puw-pah5W8la8-XRzsAmvDtZKcm9lIpKSY8hhEB_mpQuKvFMUITjrZeGWBamULtM0nGKQVpin4wwrsZc5q6LsTwEKWp29UWCtPK8H2JAePHI51Zpy_yv1i5A11bkZ0fM2TUj0cx30uPyVKSnqM4-_-hVn2nITYAcrYfMYT6Z7voZ78p2d8Aguvqrw"/>
    <s v="No aplica"/>
    <s v="No aplica"/>
    <s v="application/json, text/plain, */*"/>
    <s v="No aplica"/>
    <s v="No aplica"/>
    <s v="cambioagencia-query"/>
    <s v="https://gateway-apim-test.vuce.gob.pe/pass-through-https-cert/cp2/cambioagencia-query/1.0/cambioagencia/valida-pendiente?rucReceptor=20100010136"/>
    <n v="144"/>
    <n v="121"/>
    <s v="https://gateway-apim-test.vuce.gob.pe/pass-through-https-cert/cp2/cambioagencia-query/1.0/cambioagencia/valida-pendiente?"/>
    <s v="https://gateway-apim-test.vuce.gob.pe/pass-through-https-cert/cp2/cambioagencia-query/1.0/cambioagencia/valida-pendiente?"/>
    <x v="60"/>
  </r>
  <r>
    <s v="DUE"/>
    <x v="0"/>
    <x v="0"/>
    <x v="32"/>
    <x v="4"/>
    <s v="https://gateway-apim-test.vuce.gob.pe/pass-through-https-cert/cp2/comunes-command/1.0/escalaseguimiento/save"/>
    <s v="{&quot;escalaId&quot;:1362,&quot;tipoSegId&quot;:1,&quot;rucUsuario&quot;:&quot;20100010136&quot;,&quot;razonSocial&quot;:&quot;101 | Rosa Odar Prueba Odar Prueba&quot;,&quot;acronimoDocumento&quot;:&quot;LT&quot;,&quot;indicadorEs&quot;:&quot;S&quot;,&quot;comentario&quot;:&quot;REVERSIÿN DE ENVÿO&quot;,&quot;estado&quot;:&quot;S&quot;}"/>
    <s v="Bearer eyJhbGciOiJSUzI1NiIsInR5cCIgOiAiSldUIiwia2lkIiA6ICJZbzNJa18xYU9XUk5QcWxPLVJVTmUzVjhESldTU2U0eUgybFp4MG52cy1rIn0.eyJleHAiOjE3NTU5MDMzODIsImlhdCI6MTc1NTkwMTU4MiwianRpIjoiNjIyNGJhY2MtN2ViOS00OTgyLWJkZDMtNGE1NDczNjgzOWZh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5OTIwMGYyMC0wMmJmLTQzMTEtODI4Yi04MDUwMTY0ZTM5MWY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5OTIwMGYyMC0wMmJmLTQzMTEtODI4Yi04MDUwMTY0ZTM5MWY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HV47V3ck9xE2CXUDw7UDFB30EuiPogHaMbwgviDbtpueemY0Hu230E01jlHE3HXW8Sf9JYuM43ATtbxR_of0Qp_1xdob7FfmjZyeU5W16-y0vq3FvLuFoSUP7VpqtMqCy209bIHqsJXhocDJzH4nhu1JfXgUMGYit0faU_t4ZjqrvQKp2EykLY4hAuj7xzLOsPP6ObITuNh75L2BY6-nubxO7rwT0EAQWZkcKgnpufDTbxjANDzc62qJlakBVhw_uERo5iqE2tnKgn8LMA9TY3I05D4y8E-mJVYitQV_4hO-FMIQ5ECh9m6UxJ7RIeqGIuRz8itxjPGOeLJUTBs3BA"/>
    <n v="101"/>
    <s v="101 | Rosa Odar Prueba"/>
    <s v="application/json, text/plain, */*"/>
    <s v="application/json"/>
    <n v="20100010136"/>
    <s v="comunes-command"/>
    <s v="https://gateway-apim-test.vuce.gob.pe/pass-through-https-cert/cp2/comunes-command/1.0/escalaseguimiento/save"/>
    <n v="108"/>
    <n v="108"/>
    <s v="https://gateway-apim-test.vuce.gob.pe/pass-through-https-cert/cp2/comunes-command/1.0/escalaseguimiento/save"/>
    <s v="https://gateway-apim-test.vuce.gob.pe/pass-through-https-cert/cp2/comunes-command/1.0/escalaseguimiento/save"/>
    <x v="61"/>
  </r>
  <r>
    <s v="DUE"/>
    <x v="0"/>
    <x v="0"/>
    <x v="33"/>
    <x v="4"/>
    <s v="https://gateway-apim-test.vuce.gob.pe/pass-through-https-cert/cp2/comunes-command/1.0/escalaseguimiento/save"/>
    <s v="{&quot;escalaId&quot;:1667,&quot;tipoSegId&quot;:20,&quot;rucUsuario&quot;:&quot;20509645150&quot;,&quot;razonSocial&quot;:&quot;APN&quot;,&quot;indNil&quot;:true,&quot;acronimoDocumento&quot;:&quot;DUE&quot;,&quot;indicadorEs&quot;:&quot;S&quot;,&quot;comentario&quot;:&quot;X&quot;,&quot;estado&quot;:&quot;S&quot;}"/>
    <s v="Bearer eyJhbGciOiJSUzI1NiIsInR5cCIgOiAiSldUIiwia2lkIiA6ICJZbzNJa18xYU9XUk5QcWxPLVJVTmUzVjhESldTU2U0eUgybFp4MG52cy1rIn0.eyJleHAiOjE3NTU5MDQxMzEsImlhdCI6MTc1NTkwMjMzMSwianRpIjoiYjE5MTY1NjYtNjQ5OS00NTQ5LWI3MGEtYTcwZGZhN2Q2Y2EwIiwiaXNzIjoiaHR0cHM6Ly9hdXRob3JpemUtdGVzdC52dWNlLmdvYi5wZS9hdXRoMi9yZWFsbXMvYXV0ZW50aWNhY2lvbjIiLCJhdWQiOiJhY2NvdW50Iiwic3ViIjoiZjo1ODY4MTA4Zi0yZTdkLTQ4NGEtYTZkYi00ZWYyMmZhZjJlYWE6Y3AtY2VydGktMTFAZ21haWwuY29tIiwidHlwIjoiQmVhcmVyIiwiYXpwIjoibGFuZGluZy1hdXRoMiIsInNlc3Npb25fc3RhdGUiOiI5MDMwODkyMC0wNGM1LTRmYWUtODAwNy0wYTNmNDlhZDhhMWQ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5MDMwODkyMC0wNGM1LTRmYWUtODAwNy0wYTNmNDlhZDhhMWQiLCJlbWFpbF92ZXJpZmllZCI6ZmFsc2UsImRlc1RpcG9Eb2N1bWVudG8iOiJETkkiLCJjb2RUaXBvRG9jdW1lbnRvIjoiMiIsInByZWZlcnJlZF91c2VybmFtZSI6ImNwLWNlcnRpLTExQGdtYWlsLmNvbSIsIm51bWVyb0RvY3VtZW50byI6IjQwODk4MDA2IiwiYXBlTWF0ZXJubyI6Ikh1YW1hbiIsIm5vbWJyZUNvbXBsZXRvIjoiSGVjdG9yIEhpZGFsZ28gSHVhbWFuIiwiYXBlUGF0ZXJubyI6IkhpZGFsZ28iLCJlbWFpbCI6ImNwLWNlcnRpLTExQGdtYWlsLmNvbSIsIm5vbWJyZXMiOiJIZWN0b3IifQ.ENJUf4bjdybt5u5me-TFrtJbRFwZCP2916vasDP6mBMLWimLkVoxCCVqe2IGfth7smM-zLhW_4x75q2P4pzkM6oilIgYBUG98TesDlPrvXi5r2V1sI-9vIMXLILTR_shgOe_-wpcz4nKDqIJvDLTCXHe9AgRm3tq2AsWsSxpTQEBE_i9X3APD24Ga4xfeDU3bFN03M4B_fSwr6jrqkAiwWvsFOut3xMCsEDDh9KIl_wlfiqKvRfT-62dWU0C9wJSvHqsQPbPg35xEfMSKZk4CG0jP5RALAEwgxIthL2IKM0TloQdlv-xtNkOWVxP9YBxh3UQgtlulaFYyZjYAL0WSg"/>
    <n v="110"/>
    <s v="110 | Hector Hidalgo Huaman"/>
    <s v="application/json, text/plain, */*"/>
    <s v="application/json"/>
    <n v="20509645150"/>
    <s v="comunes-command"/>
    <s v="https://gateway-apim-test.vuce.gob.pe/pass-through-https-cert/cp2/comunes-command/1.0/escalaseguimiento/save"/>
    <n v="108"/>
    <n v="108"/>
    <s v="https://gateway-apim-test.vuce.gob.pe/pass-through-https-cert/cp2/comunes-command/1.0/escalaseguimiento/save"/>
    <s v="https://gateway-apim-test.vuce.gob.pe/pass-through-https-cert/cp2/comunes-command/1.0/escalaseguimiento/save"/>
    <x v="61"/>
  </r>
  <r>
    <s v="DUE"/>
    <x v="0"/>
    <x v="0"/>
    <x v="34"/>
    <x v="3"/>
    <s v="https://gateway-apim-test.vuce.gob.pe/pass-through-https-cert/cp2/comunes-query/1.0/agencias"/>
    <s v=" No aplica "/>
    <s v="Bearer eyJhbGciOiJSUzI1NiIsInR5cCIgOiAiSldUIiwia2lkIiA6ICJZbzNJa18xYU9XUk5QcWxPLVJVTmUzVjhESldTU2U0eUgybFp4MG52cy1rIn0.eyJleHAiOjE3NTU5MDI1NTUsImlhdCI6MTc1NTkwMDc1NSwianRpIjoiODYxNDdkMjUtZDJiZC00MGY4LThjNzktNjM2NjI3NmE1MzFk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JkYTM2NjAxYy1iZDkxLTQ0ZWQtYTgxMy03ZTg4ZDM1NTI0NTA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JkYTM2NjAxYy1iZDkxLTQ0ZWQtYTgxMy03ZTg4ZDM1NTI0NTA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VrvNsb1oH_db5LKEo9iXFgj0t-nAAoHioibr0Md75lk12XfoqPrykkm2y9vx2X_YDeJE-jrKLHyuCg5LoF9QrtOhoxEkLfWuFfhLXXhW6Jn1FysKv1EkQ992BmHmZkT3aoogXjC3BOGC8y2n_jtpYM_U4cPeV1YC_dGAPa02AvM1IOGvdvPDXcrMYHePwqMFRm-V8ianLLZiZ87cRd4FGxtDRKtYp5-lUbVEiLGKHS18ImKCsZ6tJ0qBh-doP-tOA27-Bi-Q56XcmU5eA3zMHj_uHin_SIMXMQoWBXaADvwt1dFRZTFglCf-Y0A2lGxFiLgpDPSzNHCWIWPjGKXXtg"/>
    <n v="101"/>
    <s v="101 | Rosa Odar Prueba"/>
    <s v="application/json, text/plain, */*"/>
    <m/>
    <n v="20100010136"/>
    <s v="comunes-query"/>
    <s v="https://gateway-apim-test.vuce.gob.pe/pass-through-https-cert/cp2/comunes-query/1.0/agencias"/>
    <n v="92"/>
    <n v="92"/>
    <s v="https://gateway-apim-test.vuce.gob.pe/pass-through-https-cert/cp2/comunes-query/1.0/agencias"/>
    <s v="https://gateway-apim-test.vuce.gob.pe/pass-through-https-cert/cp2/comunes-query/1.0/agencias"/>
    <x v="62"/>
  </r>
  <r>
    <s v="DUE"/>
    <x v="0"/>
    <x v="0"/>
    <x v="31"/>
    <x v="3"/>
    <s v="https://gateway-apim-test.vuce.gob.pe/pass-through-https-cert/cp2/comunes-query/1.0/master/allByCode?code=terminal"/>
    <s v="No aplica"/>
    <s v="Bearer eyJhbGciOiJSUzI1NiIsInR5cCIgOiAiSldUIiwia2lkIiA6ICJZbzNJa18xYU9XUk5QcWxPLVJVTmUzVjhESldTU2U0eUgybFp4MG52cy1rIn0.eyJleHAiOjE3NTU5MDA2MTMsImlhdCI6MTc1NTg5ODgxMywianRpIjoiNjhjMWJkMzQtZWRiYS00MGUxLWJiNzctZjcxNmM2YmEyNDE2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5ZjJjNTJmYS01NjE0LTQ1NDgtOTYyZi1jYmJkZDIxZjdhZmU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5ZjJjNTJmYS01NjE0LTQ1NDgtOTYyZi1jYmJkZDIxZjdhZmU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m6aRVCeGybjpb7ttl555BXRaixPo9Y90Ho2x8I7kutf4D-vRjkRTSSWjKnp5aCqzLi8WYgPVlF0XRPB3IBee6KY502tqyNKEluO2Z02xCDYI-coCRcjpKZxMVYSGxf0Ed8S4-EcoYEfYUwL-AX3PTGMxoEDWo4Fis0R3UdmmoEg_OFo3Nw1UD2ZkUG7Lz9mVsU2hvfWwQaTPLZhjRl8e5NduSuCX2faDNAZRKn_J6O576GnIvQOl3D5fOn2qNhqETpms--OxzUl6pC1kC1EPgbEGk2Pt2BLyFn2hdX5h0rboW1G482ZSOdthhc0xrhbpqkSqISDYAwA_aCBB6I2KJA"/>
    <n v="101"/>
    <s v="101 | Rosa Odar Prueba"/>
    <s v="application/json, text/plain, */*"/>
    <m/>
    <n v="20100010136"/>
    <s v="comunes-query"/>
    <s v="https://gateway-apim-test.vuce.gob.pe/pass-through-https-cert/cp2/comunes-query/1.0/master/allByCode?code=terminal"/>
    <n v="114"/>
    <n v="101"/>
    <s v="https://gateway-apim-test.vuce.gob.pe/pass-through-https-cert/cp2/comunes-query/1.0/master/allByCode?"/>
    <s v="https://gateway-apim-test.vuce.gob.pe/pass-through-https-cert/cp2/comunes-query/1.0/master/allByCode?"/>
    <x v="46"/>
  </r>
  <r>
    <s v="DUE"/>
    <x v="0"/>
    <x v="0"/>
    <x v="31"/>
    <x v="3"/>
    <s v="https://gateway-apim-test.vuce.gob.pe/pass-through-https-cert/cp2/comunes-query/1.0/master/allByCode?code=tipoTraficodue"/>
    <s v="No aplica"/>
    <s v="Bearer eyJhbGciOiJSUzI1NiIsInR5cCIgOiAiSldUIiwia2lkIiA6ICJZbzNJa18xYU9XUk5QcWxPLVJVTmUzVjhESldTU2U0eUgybFp4MG52cy1rIn0.eyJleHAiOjE3NTU5MDA2MTMsImlhdCI6MTc1NTg5ODgxMywianRpIjoiNjhjMWJkMzQtZWRiYS00MGUxLWJiNzctZjcxNmM2YmEyNDE2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5ZjJjNTJmYS01NjE0LTQ1NDgtOTYyZi1jYmJkZDIxZjdhZmU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5ZjJjNTJmYS01NjE0LTQ1NDgtOTYyZi1jYmJkZDIxZjdhZmU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m6aRVCeGybjpb7ttl555BXRaixPo9Y90Ho2x8I7kutf4D-vRjkRTSSWjKnp5aCqzLi8WYgPVlF0XRPB3IBee6KY502tqyNKEluO2Z02xCDYI-coCRcjpKZxMVYSGxf0Ed8S4-EcoYEfYUwL-AX3PTGMxoEDWo4Fis0R3UdmmoEg_OFo3Nw1UD2ZkUG7Lz9mVsU2hvfWwQaTPLZhjRl8e5NduSuCX2faDNAZRKn_J6O576GnIvQOl3D5fOn2qNhqETpms--OxzUl6pC1kC1EPgbEGk2Pt2BLyFn2hdX5h0rboW1G482ZSOdthhc0xrhbpqkSqISDYAwA_aCBB6I2KJA"/>
    <n v="101"/>
    <s v="101 | Rosa Odar Prueba"/>
    <s v="application/json, text/plain, */*"/>
    <m/>
    <n v="20100010136"/>
    <s v="comunes-query"/>
    <s v="https://gateway-apim-test.vuce.gob.pe/pass-through-https-cert/cp2/comunes-query/1.0/master/allByCode?code=tipoTraficodue"/>
    <n v="120"/>
    <n v="101"/>
    <s v="https://gateway-apim-test.vuce.gob.pe/pass-through-https-cert/cp2/comunes-query/1.0/master/allByCode?"/>
    <s v="https://gateway-apim-test.vuce.gob.pe/pass-through-https-cert/cp2/comunes-query/1.0/master/allByCode?"/>
    <x v="46"/>
  </r>
  <r>
    <s v="DUE"/>
    <x v="0"/>
    <x v="0"/>
    <x v="35"/>
    <x v="3"/>
    <s v="https://gateway-apim-test.vuce.gob.pe/pass-through-https-cert/cp2/comunes-query/1.0/master/allByCodeAndAttribute?clase=%27DUE%27&amp;code=documento&amp;estado=%27S%27"/>
    <s v="No aplica"/>
    <s v="Bearer eyJhbGciOiJSUzI1NiIsInR5cCIgOiAiSldUIiwia2lkIiA6ICJZbzNJa18xYU9XUk5QcWxPLVJVTmUzVjhESldTU2U0eUgybFp4MG52cy1rIn0.eyJleHAiOjE3NTYxMzYzODYsImlhdCI6MTc1NjEzNDU4NiwianRpIjoiNGI5OTAwMDktZTFmYy00ZGY4LWI2MGUtMmY2NzhlYmRiYWE0IiwiaXNzIjoiaHR0cHM6Ly9hdXRob3JpemUtdGVzdC52dWNlLmdvYi5wZS9hdXRoMi9yZWFsbXMvYXV0ZW50aWNhY2lvbjIiLCJhdWQiOiJhY2NvdW50Iiwic3ViIjoiZjo1ODY4MTA4Zi0yZTdkLTQ4NGEtYTZkYi00ZWYyMmZhZjJlYWE6Y3AtY2VydGktMTFAZ21haWwuY29tIiwidHlwIjoiQmVhcmVyIiwiYXpwIjoibGFuZGluZy1hdXRoMiIsInNlc3Npb25fc3RhdGUiOiJkNzA0MTIyOC02OWY5LTRiMzEtOWM0ZC1jZGVmZDM5MTZhZWY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JkNzA0MTIyOC02OWY5LTRiMzEtOWM0ZC1jZGVmZDM5MTZhZWYiLCJlbWFpbF92ZXJpZmllZCI6ZmFsc2UsImRlc1RpcG9Eb2N1bWVudG8iOiJETkkiLCJjb2RUaXBvRG9jdW1lbnRvIjoiMiIsInByZWZlcnJlZF91c2VybmFtZSI6ImNwLWNlcnRpLTExQGdtYWlsLmNvbSIsIm51bWVyb0RvY3VtZW50byI6IjQwODk4MDA2IiwiYXBlTWF0ZXJubyI6Ikh1YW1hbiIsIm5vbWJyZUNvbXBsZXRvIjoiSGVjdG9yIEhpZGFsZ28gSHVhbWFuIiwiYXBlUGF0ZXJubyI6IkhpZGFsZ28iLCJlbWFpbCI6ImNwLWNlcnRpLTExQGdtYWlsLmNvbSIsIm5vbWJyZXMiOiJIZWN0b3IifQ.i_V-EfSx-t--Eq6PEGzEOuizKY1f9N_2p1fFCuC6JPBDTFXexm9ouhbnZq92eH1jdFEu8_D5xYFLru7HzEPN3rJwgbBbLB11Wuj0LixY_2f3CkMwDklZwV6D4rmYqRp9M9NLQvHqvFtksR_K0vQtYLERv-QgU2K_KL6nfYlq56leGnV0ejK5EdWzovpr4yEFKHSPdrXIiGlyZt84CTcgRLU1BBkCkRmVFC7aq_edZqESxt2QHu0dbGyC79pu_PxOUzWesFTtdmm8beCrcaPofuZZ1lbtlovFZULPYtlphatpRzCL-tLap-dfz2FAVj-ReNnhzxl6BhM0JPrXeu89Cg"/>
    <n v="110"/>
    <s v="110 | Hector Hidalgo Huaman"/>
    <s v="application/json, text/plain, */*"/>
    <s v="No aplica"/>
    <n v="20509645150"/>
    <s v="comunes-query"/>
    <s v="https://gateway-apim-test.vuce.gob.pe/pass-through-https-cert/cp2/comunes-query/1.0/master/allByCodeAndAttribute?clase=%27DUE%27&amp;code=documento&amp;estado=%27S%27"/>
    <n v="158"/>
    <n v="113"/>
    <s v="https://gateway-apim-test.vuce.gob.pe/pass-through-https-cert/cp2/comunes-query/1.0/master/allByCodeAndAttribute?"/>
    <s v="https://gateway-apim-test.vuce.gob.pe/pass-through-https-cert/cp2/comunes-query/1.0/master/allByCodeAndAttribute?"/>
    <x v="4"/>
  </r>
  <r>
    <s v="DUE"/>
    <x v="0"/>
    <x v="0"/>
    <x v="31"/>
    <x v="3"/>
    <s v="https://gateway-apim-test.vuce.gob.pe/pass-through-https-cert/cp2/comunes-query/1.0/master/allByCodeAndDescription?code=puerto&amp;description=&amp;page=0&amp;size=10"/>
    <s v="No aplica"/>
    <s v="Bearer eyJhbGciOiJSUzI1NiIsInR5cCIgOiAiSldUIiwia2lkIiA6ICJZbzNJa18xYU9XUk5QcWxPLVJVTmUzVjhESldTU2U0eUgybFp4MG52cy1rIn0.eyJleHAiOjE3NTU5MDA2MTMsImlhdCI6MTc1NTg5ODgxMywianRpIjoiNjhjMWJkMzQtZWRiYS00MGUxLWJiNzctZjcxNmM2YmEyNDE2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5ZjJjNTJmYS01NjE0LTQ1NDgtOTYyZi1jYmJkZDIxZjdhZmU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5ZjJjNTJmYS01NjE0LTQ1NDgtOTYyZi1jYmJkZDIxZjdhZmU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m6aRVCeGybjpb7ttl555BXRaixPo9Y90Ho2x8I7kutf4D-vRjkRTSSWjKnp5aCqzLi8WYgPVlF0XRPB3IBee6KY502tqyNKEluO2Z02xCDYI-coCRcjpKZxMVYSGxf0Ed8S4-EcoYEfYUwL-AX3PTGMxoEDWo4Fis0R3UdmmoEg_OFo3Nw1UD2ZkUG7Lz9mVsU2hvfWwQaTPLZhjRl8e5NduSuCX2faDNAZRKn_J6O576GnIvQOl3D5fOn2qNhqETpms--OxzUl6pC1kC1EPgbEGk2Pt2BLyFn2hdX5h0rboW1G482ZSOdthhc0xrhbpqkSqISDYAwA_aCBB6I2KJA"/>
    <n v="101"/>
    <s v="101 | Rosa Odar Prueba"/>
    <s v="application/json, text/plain, */*"/>
    <m/>
    <n v="20100010136"/>
    <s v="comunes-query"/>
    <s v="https://gateway-apim-test.vuce.gob.pe/pass-through-https-cert/cp2/comunes-query/1.0/master/allByCodeAndDescription?code=puerto&amp;description=&amp;page=0&amp;size=10"/>
    <n v="154"/>
    <n v="115"/>
    <s v="https://gateway-apim-test.vuce.gob.pe/pass-through-https-cert/cp2/comunes-query/1.0/master/allByCodeAndDescription?"/>
    <s v="https://gateway-apim-test.vuce.gob.pe/pass-through-https-cert/cp2/comunes-query/1.0/master/allByCodeAndDescription?"/>
    <x v="5"/>
  </r>
  <r>
    <s v="DUE"/>
    <x v="0"/>
    <x v="0"/>
    <x v="31"/>
    <x v="3"/>
    <s v="https://gateway-apim-test.vuce.gob.pe/pass-through-https-cert/cp2/comunes-query/1.0/master/allByCodeAndDescription?code=puerto&amp;description=&amp;page=0&amp;size=10"/>
    <s v="No aplica"/>
    <s v="Bearer eyJhbGciOiJSUzI1NiIsInR5cCIgOiAiSldUIiwia2lkIiA6ICJZbzNJa18xYU9XUk5QcWxPLVJVTmUzVjhESldTU2U0eUgybFp4MG52cy1rIn0.eyJleHAiOjE3NTU5MDA2MTMsImlhdCI6MTc1NTg5ODgxMywianRpIjoiNjhjMWJkMzQtZWRiYS00MGUxLWJiNzctZjcxNmM2YmEyNDE2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5ZjJjNTJmYS01NjE0LTQ1NDgtOTYyZi1jYmJkZDIxZjdhZmU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5ZjJjNTJmYS01NjE0LTQ1NDgtOTYyZi1jYmJkZDIxZjdhZmU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m6aRVCeGybjpb7ttl555BXRaixPo9Y90Ho2x8I7kutf4D-vRjkRTSSWjKnp5aCqzLi8WYgPVlF0XRPB3IBee6KY502tqyNKEluO2Z02xCDYI-coCRcjpKZxMVYSGxf0Ed8S4-EcoYEfYUwL-AX3PTGMxoEDWo4Fis0R3UdmmoEg_OFo3Nw1UD2ZkUG7Lz9mVsU2hvfWwQaTPLZhjRl8e5NduSuCX2faDNAZRKn_J6O576GnIvQOl3D5fOn2qNhqETpms--OxzUl6pC1kC1EPgbEGk2Pt2BLyFn2hdX5h0rboW1G482ZSOdthhc0xrhbpqkSqISDYAwA_aCBB6I2KJA"/>
    <n v="101"/>
    <s v="101 | Rosa Odar Prueba"/>
    <s v="application/json, text/plain, */*"/>
    <m/>
    <n v="20100010136"/>
    <s v="comunes-query"/>
    <s v="https://gateway-apim-test.vuce.gob.pe/pass-through-https-cert/cp2/comunes-query/1.0/master/allByCodeAndDescription?code=puerto&amp;description=&amp;page=0&amp;size=10"/>
    <n v="154"/>
    <n v="115"/>
    <s v="https://gateway-apim-test.vuce.gob.pe/pass-through-https-cert/cp2/comunes-query/1.0/master/allByCodeAndDescription?"/>
    <s v="https://gateway-apim-test.vuce.gob.pe/pass-through-https-cert/cp2/comunes-query/1.0/master/allByCodeAndDescription?"/>
    <x v="5"/>
  </r>
  <r>
    <s v="DUE"/>
    <x v="0"/>
    <x v="0"/>
    <x v="31"/>
    <x v="3"/>
    <s v="https://gateway-apim-test.vuce.gob.pe/pass-through-https-cert/cp2/comunes-query/1.0/master/allByCodeAndDescription?code=puerto&amp;description=CL&amp;page=0&amp;size=10"/>
    <s v=" No aplica "/>
    <s v="Bearer eyJhbGciOiJSUzI1NiIsInR5cCIgOiAiSldUIiwia2lkIiA6ICJZbzNJa18xYU9XUk5QcWxPLVJVTmUzVjhESldTU2U0eUgybFp4MG52cy1rIn0.eyJleHAiOjE3NTU5MDA2MTMsImlhdCI6MTc1NTg5ODgxMywianRpIjoiNjhjMWJkMzQtZWRiYS00MGUxLWJiNzctZjcxNmM2YmEyNDE2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5ZjJjNTJmYS01NjE0LTQ1NDgtOTYyZi1jYmJkZDIxZjdhZmU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5ZjJjNTJmYS01NjE0LTQ1NDgtOTYyZi1jYmJkZDIxZjdhZmU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m6aRVCeGybjpb7ttl555BXRaixPo9Y90Ho2x8I7kutf4D-vRjkRTSSWjKnp5aCqzLi8WYgPVlF0XRPB3IBee6KY502tqyNKEluO2Z02xCDYI-coCRcjpKZxMVYSGxf0Ed8S4-EcoYEfYUwL-AX3PTGMxoEDWo4Fis0R3UdmmoEg_OFo3Nw1UD2ZkUG7Lz9mVsU2hvfWwQaTPLZhjRl8e5NduSuCX2faDNAZRKn_J6O576GnIvQOl3D5fOn2qNhqETpms--OxzUl6pC1kC1EPgbEGk2Pt2BLyFn2hdX5h0rboW1G482ZSOdthhc0xrhbpqkSqISDYAwA_aCBB6I2KJA"/>
    <n v="101"/>
    <s v="101 | Rosa Odar Prueba"/>
    <s v="application/json, text/plain, */*"/>
    <m/>
    <n v="20100010136"/>
    <s v="comunes-query"/>
    <s v="https://gateway-apim-test.vuce.gob.pe/pass-through-https-cert/cp2/comunes-query/1.0/master/allByCodeAndDescription?code=puerto&amp;description=CL&amp;page=0&amp;size=10"/>
    <n v="156"/>
    <n v="115"/>
    <s v="https://gateway-apim-test.vuce.gob.pe/pass-through-https-cert/cp2/comunes-query/1.0/master/allByCodeAndDescription?"/>
    <s v="https://gateway-apim-test.vuce.gob.pe/pass-through-https-cert/cp2/comunes-query/1.0/master/allByCodeAndDescription?"/>
    <x v="5"/>
  </r>
  <r>
    <s v="DUE"/>
    <x v="0"/>
    <x v="0"/>
    <x v="35"/>
    <x v="3"/>
    <s v="https://gateway-apim-test.vuce.gob.pe/pass-through-https-cert/cp2/comunes-query/1.0/master/findByCode?codigo=FRASES_AUTORIZACION"/>
    <s v="No aplica"/>
    <s v="Bearer eyJhbGciOiJSUzI1NiIsInR5cCIgOiAiSldUIiwia2lkIiA6ICJZbzNJa18xYU9XUk5QcWxPLVJVTmUzVjhESldTU2U0eUgybFp4MG52cy1rIn0.eyJleHAiOjE3NTYxMzYzODYsImlhdCI6MTc1NjEzNDU4NiwianRpIjoiNGI5OTAwMDktZTFmYy00ZGY4LWI2MGUtMmY2NzhlYmRiYWE0IiwiaXNzIjoiaHR0cHM6Ly9hdXRob3JpemUtdGVzdC52dWNlLmdvYi5wZS9hdXRoMi9yZWFsbXMvYXV0ZW50aWNhY2lvbjIiLCJhdWQiOiJhY2NvdW50Iiwic3ViIjoiZjo1ODY4MTA4Zi0yZTdkLTQ4NGEtYTZkYi00ZWYyMmZhZjJlYWE6Y3AtY2VydGktMTFAZ21haWwuY29tIiwidHlwIjoiQmVhcmVyIiwiYXpwIjoibGFuZGluZy1hdXRoMiIsInNlc3Npb25fc3RhdGUiOiJkNzA0MTIyOC02OWY5LTRiMzEtOWM0ZC1jZGVmZDM5MTZhZWY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JkNzA0MTIyOC02OWY5LTRiMzEtOWM0ZC1jZGVmZDM5MTZhZWYiLCJlbWFpbF92ZXJpZmllZCI6ZmFsc2UsImRlc1RpcG9Eb2N1bWVudG8iOiJETkkiLCJjb2RUaXBvRG9jdW1lbnRvIjoiMiIsInByZWZlcnJlZF91c2VybmFtZSI6ImNwLWNlcnRpLTExQGdtYWlsLmNvbSIsIm51bWVyb0RvY3VtZW50byI6IjQwODk4MDA2IiwiYXBlTWF0ZXJubyI6Ikh1YW1hbiIsIm5vbWJyZUNvbXBsZXRvIjoiSGVjdG9yIEhpZGFsZ28gSHVhbWFuIiwiYXBlUGF0ZXJubyI6IkhpZGFsZ28iLCJlbWFpbCI6ImNwLWNlcnRpLTExQGdtYWlsLmNvbSIsIm5vbWJyZXMiOiJIZWN0b3IifQ.i_V-EfSx-t--Eq6PEGzEOuizKY1f9N_2p1fFCuC6JPBDTFXexm9ouhbnZq92eH1jdFEu8_D5xYFLru7HzEPN3rJwgbBbLB11Wuj0LixY_2f3CkMwDklZwV6D4rmYqRp9M9NLQvHqvFtksR_K0vQtYLERv-QgU2K_KL6nfYlq56leGnV0ejK5EdWzovpr4yEFKHSPdrXIiGlyZt84CTcgRLU1BBkCkRmVFC7aq_edZqESxt2QHu0dbGyC79pu_PxOUzWesFTtdmm8beCrcaPofuZZ1lbtlovFZULPYtlphatpRzCL-tLap-dfz2FAVj-ReNnhzxl6BhM0JPrXeu89Cg"/>
    <n v="110"/>
    <s v="110 | Hector Hidalgo Huaman"/>
    <s v="application/json, text/plain, */*"/>
    <s v="No aplica"/>
    <n v="20509645150"/>
    <s v="comunes-query"/>
    <s v="https://gateway-apim-test.vuce.gob.pe/pass-through-https-cert/cp2/comunes-query/1.0/master/findByCode?codigo=FRASES_AUTORIZACION"/>
    <n v="128"/>
    <n v="102"/>
    <s v="https://gateway-apim-test.vuce.gob.pe/pass-through-https-cert/cp2/comunes-query/1.0/master/findByCode?"/>
    <s v="https://gateway-apim-test.vuce.gob.pe/pass-through-https-cert/cp2/comunes-query/1.0/master/findByCode?"/>
    <x v="6"/>
  </r>
  <r>
    <s v="DUE"/>
    <x v="0"/>
    <x v="0"/>
    <x v="36"/>
    <x v="4"/>
    <s v="https://gateway-apim-test.vuce.gob.pe/pass-through-https-cert/cp2/escaladocumento-command/1.0/escala-documentos"/>
    <s v="No aplica"/>
    <s v="Bearer eyJhbGciOiJSUzI1NiIsInR5cCIgOiAiSldUIiwia2lkIiA6ICJZbzNJa18xYU9XUk5QcWxPLVJVTmUzVjhESldTU2U0eUgybFp4MG52cy1rIn0.eyJleHAiOjE3NTYxMzYzODYsImlhdCI6MTc1NjEzNDU4NiwianRpIjoiNGI5OTAwMDktZTFmYy00ZGY4LWI2MGUtMmY2NzhlYmRiYWE0IiwiaXNzIjoiaHR0cHM6Ly9hdXRob3JpemUtdGVzdC52dWNlLmdvYi5wZS9hdXRoMi9yZWFsbXMvYXV0ZW50aWNhY2lvbjIiLCJhdWQiOiJhY2NvdW50Iiwic3ViIjoiZjo1ODY4MTA4Zi0yZTdkLTQ4NGEtYTZkYi00ZWYyMmZhZjJlYWE6Y3AtY2VydGktMTFAZ21haWwuY29tIiwidHlwIjoiQmVhcmVyIiwiYXpwIjoibGFuZGluZy1hdXRoMiIsInNlc3Npb25fc3RhdGUiOiJkNzA0MTIyOC02OWY5LTRiMzEtOWM0ZC1jZGVmZDM5MTZhZWY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JkNzA0MTIyOC02OWY5LTRiMzEtOWM0ZC1jZGVmZDM5MTZhZWYiLCJlbWFpbF92ZXJpZmllZCI6ZmFsc2UsImRlc1RpcG9Eb2N1bWVudG8iOiJETkkiLCJjb2RUaXBvRG9jdW1lbnRvIjoiMiIsInByZWZlcnJlZF91c2VybmFtZSI6ImNwLWNlcnRpLTExQGdtYWlsLmNvbSIsIm51bWVyb0RvY3VtZW50byI6IjQwODk4MDA2IiwiYXBlTWF0ZXJubyI6Ikh1YW1hbiIsIm5vbWJyZUNvbXBsZXRvIjoiSGVjdG9yIEhpZGFsZ28gSHVhbWFuIiwiYXBlUGF0ZXJubyI6IkhpZGFsZ28iLCJlbWFpbCI6ImNwLWNlcnRpLTExQGdtYWlsLmNvbSIsIm5vbWJyZXMiOiJIZWN0b3IifQ.i_V-EfSx-t--Eq6PEGzEOuizKY1f9N_2p1fFCuC6JPBDTFXexm9ouhbnZq92eH1jdFEu8_D5xYFLru7HzEPN3rJwgbBbLB11Wuj0LixY_2f3CkMwDklZwV6D4rmYqRp9M9NLQvHqvFtksR_K0vQtYLERv-QgU2K_KL6nfYlq56leGnV0ejK5EdWzovpr4yEFKHSPdrXIiGlyZt84CTcgRLU1BBkCkRmVFC7aq_edZqESxt2QHu0dbGyC79pu_PxOUzWesFTtdmm8beCrcaPofuZZ1lbtlovFZULPYtlphatpRzCL-tLap-dfz2FAVj-ReNnhzxl6BhM0JPrXeu89Cg"/>
    <n v="110"/>
    <s v="110 | Hector Hidalgo Huaman"/>
    <s v="application/json, text/plain, */*"/>
    <s v="multipart/form-data; boundary=----WebKitFormBoundaryBNWY3mwsXhsuXleM"/>
    <n v="20509645150"/>
    <s v="escaladocumento-command"/>
    <s v="https://gateway-apim-test.vuce.gob.pe/pass-through-https-cert/cp2/escaladocumento-command/1.0/escala-documentos"/>
    <n v="111"/>
    <n v="111"/>
    <s v="https://gateway-apim-test.vuce.gob.pe/pass-through-https-cert/cp2/escaladocumento-command/1.0/escala-documentos"/>
    <s v="https://gateway-apim-test.vuce.gob.pe/pass-through-https-cert/cp2/escaladocumento-command/1.0/escala-documentos"/>
    <x v="7"/>
  </r>
  <r>
    <s v="DUE"/>
    <x v="0"/>
    <x v="0"/>
    <x v="36"/>
    <x v="4"/>
    <s v="https://gateway-apim-test.vuce.gob.pe/pass-through-https-cert/cp2/escaladocumento-command/1.0/escala-documentos"/>
    <s v="No aplica"/>
    <s v="Bearer eyJhbGciOiJSUzI1NiIsInR5cCIgOiAiSldUIiwia2lkIiA6ICJZbzNJa18xYU9XUk5QcWxPLVJVTmUzVjhESldTU2U0eUgybFp4MG52cy1rIn0.eyJleHAiOjE3NTYxMzYzODYsImlhdCI6MTc1NjEzNDU4NiwianRpIjoiNGI5OTAwMDktZTFmYy00ZGY4LWI2MGUtMmY2NzhlYmRiYWE0IiwiaXNzIjoiaHR0cHM6Ly9hdXRob3JpemUtdGVzdC52dWNlLmdvYi5wZS9hdXRoMi9yZWFsbXMvYXV0ZW50aWNhY2lvbjIiLCJhdWQiOiJhY2NvdW50Iiwic3ViIjoiZjo1ODY4MTA4Zi0yZTdkLTQ4NGEtYTZkYi00ZWYyMmZhZjJlYWE6Y3AtY2VydGktMTFAZ21haWwuY29tIiwidHlwIjoiQmVhcmVyIiwiYXpwIjoibGFuZGluZy1hdXRoMiIsInNlc3Npb25fc3RhdGUiOiJkNzA0MTIyOC02OWY5LTRiMzEtOWM0ZC1jZGVmZDM5MTZhZWY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JkNzA0MTIyOC02OWY5LTRiMzEtOWM0ZC1jZGVmZDM5MTZhZWYiLCJlbWFpbF92ZXJpZmllZCI6ZmFsc2UsImRlc1RpcG9Eb2N1bWVudG8iOiJETkkiLCJjb2RUaXBvRG9jdW1lbnRvIjoiMiIsInByZWZlcnJlZF91c2VybmFtZSI6ImNwLWNlcnRpLTExQGdtYWlsLmNvbSIsIm51bWVyb0RvY3VtZW50byI6IjQwODk4MDA2IiwiYXBlTWF0ZXJubyI6Ikh1YW1hbiIsIm5vbWJyZUNvbXBsZXRvIjoiSGVjdG9yIEhpZGFsZ28gSHVhbWFuIiwiYXBlUGF0ZXJubyI6IkhpZGFsZ28iLCJlbWFpbCI6ImNwLWNlcnRpLTExQGdtYWlsLmNvbSIsIm5vbWJyZXMiOiJIZWN0b3IifQ.i_V-EfSx-t--Eq6PEGzEOuizKY1f9N_2p1fFCuC6JPBDTFXexm9ouhbnZq92eH1jdFEu8_D5xYFLru7HzEPN3rJwgbBbLB11Wuj0LixY_2f3CkMwDklZwV6D4rmYqRp9M9NLQvHqvFtksR_K0vQtYLERv-QgU2K_KL6nfYlq56leGnV0ejK5EdWzovpr4yEFKHSPdrXIiGlyZt84CTcgRLU1BBkCkRmVFC7aq_edZqESxt2QHu0dbGyC79pu_PxOUzWesFTtdmm8beCrcaPofuZZ1lbtlovFZULPYtlphatpRzCL-tLap-dfz2FAVj-ReNnhzxl6BhM0JPrXeu89Cg"/>
    <n v="110"/>
    <s v="110 | Hector Hidalgo Huaman"/>
    <s v="application/json, text/plain, */*"/>
    <s v="multipart/form-data; boundary=----WebKitFormBoundaryWfMKLUcQ1FL1jGfJ"/>
    <n v="20509645150"/>
    <s v="escaladocumento-command"/>
    <s v="https://gateway-apim-test.vuce.gob.pe/pass-through-https-cert/cp2/escaladocumento-command/1.0/escala-documentos"/>
    <n v="111"/>
    <n v="111"/>
    <s v="https://gateway-apim-test.vuce.gob.pe/pass-through-https-cert/cp2/escaladocumento-command/1.0/escala-documentos"/>
    <s v="https://gateway-apim-test.vuce.gob.pe/pass-through-https-cert/cp2/escaladocumento-command/1.0/escala-documentos"/>
    <x v="7"/>
  </r>
  <r>
    <s v="DUE"/>
    <x v="0"/>
    <x v="0"/>
    <x v="36"/>
    <x v="3"/>
    <s v="https://gateway-apim-test.vuce.gob.pe/pass-through-https-cert/cp2/escaladocumento-query/1.0/escala-documentos?pestanaId=58&amp;escalaId=1332&amp;indicador=E"/>
    <s v="No aplica"/>
    <s v="Bearer eyJhbGciOiJSUzI1NiIsInR5cCIgOiAiSldUIiwia2lkIiA6ICJZbzNJa18xYU9XUk5QcWxPLVJVTmUzVjhESldTU2U0eUgybFp4MG52cy1rIn0.eyJleHAiOjE3NTYxMzYzODYsImlhdCI6MTc1NjEzNDU4NiwianRpIjoiNGI5OTAwMDktZTFmYy00ZGY4LWI2MGUtMmY2NzhlYmRiYWE0IiwiaXNzIjoiaHR0cHM6Ly9hdXRob3JpemUtdGVzdC52dWNlLmdvYi5wZS9hdXRoMi9yZWFsbXMvYXV0ZW50aWNhY2lvbjIiLCJhdWQiOiJhY2NvdW50Iiwic3ViIjoiZjo1ODY4MTA4Zi0yZTdkLTQ4NGEtYTZkYi00ZWYyMmZhZjJlYWE6Y3AtY2VydGktMTFAZ21haWwuY29tIiwidHlwIjoiQmVhcmVyIiwiYXpwIjoibGFuZGluZy1hdXRoMiIsInNlc3Npb25fc3RhdGUiOiJkNzA0MTIyOC02OWY5LTRiMzEtOWM0ZC1jZGVmZDM5MTZhZWY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JkNzA0MTIyOC02OWY5LTRiMzEtOWM0ZC1jZGVmZDM5MTZhZWYiLCJlbWFpbF92ZXJpZmllZCI6ZmFsc2UsImRlc1RpcG9Eb2N1bWVudG8iOiJETkkiLCJjb2RUaXBvRG9jdW1lbnRvIjoiMiIsInByZWZlcnJlZF91c2VybmFtZSI6ImNwLWNlcnRpLTExQGdtYWlsLmNvbSIsIm51bWVyb0RvY3VtZW50byI6IjQwODk4MDA2IiwiYXBlTWF0ZXJubyI6Ikh1YW1hbiIsIm5vbWJyZUNvbXBsZXRvIjoiSGVjdG9yIEhpZGFsZ28gSHVhbWFuIiwiYXBlUGF0ZXJubyI6IkhpZGFsZ28iLCJlbWFpbCI6ImNwLWNlcnRpLTExQGdtYWlsLmNvbSIsIm5vbWJyZXMiOiJIZWN0b3IifQ.i_V-EfSx-t--Eq6PEGzEOuizKY1f9N_2p1fFCuC6JPBDTFXexm9ouhbnZq92eH1jdFEu8_D5xYFLru7HzEPN3rJwgbBbLB11Wuj0LixY_2f3CkMwDklZwV6D4rmYqRp9M9NLQvHqvFtksR_K0vQtYLERv-QgU2K_KL6nfYlq56leGnV0ejK5EdWzovpr4yEFKHSPdrXIiGlyZt84CTcgRLU1BBkCkRmVFC7aq_edZqESxt2QHu0dbGyC79pu_PxOUzWesFTtdmm8beCrcaPofuZZ1lbtlovFZULPYtlphatpRzCL-tLap-dfz2FAVj-ReNnhzxl6BhM0JPrXeu89Cg"/>
    <n v="110"/>
    <s v="110 | Hector Hidalgo Huaman"/>
    <s v="application/json, text/plain, */*"/>
    <s v="No aplica"/>
    <n v="20509645150"/>
    <s v="escaladocumento-query"/>
    <s v="https://gateway-apim-test.vuce.gob.pe/pass-through-https-cert/cp2/escaladocumento-query/1.0/escala-documentos?pestanaId=58&amp;escalaId=1332&amp;indicador=E"/>
    <n v="148"/>
    <n v="110"/>
    <s v="https://gateway-apim-test.vuce.gob.pe/pass-through-https-cert/cp2/escaladocumento-query/1.0/escala-documentos?"/>
    <s v="https://gateway-apim-test.vuce.gob.pe/pass-through-https-cert/cp2/escaladocumento-query/1.0/escala-documentos?"/>
    <x v="8"/>
  </r>
  <r>
    <s v="DUE"/>
    <x v="0"/>
    <x v="0"/>
    <x v="36"/>
    <x v="3"/>
    <s v="https://gateway-apim-test.vuce.gob.pe/pass-through-https-cert/cp2/escaladocumento-query/1.0/escala-documentos?pestanaId=58&amp;escalaId=1332&amp;indicador=E"/>
    <s v="No aplica"/>
    <s v="Bearer eyJhbGciOiJSUzI1NiIsInR5cCIgOiAiSldUIiwia2lkIiA6ICJZbzNJa18xYU9XUk5QcWxPLVJVTmUzVjhESldTU2U0eUgybFp4MG52cy1rIn0.eyJleHAiOjE3NTYxMzYzODYsImlhdCI6MTc1NjEzNDU4NiwianRpIjoiNGI5OTAwMDktZTFmYy00ZGY4LWI2MGUtMmY2NzhlYmRiYWE0IiwiaXNzIjoiaHR0cHM6Ly9hdXRob3JpemUtdGVzdC52dWNlLmdvYi5wZS9hdXRoMi9yZWFsbXMvYXV0ZW50aWNhY2lvbjIiLCJhdWQiOiJhY2NvdW50Iiwic3ViIjoiZjo1ODY4MTA4Zi0yZTdkLTQ4NGEtYTZkYi00ZWYyMmZhZjJlYWE6Y3AtY2VydGktMTFAZ21haWwuY29tIiwidHlwIjoiQmVhcmVyIiwiYXpwIjoibGFuZGluZy1hdXRoMiIsInNlc3Npb25fc3RhdGUiOiJkNzA0MTIyOC02OWY5LTRiMzEtOWM0ZC1jZGVmZDM5MTZhZWY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JkNzA0MTIyOC02OWY5LTRiMzEtOWM0ZC1jZGVmZDM5MTZhZWYiLCJlbWFpbF92ZXJpZmllZCI6ZmFsc2UsImRlc1RpcG9Eb2N1bWVudG8iOiJETkkiLCJjb2RUaXBvRG9jdW1lbnRvIjoiMiIsInByZWZlcnJlZF91c2VybmFtZSI6ImNwLWNlcnRpLTExQGdtYWlsLmNvbSIsIm51bWVyb0RvY3VtZW50byI6IjQwODk4MDA2IiwiYXBlTWF0ZXJubyI6Ikh1YW1hbiIsIm5vbWJyZUNvbXBsZXRvIjoiSGVjdG9yIEhpZGFsZ28gSHVhbWFuIiwiYXBlUGF0ZXJubyI6IkhpZGFsZ28iLCJlbWFpbCI6ImNwLWNlcnRpLTExQGdtYWlsLmNvbSIsIm5vbWJyZXMiOiJIZWN0b3IifQ.i_V-EfSx-t--Eq6PEGzEOuizKY1f9N_2p1fFCuC6JPBDTFXexm9ouhbnZq92eH1jdFEu8_D5xYFLru7HzEPN3rJwgbBbLB11Wuj0LixY_2f3CkMwDklZwV6D4rmYqRp9M9NLQvHqvFtksR_K0vQtYLERv-QgU2K_KL6nfYlq56leGnV0ejK5EdWzovpr4yEFKHSPdrXIiGlyZt84CTcgRLU1BBkCkRmVFC7aq_edZqESxt2QHu0dbGyC79pu_PxOUzWesFTtdmm8beCrcaPofuZZ1lbtlovFZULPYtlphatpRzCL-tLap-dfz2FAVj-ReNnhzxl6BhM0JPrXeu89Cg"/>
    <n v="110"/>
    <s v="110 | Hector Hidalgo Huaman"/>
    <s v="application/json, text/plain, */*"/>
    <s v="No aplica"/>
    <n v="20509645150"/>
    <s v="escaladocumento-query"/>
    <s v="https://gateway-apim-test.vuce.gob.pe/pass-through-https-cert/cp2/escaladocumento-query/1.0/escala-documentos?pestanaId=58&amp;escalaId=1332&amp;indicador=E"/>
    <n v="148"/>
    <n v="110"/>
    <s v="https://gateway-apim-test.vuce.gob.pe/pass-through-https-cert/cp2/escaladocumento-query/1.0/escala-documentos?"/>
    <s v="https://gateway-apim-test.vuce.gob.pe/pass-through-https-cert/cp2/escaladocumento-query/1.0/escala-documentos?"/>
    <x v="8"/>
  </r>
  <r>
    <s v="DUE"/>
    <x v="0"/>
    <x v="0"/>
    <x v="37"/>
    <x v="3"/>
    <s v="https://gateway-apim-test.vuce.gob.pe/pass-through-https-cert/cp2/fichatecnica-query/1.0/buscarByFichaTecnicaId/2168"/>
    <s v="No aplica"/>
    <s v="Bearer eyJhbGciOiJSUzI1NiIsInR5cCIgOiAiSldUIiwia2lkIiA6ICJZbzNJa18xYU9XUk5QcWxPLVJVTmUzVjhESldTU2U0eUgybFp4MG52cy1rIn0.eyJleHAiOjE3NTYxMzY5MTQsImlhdCI6MTc1NjEzNTExNCwianRpIjoiMTQxOTAwMGYtNjlmZi00NmEwLTg2MWEtODNjZWMyZDMzYWI5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5OWI0YWEzYy00ZjNjLTQxNTEtYjgwMC01Mjc4NDA1YzA2ZTU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5OWI0YWEzYy00ZjNjLTQxNTEtYjgwMC01Mjc4NDA1YzA2ZTU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Yr_NOMpNoowsubrvP69wHub30bkd7Qjj-zH3bEulVzK_FL6vEAYpvi1zV4eSti1YvDhWOUTck__1JG40OJkP3CLdk54sRDaAe1k4zXGSXA7Fuh31nZNxs81kiYVA-FgcGXcXXfzutMkRh3sWbvjD50cb0ulaK-ySY20FEsXaHNyMpppbngeQNx3IRRiA6ztRxNWromZ_L8-cNxdkaPKUTR-X01gI4Dwp7XuHWDhZBmarSZ8pe8ygR5BpMbpEOoHd6Y0yu2KKVLtuzValFRvrNy5iLDq427OiTN8GU41H--bV1r1ysrnFVUZrZSV0kgqPXlufuwcnh1OBI2iQh70xjw"/>
    <n v="101"/>
    <s v="101 | Rosa Odar Prueba"/>
    <s v="application/json, text/plain, */*"/>
    <s v="No aplica"/>
    <n v="20100010136"/>
    <s v="fichatecnica-query"/>
    <s v="https://gateway-apim-test.vuce.gob.pe/pass-through-https-cert/cp2/fichatecnica-query/1.0/buscarByFichaTecnicaId/2168"/>
    <n v="116"/>
    <n v="116"/>
    <s v="https://gateway-apim-test.vuce.gob.pe/pass-through-https-cert/cp2/fichatecnica-query/1.0/buscarByFichaTecnicaId/2168"/>
    <s v="https://gateway-apim-test.vuce.gob.pe/pass-through-https-cert/cp2/fichatecnica-query/1.0/buscarByFichaTecnicaId/2168"/>
    <x v="63"/>
  </r>
  <r>
    <s v="DUE"/>
    <x v="0"/>
    <x v="0"/>
    <x v="37"/>
    <x v="3"/>
    <s v="https://gateway-apim-test.vuce.gob.pe/pass-through-https-cert/cp2/fichatecnica-query/1.0/buscarByFichaTecnicaId/2168"/>
    <s v="No aplica"/>
    <s v="Bearer eyJhbGciOiJSUzI1NiIsInR5cCIgOiAiSldUIiwia2lkIiA6ICJZbzNJa18xYU9XUk5QcWxPLVJVTmUzVjhESldTU2U0eUgybFp4MG52cy1rIn0.eyJleHAiOjE3NTYxMzY5MTQsImlhdCI6MTc1NjEzNTExNCwianRpIjoiMTQxOTAwMGYtNjlmZi00NmEwLTg2MWEtODNjZWMyZDMzYWI5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5OWI0YWEzYy00ZjNjLTQxNTEtYjgwMC01Mjc4NDA1YzA2ZTU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5OWI0YWEzYy00ZjNjLTQxNTEtYjgwMC01Mjc4NDA1YzA2ZTU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Yr_NOMpNoowsubrvP69wHub30bkd7Qjj-zH3bEulVzK_FL6vEAYpvi1zV4eSti1YvDhWOUTck__1JG40OJkP3CLdk54sRDaAe1k4zXGSXA7Fuh31nZNxs81kiYVA-FgcGXcXXfzutMkRh3sWbvjD50cb0ulaK-ySY20FEsXaHNyMpppbngeQNx3IRRiA6ztRxNWromZ_L8-cNxdkaPKUTR-X01gI4Dwp7XuHWDhZBmarSZ8pe8ygR5BpMbpEOoHd6Y0yu2KKVLtuzValFRvrNy5iLDq427OiTN8GU41H--bV1r1ysrnFVUZrZSV0kgqPXlufuwcnh1OBI2iQh70xjw"/>
    <n v="101"/>
    <s v="101 | Rosa Odar Prueba"/>
    <s v="application/json, text/plain, */*"/>
    <s v="No aplica"/>
    <n v="20100010136"/>
    <s v="fichatecnica-query"/>
    <s v="https://gateway-apim-test.vuce.gob.pe/pass-through-https-cert/cp2/fichatecnica-query/1.0/buscarByFichaTecnicaId/2168"/>
    <n v="116"/>
    <n v="116"/>
    <s v="https://gateway-apim-test.vuce.gob.pe/pass-through-https-cert/cp2/fichatecnica-query/1.0/buscarByFichaTecnicaId/2168"/>
    <s v="https://gateway-apim-test.vuce.gob.pe/pass-through-https-cert/cp2/fichatecnica-query/1.0/buscarByFichaTecnicaId/2168"/>
    <x v="63"/>
  </r>
  <r>
    <s v="DUE"/>
    <x v="0"/>
    <x v="0"/>
    <x v="38"/>
    <x v="3"/>
    <s v="https://gateway-apim-test.vuce.gob.pe/pass-through-https-cert/cp2/fichatecnica-query/1.0/buscarByFichaTecnicaId/2168"/>
    <s v="No aplica"/>
    <s v="Bearer eyJhbGciOiJSUzI1NiIsInR5cCIgOiAiSldUIiwia2lkIiA6ICJZbzNJa18xYU9XUk5QcWxPLVJVTmUzVjhESldTU2U0eUgybFp4MG52cy1rIn0.eyJleHAiOjE3NTYxMzY5MTQsImlhdCI6MTc1NjEzNTExNCwianRpIjoiMTQxOTAwMGYtNjlmZi00NmEwLTg2MWEtODNjZWMyZDMzYWI5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5OWI0YWEzYy00ZjNjLTQxNTEtYjgwMC01Mjc4NDA1YzA2ZTU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5OWI0YWEzYy00ZjNjLTQxNTEtYjgwMC01Mjc4NDA1YzA2ZTU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Yr_NOMpNoowsubrvP69wHub30bkd7Qjj-zH3bEulVzK_FL6vEAYpvi1zV4eSti1YvDhWOUTck__1JG40OJkP3CLdk54sRDaAe1k4zXGSXA7Fuh31nZNxs81kiYVA-FgcGXcXXfzutMkRh3sWbvjD50cb0ulaK-ySY20FEsXaHNyMpppbngeQNx3IRRiA6ztRxNWromZ_L8-cNxdkaPKUTR-X01gI4Dwp7XuHWDhZBmarSZ8pe8ygR5BpMbpEOoHd6Y0yu2KKVLtuzValFRvrNy5iLDq427OiTN8GU41H--bV1r1ysrnFVUZrZSV0kgqPXlufuwcnh1OBI2iQh70xjw"/>
    <n v="101"/>
    <s v="101 | Rosa Odar Prueba"/>
    <s v="application/json, text/plain, */*"/>
    <s v="No aplica"/>
    <n v="20100010136"/>
    <s v="fichatecnica-query"/>
    <s v="https://gateway-apim-test.vuce.gob.pe/pass-through-https-cert/cp2/fichatecnica-query/1.0/buscarByFichaTecnicaId/2168"/>
    <n v="116"/>
    <n v="116"/>
    <s v="https://gateway-apim-test.vuce.gob.pe/pass-through-https-cert/cp2/fichatecnica-query/1.0/buscarByFichaTecnicaId/2168"/>
    <s v="https://gateway-apim-test.vuce.gob.pe/pass-through-https-cert/cp2/fichatecnica-query/1.0/buscarByFichaTecnicaId/2168"/>
    <x v="63"/>
  </r>
  <r>
    <s v="DUE"/>
    <x v="0"/>
    <x v="0"/>
    <x v="30"/>
    <x v="3"/>
    <s v="https://gateway-apim-test.vuce.gob.pe/pass-through-https-cert/cp2/fichatecnica-query/1.0/buscarByFichaTecnicaId/2168"/>
    <s v="No aplica"/>
    <s v="Bearer eyJhbGciOiJSUzI1NiIsInR5cCIgOiAiSldUIiwia2lkIiA6ICJZbzNJa18xYU9XUk5QcWxPLVJVTmUzVjhESldTU2U0eUgybFp4MG52cy1rIn0.eyJleHAiOjE3NTYxMzc1MDQsImlhdCI6MTc1NjEzNTcwNCwianRpIjoiMWU5Y2E5NmUtYmJkMy00ZjY0LTllMzAtZTEzYzAyNjJmOTcz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4N2I5N2Q1YS04MGI2LTQ0OTYtOGQ3OS1mNmQ4NWQyZjUxMWI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4N2I5N2Q1YS04MGI2LTQ0OTYtOGQ3OS1mNmQ4NWQyZjUxMWI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FIcW8rAt1QHQpM4ffr2PYH91mO0fkwr0F7GmXaKpVwI-zD_GNALzTvTWRhMVt1ElrEEV4fD7C7eIMgGCCiRjVQts9rlzpYxPkWZhlgVJoclY46LhrkZrKzVI2j2hG5vnHD5B5WrxrVlAN9EMr80V-0A1Y72W5Puw-pah5W8la8-XRzsAmvDtZKcm9lIpKSY8hhEB_mpQuKvFMUITjrZeGWBamULtM0nGKQVpin4wwrsZc5q6LsTwEKWp29UWCtPK8H2JAePHI51Zpy_yv1i5A11bkZ0fM2TUj0cx30uPyVKSnqM4-_-hVn2nITYAcrYfMYT6Z7voZ78p2d8Aguvqrw"/>
    <n v="101"/>
    <s v="101 | Rosa Odar Prueba"/>
    <s v="application/json, text/plain, */*"/>
    <s v="No aplica"/>
    <n v="20100010136"/>
    <s v="fichatecnica-query"/>
    <s v="https://gateway-apim-test.vuce.gob.pe/pass-through-https-cert/cp2/fichatecnica-query/1.0/buscarByFichaTecnicaId/2168"/>
    <n v="116"/>
    <n v="116"/>
    <s v="https://gateway-apim-test.vuce.gob.pe/pass-through-https-cert/cp2/fichatecnica-query/1.0/buscarByFichaTecnicaId/2168"/>
    <s v="https://gateway-apim-test.vuce.gob.pe/pass-through-https-cert/cp2/fichatecnica-query/1.0/buscarByFichaTecnicaId/2168"/>
    <x v="63"/>
  </r>
  <r>
    <s v="DUE"/>
    <x v="0"/>
    <x v="0"/>
    <x v="31"/>
    <x v="3"/>
    <s v="https://gateway-apim-test.vuce.gob.pe/pass-through-https-cert/cp2/fichatecnica-query/1.0/buscarByFichaTecnicaId/2543"/>
    <s v=" No aplica "/>
    <s v="Bearer eyJhbGciOiJSUzI1NiIsInR5cCIgOiAiSldUIiwia2lkIiA6ICJZbzNJa18xYU9XUk5QcWxPLVJVTmUzVjhESldTU2U0eUgybFp4MG52cy1rIn0.eyJleHAiOjE3NTU5MDA2MTMsImlhdCI6MTc1NTg5ODgxMywianRpIjoiNjhjMWJkMzQtZWRiYS00MGUxLWJiNzctZjcxNmM2YmEyNDE2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5ZjJjNTJmYS01NjE0LTQ1NDgtOTYyZi1jYmJkZDIxZjdhZmU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5ZjJjNTJmYS01NjE0LTQ1NDgtOTYyZi1jYmJkZDIxZjdhZmU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m6aRVCeGybjpb7ttl555BXRaixPo9Y90Ho2x8I7kutf4D-vRjkRTSSWjKnp5aCqzLi8WYgPVlF0XRPB3IBee6KY502tqyNKEluO2Z02xCDYI-coCRcjpKZxMVYSGxf0Ed8S4-EcoYEfYUwL-AX3PTGMxoEDWo4Fis0R3UdmmoEg_OFo3Nw1UD2ZkUG7Lz9mVsU2hvfWwQaTPLZhjRl8e5NduSuCX2faDNAZRKn_J6O576GnIvQOl3D5fOn2qNhqETpms--OxzUl6pC1kC1EPgbEGk2Pt2BLyFn2hdX5h0rboW1G482ZSOdthhc0xrhbpqkSqISDYAwA_aCBB6I2KJA"/>
    <n v="101"/>
    <s v="101 | Rosa Odar Prueba"/>
    <s v="application/json, text/plain, */*"/>
    <m/>
    <n v="20100010136"/>
    <s v="fichatecnica-query"/>
    <s v="https://gateway-apim-test.vuce.gob.pe/pass-through-https-cert/cp2/fichatecnica-query/1.0/buscarByFichaTecnicaId/2543"/>
    <n v="116"/>
    <n v="116"/>
    <s v="https://gateway-apim-test.vuce.gob.pe/pass-through-https-cert/cp2/fichatecnica-query/1.0/buscarByFichaTecnicaId/2543"/>
    <s v="https://gateway-apim-test.vuce.gob.pe/pass-through-https-cert/cp2/fichatecnica-query/1.0/buscarByFichaTecnicaId/2543"/>
    <x v="64"/>
  </r>
  <r>
    <s v="DUE"/>
    <x v="0"/>
    <x v="0"/>
    <x v="31"/>
    <x v="3"/>
    <s v="https://gateway-apim-test.vuce.gob.pe/pass-through-https-cert/cp2/fichatecnica-query/1.0/documentos/vencidos?idFichaTecnicaDet=2745"/>
    <s v=" No aplica "/>
    <s v="Bearer eyJhbGciOiJSUzI1NiIsInR5cCIgOiAiSldUIiwia2lkIiA6ICJZbzNJa18xYU9XUk5QcWxPLVJVTmUzVjhESldTU2U0eUgybFp4MG52cy1rIn0.eyJleHAiOjE3NTU5MDA2MTMsImlhdCI6MTc1NTg5ODgxMywianRpIjoiNjhjMWJkMzQtZWRiYS00MGUxLWJiNzctZjcxNmM2YmEyNDE2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5ZjJjNTJmYS01NjE0LTQ1NDgtOTYyZi1jYmJkZDIxZjdhZmU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5ZjJjNTJmYS01NjE0LTQ1NDgtOTYyZi1jYmJkZDIxZjdhZmU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m6aRVCeGybjpb7ttl555BXRaixPo9Y90Ho2x8I7kutf4D-vRjkRTSSWjKnp5aCqzLi8WYgPVlF0XRPB3IBee6KY502tqyNKEluO2Z02xCDYI-coCRcjpKZxMVYSGxf0Ed8S4-EcoYEfYUwL-AX3PTGMxoEDWo4Fis0R3UdmmoEg_OFo3Nw1UD2ZkUG7Lz9mVsU2hvfWwQaTPLZhjRl8e5NduSuCX2faDNAZRKn_J6O576GnIvQOl3D5fOn2qNhqETpms--OxzUl6pC1kC1EPgbEGk2Pt2BLyFn2hdX5h0rboW1G482ZSOdthhc0xrhbpqkSqISDYAwA_aCBB6I2KJA"/>
    <n v="101"/>
    <s v="101 | Rosa Odar Prueba"/>
    <s v="application/json, text/plain, */*"/>
    <m/>
    <n v="20100010136"/>
    <s v="fichatecnica-query"/>
    <s v="https://gateway-apim-test.vuce.gob.pe/pass-through-https-cert/cp2/fichatecnica-query/1.0/documentos/vencidos?idFichaTecnicaDet=2745"/>
    <n v="131"/>
    <n v="109"/>
    <s v="https://gateway-apim-test.vuce.gob.pe/pass-through-https-cert/cp2/fichatecnica-query/1.0/documentos/vencidos?"/>
    <s v="https://gateway-apim-test.vuce.gob.pe/pass-through-https-cert/cp2/fichatecnica-query/1.0/documentos/vencidos?"/>
    <x v="65"/>
  </r>
  <r>
    <s v="DUE"/>
    <x v="0"/>
    <x v="0"/>
    <x v="36"/>
    <x v="4"/>
    <s v="https://gateway-apim-test.vuce.gob.pe/pass-through-https-cert/cp2/firmadigital-command/1.0/signature/save-datail"/>
    <s v="{&quot;escalaId&quot;:1332,&quot;documentoId&quot;:45,&quot;estadoDctoFirmado&quot;:&quot;P&quot;,&quot;guidDocumento&quot;:&quot;E0CDE198-0000-C054-89C0-03E2C8140C39&quot;,&quot;fechaDocumento&quot;:&quot;2025-08-25T10:17:00.709568369&quot;}"/>
    <s v="Bearer eyJhbGciOiJSUzI1NiIsInR5cCIgOiAiSldUIiwia2lkIiA6ICJZbzNJa18xYU9XUk5QcWxPLVJVTmUzVjhESldTU2U0eUgybFp4MG52cy1rIn0.eyJleHAiOjE3NTYxMzYzODYsImlhdCI6MTc1NjEzNDU4NiwianRpIjoiNGI5OTAwMDktZTFmYy00ZGY4LWI2MGUtMmY2NzhlYmRiYWE0IiwiaXNzIjoiaHR0cHM6Ly9hdXRob3JpemUtdGVzdC52dWNlLmdvYi5wZS9hdXRoMi9yZWFsbXMvYXV0ZW50aWNhY2lvbjIiLCJhdWQiOiJhY2NvdW50Iiwic3ViIjoiZjo1ODY4MTA4Zi0yZTdkLTQ4NGEtYTZkYi00ZWYyMmZhZjJlYWE6Y3AtY2VydGktMTFAZ21haWwuY29tIiwidHlwIjoiQmVhcmVyIiwiYXpwIjoibGFuZGluZy1hdXRoMiIsInNlc3Npb25fc3RhdGUiOiJkNzA0MTIyOC02OWY5LTRiMzEtOWM0ZC1jZGVmZDM5MTZhZWY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JkNzA0MTIyOC02OWY5LTRiMzEtOWM0ZC1jZGVmZDM5MTZhZWYiLCJlbWFpbF92ZXJpZmllZCI6ZmFsc2UsImRlc1RpcG9Eb2N1bWVudG8iOiJETkkiLCJjb2RUaXBvRG9jdW1lbnRvIjoiMiIsInByZWZlcnJlZF91c2VybmFtZSI6ImNwLWNlcnRpLTExQGdtYWlsLmNvbSIsIm51bWVyb0RvY3VtZW50byI6IjQwODk4MDA2IiwiYXBlTWF0ZXJubyI6Ikh1YW1hbiIsIm5vbWJyZUNvbXBsZXRvIjoiSGVjdG9yIEhpZGFsZ28gSHVhbWFuIiwiYXBlUGF0ZXJubyI6IkhpZGFsZ28iLCJlbWFpbCI6ImNwLWNlcnRpLTExQGdtYWlsLmNvbSIsIm5vbWJyZXMiOiJIZWN0b3IifQ.i_V-EfSx-t--Eq6PEGzEOuizKY1f9N_2p1fFCuC6JPBDTFXexm9ouhbnZq92eH1jdFEu8_D5xYFLru7HzEPN3rJwgbBbLB11Wuj0LixY_2f3CkMwDklZwV6D4rmYqRp9M9NLQvHqvFtksR_K0vQtYLERv-QgU2K_KL6nfYlq56leGnV0ejK5EdWzovpr4yEFKHSPdrXIiGlyZt84CTcgRLU1BBkCkRmVFC7aq_edZqESxt2QHu0dbGyC79pu_PxOUzWesFTtdmm8beCrcaPofuZZ1lbtlovFZULPYtlphatpRzCL-tLap-dfz2FAVj-ReNnhzxl6BhM0JPrXeu89Cg"/>
    <n v="110"/>
    <s v="110 | Hector Hidalgo Huaman"/>
    <s v="application/json, text/plain, */*"/>
    <s v="application/json"/>
    <n v="20509645150"/>
    <s v="firmadigital-command"/>
    <s v="https://gateway-apim-test.vuce.gob.pe/pass-through-https-cert/cp2/firmadigital-command/1.0/signature/save-datail"/>
    <n v="112"/>
    <n v="112"/>
    <s v="https://gateway-apim-test.vuce.gob.pe/pass-through-https-cert/cp2/firmadigital-command/1.0/signature/save-datail"/>
    <s v="https://gateway-apim-test.vuce.gob.pe/pass-through-https-cert/cp2/firmadigital-command/1.0/signature/save-datail"/>
    <x v="66"/>
  </r>
  <r>
    <s v="DUE"/>
    <x v="0"/>
    <x v="0"/>
    <x v="39"/>
    <x v="4"/>
    <s v="https://gateway-apim-test.vuce.gob.pe/pass-through-https-cert/cp2/gestionduenave-command/1.0/arribo/autorizar/1332"/>
    <s v="{&quot;tipoSeguimiento&quot;:51,&quot;opinion&quot;:&quot;EXONERADO DE PAGO SEGÿN DS N° 002-2019-MTC&quot;}"/>
    <s v="Bearer eyJhbGciOiJSUzI1NiIsInR5cCIgOiAiSldUIiwia2lkIiA6ICJZbzNJa18xYU9XUk5QcWxPLVJVTmUzVjhESldTU2U0eUgybFp4MG52cy1rIn0.eyJleHAiOjE3NTYxMzYzODYsImlhdCI6MTc1NjEzNDU4NiwianRpIjoiNGI5OTAwMDktZTFmYy00ZGY4LWI2MGUtMmY2NzhlYmRiYWE0IiwiaXNzIjoiaHR0cHM6Ly9hdXRob3JpemUtdGVzdC52dWNlLmdvYi5wZS9hdXRoMi9yZWFsbXMvYXV0ZW50aWNhY2lvbjIiLCJhdWQiOiJhY2NvdW50Iiwic3ViIjoiZjo1ODY4MTA4Zi0yZTdkLTQ4NGEtYTZkYi00ZWYyMmZhZjJlYWE6Y3AtY2VydGktMTFAZ21haWwuY29tIiwidHlwIjoiQmVhcmVyIiwiYXpwIjoibGFuZGluZy1hdXRoMiIsInNlc3Npb25fc3RhdGUiOiJkNzA0MTIyOC02OWY5LTRiMzEtOWM0ZC1jZGVmZDM5MTZhZWY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JkNzA0MTIyOC02OWY5LTRiMzEtOWM0ZC1jZGVmZDM5MTZhZWYiLCJlbWFpbF92ZXJpZmllZCI6ZmFsc2UsImRlc1RpcG9Eb2N1bWVudG8iOiJETkkiLCJjb2RUaXBvRG9jdW1lbnRvIjoiMiIsInByZWZlcnJlZF91c2VybmFtZSI6ImNwLWNlcnRpLTExQGdtYWlsLmNvbSIsIm51bWVyb0RvY3VtZW50byI6IjQwODk4MDA2IiwiYXBlTWF0ZXJubyI6Ikh1YW1hbiIsIm5vbWJyZUNvbXBsZXRvIjoiSGVjdG9yIEhpZGFsZ28gSHVhbWFuIiwiYXBlUGF0ZXJubyI6IkhpZGFsZ28iLCJlbWFpbCI6ImNwLWNlcnRpLTExQGdtYWlsLmNvbSIsIm5vbWJyZXMiOiJIZWN0b3IifQ.i_V-EfSx-t--Eq6PEGzEOuizKY1f9N_2p1fFCuC6JPBDTFXexm9ouhbnZq92eH1jdFEu8_D5xYFLru7HzEPN3rJwgbBbLB11Wuj0LixY_2f3CkMwDklZwV6D4rmYqRp9M9NLQvHqvFtksR_K0vQtYLERv-QgU2K_KL6nfYlq56leGnV0ejK5EdWzovpr4yEFKHSPdrXIiGlyZt84CTcgRLU1BBkCkRmVFC7aq_edZqESxt2QHu0dbGyC79pu_PxOUzWesFTtdmm8beCrcaPofuZZ1lbtlovFZULPYtlphatpRzCL-tLap-dfz2FAVj-ReNnhzxl6BhM0JPrXeu89Cg"/>
    <n v="110"/>
    <s v="110 | Hector Hidalgo Huaman"/>
    <s v="application/json, text/plain, */*"/>
    <s v="application/json"/>
    <n v="20509645150"/>
    <s v="gestionduenave-command"/>
    <s v="https://gateway-apim-test.vuce.gob.pe/pass-through-https-cert/cp2/gestionduenave-command/1.0/arribo/autorizar/1332"/>
    <n v="114"/>
    <n v="114"/>
    <s v="https://gateway-apim-test.vuce.gob.pe/pass-through-https-cert/cp2/gestionduenave-command/1.0/arribo/autorizar/1332"/>
    <s v="https://gateway-apim-test.vuce.gob.pe/pass-through-https-cert/cp2/gestionduenave-command/1.0/arribo/autorizar/1332"/>
    <x v="67"/>
  </r>
  <r>
    <s v="DUE"/>
    <x v="0"/>
    <x v="0"/>
    <x v="34"/>
    <x v="4"/>
    <s v="https://gateway-apim-test.vuce.gob.pe/pass-through-https-cert/cp2/gestionduenave-command/1.0/cambioagencia?rucEmisor=20100010136&amp;rucReceptor=20494101077&amp;cambioAgenciaId=2303"/>
    <s v="{}"/>
    <s v="Bearer eyJhbGciOiJSUzI1NiIsInR5cCIgOiAiSldUIiwia2lkIiA6ICJZbzNJa18xYU9XUk5QcWxPLVJVTmUzVjhESldTU2U0eUgybFp4MG52cy1rIn0.eyJleHAiOjE3NTU5MDI1NTUsImlhdCI6MTc1NTkwMDc1NSwianRpIjoiODYxNDdkMjUtZDJiZC00MGY4LThjNzktNjM2NjI3NmE1MzFk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JkYTM2NjAxYy1iZDkxLTQ0ZWQtYTgxMy03ZTg4ZDM1NTI0NTA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JkYTM2NjAxYy1iZDkxLTQ0ZWQtYTgxMy03ZTg4ZDM1NTI0NTA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VrvNsb1oH_db5LKEo9iXFgj0t-nAAoHioibr0Md75lk12XfoqPrykkm2y9vx2X_YDeJE-jrKLHyuCg5LoF9QrtOhoxEkLfWuFfhLXXhW6Jn1FysKv1EkQ992BmHmZkT3aoogXjC3BOGC8y2n_jtpYM_U4cPeV1YC_dGAPa02AvM1IOGvdvPDXcrMYHePwqMFRm-V8ianLLZiZ87cRd4FGxtDRKtYp5-lUbVEiLGKHS18ImKCsZ6tJ0qBh-doP-tOA27-Bi-Q56XcmU5eA3zMHj_uHin_SIMXMQoWBXaADvwt1dFRZTFglCf-Y0A2lGxFiLgpDPSzNHCWIWPjGKXXtg"/>
    <n v="101"/>
    <s v="101 | Rosa Odar Prueba"/>
    <s v="application/json, text/plain, */*"/>
    <s v="application/json"/>
    <n v="20100010136"/>
    <s v="gestionduenave-command"/>
    <s v="https://gateway-apim-test.vuce.gob.pe/pass-through-https-cert/cp2/gestionduenave-command/1.0/cambioagencia?rucEmisor=20100010136&amp;rucReceptor=20494101077&amp;cambioAgenciaId=2303"/>
    <n v="173"/>
    <n v="107"/>
    <s v="https://gateway-apim-test.vuce.gob.pe/pass-through-https-cert/cp2/gestionduenave-command/1.0/cambioagencia?"/>
    <s v="https://gateway-apim-test.vuce.gob.pe/pass-through-https-cert/cp2/gestionduenave-command/1.0/cambioagencia?"/>
    <x v="68"/>
  </r>
  <r>
    <s v="DUE"/>
    <x v="0"/>
    <x v="0"/>
    <x v="36"/>
    <x v="4"/>
    <s v="https://gateway-apim-test.vuce.gob.pe/pass-through-https-cert/cp2/gestionduenave-command/1.0/despacho"/>
    <s v="{&quot;tipoSeguimiento&quot;:39,&quot;escalaId&quot;:1332,&quot;descripcion&quot;:&quot;OBS X&quot;,&quot;guidSinMarca&quot;:&quot;&quot;,&quot;guidConMarca&quot;:&quot;&quot;}"/>
    <s v="Bearer eyJhbGciOiJSUzI1NiIsInR5cCIgOiAiSldUIiwia2lkIiA6ICJZbzNJa18xYU9XUk5QcWxPLVJVTmUzVjhESldTU2U0eUgybFp4MG52cy1rIn0.eyJleHAiOjE3NTYxMzYzODYsImlhdCI6MTc1NjEzNDU4NiwianRpIjoiNGI5OTAwMDktZTFmYy00ZGY4LWI2MGUtMmY2NzhlYmRiYWE0IiwiaXNzIjoiaHR0cHM6Ly9hdXRob3JpemUtdGVzdC52dWNlLmdvYi5wZS9hdXRoMi9yZWFsbXMvYXV0ZW50aWNhY2lvbjIiLCJhdWQiOiJhY2NvdW50Iiwic3ViIjoiZjo1ODY4MTA4Zi0yZTdkLTQ4NGEtYTZkYi00ZWYyMmZhZjJlYWE6Y3AtY2VydGktMTFAZ21haWwuY29tIiwidHlwIjoiQmVhcmVyIiwiYXpwIjoibGFuZGluZy1hdXRoMiIsInNlc3Npb25fc3RhdGUiOiJkNzA0MTIyOC02OWY5LTRiMzEtOWM0ZC1jZGVmZDM5MTZhZWY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JkNzA0MTIyOC02OWY5LTRiMzEtOWM0ZC1jZGVmZDM5MTZhZWYiLCJlbWFpbF92ZXJpZmllZCI6ZmFsc2UsImRlc1RpcG9Eb2N1bWVudG8iOiJETkkiLCJjb2RUaXBvRG9jdW1lbnRvIjoiMiIsInByZWZlcnJlZF91c2VybmFtZSI6ImNwLWNlcnRpLTExQGdtYWlsLmNvbSIsIm51bWVyb0RvY3VtZW50byI6IjQwODk4MDA2IiwiYXBlTWF0ZXJubyI6Ikh1YW1hbiIsIm5vbWJyZUNvbXBsZXRvIjoiSGVjdG9yIEhpZGFsZ28gSHVhbWFuIiwiYXBlUGF0ZXJubyI6IkhpZGFsZ28iLCJlbWFpbCI6ImNwLWNlcnRpLTExQGdtYWlsLmNvbSIsIm5vbWJyZXMiOiJIZWN0b3IifQ.i_V-EfSx-t--Eq6PEGzEOuizKY1f9N_2p1fFCuC6JPBDTFXexm9ouhbnZq92eH1jdFEu8_D5xYFLru7HzEPN3rJwgbBbLB11Wuj0LixY_2f3CkMwDklZwV6D4rmYqRp9M9NLQvHqvFtksR_K0vQtYLERv-QgU2K_KL6nfYlq56leGnV0ejK5EdWzovpr4yEFKHSPdrXIiGlyZt84CTcgRLU1BBkCkRmVFC7aq_edZqESxt2QHu0dbGyC79pu_PxOUzWesFTtdmm8beCrcaPofuZZ1lbtlovFZULPYtlphatpRzCL-tLap-dfz2FAVj-ReNnhzxl6BhM0JPrXeu89Cg"/>
    <n v="110"/>
    <s v="110 | Hector Hidalgo Huaman"/>
    <s v="application/json, text/plain, */*"/>
    <s v="application/json"/>
    <n v="20509645150"/>
    <s v="gestionduenave-command"/>
    <s v="https://gateway-apim-test.vuce.gob.pe/pass-through-https-cert/cp2/gestionduenave-command/1.0/despacho"/>
    <n v="101"/>
    <n v="101"/>
    <s v="https://gateway-apim-test.vuce.gob.pe/pass-through-https-cert/cp2/gestionduenave-command/1.0/despacho"/>
    <s v="https://gateway-apim-test.vuce.gob.pe/pass-through-https-cert/cp2/gestionduenave-command/1.0/despacho"/>
    <x v="69"/>
  </r>
  <r>
    <s v="DUE"/>
    <x v="0"/>
    <x v="0"/>
    <x v="36"/>
    <x v="4"/>
    <s v="https://gateway-apim-test.vuce.gob.pe/pass-through-https-cert/cp2/gestionduenave-command/1.0/despacho/actualizar-guid-con-marca?escalaId=1332&amp;idDespacho=258&amp;nuevoGuidConMarca=E0CDE198-0000-C054-89C0-03E2C8140C39&amp;nuevoGuidSinMarca=E0CDE198-0000-C73D-8241-D5A0733968F3"/>
    <s v="No aplica"/>
    <s v="Bearer eyJhbGciOiJSUzI1NiIsInR5cCIgOiAiSldUIiwia2lkIiA6ICJZbzNJa18xYU9XUk5QcWxPLVJVTmUzVjhESldTU2U0eUgybFp4MG52cy1rIn0.eyJleHAiOjE3NTYxMzYzODYsImlhdCI6MTc1NjEzNDU4NiwianRpIjoiNGI5OTAwMDktZTFmYy00ZGY4LWI2MGUtMmY2NzhlYmRiYWE0IiwiaXNzIjoiaHR0cHM6Ly9hdXRob3JpemUtdGVzdC52dWNlLmdvYi5wZS9hdXRoMi9yZWFsbXMvYXV0ZW50aWNhY2lvbjIiLCJhdWQiOiJhY2NvdW50Iiwic3ViIjoiZjo1ODY4MTA4Zi0yZTdkLTQ4NGEtYTZkYi00ZWYyMmZhZjJlYWE6Y3AtY2VydGktMTFAZ21haWwuY29tIiwidHlwIjoiQmVhcmVyIiwiYXpwIjoibGFuZGluZy1hdXRoMiIsInNlc3Npb25fc3RhdGUiOiJkNzA0MTIyOC02OWY5LTRiMzEtOWM0ZC1jZGVmZDM5MTZhZWY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JkNzA0MTIyOC02OWY5LTRiMzEtOWM0ZC1jZGVmZDM5MTZhZWYiLCJlbWFpbF92ZXJpZmllZCI6ZmFsc2UsImRlc1RpcG9Eb2N1bWVudG8iOiJETkkiLCJjb2RUaXBvRG9jdW1lbnRvIjoiMiIsInByZWZlcnJlZF91c2VybmFtZSI6ImNwLWNlcnRpLTExQGdtYWlsLmNvbSIsIm51bWVyb0RvY3VtZW50byI6IjQwODk4MDA2IiwiYXBlTWF0ZXJubyI6Ikh1YW1hbiIsIm5vbWJyZUNvbXBsZXRvIjoiSGVjdG9yIEhpZGFsZ28gSHVhbWFuIiwiYXBlUGF0ZXJubyI6IkhpZGFsZ28iLCJlbWFpbCI6ImNwLWNlcnRpLTExQGdtYWlsLmNvbSIsIm5vbWJyZXMiOiJIZWN0b3IifQ.i_V-EfSx-t--Eq6PEGzEOuizKY1f9N_2p1fFCuC6JPBDTFXexm9ouhbnZq92eH1jdFEu8_D5xYFLru7HzEPN3rJwgbBbLB11Wuj0LixY_2f3CkMwDklZwV6D4rmYqRp9M9NLQvHqvFtksR_K0vQtYLERv-QgU2K_KL6nfYlq56leGnV0ejK5EdWzovpr4yEFKHSPdrXIiGlyZt84CTcgRLU1BBkCkRmVFC7aq_edZqESxt2QHu0dbGyC79pu_PxOUzWesFTtdmm8beCrcaPofuZZ1lbtlovFZULPYtlphatpRzCL-tLap-dfz2FAVj-ReNnhzxl6BhM0JPrXeu89Cg"/>
    <n v="110"/>
    <s v="110 | Hector Hidalgo Huaman"/>
    <s v="application/json, text/plain, */*"/>
    <s v="No aplica"/>
    <n v="20509645150"/>
    <s v="gestionduenave-command"/>
    <s v="https://gateway-apim-test.vuce.gob.pe/pass-through-https-cert/cp2/gestionduenave-command/1.0/despacho/actualizar-guid-con-marca?escalaId=1332&amp;idDespacho=258&amp;nuevoGuidConMarca=E0CDE198-0000-C054-89C0-03E2C8140C39&amp;nuevoGuidSinMarca=E0CDE198-0000-C73D-8241-D5A0733968F3"/>
    <n v="266"/>
    <n v="92"/>
    <s v="https://gateway-apim-test.vuce.gob.pe/pass-through-https-cert/cp2/gestionduenave-query/1.0/e"/>
    <s v="https://gateway-apim-test.vuce.gob.pe/pass-through-https-cert/cp2/gestionduenave-query/1.0/e"/>
    <x v="70"/>
  </r>
  <r>
    <s v="DUE"/>
    <x v="0"/>
    <x v="0"/>
    <x v="31"/>
    <x v="4"/>
    <s v="https://gateway-apim-test.vuce.gob.pe/pass-through-https-cert/cp2/gestionduenave-command/1.0/escalas/validar-form-escala"/>
    <s v="{&quot;annoEscala&quot;:&quot;&quot;,&quot;numeroEscala&quot;:&quot;&quot;,&quot;rucAgente&quot;:&quot;20100010136&quot;,&quot;numeroViaje&quot;:&quot;&quot;,&quot;eta&quot;:null,&quot;etd&quot;:&quot;2025-08-23T17:04:27.000Z&quot;,&quot;puertoOrigenId&quot;:null,&quot;puertoDestinoId&quot;:615,&quot;indMmpp&quot;:false,&quot;indPasajeros&quot;:false,&quot;indNarcoticos&quot;:false,&quot;indCabotaje&quot;:false,&quot;tipoTraficoId&quot;:&quot;1&quot;,&quot;instalacionAtraqueId&quot;:11,&quot;estadoEscalaId&quot;:6,&quot;ata&quot;:&quot;&quot;,&quot;atd&quot;:null,&quot;fechaLibrePlatica&quot;:&quot;&quot;,&quot;indPbip&quot;:&quot;&quot;,&quot;localidadProc&quot;:&quot;&quot;,&quot;localidadDest&quot;:&quot;&quot;,&quot;autCancZarpe&quot;:&quot;&quot;,&quot;tipManifiesto&quot;:&quot;I&quot;,&quot;aduanaId&quot;:&quot;&quot;,&quot;annoManifiesto&quot;:&quot;&quot;,&quot;numManifiesto&quot;:&quot;&quot;,&quot;estCierreDue&quot;:0,&quot;indFormatoRec&quot;:&quot;&quot;,&quot;reutilizarNave&quot;:false,&quot;imo&quot;:&quot;9778143&quot;,&quot;matricula&quot;:null,&quot;callSign&quot;:null,&quot;bandera&quot;:&quot;ALBANIA&quot;,&quot;claveNegocioCamunda&quot;:&quot;&quot;,&quot;instanciaCamundaId&quot;:&quot;&quot;,&quot;etb&quot;:null,&quot;etbDate&quot;:null,&quot;etbHours&quot;:null,&quot;etdDate&quot;:&quot;2025-08-23T05:00:00.000Z&quot;,&quot;etdHours&quot;:&quot;2025-08-22T22:04:27.108Z&quot;,&quot;escalaId&quot;:&quot;&quot;,&quot;fichaTecnicaDetIn&quot;:2745,&quot;nombreNave&quot;:&quot;ELENA2904&quot;,&quot;fichaTecnicaDetSa&quot;:&quot;&quot;,&quot;puertoEscalaId&quot;:&quot;CLL&quot;,&quot;etaDate&quot;:null,&quot;etaHours&quot;:null,&quot;listaConvoyId&quot;:[],&quot;listaZarpesId&quot;:[]}"/>
    <s v="Bearer eyJhbGciOiJSUzI1NiIsInR5cCIgOiAiSldUIiwia2lkIiA6ICJZbzNJa18xYU9XUk5QcWxPLVJVTmUzVjhESldTU2U0eUgybFp4MG52cy1rIn0.eyJleHAiOjE3NTU5MDA2MTMsImlhdCI6MTc1NTg5ODgxMywianRpIjoiNjhjMWJkMzQtZWRiYS00MGUxLWJiNzctZjcxNmM2YmEyNDE2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5ZjJjNTJmYS01NjE0LTQ1NDgtOTYyZi1jYmJkZDIxZjdhZmU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5ZjJjNTJmYS01NjE0LTQ1NDgtOTYyZi1jYmJkZDIxZjdhZmU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m6aRVCeGybjpb7ttl555BXRaixPo9Y90Ho2x8I7kutf4D-vRjkRTSSWjKnp5aCqzLi8WYgPVlF0XRPB3IBee6KY502tqyNKEluO2Z02xCDYI-coCRcjpKZxMVYSGxf0Ed8S4-EcoYEfYUwL-AX3PTGMxoEDWo4Fis0R3UdmmoEg_OFo3Nw1UD2ZkUG7Lz9mVsU2hvfWwQaTPLZhjRl8e5NduSuCX2faDNAZRKn_J6O576GnIvQOl3D5fOn2qNhqETpms--OxzUl6pC1kC1EPgbEGk2Pt2BLyFn2hdX5h0rboW1G482ZSOdthhc0xrhbpqkSqISDYAwA_aCBB6I2KJA"/>
    <n v="101"/>
    <s v="101 | Rosa Odar Prueba"/>
    <s v="application/json, text/plain, */*"/>
    <s v="application/json"/>
    <n v="20100010136"/>
    <s v="gestionduenave-command"/>
    <s v="https://gateway-apim-test.vuce.gob.pe/pass-through-https-cert/cp2/gestionduenave-command/1.0/escalas/validar-form-escala"/>
    <n v="120"/>
    <n v="120"/>
    <s v="https://gateway-apim-test.vuce.gob.pe/pass-through-https-cert/cp2/gestionduenave-command/1.0/escalas/validar-form-escala"/>
    <s v="https://gateway-apim-test.vuce.gob.pe/pass-through-https-cert/cp2/gestionduenave-command/1.0/escalas/validar-form-escala"/>
    <x v="71"/>
  </r>
  <r>
    <s v="DUE"/>
    <x v="0"/>
    <x v="0"/>
    <x v="40"/>
    <x v="4"/>
    <s v="https://gateway-apim-test.vuce.gob.pe/pass-through-https-cert/cp2/gestionduenave-command/1.0/escala-supervision"/>
    <s v="{&quot;escala&quot;:1667,&quot;detalleSupervision&quot;:&quot;ABC&quot;,&quot;cargo&quot;:&quot;Jefe REDENAVES&quot;,&quot;usuidRegAud&quot;:&quot;110 | Hector Hidalgo Huaman&quot;}"/>
    <s v="Bearer eyJhbGciOiJSUzI1NiIsInR5cCIgOiAiSldUIiwia2lkIiA6ICJZbzNJa18xYU9XUk5QcWxPLVJVTmUzVjhESldTU2U0eUgybFp4MG52cy1rIn0.eyJleHAiOjE3NTU5MDQxMzEsImlhdCI6MTc1NTkwMjMzMSwianRpIjoiYjE5MTY1NjYtNjQ5OS00NTQ5LWI3MGEtYTcwZGZhN2Q2Y2EwIiwiaXNzIjoiaHR0cHM6Ly9hdXRob3JpemUtdGVzdC52dWNlLmdvYi5wZS9hdXRoMi9yZWFsbXMvYXV0ZW50aWNhY2lvbjIiLCJhdWQiOiJhY2NvdW50Iiwic3ViIjoiZjo1ODY4MTA4Zi0yZTdkLTQ4NGEtYTZkYi00ZWYyMmZhZjJlYWE6Y3AtY2VydGktMTFAZ21haWwuY29tIiwidHlwIjoiQmVhcmVyIiwiYXpwIjoibGFuZGluZy1hdXRoMiIsInNlc3Npb25fc3RhdGUiOiI5MDMwODkyMC0wNGM1LTRmYWUtODAwNy0wYTNmNDlhZDhhMWQ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5MDMwODkyMC0wNGM1LTRmYWUtODAwNy0wYTNmNDlhZDhhMWQiLCJlbWFpbF92ZXJpZmllZCI6ZmFsc2UsImRlc1RpcG9Eb2N1bWVudG8iOiJETkkiLCJjb2RUaXBvRG9jdW1lbnRvIjoiMiIsInByZWZlcnJlZF91c2VybmFtZSI6ImNwLWNlcnRpLTExQGdtYWlsLmNvbSIsIm51bWVyb0RvY3VtZW50byI6IjQwODk4MDA2IiwiYXBlTWF0ZXJubyI6Ikh1YW1hbiIsIm5vbWJyZUNvbXBsZXRvIjoiSGVjdG9yIEhpZGFsZ28gSHVhbWFuIiwiYXBlUGF0ZXJubyI6IkhpZGFsZ28iLCJlbWFpbCI6ImNwLWNlcnRpLTExQGdtYWlsLmNvbSIsIm5vbWJyZXMiOiJIZWN0b3IifQ.ENJUf4bjdybt5u5me-TFrtJbRFwZCP2916vasDP6mBMLWimLkVoxCCVqe2IGfth7smM-zLhW_4x75q2P4pzkM6oilIgYBUG98TesDlPrvXi5r2V1sI-9vIMXLILTR_shgOe_-wpcz4nKDqIJvDLTCXHe9AgRm3tq2AsWsSxpTQEBE_i9X3APD24Ga4xfeDU3bFN03M4B_fSwr6jrqkAiwWvsFOut3xMCsEDDh9KIl_wlfiqKvRfT-62dWU0C9wJSvHqsQPbPg35xEfMSKZk4CG0jP5RALAEwgxIthL2IKM0TloQdlv-xtNkOWVxP9YBxh3UQgtlulaFYyZjYAL0WSg"/>
    <n v="110"/>
    <s v="110 | Hector Hidalgo Huaman"/>
    <s v="application/json, text/plain, */*"/>
    <s v="application/json"/>
    <n v="20509645150"/>
    <s v="gestionduenave-command"/>
    <s v="https://gateway-apim-test.vuce.gob.pe/pass-through-https-cert/cp2/gestionduenave-command/1.0/escala-supervision"/>
    <n v="111"/>
    <n v="111"/>
    <s v="https://gateway-apim-test.vuce.gob.pe/pass-through-https-cert/cp2/gestionduenave-command/1.0/escala-supervision"/>
    <s v="https://gateway-apim-test.vuce.gob.pe/pass-through-https-cert/cp2/gestionduenave-command/1.0/escala-supervision"/>
    <x v="72"/>
  </r>
  <r>
    <s v="DUE"/>
    <x v="0"/>
    <x v="0"/>
    <x v="30"/>
    <x v="4"/>
    <s v="https://gateway-apim-test.vuce.gob.pe/pass-through-https-cert/cp2/gestionduenave-command/1.0/operacion/registrar?idTipoSeguimiento=40"/>
    <s v="{&quot;operacionId&quot;:null,&quot;escalaId&quot;:&quot;1332&quot;,&quot;eta&quot;:null,&quot;etaDate&quot;:null,&quot;etaHora&quot;:null,&quot;fechaPracticoRecepcion&quot;:&quot;2025-08-02T10:25:36.000Z&quot;,&quot;fechaPracticoRecepcionDate&quot;:&quot;2025-08-02T05:00:00.000Z&quot;,&quot;fechaPracticoRecepcionHora&quot;:&quot;2025-08-25T15:25:36.450Z&quot;,&quot;fechaPrimeraLinea&quot;:&quot;2025-08-03T10:25:42.000Z&quot;,&quot;fechaPrimeraLineaDate&quot;:&quot;2025-08-03T05:00:00.000Z&quot;,&quot;fechaPrimeraLineaHora&quot;:&quot;2025-08-25T15:25:42.332Z&quot;,&quot;fechaAmarre&quot;:&quot;2025-08-04T10:25:48.000Z&quot;,&quot;fechaAmarreDate&quot;:&quot;2025-08-04T05:00:00.000Z&quot;,&quot;fechaAmarreHora&quot;:&quot;2025-08-25T15:25:48.746Z&quot;,&quot;fechaInicioOperacion&quot;:&quot;2025-08-05T10:25:55.000Z&quot;,&quot;fechaInicioOperacionDate&quot;:&quot;2025-08-05T05:00:00.000Z&quot;,&quot;fechaInicioOperacionHora&quot;:&quot;2025-08-25T15:25:55.165Z&quot;,&quot;fechaTerminoOperacion&quot;:&quot;2025-08-06T10:26:32.000Z&quot;,&quot;fechaTerminoOperacionDate&quot;:&quot;2025-08-06T05:00:00.000Z&quot;,&quot;fechaTerminoOperacionHora&quot;:&quot;2025-08-25T15:26:32.327Z&quot;,&quot;fechaPracticoDespacho&quot;:&quot;2025-08-07T10:26:23.000Z&quot;,&quot;fechaPracticoDespachoDate&quot;:&quot;2025-08-07T05:00:00.000Z&quot;,&quot;fechaPracticoDespachoHora&quot;:&quot;2025-08-25T15:26:23.047Z&quot;,&quot;fechaIniManiobraDes&quot;:&quot;2025-08-08T10:26:44.000Z&quot;,&quot;fechaIniManiobraDesDate&quot;:&quot;2025-08-08T05:00:00.000Z&quot;,&quot;fechaIniManiobraDesHora&quot;:&quot;2025-08-25T15:26:44.958Z&quot;,&quot;fechaUltimaLinea&quot;:&quot;2025-08-09T10:26:51.000Z&quot;,&quot;fechaUltimaLineaDate&quot;:&quot;2025-08-09T05:00:00.000Z&quot;,&quot;fechaUltimaLineaHora&quot;:&quot;2025-08-25T15:26:51.711Z&quot;,&quot;fechaPracticoDesembarque&quot;:&quot;2025-08-11T04:26:58.000Z&quot;,&quot;fechaPracticoDesembarqueDate&quot;:&quot;2025-08-11T05:00:00.000Z&quot;,&quot;fechaPracticoDesembarqueHora&quot;:&quot;2025-08-25T09:26:58.083Z&quot;,&quot;etd&quot;:null,&quot;atdDate&quot;:null,&quot;atdHora&quot;:null,&quot;tiempoBahia&quot;:732,&quot;tiempoEstadia&quot;:732,&quot;fechaAutorizacionZarpe&quot;:&quot;2025-08-13T10:27:04.000Z&quot;,&quot;fechaAutorizacionZarpeDate&quot;:&quot;2025-08-13T05:00:00.000Z&quot;,&quot;fechaAutorizacionZarpeHora&quot;:&quot;2025-08-25T15:27:04.124Z&quot;,&quot;etaProximoPuerto&quot;:&quot;2025-08-16T10:27:29.000Z&quot;,&quot;etaProximoPuertoDate&quot;:&quot;2025-08-16T05:00:00.000Z&quot;,&quot;etaProximoPuertoHora&quot;:&quot;2025-08-25T15:27:29.919Z&quot;,&quot;practicoId&quot;:null,&quot;registroCarga&quot;:null,&quot;qty20FullDescargaI&quot;:null,&quot;qty20EmptyDescargaI&quot;:null,&quot;qty40FullDescargaI&quot;:null,&quot;qty40EmptyDescargaI&quot;:null,&quot;toneladasDescargaI&quot;:null,&quot;cargaFraccionadaDescargaI&quot;:null,&quot;granelLiquidoDescargaI&quot;:null,&quot;granelSolidoDescargaI&quot;:null,&quot;cargaRodanteDescargaI&quot;:null,&quot;vehiculosDescargaI&quot;:null,&quot;cargaPeligrosaDescargaI&quot;:null,&quot;detalleDescargaI&quot;:null,&quot;qty20FullDescargaC&quot;:null,&quot;qty20EmptyDescargaC&quot;:null,&quot;qty40FullDescargaC&quot;:null,&quot;qty40EmptyDescargaC&quot;:null,&quot;toneladasDescargaC&quot;:null,&quot;cargaFraccionadaDescargaC&quot;:null,&quot;granelLiquidoDescargaC&quot;:null,&quot;granelSolidoDescargaC&quot;:null,&quot;cargaRodanteDescargaC&quot;:null,&quot;vehiculosDescargaC&quot;:null,&quot;cargaPeligrosaDescargaC&quot;:null,&quot;detalleDescargaC&quot;:null,&quot;qty20FullCargaI&quot;:null,&quot;qty20EmptyCargaI&quot;:null,&quot;qty40FullCargaI&quot;:null,&quot;qty40EmptyCargaI&quot;:null,&quot;toneladasCargaI&quot;:null,&quot;cargaFraccionadaCargaI&quot;:null,&quot;granelLiquidoCargaI&quot;:null,&quot;granelSolidoCargaI&quot;:null,&quot;cargaRodanteCargaI&quot;:null,&quot;vehiculosCargaI&quot;:null,&quot;cargaPeligrosaCargaI&quot;:null,&quot;detalleCargaI&quot;:null,&quot;qty20FullCargaC&quot;:null,&quot;qty20EmptyCargaC&quot;:null,&quot;qty40FullCargaC&quot;:null,&quot;qty40EmptyCargaC&quot;:null,&quot;toneladasCargaC&quot;:null,&quot;cargaFraccionadaCargaC&quot;:null,&quot;granelLiquidoCargaC&quot;:null,&quot;granelSolidoCargaC&quot;:null,&quot;cargaRodanteCargaC&quot;:null,&quot;vehiculosCargaC&quot;:null,&quot;cargaPeligrosaCargaC&quot;:null,&quot;detalleCargaC&quot;:null,&quot;qty20FullTransitoI&quot;:null,&quot;qty20EmptyTransitoI&quot;:null,&quot;qty40FullTransitoI&quot;:null,&quot;qty40EmptyTransitoI&quot;:null,&quot;toneladasTransitoI&quot;:null,&quot;cargaFraccionadaTransitoI&quot;:null,&quot;granelLiquidoTransitoI&quot;:null,&quot;granelSolidoTransitoI&quot;:null,&quot;cargaRodanteTransitoI&quot;:null,&quot;vehiculosTransitoI&quot;:null,&quot;cargaPeligrosaTransitoI&quot;:null,&quot;detalleTransitoI&quot;:null,&quot;qty20FullTransitoC&quot;:null,&quot;qty20EmptyTransitoC&quot;:null,&quot;qty40FullTransitoC&quot;:null,&quot;qty40EmptyTransitoC&quot;:null,&quot;toneladasTransitoC&quot;:null,&quot;cargaFraccionadaTransitoC&quot;:null,&quot;granelLiquidoTransitoC&quot;:null,&quot;granelSolidoTransitoC&quot;:null,&quot;cargaRodanteTransitoC&quot;:null,&quot;vehiculosTransitoC&quot;:null,&quot;cargaPeligrosaTransitoC&quot;:null,&quot;detalleTransitoC&quot;:null,&quot;qty20FullTransbordoI&quot;:null,&quot;qty20EmptyTransbordoI&quot;:null,&quot;qty40FullTransbordoI&quot;:null,&quot;qty40EmptyTransbordoI&quot;:null,&quot;toneladasTransbordoI&quot;:null,&quot;cargaFraccionadaTransbordoI&quot;:null,&quot;granelLiquidoTransbordoI&quot;:null,&quot;granelSolidoTransbordoI&quot;:null,&quot;cargaRodanteTransbordoI&quot;:null,&quot;vehiculosTransbordoI&quot;:null,&quot;cargaPeligrosaTransbordoI&quot;:null,&quot;detalleTransbordoI&quot;:null,&quot;estado&quot;:&quot;S&quot;,&quot;usuidRegAud&quot;:null,&quot;usuidModAud&quot;:null,&quot;fechaRegAud&quot;:null,&quot;fechaModAud&quot;:null,&quot;usubdRegAud&quot;:null,&quot;usubdModAud&quot;:null,&quot;caladoSalidaProa&quot;:&quot;10.00&quot;,&quot;caladoSalidaPopa&quot;:&quot;9.00&quot;,&quot;nombreAgencia&quot;:&quot;COSMOS AGENCIA MARÿTIMA S.A.C.&quot;,&quot;instalacionAtraque&quot;:&quot;LA PAMPILLA&quot;,&quot;lugarOperaciones&quot;:&quot;CLL&quot;,&quot;objetivoEscala&quot;:&quot;ALIJE&quot;,&quot;nombreOperador&quot;:&quot;101 | Rosa Odar Prueba&quot;,&quot;tiempoOperaciones&quot;:&quot;24:00&quot;,&quot;muelleId&quot;:33,&quot;comentarios&quot;:null,&quot;fechaAutorizaZarpe&quot;:&quot;25/08/2025&quot;,&quot;horaAutorizaZarpe&quot;:&quot;10:17 AM&quot;,&quot;practicos&quot;:&quot;PRACTICOS&quot;,&quot;comentario&quot;:&quot;TERMINAL PORTUARIO-BAHIA : APM TERMINALS MUELLE-AMARRADERO : AMARRADERO 11A&quot;}"/>
    <s v="Bearer eyJhbGciOiJSUzI1NiIsInR5cCIgOiAiSldUIiwia2lkIiA6ICJZbzNJa18xYU9XUk5QcWxPLVJVTmUzVjhESldTU2U0eUgybFp4MG52cy1rIn0.eyJleHAiOjE3NTYxMzY5MTQsImlhdCI6MTc1NjEzNTExNCwianRpIjoiMTQxOTAwMGYtNjlmZi00NmEwLTg2MWEtODNjZWMyZDMzYWI5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5OWI0YWEzYy00ZjNjLTQxNTEtYjgwMC01Mjc4NDA1YzA2ZTU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5OWI0YWEzYy00ZjNjLTQxNTEtYjgwMC01Mjc4NDA1YzA2ZTU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Yr_NOMpNoowsubrvP69wHub30bkd7Qjj-zH3bEulVzK_FL6vEAYpvi1zV4eSti1YvDhWOUTck__1JG40OJkP3CLdk54sRDaAe1k4zXGSXA7Fuh31nZNxs81kiYVA-FgcGXcXXfzutMkRh3sWbvjD50cb0ulaK-ySY20FEsXaHNyMpppbngeQNx3IRRiA6ztRxNWromZ_L8-cNxdkaPKUTR-X01gI4Dwp7XuHWDhZBmarSZ8pe8ygR5BpMbpEOoHd6Y0yu2KKVLtuzValFRvrNy5iLDq427OiTN8GU41H--bV1r1ysrnFVUZrZSV0kgqPXlufuwcnh1OBI2iQh70xjw"/>
    <n v="101"/>
    <s v="101 | Rosa Odar Prueba"/>
    <s v="application/json, text/plain, */*"/>
    <s v="application/json"/>
    <n v="20100010136"/>
    <s v="gestionduenave-command"/>
    <s v="https://gateway-apim-test.vuce.gob.pe/pass-through-https-cert/cp2/gestionduenave-command/1.0/operacion/registrar?idTipoSeguimiento=40"/>
    <n v="133"/>
    <n v="113"/>
    <s v="https://gateway-apim-test.vuce.gob.pe/pass-through-https-cert/cp2/gestionduenave-command/1.0/operacion/registrar?"/>
    <s v="https://gateway-apim-test.vuce.gob.pe/pass-through-https-cert/cp2/gestionduenave-command/1.0/operacion/registrar?"/>
    <x v="73"/>
  </r>
  <r>
    <s v="DUE"/>
    <x v="0"/>
    <x v="0"/>
    <x v="37"/>
    <x v="3"/>
    <s v="https://gateway-apim-test.vuce.gob.pe/pass-through-https-cert/cp2/gestionduenave-query/1.0/agency/findByRuc?ruc=20100010136"/>
    <s v="No aplica"/>
    <s v="Bearer eyJhbGciOiJSUzI1NiIsInR5cCIgOiAiSldUIiwia2lkIiA6ICJZbzNJa18xYU9XUk5QcWxPLVJVTmUzVjhESldTU2U0eUgybFp4MG52cy1rIn0.eyJleHAiOjE3NTYxMzY5MTQsImlhdCI6MTc1NjEzNTExNCwianRpIjoiMTQxOTAwMGYtNjlmZi00NmEwLTg2MWEtODNjZWMyZDMzYWI5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5OWI0YWEzYy00ZjNjLTQxNTEtYjgwMC01Mjc4NDA1YzA2ZTU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5OWI0YWEzYy00ZjNjLTQxNTEtYjgwMC01Mjc4NDA1YzA2ZTU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Yr_NOMpNoowsubrvP69wHub30bkd7Qjj-zH3bEulVzK_FL6vEAYpvi1zV4eSti1YvDhWOUTck__1JG40OJkP3CLdk54sRDaAe1k4zXGSXA7Fuh31nZNxs81kiYVA-FgcGXcXXfzutMkRh3sWbvjD50cb0ulaK-ySY20FEsXaHNyMpppbngeQNx3IRRiA6ztRxNWromZ_L8-cNxdkaPKUTR-X01gI4Dwp7XuHWDhZBmarSZ8pe8ygR5BpMbpEOoHd6Y0yu2KKVLtuzValFRvrNy5iLDq427OiTN8GU41H--bV1r1ysrnFVUZrZSV0kgqPXlufuwcnh1OBI2iQh70xjw"/>
    <n v="101"/>
    <s v="101 | Rosa Odar Prueba"/>
    <s v="application/json, text/plain, */*"/>
    <s v="No aplica"/>
    <n v="20100010136"/>
    <s v="gestionduenave-query"/>
    <s v="https://gateway-apim-test.vuce.gob.pe/pass-through-https-cert/cp2/gestionduenave-query/1.0/agency/findByRuc?ruc=20100010136"/>
    <n v="123"/>
    <n v="108"/>
    <s v="https://gateway-apim-test.vuce.gob.pe/pass-through-https-cert/cp2/gestionduenave-query/1.0/agency/findByRuc?"/>
    <s v="https://gateway-apim-test.vuce.gob.pe/pass-through-https-cert/cp2/gestionduenave-query/1.0/agency/findByRuc?"/>
    <x v="36"/>
  </r>
  <r>
    <s v="DUE"/>
    <x v="0"/>
    <x v="0"/>
    <x v="37"/>
    <x v="3"/>
    <s v="https://gateway-apim-test.vuce.gob.pe/pass-through-https-cert/cp2/gestionduenave-query/1.0/agency/findByRuc?ruc=20100010136"/>
    <s v="No aplica"/>
    <s v="Bearer eyJhbGciOiJSUzI1NiIsInR5cCIgOiAiSldUIiwia2lkIiA6ICJZbzNJa18xYU9XUk5QcWxPLVJVTmUzVjhESldTU2U0eUgybFp4MG52cy1rIn0.eyJleHAiOjE3NTYxMzY5MTQsImlhdCI6MTc1NjEzNTExNCwianRpIjoiMTQxOTAwMGYtNjlmZi00NmEwLTg2MWEtODNjZWMyZDMzYWI5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5OWI0YWEzYy00ZjNjLTQxNTEtYjgwMC01Mjc4NDA1YzA2ZTU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5OWI0YWEzYy00ZjNjLTQxNTEtYjgwMC01Mjc4NDA1YzA2ZTU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Yr_NOMpNoowsubrvP69wHub30bkd7Qjj-zH3bEulVzK_FL6vEAYpvi1zV4eSti1YvDhWOUTck__1JG40OJkP3CLdk54sRDaAe1k4zXGSXA7Fuh31nZNxs81kiYVA-FgcGXcXXfzutMkRh3sWbvjD50cb0ulaK-ySY20FEsXaHNyMpppbngeQNx3IRRiA6ztRxNWromZ_L8-cNxdkaPKUTR-X01gI4Dwp7XuHWDhZBmarSZ8pe8ygR5BpMbpEOoHd6Y0yu2KKVLtuzValFRvrNy5iLDq427OiTN8GU41H--bV1r1ysrnFVUZrZSV0kgqPXlufuwcnh1OBI2iQh70xjw"/>
    <n v="101"/>
    <s v="101 | Rosa Odar Prueba"/>
    <s v="application/json, text/plain, */*"/>
    <s v="No aplica"/>
    <n v="20100010136"/>
    <s v="gestionduenave-query"/>
    <s v="https://gateway-apim-test.vuce.gob.pe/pass-through-https-cert/cp2/gestionduenave-query/1.0/agency/findByRuc?ruc=20100010136"/>
    <n v="123"/>
    <n v="108"/>
    <s v="https://gateway-apim-test.vuce.gob.pe/pass-through-https-cert/cp2/gestionduenave-query/1.0/agency/findByRuc?"/>
    <s v="https://gateway-apim-test.vuce.gob.pe/pass-through-https-cert/cp2/gestionduenave-query/1.0/agency/findByRuc?"/>
    <x v="36"/>
  </r>
  <r>
    <s v="DUE"/>
    <x v="0"/>
    <x v="0"/>
    <x v="38"/>
    <x v="3"/>
    <s v="https://gateway-apim-test.vuce.gob.pe/pass-through-https-cert/cp2/gestionduenave-query/1.0/agency/findByRuc?ruc=20100010136"/>
    <s v="No aplica"/>
    <s v="Bearer eyJhbGciOiJSUzI1NiIsInR5cCIgOiAiSldUIiwia2lkIiA6ICJZbzNJa18xYU9XUk5QcWxPLVJVTmUzVjhESldTU2U0eUgybFp4MG52cy1rIn0.eyJleHAiOjE3NTYxMzY5MTQsImlhdCI6MTc1NjEzNTExNCwianRpIjoiMTQxOTAwMGYtNjlmZi00NmEwLTg2MWEtODNjZWMyZDMzYWI5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5OWI0YWEzYy00ZjNjLTQxNTEtYjgwMC01Mjc4NDA1YzA2ZTU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5OWI0YWEzYy00ZjNjLTQxNTEtYjgwMC01Mjc4NDA1YzA2ZTU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Yr_NOMpNoowsubrvP69wHub30bkd7Qjj-zH3bEulVzK_FL6vEAYpvi1zV4eSti1YvDhWOUTck__1JG40OJkP3CLdk54sRDaAe1k4zXGSXA7Fuh31nZNxs81kiYVA-FgcGXcXXfzutMkRh3sWbvjD50cb0ulaK-ySY20FEsXaHNyMpppbngeQNx3IRRiA6ztRxNWromZ_L8-cNxdkaPKUTR-X01gI4Dwp7XuHWDhZBmarSZ8pe8ygR5BpMbpEOoHd6Y0yu2KKVLtuzValFRvrNy5iLDq427OiTN8GU41H--bV1r1ysrnFVUZrZSV0kgqPXlufuwcnh1OBI2iQh70xjw"/>
    <n v="101"/>
    <s v="101 | Rosa Odar Prueba"/>
    <s v="application/json, text/plain, */*"/>
    <s v="No aplica"/>
    <n v="20100010136"/>
    <s v="gestionduenave-query"/>
    <s v="https://gateway-apim-test.vuce.gob.pe/pass-through-https-cert/cp2/gestionduenave-query/1.0/agency/findByRuc?ruc=20100010136"/>
    <n v="123"/>
    <n v="108"/>
    <s v="https://gateway-apim-test.vuce.gob.pe/pass-through-https-cert/cp2/gestionduenave-query/1.0/agency/findByRuc?"/>
    <s v="https://gateway-apim-test.vuce.gob.pe/pass-through-https-cert/cp2/gestionduenave-query/1.0/agency/findByRuc?"/>
    <x v="36"/>
  </r>
  <r>
    <s v="DUE"/>
    <x v="0"/>
    <x v="0"/>
    <x v="30"/>
    <x v="3"/>
    <s v="https://gateway-apim-test.vuce.gob.pe/pass-through-https-cert/cp2/gestionduenave-query/1.0/agency/findByRuc?ruc=20100010136"/>
    <s v="No aplica"/>
    <s v="Bearer eyJhbGciOiJSUzI1NiIsInR5cCIgOiAiSldUIiwia2lkIiA6ICJZbzNJa18xYU9XUk5QcWxPLVJVTmUzVjhESldTU2U0eUgybFp4MG52cy1rIn0.eyJleHAiOjE3NTYxMzc1MDQsImlhdCI6MTc1NjEzNTcwNCwianRpIjoiMWU5Y2E5NmUtYmJkMy00ZjY0LTllMzAtZTEzYzAyNjJmOTcz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4N2I5N2Q1YS04MGI2LTQ0OTYtOGQ3OS1mNmQ4NWQyZjUxMWI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4N2I5N2Q1YS04MGI2LTQ0OTYtOGQ3OS1mNmQ4NWQyZjUxMWI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FIcW8rAt1QHQpM4ffr2PYH91mO0fkwr0F7GmXaKpVwI-zD_GNALzTvTWRhMVt1ElrEEV4fD7C7eIMgGCCiRjVQts9rlzpYxPkWZhlgVJoclY46LhrkZrKzVI2j2hG5vnHD5B5WrxrVlAN9EMr80V-0A1Y72W5Puw-pah5W8la8-XRzsAmvDtZKcm9lIpKSY8hhEB_mpQuKvFMUITjrZeGWBamULtM0nGKQVpin4wwrsZc5q6LsTwEKWp29UWCtPK8H2JAePHI51Zpy_yv1i5A11bkZ0fM2TUj0cx30uPyVKSnqM4-_-hVn2nITYAcrYfMYT6Z7voZ78p2d8Aguvqrw"/>
    <n v="101"/>
    <s v="101 | Rosa Odar Prueba"/>
    <s v="application/json, text/plain, */*"/>
    <s v="No aplica"/>
    <n v="20100010136"/>
    <s v="gestionduenave-query"/>
    <s v="https://gateway-apim-test.vuce.gob.pe/pass-through-https-cert/cp2/gestionduenave-query/1.0/agency/findByRuc?ruc=20100010136"/>
    <n v="123"/>
    <n v="108"/>
    <s v="https://gateway-apim-test.vuce.gob.pe/pass-through-https-cert/cp2/gestionduenave-query/1.0/agency/findByRuc?"/>
    <s v="https://gateway-apim-test.vuce.gob.pe/pass-through-https-cert/cp2/gestionduenave-query/1.0/agency/findByRuc?"/>
    <x v="36"/>
  </r>
  <r>
    <s v="DUE"/>
    <x v="0"/>
    <x v="0"/>
    <x v="35"/>
    <x v="3"/>
    <s v="https://gateway-apim-test.vuce.gob.pe/pass-through-https-cert/cp2/gestionduenave-query/1.0/agency/findByRuc?ruc=20147907487"/>
    <s v="No aplica"/>
    <s v="Bearer eyJhbGciOiJSUzI1NiIsInR5cCIgOiAiSldUIiwia2lkIiA6ICJZbzNJa18xYU9XUk5QcWxPLVJVTmUzVjhESldTU2U0eUgybFp4MG52cy1rIn0.eyJleHAiOjE3NTYxMzYzODYsImlhdCI6MTc1NjEzNDU4NiwianRpIjoiNGI5OTAwMDktZTFmYy00ZGY4LWI2MGUtMmY2NzhlYmRiYWE0IiwiaXNzIjoiaHR0cHM6Ly9hdXRob3JpemUtdGVzdC52dWNlLmdvYi5wZS9hdXRoMi9yZWFsbXMvYXV0ZW50aWNhY2lvbjIiLCJhdWQiOiJhY2NvdW50Iiwic3ViIjoiZjo1ODY4MTA4Zi0yZTdkLTQ4NGEtYTZkYi00ZWYyMmZhZjJlYWE6Y3AtY2VydGktMTFAZ21haWwuY29tIiwidHlwIjoiQmVhcmVyIiwiYXpwIjoibGFuZGluZy1hdXRoMiIsInNlc3Npb25fc3RhdGUiOiJkNzA0MTIyOC02OWY5LTRiMzEtOWM0ZC1jZGVmZDM5MTZhZWY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JkNzA0MTIyOC02OWY5LTRiMzEtOWM0ZC1jZGVmZDM5MTZhZWYiLCJlbWFpbF92ZXJpZmllZCI6ZmFsc2UsImRlc1RpcG9Eb2N1bWVudG8iOiJETkkiLCJjb2RUaXBvRG9jdW1lbnRvIjoiMiIsInByZWZlcnJlZF91c2VybmFtZSI6ImNwLWNlcnRpLTExQGdtYWlsLmNvbSIsIm51bWVyb0RvY3VtZW50byI6IjQwODk4MDA2IiwiYXBlTWF0ZXJubyI6Ikh1YW1hbiIsIm5vbWJyZUNvbXBsZXRvIjoiSGVjdG9yIEhpZGFsZ28gSHVhbWFuIiwiYXBlUGF0ZXJubyI6IkhpZGFsZ28iLCJlbWFpbCI6ImNwLWNlcnRpLTExQGdtYWlsLmNvbSIsIm5vbWJyZXMiOiJIZWN0b3IifQ.i_V-EfSx-t--Eq6PEGzEOuizKY1f9N_2p1fFCuC6JPBDTFXexm9ouhbnZq92eH1jdFEu8_D5xYFLru7HzEPN3rJwgbBbLB11Wuj0LixY_2f3CkMwDklZwV6D4rmYqRp9M9NLQvHqvFtksR_K0vQtYLERv-QgU2K_KL6nfYlq56leGnV0ejK5EdWzovpr4yEFKHSPdrXIiGlyZt84CTcgRLU1BBkCkRmVFC7aq_edZqESxt2QHu0dbGyC79pu_PxOUzWesFTtdmm8beCrcaPofuZZ1lbtlovFZULPYtlphatpRzCL-tLap-dfz2FAVj-ReNnhzxl6BhM0JPrXeu89Cg"/>
    <n v="110"/>
    <s v="110 | Hector Hidalgo Huaman"/>
    <s v="application/json, text/plain, */*"/>
    <s v="No aplica"/>
    <n v="20509645150"/>
    <s v="gestionduenave-query"/>
    <s v="https://gateway-apim-test.vuce.gob.pe/pass-through-https-cert/cp2/gestionduenave-query/1.0/agency/findByRuc?ruc=20147907487"/>
    <n v="123"/>
    <n v="108"/>
    <s v="https://gateway-apim-test.vuce.gob.pe/pass-through-https-cert/cp2/gestionduenave-query/1.0/agency/findByRuc?"/>
    <s v="https://gateway-apim-test.vuce.gob.pe/pass-through-https-cert/cp2/gestionduenave-query/1.0/agency/findByRuc?"/>
    <x v="36"/>
  </r>
  <r>
    <s v="DUE"/>
    <x v="0"/>
    <x v="0"/>
    <x v="35"/>
    <x v="3"/>
    <s v="https://gateway-apim-test.vuce.gob.pe/pass-through-https-cert/cp2/gestionduenave-query/1.0/agency/findByRuc?ruc=20509645150"/>
    <s v="No aplica"/>
    <s v="Bearer eyJhbGciOiJSUzI1NiIsInR5cCIgOiAiSldUIiwia2lkIiA6ICJZbzNJa18xYU9XUk5QcWxPLVJVTmUzVjhESldTU2U0eUgybFp4MG52cy1rIn0.eyJleHAiOjE3NTYxMzYzODYsImlhdCI6MTc1NjEzNDU4NiwianRpIjoiNGI5OTAwMDktZTFmYy00ZGY4LWI2MGUtMmY2NzhlYmRiYWE0IiwiaXNzIjoiaHR0cHM6Ly9hdXRob3JpemUtdGVzdC52dWNlLmdvYi5wZS9hdXRoMi9yZWFsbXMvYXV0ZW50aWNhY2lvbjIiLCJhdWQiOiJhY2NvdW50Iiwic3ViIjoiZjo1ODY4MTA4Zi0yZTdkLTQ4NGEtYTZkYi00ZWYyMmZhZjJlYWE6Y3AtY2VydGktMTFAZ21haWwuY29tIiwidHlwIjoiQmVhcmVyIiwiYXpwIjoibGFuZGluZy1hdXRoMiIsInNlc3Npb25fc3RhdGUiOiJkNzA0MTIyOC02OWY5LTRiMzEtOWM0ZC1jZGVmZDM5MTZhZWY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JkNzA0MTIyOC02OWY5LTRiMzEtOWM0ZC1jZGVmZDM5MTZhZWYiLCJlbWFpbF92ZXJpZmllZCI6ZmFsc2UsImRlc1RpcG9Eb2N1bWVudG8iOiJETkkiLCJjb2RUaXBvRG9jdW1lbnRvIjoiMiIsInByZWZlcnJlZF91c2VybmFtZSI6ImNwLWNlcnRpLTExQGdtYWlsLmNvbSIsIm51bWVyb0RvY3VtZW50byI6IjQwODk4MDA2IiwiYXBlTWF0ZXJubyI6Ikh1YW1hbiIsIm5vbWJyZUNvbXBsZXRvIjoiSGVjdG9yIEhpZGFsZ28gSHVhbWFuIiwiYXBlUGF0ZXJubyI6IkhpZGFsZ28iLCJlbWFpbCI6ImNwLWNlcnRpLTExQGdtYWlsLmNvbSIsIm5vbWJyZXMiOiJIZWN0b3IifQ.i_V-EfSx-t--Eq6PEGzEOuizKY1f9N_2p1fFCuC6JPBDTFXexm9ouhbnZq92eH1jdFEu8_D5xYFLru7HzEPN3rJwgbBbLB11Wuj0LixY_2f3CkMwDklZwV6D4rmYqRp9M9NLQvHqvFtksR_K0vQtYLERv-QgU2K_KL6nfYlq56leGnV0ejK5EdWzovpr4yEFKHSPdrXIiGlyZt84CTcgRLU1BBkCkRmVFC7aq_edZqESxt2QHu0dbGyC79pu_PxOUzWesFTtdmm8beCrcaPofuZZ1lbtlovFZULPYtlphatpRzCL-tLap-dfz2FAVj-ReNnhzxl6BhM0JPrXeu89Cg"/>
    <n v="110"/>
    <s v="110 | Hector Hidalgo Huaman"/>
    <s v="application/json, text/plain, */*"/>
    <s v="No aplica"/>
    <n v="20509645150"/>
    <s v="gestionduenave-query"/>
    <s v="https://gateway-apim-test.vuce.gob.pe/pass-through-https-cert/cp2/gestionduenave-query/1.0/agency/findByRuc?ruc=20509645150"/>
    <n v="123"/>
    <n v="108"/>
    <s v="https://gateway-apim-test.vuce.gob.pe/pass-through-https-cert/cp2/gestionduenave-query/1.0/agency/findByRuc?"/>
    <s v="https://gateway-apim-test.vuce.gob.pe/pass-through-https-cert/cp2/gestionduenave-query/1.0/agency/findByRuc?"/>
    <x v="36"/>
  </r>
  <r>
    <s v="DUE"/>
    <x v="0"/>
    <x v="0"/>
    <x v="35"/>
    <x v="3"/>
    <s v="https://gateway-apim-test.vuce.gob.pe/pass-through-https-cert/cp2/gestionduenave-query/1.0/auth-arribo/listar-opinion?escalaId=1332&amp;indicador=S"/>
    <s v="No aplica"/>
    <s v="Bearer eyJhbGciOiJSUzI1NiIsInR5cCIgOiAiSldUIiwia2lkIiA6ICJZbzNJa18xYU9XUk5QcWxPLVJVTmUzVjhESldTU2U0eUgybFp4MG52cy1rIn0.eyJleHAiOjE3NTYxMzYzODYsImlhdCI6MTc1NjEzNDU4NiwianRpIjoiNGI5OTAwMDktZTFmYy00ZGY4LWI2MGUtMmY2NzhlYmRiYWE0IiwiaXNzIjoiaHR0cHM6Ly9hdXRob3JpemUtdGVzdC52dWNlLmdvYi5wZS9hdXRoMi9yZWFsbXMvYXV0ZW50aWNhY2lvbjIiLCJhdWQiOiJhY2NvdW50Iiwic3ViIjoiZjo1ODY4MTA4Zi0yZTdkLTQ4NGEtYTZkYi00ZWYyMmZhZjJlYWE6Y3AtY2VydGktMTFAZ21haWwuY29tIiwidHlwIjoiQmVhcmVyIiwiYXpwIjoibGFuZGluZy1hdXRoMiIsInNlc3Npb25fc3RhdGUiOiJkNzA0MTIyOC02OWY5LTRiMzEtOWM0ZC1jZGVmZDM5MTZhZWY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JkNzA0MTIyOC02OWY5LTRiMzEtOWM0ZC1jZGVmZDM5MTZhZWYiLCJlbWFpbF92ZXJpZmllZCI6ZmFsc2UsImRlc1RpcG9Eb2N1bWVudG8iOiJETkkiLCJjb2RUaXBvRG9jdW1lbnRvIjoiMiIsInByZWZlcnJlZF91c2VybmFtZSI6ImNwLWNlcnRpLTExQGdtYWlsLmNvbSIsIm51bWVyb0RvY3VtZW50byI6IjQwODk4MDA2IiwiYXBlTWF0ZXJubyI6Ikh1YW1hbiIsIm5vbWJyZUNvbXBsZXRvIjoiSGVjdG9yIEhpZGFsZ28gSHVhbWFuIiwiYXBlUGF0ZXJubyI6IkhpZGFsZ28iLCJlbWFpbCI6ImNwLWNlcnRpLTExQGdtYWlsLmNvbSIsIm5vbWJyZXMiOiJIZWN0b3IifQ.i_V-EfSx-t--Eq6PEGzEOuizKY1f9N_2p1fFCuC6JPBDTFXexm9ouhbnZq92eH1jdFEu8_D5xYFLru7HzEPN3rJwgbBbLB11Wuj0LixY_2f3CkMwDklZwV6D4rmYqRp9M9NLQvHqvFtksR_K0vQtYLERv-QgU2K_KL6nfYlq56leGnV0ejK5EdWzovpr4yEFKHSPdrXIiGlyZt84CTcgRLU1BBkCkRmVFC7aq_edZqESxt2QHu0dbGyC79pu_PxOUzWesFTtdmm8beCrcaPofuZZ1lbtlovFZULPYtlphatpRzCL-tLap-dfz2FAVj-ReNnhzxl6BhM0JPrXeu89Cg"/>
    <n v="110"/>
    <s v="110 | Hector Hidalgo Huaman"/>
    <s v="application/json, text/plain, */*"/>
    <s v="No aplica"/>
    <n v="20509645150"/>
    <s v="gestionduenave-query"/>
    <s v="https://gateway-apim-test.vuce.gob.pe/pass-through-https-cert/cp2/gestionduenave-query/1.0/auth-arribo/listar-opinion?escalaId=1332&amp;indicador=S"/>
    <n v="143"/>
    <n v="118"/>
    <s v="https://gateway-apim-test.vuce.gob.pe/pass-through-https-cert/cp2/gestionduenave-query/1.0/auth-arribo/listar-opinion?"/>
    <s v="https://gateway-apim-test.vuce.gob.pe/pass-through-https-cert/cp2/gestionduenave-query/1.0/auth-arribo/listar-opinion?"/>
    <x v="74"/>
  </r>
  <r>
    <s v="DUE"/>
    <x v="0"/>
    <x v="0"/>
    <x v="34"/>
    <x v="3"/>
    <s v="https://gateway-apim-test.vuce.gob.pe/pass-through-https-cert/cp2/gestionduenave-query/1.0/cambioagencia/validaciones?rucEmisor=20100010136&amp;rucReceptor=20494101077&amp;cambioAgenciaId=2303"/>
    <s v=" No aplica "/>
    <s v="Bearer eyJhbGciOiJSUzI1NiIsInR5cCIgOiAiSldUIiwia2lkIiA6ICJZbzNJa18xYU9XUk5QcWxPLVJVTmUzVjhESldTU2U0eUgybFp4MG52cy1rIn0.eyJleHAiOjE3NTU5MDI1NTUsImlhdCI6MTc1NTkwMDc1NSwianRpIjoiODYxNDdkMjUtZDJiZC00MGY4LThjNzktNjM2NjI3NmE1MzFk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JkYTM2NjAxYy1iZDkxLTQ0ZWQtYTgxMy03ZTg4ZDM1NTI0NTA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JkYTM2NjAxYy1iZDkxLTQ0ZWQtYTgxMy03ZTg4ZDM1NTI0NTA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VrvNsb1oH_db5LKEo9iXFgj0t-nAAoHioibr0Md75lk12XfoqPrykkm2y9vx2X_YDeJE-jrKLHyuCg5LoF9QrtOhoxEkLfWuFfhLXXhW6Jn1FysKv1EkQ992BmHmZkT3aoogXjC3BOGC8y2n_jtpYM_U4cPeV1YC_dGAPa02AvM1IOGvdvPDXcrMYHePwqMFRm-V8ianLLZiZ87cRd4FGxtDRKtYp5-lUbVEiLGKHS18ImKCsZ6tJ0qBh-doP-tOA27-Bi-Q56XcmU5eA3zMHj_uHin_SIMXMQoWBXaADvwt1dFRZTFglCf-Y0A2lGxFiLgpDPSzNHCWIWPjGKXXtg"/>
    <n v="101"/>
    <s v="101 | Rosa Odar Prueba"/>
    <s v="application/json, text/plain, */*"/>
    <m/>
    <n v="20100010136"/>
    <s v="gestionduenave-query"/>
    <s v="https://gateway-apim-test.vuce.gob.pe/pass-through-https-cert/cp2/gestionduenave-query/1.0/cambioagencia/validaciones?rucEmisor=20100010136&amp;rucReceptor=20494101077&amp;cambioAgenciaId=2303"/>
    <n v="184"/>
    <n v="118"/>
    <s v="https://gateway-apim-test.vuce.gob.pe/pass-through-https-cert/cp2/gestionduenave-query/1.0/cambioagencia/validaciones?"/>
    <s v="https://gateway-apim-test.vuce.gob.pe/pass-through-https-cert/cp2/gestionduenave-query/1.0/cambioagencia/validaciones?"/>
    <x v="75"/>
  </r>
  <r>
    <s v="DUE"/>
    <x v="0"/>
    <x v="0"/>
    <x v="41"/>
    <x v="3"/>
    <s v="https://gateway-apim-test.vuce.gob.pe/pass-through-https-cert/cp2/gestionduenave-query/1.0/despacho/escala/1332"/>
    <s v="No aplica"/>
    <s v="Bearer eyJhbGciOiJSUzI1NiIsInR5cCIgOiAiSldUIiwia2lkIiA6ICJZbzNJa18xYU9XUk5QcWxPLVJVTmUzVjhESldTU2U0eUgybFp4MG52cy1rIn0.eyJleHAiOjE3NTYxMzYzODYsImlhdCI6MTc1NjEzNDU4NiwianRpIjoiNGI5OTAwMDktZTFmYy00ZGY4LWI2MGUtMmY2NzhlYmRiYWE0IiwiaXNzIjoiaHR0cHM6Ly9hdXRob3JpemUtdGVzdC52dWNlLmdvYi5wZS9hdXRoMi9yZWFsbXMvYXV0ZW50aWNhY2lvbjIiLCJhdWQiOiJhY2NvdW50Iiwic3ViIjoiZjo1ODY4MTA4Zi0yZTdkLTQ4NGEtYTZkYi00ZWYyMmZhZjJlYWE6Y3AtY2VydGktMTFAZ21haWwuY29tIiwidHlwIjoiQmVhcmVyIiwiYXpwIjoibGFuZGluZy1hdXRoMiIsInNlc3Npb25fc3RhdGUiOiJkNzA0MTIyOC02OWY5LTRiMzEtOWM0ZC1jZGVmZDM5MTZhZWY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JkNzA0MTIyOC02OWY5LTRiMzEtOWM0ZC1jZGVmZDM5MTZhZWYiLCJlbWFpbF92ZXJpZmllZCI6ZmFsc2UsImRlc1RpcG9Eb2N1bWVudG8iOiJETkkiLCJjb2RUaXBvRG9jdW1lbnRvIjoiMiIsInByZWZlcnJlZF91c2VybmFtZSI6ImNwLWNlcnRpLTExQGdtYWlsLmNvbSIsIm51bWVyb0RvY3VtZW50byI6IjQwODk4MDA2IiwiYXBlTWF0ZXJubyI6Ikh1YW1hbiIsIm5vbWJyZUNvbXBsZXRvIjoiSGVjdG9yIEhpZGFsZ28gSHVhbWFuIiwiYXBlUGF0ZXJubyI6IkhpZGFsZ28iLCJlbWFpbCI6ImNwLWNlcnRpLTExQGdtYWlsLmNvbSIsIm5vbWJyZXMiOiJIZWN0b3IifQ.i_V-EfSx-t--Eq6PEGzEOuizKY1f9N_2p1fFCuC6JPBDTFXexm9ouhbnZq92eH1jdFEu8_D5xYFLru7HzEPN3rJwgbBbLB11Wuj0LixY_2f3CkMwDklZwV6D4rmYqRp9M9NLQvHqvFtksR_K0vQtYLERv-QgU2K_KL6nfYlq56leGnV0ejK5EdWzovpr4yEFKHSPdrXIiGlyZt84CTcgRLU1BBkCkRmVFC7aq_edZqESxt2QHu0dbGyC79pu_PxOUzWesFTtdmm8beCrcaPofuZZ1lbtlovFZULPYtlphatpRzCL-tLap-dfz2FAVj-ReNnhzxl6BhM0JPrXeu89Cg"/>
    <n v="110"/>
    <s v="110 | Hector Hidalgo Huaman"/>
    <s v="application/json, text/plain, */*"/>
    <s v="No aplica"/>
    <n v="20509645150"/>
    <s v="gestionduenave-query"/>
    <s v="https://gateway-apim-test.vuce.gob.pe/pass-through-https-cert/cp2/gestionduenave-query/1.0/despacho/escala/1332"/>
    <n v="111"/>
    <n v="111"/>
    <s v="https://gateway-apim-test.vuce.gob.pe/pass-through-https-cert/cp2/gestionduenave-query/1.0/despacho/escala/1332"/>
    <s v="https://gateway-apim-test.vuce.gob.pe/pass-through-https-cert/cp2/gestionduenave-query/1.0/despacho/escala/1332"/>
    <x v="76"/>
  </r>
  <r>
    <s v="DUE"/>
    <x v="0"/>
    <x v="0"/>
    <x v="37"/>
    <x v="3"/>
    <s v="https://gateway-apim-test.vuce.gob.pe/pass-through-https-cert/cp2/gestionduenave-query/1.0/despacho/escala/1332"/>
    <s v="No aplica"/>
    <s v="Bearer eyJhbGciOiJSUzI1NiIsInR5cCIgOiAiSldUIiwia2lkIiA6ICJZbzNJa18xYU9XUk5QcWxPLVJVTmUzVjhESldTU2U0eUgybFp4MG52cy1rIn0.eyJleHAiOjE3NTYxMzY5MTQsImlhdCI6MTc1NjEzNTExNCwianRpIjoiMTQxOTAwMGYtNjlmZi00NmEwLTg2MWEtODNjZWMyZDMzYWI5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5OWI0YWEzYy00ZjNjLTQxNTEtYjgwMC01Mjc4NDA1YzA2ZTU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5OWI0YWEzYy00ZjNjLTQxNTEtYjgwMC01Mjc4NDA1YzA2ZTU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Yr_NOMpNoowsubrvP69wHub30bkd7Qjj-zH3bEulVzK_FL6vEAYpvi1zV4eSti1YvDhWOUTck__1JG40OJkP3CLdk54sRDaAe1k4zXGSXA7Fuh31nZNxs81kiYVA-FgcGXcXXfzutMkRh3sWbvjD50cb0ulaK-ySY20FEsXaHNyMpppbngeQNx3IRRiA6ztRxNWromZ_L8-cNxdkaPKUTR-X01gI4Dwp7XuHWDhZBmarSZ8pe8ygR5BpMbpEOoHd6Y0yu2KKVLtuzValFRvrNy5iLDq427OiTN8GU41H--bV1r1ysrnFVUZrZSV0kgqPXlufuwcnh1OBI2iQh70xjw"/>
    <n v="101"/>
    <s v="101 | Rosa Odar Prueba"/>
    <s v="application/json, text/plain, */*"/>
    <s v="No aplica"/>
    <n v="20100010136"/>
    <s v="gestionduenave-query"/>
    <s v="https://gateway-apim-test.vuce.gob.pe/pass-through-https-cert/cp2/gestionduenave-query/1.0/despacho/escala/1332"/>
    <n v="111"/>
    <n v="111"/>
    <s v="https://gateway-apim-test.vuce.gob.pe/pass-through-https-cert/cp2/gestionduenave-query/1.0/despacho/escala/1332"/>
    <s v="https://gateway-apim-test.vuce.gob.pe/pass-through-https-cert/cp2/gestionduenave-query/1.0/despacho/escala/1332"/>
    <x v="76"/>
  </r>
  <r>
    <s v="DUE"/>
    <x v="0"/>
    <x v="0"/>
    <x v="37"/>
    <x v="3"/>
    <s v="https://gateway-apim-test.vuce.gob.pe/pass-through-https-cert/cp2/gestionduenave-query/1.0/despacho/escala/1332"/>
    <s v="No aplica"/>
    <s v="Bearer eyJhbGciOiJSUzI1NiIsInR5cCIgOiAiSldUIiwia2lkIiA6ICJZbzNJa18xYU9XUk5QcWxPLVJVTmUzVjhESldTU2U0eUgybFp4MG52cy1rIn0.eyJleHAiOjE3NTYxMzY5MTQsImlhdCI6MTc1NjEzNTExNCwianRpIjoiMTQxOTAwMGYtNjlmZi00NmEwLTg2MWEtODNjZWMyZDMzYWI5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5OWI0YWEzYy00ZjNjLTQxNTEtYjgwMC01Mjc4NDA1YzA2ZTU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5OWI0YWEzYy00ZjNjLTQxNTEtYjgwMC01Mjc4NDA1YzA2ZTU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Yr_NOMpNoowsubrvP69wHub30bkd7Qjj-zH3bEulVzK_FL6vEAYpvi1zV4eSti1YvDhWOUTck__1JG40OJkP3CLdk54sRDaAe1k4zXGSXA7Fuh31nZNxs81kiYVA-FgcGXcXXfzutMkRh3sWbvjD50cb0ulaK-ySY20FEsXaHNyMpppbngeQNx3IRRiA6ztRxNWromZ_L8-cNxdkaPKUTR-X01gI4Dwp7XuHWDhZBmarSZ8pe8ygR5BpMbpEOoHd6Y0yu2KKVLtuzValFRvrNy5iLDq427OiTN8GU41H--bV1r1ysrnFVUZrZSV0kgqPXlufuwcnh1OBI2iQh70xjw"/>
    <n v="101"/>
    <s v="101 | Rosa Odar Prueba"/>
    <s v="application/json, text/plain, */*"/>
    <s v="No aplica"/>
    <n v="20100010136"/>
    <s v="gestionduenave-query"/>
    <s v="https://gateway-apim-test.vuce.gob.pe/pass-through-https-cert/cp2/gestionduenave-query/1.0/despacho/escala/1332"/>
    <n v="111"/>
    <n v="111"/>
    <s v="https://gateway-apim-test.vuce.gob.pe/pass-through-https-cert/cp2/gestionduenave-query/1.0/despacho/escala/1332"/>
    <s v="https://gateway-apim-test.vuce.gob.pe/pass-through-https-cert/cp2/gestionduenave-query/1.0/despacho/escala/1332"/>
    <x v="76"/>
  </r>
  <r>
    <s v="DUE"/>
    <x v="0"/>
    <x v="0"/>
    <x v="38"/>
    <x v="3"/>
    <s v="https://gateway-apim-test.vuce.gob.pe/pass-through-https-cert/cp2/gestionduenave-query/1.0/despacho/escala/1332"/>
    <s v="No aplica"/>
    <s v="Bearer eyJhbGciOiJSUzI1NiIsInR5cCIgOiAiSldUIiwia2lkIiA6ICJZbzNJa18xYU9XUk5QcWxPLVJVTmUzVjhESldTU2U0eUgybFp4MG52cy1rIn0.eyJleHAiOjE3NTYxMzY5MTQsImlhdCI6MTc1NjEzNTExNCwianRpIjoiMTQxOTAwMGYtNjlmZi00NmEwLTg2MWEtODNjZWMyZDMzYWI5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5OWI0YWEzYy00ZjNjLTQxNTEtYjgwMC01Mjc4NDA1YzA2ZTU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5OWI0YWEzYy00ZjNjLTQxNTEtYjgwMC01Mjc4NDA1YzA2ZTU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Yr_NOMpNoowsubrvP69wHub30bkd7Qjj-zH3bEulVzK_FL6vEAYpvi1zV4eSti1YvDhWOUTck__1JG40OJkP3CLdk54sRDaAe1k4zXGSXA7Fuh31nZNxs81kiYVA-FgcGXcXXfzutMkRh3sWbvjD50cb0ulaK-ySY20FEsXaHNyMpppbngeQNx3IRRiA6ztRxNWromZ_L8-cNxdkaPKUTR-X01gI4Dwp7XuHWDhZBmarSZ8pe8ygR5BpMbpEOoHd6Y0yu2KKVLtuzValFRvrNy5iLDq427OiTN8GU41H--bV1r1ysrnFVUZrZSV0kgqPXlufuwcnh1OBI2iQh70xjw"/>
    <n v="101"/>
    <s v="101 | Rosa Odar Prueba"/>
    <s v="application/json, text/plain, */*"/>
    <s v="No aplica"/>
    <n v="20100010136"/>
    <s v="gestionduenave-query"/>
    <s v="https://gateway-apim-test.vuce.gob.pe/pass-through-https-cert/cp2/gestionduenave-query/1.0/despacho/escala/1332"/>
    <n v="111"/>
    <n v="111"/>
    <s v="https://gateway-apim-test.vuce.gob.pe/pass-through-https-cert/cp2/gestionduenave-query/1.0/despacho/escala/1332"/>
    <s v="https://gateway-apim-test.vuce.gob.pe/pass-through-https-cert/cp2/gestionduenave-query/1.0/despacho/escala/1332"/>
    <x v="76"/>
  </r>
  <r>
    <s v="DUE"/>
    <x v="0"/>
    <x v="0"/>
    <x v="30"/>
    <x v="3"/>
    <s v="https://gateway-apim-test.vuce.gob.pe/pass-through-https-cert/cp2/gestionduenave-query/1.0/despacho/escala/1332"/>
    <s v="No aplica"/>
    <s v="Bearer eyJhbGciOiJSUzI1NiIsInR5cCIgOiAiSldUIiwia2lkIiA6ICJZbzNJa18xYU9XUk5QcWxPLVJVTmUzVjhESldTU2U0eUgybFp4MG52cy1rIn0.eyJleHAiOjE3NTYxMzc1MDQsImlhdCI6MTc1NjEzNTcwNCwianRpIjoiMWU5Y2E5NmUtYmJkMy00ZjY0LTllMzAtZTEzYzAyNjJmOTcz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4N2I5N2Q1YS04MGI2LTQ0OTYtOGQ3OS1mNmQ4NWQyZjUxMWI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4N2I5N2Q1YS04MGI2LTQ0OTYtOGQ3OS1mNmQ4NWQyZjUxMWI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FIcW8rAt1QHQpM4ffr2PYH91mO0fkwr0F7GmXaKpVwI-zD_GNALzTvTWRhMVt1ElrEEV4fD7C7eIMgGCCiRjVQts9rlzpYxPkWZhlgVJoclY46LhrkZrKzVI2j2hG5vnHD5B5WrxrVlAN9EMr80V-0A1Y72W5Puw-pah5W8la8-XRzsAmvDtZKcm9lIpKSY8hhEB_mpQuKvFMUITjrZeGWBamULtM0nGKQVpin4wwrsZc5q6LsTwEKWp29UWCtPK8H2JAePHI51Zpy_yv1i5A11bkZ0fM2TUj0cx30uPyVKSnqM4-_-hVn2nITYAcrYfMYT6Z7voZ78p2d8Aguvqrw"/>
    <n v="101"/>
    <s v="101 | Rosa Odar Prueba"/>
    <s v="application/json, text/plain, */*"/>
    <s v="No aplica"/>
    <n v="20100010136"/>
    <s v="gestionduenave-query"/>
    <s v="https://gateway-apim-test.vuce.gob.pe/pass-through-https-cert/cp2/gestionduenave-query/1.0/despacho/escala/1332"/>
    <n v="111"/>
    <n v="111"/>
    <s v="https://gateway-apim-test.vuce.gob.pe/pass-through-https-cert/cp2/gestionduenave-query/1.0/despacho/escala/1332"/>
    <s v="https://gateway-apim-test.vuce.gob.pe/pass-through-https-cert/cp2/gestionduenave-query/1.0/despacho/escala/1332"/>
    <x v="76"/>
  </r>
  <r>
    <s v="DUE"/>
    <x v="0"/>
    <x v="0"/>
    <x v="41"/>
    <x v="3"/>
    <s v="https://gateway-apim-test.vuce.gob.pe/pass-through-https-cert/cp2/gestionduenave-query/1.0/despacho/guid/1332"/>
    <s v="No aplica"/>
    <s v="Bearer eyJhbGciOiJSUzI1NiIsInR5cCIgOiAiSldUIiwia2lkIiA6ICJZbzNJa18xYU9XUk5QcWxPLVJVTmUzVjhESldTU2U0eUgybFp4MG52cy1rIn0.eyJleHAiOjE3NTYxMzYzODYsImlhdCI6MTc1NjEzNDU4NiwianRpIjoiNGI5OTAwMDktZTFmYy00ZGY4LWI2MGUtMmY2NzhlYmRiYWE0IiwiaXNzIjoiaHR0cHM6Ly9hdXRob3JpemUtdGVzdC52dWNlLmdvYi5wZS9hdXRoMi9yZWFsbXMvYXV0ZW50aWNhY2lvbjIiLCJhdWQiOiJhY2NvdW50Iiwic3ViIjoiZjo1ODY4MTA4Zi0yZTdkLTQ4NGEtYTZkYi00ZWYyMmZhZjJlYWE6Y3AtY2VydGktMTFAZ21haWwuY29tIiwidHlwIjoiQmVhcmVyIiwiYXpwIjoibGFuZGluZy1hdXRoMiIsInNlc3Npb25fc3RhdGUiOiJkNzA0MTIyOC02OWY5LTRiMzEtOWM0ZC1jZGVmZDM5MTZhZWY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JkNzA0MTIyOC02OWY5LTRiMzEtOWM0ZC1jZGVmZDM5MTZhZWYiLCJlbWFpbF92ZXJpZmllZCI6ZmFsc2UsImRlc1RpcG9Eb2N1bWVudG8iOiJETkkiLCJjb2RUaXBvRG9jdW1lbnRvIjoiMiIsInByZWZlcnJlZF91c2VybmFtZSI6ImNwLWNlcnRpLTExQGdtYWlsLmNvbSIsIm51bWVyb0RvY3VtZW50byI6IjQwODk4MDA2IiwiYXBlTWF0ZXJubyI6Ikh1YW1hbiIsIm5vbWJyZUNvbXBsZXRvIjoiSGVjdG9yIEhpZGFsZ28gSHVhbWFuIiwiYXBlUGF0ZXJubyI6IkhpZGFsZ28iLCJlbWFpbCI6ImNwLWNlcnRpLTExQGdtYWlsLmNvbSIsIm5vbWJyZXMiOiJIZWN0b3IifQ.i_V-EfSx-t--Eq6PEGzEOuizKY1f9N_2p1fFCuC6JPBDTFXexm9ouhbnZq92eH1jdFEu8_D5xYFLru7HzEPN3rJwgbBbLB11Wuj0LixY_2f3CkMwDklZwV6D4rmYqRp9M9NLQvHqvFtksR_K0vQtYLERv-QgU2K_KL6nfYlq56leGnV0ejK5EdWzovpr4yEFKHSPdrXIiGlyZt84CTcgRLU1BBkCkRmVFC7aq_edZqESxt2QHu0dbGyC79pu_PxOUzWesFTtdmm8beCrcaPofuZZ1lbtlovFZULPYtlphatpRzCL-tLap-dfz2FAVj-ReNnhzxl6BhM0JPrXeu89Cg"/>
    <n v="110"/>
    <s v="110 | Hector Hidalgo Huaman"/>
    <s v="application/json, text/plain, */*"/>
    <s v="No aplica"/>
    <n v="20509645150"/>
    <s v="gestionduenave-query"/>
    <s v="https://gateway-apim-test.vuce.gob.pe/pass-through-https-cert/cp2/gestionduenave-query/1.0/despacho/guid/1332"/>
    <n v="109"/>
    <n v="109"/>
    <s v="https://gateway-apim-test.vuce.gob.pe/pass-through-https-cert/cp2/gestionduenave-query/1.0/despacho/guid/1332"/>
    <s v="https://gateway-apim-test.vuce.gob.pe/pass-through-https-cert/cp2/gestionduenave-query/1.0/despacho/guid/1332"/>
    <x v="77"/>
  </r>
  <r>
    <s v="DUE"/>
    <x v="0"/>
    <x v="0"/>
    <x v="41"/>
    <x v="3"/>
    <s v="https://gateway-apim-test.vuce.gob.pe/pass-through-https-cert/cp2/gestionduenave-query/1.0/escalas/1332?escalaId=1332"/>
    <s v="No aplica"/>
    <s v="Bearer eyJhbGciOiJSUzI1NiIsInR5cCIgOiAiSldUIiwia2lkIiA6ICJZbzNJa18xYU9XUk5QcWxPLVJVTmUzVjhESldTU2U0eUgybFp4MG52cy1rIn0.eyJleHAiOjE3NTYxMzYzODYsImlhdCI6MTc1NjEzNDU4NiwianRpIjoiNGI5OTAwMDktZTFmYy00ZGY4LWI2MGUtMmY2NzhlYmRiYWE0IiwiaXNzIjoiaHR0cHM6Ly9hdXRob3JpemUtdGVzdC52dWNlLmdvYi5wZS9hdXRoMi9yZWFsbXMvYXV0ZW50aWNhY2lvbjIiLCJhdWQiOiJhY2NvdW50Iiwic3ViIjoiZjo1ODY4MTA4Zi0yZTdkLTQ4NGEtYTZkYi00ZWYyMmZhZjJlYWE6Y3AtY2VydGktMTFAZ21haWwuY29tIiwidHlwIjoiQmVhcmVyIiwiYXpwIjoibGFuZGluZy1hdXRoMiIsInNlc3Npb25fc3RhdGUiOiJkNzA0MTIyOC02OWY5LTRiMzEtOWM0ZC1jZGVmZDM5MTZhZWY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JkNzA0MTIyOC02OWY5LTRiMzEtOWM0ZC1jZGVmZDM5MTZhZWYiLCJlbWFpbF92ZXJpZmllZCI6ZmFsc2UsImRlc1RpcG9Eb2N1bWVudG8iOiJETkkiLCJjb2RUaXBvRG9jdW1lbnRvIjoiMiIsInByZWZlcnJlZF91c2VybmFtZSI6ImNwLWNlcnRpLTExQGdtYWlsLmNvbSIsIm51bWVyb0RvY3VtZW50byI6IjQwODk4MDA2IiwiYXBlTWF0ZXJubyI6Ikh1YW1hbiIsIm5vbWJyZUNvbXBsZXRvIjoiSGVjdG9yIEhpZGFsZ28gSHVhbWFuIiwiYXBlUGF0ZXJubyI6IkhpZGFsZ28iLCJlbWFpbCI6ImNwLWNlcnRpLTExQGdtYWlsLmNvbSIsIm5vbWJyZXMiOiJIZWN0b3IifQ.i_V-EfSx-t--Eq6PEGzEOuizKY1f9N_2p1fFCuC6JPBDTFXexm9ouhbnZq92eH1jdFEu8_D5xYFLru7HzEPN3rJwgbBbLB11Wuj0LixY_2f3CkMwDklZwV6D4rmYqRp9M9NLQvHqvFtksR_K0vQtYLERv-QgU2K_KL6nfYlq56leGnV0ejK5EdWzovpr4yEFKHSPdrXIiGlyZt84CTcgRLU1BBkCkRmVFC7aq_edZqESxt2QHu0dbGyC79pu_PxOUzWesFTtdmm8beCrcaPofuZZ1lbtlovFZULPYtlphatpRzCL-tLap-dfz2FAVj-ReNnhzxl6BhM0JPrXeu89Cg"/>
    <n v="110"/>
    <s v="110 | Hector Hidalgo Huaman"/>
    <s v="application/json, text/plain, */*"/>
    <s v="No aplica"/>
    <n v="20509645150"/>
    <s v="gestionduenave-query"/>
    <s v="https://gateway-apim-test.vuce.gob.pe/pass-through-https-cert/cp2/gestionduenave-query/1.0/escalas/1332?escalaId=1332"/>
    <n v="117"/>
    <n v="104"/>
    <s v="https://gateway-apim-test.vuce.gob.pe/pass-through-https-cert/cp2/gestionduenave-query/1.0/escalas/1332?"/>
    <s v="https://gateway-apim-test.vuce.gob.pe/pass-through-https-cert/cp2/gestionduenave-query/1.0/escalas/1332?"/>
    <x v="78"/>
  </r>
  <r>
    <s v="DUE"/>
    <x v="0"/>
    <x v="0"/>
    <x v="37"/>
    <x v="3"/>
    <s v="https://gateway-apim-test.vuce.gob.pe/pass-through-https-cert/cp2/gestionduenave-query/1.0/escalas/1332?escalaId=1332"/>
    <s v="No aplica"/>
    <s v="Bearer eyJhbGciOiJSUzI1NiIsInR5cCIgOiAiSldUIiwia2lkIiA6ICJZbzNJa18xYU9XUk5QcWxPLVJVTmUzVjhESldTU2U0eUgybFp4MG52cy1rIn0.eyJleHAiOjE3NTYxMzY5MTQsImlhdCI6MTc1NjEzNTExNCwianRpIjoiMTQxOTAwMGYtNjlmZi00NmEwLTg2MWEtODNjZWMyZDMzYWI5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5OWI0YWEzYy00ZjNjLTQxNTEtYjgwMC01Mjc4NDA1YzA2ZTU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5OWI0YWEzYy00ZjNjLTQxNTEtYjgwMC01Mjc4NDA1YzA2ZTU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Yr_NOMpNoowsubrvP69wHub30bkd7Qjj-zH3bEulVzK_FL6vEAYpvi1zV4eSti1YvDhWOUTck__1JG40OJkP3CLdk54sRDaAe1k4zXGSXA7Fuh31nZNxs81kiYVA-FgcGXcXXfzutMkRh3sWbvjD50cb0ulaK-ySY20FEsXaHNyMpppbngeQNx3IRRiA6ztRxNWromZ_L8-cNxdkaPKUTR-X01gI4Dwp7XuHWDhZBmarSZ8pe8ygR5BpMbpEOoHd6Y0yu2KKVLtuzValFRvrNy5iLDq427OiTN8GU41H--bV1r1ysrnFVUZrZSV0kgqPXlufuwcnh1OBI2iQh70xjw"/>
    <n v="101"/>
    <s v="101 | Rosa Odar Prueba"/>
    <s v="application/json, text/plain, */*"/>
    <s v="No aplica"/>
    <n v="20100010136"/>
    <s v="gestionduenave-query"/>
    <s v="https://gateway-apim-test.vuce.gob.pe/pass-through-https-cert/cp2/gestionduenave-query/1.0/escalas/1332?escalaId=1332"/>
    <n v="117"/>
    <n v="104"/>
    <s v="https://gateway-apim-test.vuce.gob.pe/pass-through-https-cert/cp2/gestionduenave-query/1.0/escalas/1332?"/>
    <s v="https://gateway-apim-test.vuce.gob.pe/pass-through-https-cert/cp2/gestionduenave-query/1.0/escalas/1332?"/>
    <x v="78"/>
  </r>
  <r>
    <s v="DUE"/>
    <x v="0"/>
    <x v="0"/>
    <x v="30"/>
    <x v="3"/>
    <s v="https://gateway-apim-test.vuce.gob.pe/pass-through-https-cert/cp2/gestionduenave-query/1.0/escalas/1332?escalaId=1332"/>
    <s v="No aplica"/>
    <s v="Bearer eyJhbGciOiJSUzI1NiIsInR5cCIgOiAiSldUIiwia2lkIiA6ICJZbzNJa18xYU9XUk5QcWxPLVJVTmUzVjhESldTU2U0eUgybFp4MG52cy1rIn0.eyJleHAiOjE3NTYxMzc1MDQsImlhdCI6MTc1NjEzNTcwNCwianRpIjoiMWU5Y2E5NmUtYmJkMy00ZjY0LTllMzAtZTEzYzAyNjJmOTcz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4N2I5N2Q1YS04MGI2LTQ0OTYtOGQ3OS1mNmQ4NWQyZjUxMWI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4N2I5N2Q1YS04MGI2LTQ0OTYtOGQ3OS1mNmQ4NWQyZjUxMWI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FIcW8rAt1QHQpM4ffr2PYH91mO0fkwr0F7GmXaKpVwI-zD_GNALzTvTWRhMVt1ElrEEV4fD7C7eIMgGCCiRjVQts9rlzpYxPkWZhlgVJoclY46LhrkZrKzVI2j2hG5vnHD5B5WrxrVlAN9EMr80V-0A1Y72W5Puw-pah5W8la8-XRzsAmvDtZKcm9lIpKSY8hhEB_mpQuKvFMUITjrZeGWBamULtM0nGKQVpin4wwrsZc5q6LsTwEKWp29UWCtPK8H2JAePHI51Zpy_yv1i5A11bkZ0fM2TUj0cx30uPyVKSnqM4-_-hVn2nITYAcrYfMYT6Z7voZ78p2d8Aguvqrw"/>
    <n v="101"/>
    <s v="101 | Rosa Odar Prueba"/>
    <s v="application/json, text/plain, */*"/>
    <s v="No aplica"/>
    <n v="20100010136"/>
    <s v="gestionduenave-query"/>
    <s v="https://gateway-apim-test.vuce.gob.pe/pass-through-https-cert/cp2/gestionduenave-query/1.0/escalas/1332?escalaId=1332"/>
    <n v="117"/>
    <n v="104"/>
    <s v="https://gateway-apim-test.vuce.gob.pe/pass-through-https-cert/cp2/gestionduenave-query/1.0/escalas/1332?"/>
    <s v="https://gateway-apim-test.vuce.gob.pe/pass-through-https-cert/cp2/gestionduenave-query/1.0/escalas/1332?"/>
    <x v="78"/>
  </r>
  <r>
    <s v="DUE"/>
    <x v="0"/>
    <x v="0"/>
    <x v="35"/>
    <x v="3"/>
    <s v="https://gateway-apim-test.vuce.gob.pe/pass-through-https-cert/cp2/gestionduenave-query/1.0/escalas/1332?escalaId=1332"/>
    <s v="No aplica"/>
    <s v="Bearer eyJhbGciOiJSUzI1NiIsInR5cCIgOiAiSldUIiwia2lkIiA6ICJZbzNJa18xYU9XUk5QcWxPLVJVTmUzVjhESldTU2U0eUgybFp4MG52cy1rIn0.eyJleHAiOjE3NTYxMzYzODYsImlhdCI6MTc1NjEzNDU4NiwianRpIjoiNGI5OTAwMDktZTFmYy00ZGY4LWI2MGUtMmY2NzhlYmRiYWE0IiwiaXNzIjoiaHR0cHM6Ly9hdXRob3JpemUtdGVzdC52dWNlLmdvYi5wZS9hdXRoMi9yZWFsbXMvYXV0ZW50aWNhY2lvbjIiLCJhdWQiOiJhY2NvdW50Iiwic3ViIjoiZjo1ODY4MTA4Zi0yZTdkLTQ4NGEtYTZkYi00ZWYyMmZhZjJlYWE6Y3AtY2VydGktMTFAZ21haWwuY29tIiwidHlwIjoiQmVhcmVyIiwiYXpwIjoibGFuZGluZy1hdXRoMiIsInNlc3Npb25fc3RhdGUiOiJkNzA0MTIyOC02OWY5LTRiMzEtOWM0ZC1jZGVmZDM5MTZhZWY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JkNzA0MTIyOC02OWY5LTRiMzEtOWM0ZC1jZGVmZDM5MTZhZWYiLCJlbWFpbF92ZXJpZmllZCI6ZmFsc2UsImRlc1RpcG9Eb2N1bWVudG8iOiJETkkiLCJjb2RUaXBvRG9jdW1lbnRvIjoiMiIsInByZWZlcnJlZF91c2VybmFtZSI6ImNwLWNlcnRpLTExQGdtYWlsLmNvbSIsIm51bWVyb0RvY3VtZW50byI6IjQwODk4MDA2IiwiYXBlTWF0ZXJubyI6Ikh1YW1hbiIsIm5vbWJyZUNvbXBsZXRvIjoiSGVjdG9yIEhpZGFsZ28gSHVhbWFuIiwiYXBlUGF0ZXJubyI6IkhpZGFsZ28iLCJlbWFpbCI6ImNwLWNlcnRpLTExQGdtYWlsLmNvbSIsIm5vbWJyZXMiOiJIZWN0b3IifQ.i_V-EfSx-t--Eq6PEGzEOuizKY1f9N_2p1fFCuC6JPBDTFXexm9ouhbnZq92eH1jdFEu8_D5xYFLru7HzEPN3rJwgbBbLB11Wuj0LixY_2f3CkMwDklZwV6D4rmYqRp9M9NLQvHqvFtksR_K0vQtYLERv-QgU2K_KL6nfYlq56leGnV0ejK5EdWzovpr4yEFKHSPdrXIiGlyZt84CTcgRLU1BBkCkRmVFC7aq_edZqESxt2QHu0dbGyC79pu_PxOUzWesFTtdmm8beCrcaPofuZZ1lbtlovFZULPYtlphatpRzCL-tLap-dfz2FAVj-ReNnhzxl6BhM0JPrXeu89Cg"/>
    <n v="110"/>
    <s v="110 | Hector Hidalgo Huaman"/>
    <s v="application/json, text/plain, */*"/>
    <s v="No aplica"/>
    <n v="20509645150"/>
    <s v="gestionduenave-query"/>
    <s v="https://gateway-apim-test.vuce.gob.pe/pass-through-https-cert/cp2/gestionduenave-query/1.0/escalas/1332?escalaId=1332"/>
    <n v="117"/>
    <n v="104"/>
    <s v="https://gateway-apim-test.vuce.gob.pe/pass-through-https-cert/cp2/gestionduenave-query/1.0/escalas/1332?"/>
    <s v="https://gateway-apim-test.vuce.gob.pe/pass-through-https-cert/cp2/gestionduenave-query/1.0/escalas/1332?"/>
    <x v="78"/>
  </r>
  <r>
    <s v="DUE"/>
    <x v="0"/>
    <x v="0"/>
    <x v="32"/>
    <x v="3"/>
    <s v="https://gateway-apim-test.vuce.gob.pe/pass-through-https-cert/cp2/gestionduenave-query/1.0/escalas/1362?escalaId=1362"/>
    <s v=" No aplica "/>
    <s v="Bearer eyJhbGciOiJSUzI1NiIsInR5cCIgOiAiSldUIiwia2lkIiA6ICJZbzNJa18xYU9XUk5QcWxPLVJVTmUzVjhESldTU2U0eUgybFp4MG52cy1rIn0.eyJleHAiOjE3NTU5MDMzODIsImlhdCI6MTc1NTkwMTU4MiwianRpIjoiNjIyNGJhY2MtN2ViOS00OTgyLWJkZDMtNGE1NDczNjgzOWZh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5OTIwMGYyMC0wMmJmLTQzMTEtODI4Yi04MDUwMTY0ZTM5MWY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5OTIwMGYyMC0wMmJmLTQzMTEtODI4Yi04MDUwMTY0ZTM5MWY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HV47V3ck9xE2CXUDw7UDFB30EuiPogHaMbwgviDbtpueemY0Hu230E01jlHE3HXW8Sf9JYuM43ATtbxR_of0Qp_1xdob7FfmjZyeU5W16-y0vq3FvLuFoSUP7VpqtMqCy209bIHqsJXhocDJzH4nhu1JfXgUMGYit0faU_t4ZjqrvQKp2EykLY4hAuj7xzLOsPP6ObITuNh75L2BY6-nubxO7rwT0EAQWZkcKgnpufDTbxjANDzc62qJlakBVhw_uERo5iqE2tnKgn8LMA9TY3I05D4y8E-mJVYitQV_4hO-FMIQ5ECh9m6UxJ7RIeqGIuRz8itxjPGOeLJUTBs3BA"/>
    <n v="101"/>
    <s v="101 | Rosa Odar Prueba"/>
    <s v="application/json, text/plain, */*"/>
    <m/>
    <n v="20100010136"/>
    <s v="gestionduenave-query"/>
    <s v="https://gateway-apim-test.vuce.gob.pe/pass-through-https-cert/cp2/gestionduenave-query/1.0/escalas/1362?escalaId=1362"/>
    <n v="117"/>
    <n v="104"/>
    <s v="https://gateway-apim-test.vuce.gob.pe/pass-through-https-cert/cp2/gestionduenave-query/1.0/escalas/1362?"/>
    <s v="https://gateway-apim-test.vuce.gob.pe/pass-through-https-cert/cp2/gestionduenave-query/1.0/escalas/1362?"/>
    <x v="79"/>
  </r>
  <r>
    <s v="DUE"/>
    <x v="0"/>
    <x v="0"/>
    <x v="33"/>
    <x v="3"/>
    <s v="https://gateway-apim-test.vuce.gob.pe/pass-through-https-cert/cp2/gestionduenave-query/1.0/escalas/1667?escalaId=1667"/>
    <m/>
    <s v="Bearer eyJhbGciOiJSUzI1NiIsInR5cCIgOiAiSldUIiwia2lkIiA6ICJZbzNJa18xYU9XUk5QcWxPLVJVTmUzVjhESldTU2U0eUgybFp4MG52cy1rIn0.eyJleHAiOjE3NTU5MDQxMzEsImlhdCI6MTc1NTkwMjMzMSwianRpIjoiYjE5MTY1NjYtNjQ5OS00NTQ5LWI3MGEtYTcwZGZhN2Q2Y2EwIiwiaXNzIjoiaHR0cHM6Ly9hdXRob3JpemUtdGVzdC52dWNlLmdvYi5wZS9hdXRoMi9yZWFsbXMvYXV0ZW50aWNhY2lvbjIiLCJhdWQiOiJhY2NvdW50Iiwic3ViIjoiZjo1ODY4MTA4Zi0yZTdkLTQ4NGEtYTZkYi00ZWYyMmZhZjJlYWE6Y3AtY2VydGktMTFAZ21haWwuY29tIiwidHlwIjoiQmVhcmVyIiwiYXpwIjoibGFuZGluZy1hdXRoMiIsInNlc3Npb25fc3RhdGUiOiI5MDMwODkyMC0wNGM1LTRmYWUtODAwNy0wYTNmNDlhZDhhMWQ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5MDMwODkyMC0wNGM1LTRmYWUtODAwNy0wYTNmNDlhZDhhMWQiLCJlbWFpbF92ZXJpZmllZCI6ZmFsc2UsImRlc1RpcG9Eb2N1bWVudG8iOiJETkkiLCJjb2RUaXBvRG9jdW1lbnRvIjoiMiIsInByZWZlcnJlZF91c2VybmFtZSI6ImNwLWNlcnRpLTExQGdtYWlsLmNvbSIsIm51bWVyb0RvY3VtZW50byI6IjQwODk4MDA2IiwiYXBlTWF0ZXJubyI6Ikh1YW1hbiIsIm5vbWJyZUNvbXBsZXRvIjoiSGVjdG9yIEhpZGFsZ28gSHVhbWFuIiwiYXBlUGF0ZXJubyI6IkhpZGFsZ28iLCJlbWFpbCI6ImNwLWNlcnRpLTExQGdtYWlsLmNvbSIsIm5vbWJyZXMiOiJIZWN0b3IifQ.ENJUf4bjdybt5u5me-TFrtJbRFwZCP2916vasDP6mBMLWimLkVoxCCVqe2IGfth7smM-zLhW_4x75q2P4pzkM6oilIgYBUG98TesDlPrvXi5r2V1sI-9vIMXLILTR_shgOe_-wpcz4nKDqIJvDLTCXHe9AgRm3tq2AsWsSxpTQEBE_i9X3APD24Ga4xfeDU3bFN03M4B_fSwr6jrqkAiwWvsFOut3xMCsEDDh9KIl_wlfiqKvRfT-62dWU0C9wJSvHqsQPbPg35xEfMSKZk4CG0jP5RALAEwgxIthL2IKM0TloQdlv-xtNkOWVxP9YBxh3UQgtlulaFYyZjYAL0WSg"/>
    <n v="110"/>
    <s v="110 | Hector Hidalgo Huaman"/>
    <s v="application/json, text/plain, */*"/>
    <m/>
    <n v="20509645150"/>
    <s v="gestionduenave-query"/>
    <s v="https://gateway-apim-test.vuce.gob.pe/pass-through-https-cert/cp2/gestionduenave-query/1.0/escalas/1667?escalaId=1667"/>
    <n v="117"/>
    <n v="104"/>
    <s v="https://gateway-apim-test.vuce.gob.pe/pass-through-https-cert/cp2/gestionduenave-query/1.0/escalas/1667?"/>
    <s v="https://gateway-apim-test.vuce.gob.pe/pass-through-https-cert/cp2/gestionduenave-query/1.0/escalas/1667?"/>
    <x v="80"/>
  </r>
  <r>
    <s v="DUE"/>
    <x v="0"/>
    <x v="0"/>
    <x v="31"/>
    <x v="3"/>
    <s v="https://gateway-apim-test.vuce.gob.pe/pass-through-https-cert/cp2/gestionduenave-query/1.0/escalas/2303?escalaId=2303"/>
    <s v="No aplica"/>
    <s v="Bearer eyJhbGciOiJSUzI1NiIsInR5cCIgOiAiSldUIiwia2lkIiA6ICJZbzNJa18xYU9XUk5QcWxPLVJVTmUzVjhESldTU2U0eUgybFp4MG52cy1rIn0.eyJleHAiOjE3NTU5MDA2MTMsImlhdCI6MTc1NTg5ODgxMywianRpIjoiNjhjMWJkMzQtZWRiYS00MGUxLWJiNzctZjcxNmM2YmEyNDE2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5ZjJjNTJmYS01NjE0LTQ1NDgtOTYyZi1jYmJkZDIxZjdhZmU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5ZjJjNTJmYS01NjE0LTQ1NDgtOTYyZi1jYmJkZDIxZjdhZmU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m6aRVCeGybjpb7ttl555BXRaixPo9Y90Ho2x8I7kutf4D-vRjkRTSSWjKnp5aCqzLi8WYgPVlF0XRPB3IBee6KY502tqyNKEluO2Z02xCDYI-coCRcjpKZxMVYSGxf0Ed8S4-EcoYEfYUwL-AX3PTGMxoEDWo4Fis0R3UdmmoEg_OFo3Nw1UD2ZkUG7Lz9mVsU2hvfWwQaTPLZhjRl8e5NduSuCX2faDNAZRKn_J6O576GnIvQOl3D5fOn2qNhqETpms--OxzUl6pC1kC1EPgbEGk2Pt2BLyFn2hdX5h0rboW1G482ZSOdthhc0xrhbpqkSqISDYAwA_aCBB6I2KJA"/>
    <n v="101"/>
    <s v="101 | Rosa Odar Prueba"/>
    <s v="application/json, text/plain, */*"/>
    <m/>
    <n v="20100010136"/>
    <s v="gestionduenave-query"/>
    <s v="https://gateway-apim-test.vuce.gob.pe/pass-through-https-cert/cp2/gestionduenave-query/1.0/escalas/2303?escalaId=2303"/>
    <n v="117"/>
    <n v="104"/>
    <s v="https://gateway-apim-test.vuce.gob.pe/pass-through-https-cert/cp2/gestionduenave-query/1.0/escalas/2303?"/>
    <s v="https://gateway-apim-test.vuce.gob.pe/pass-through-https-cert/cp2/gestionduenave-query/1.0/escalas/2303?"/>
    <x v="81"/>
  </r>
  <r>
    <s v="DUE"/>
    <x v="0"/>
    <x v="0"/>
    <x v="41"/>
    <x v="3"/>
    <s v="https://gateway-apim-test.vuce.gob.pe/pass-through-https-cert/cp2/gestionduenave-query/1.0/escalas/autorizacion-zarpe/1332?tipoSeguimientoId=51"/>
    <s v="No aplica"/>
    <s v="Bearer eyJhbGciOiJSUzI1NiIsInR5cCIgOiAiSldUIiwia2lkIiA6ICJZbzNJa18xYU9XUk5QcWxPLVJVTmUzVjhESldTU2U0eUgybFp4MG52cy1rIn0.eyJleHAiOjE3NTYxMzYzODYsImlhdCI6MTc1NjEzNDU4NiwianRpIjoiNGI5OTAwMDktZTFmYy00ZGY4LWI2MGUtMmY2NzhlYmRiYWE0IiwiaXNzIjoiaHR0cHM6Ly9hdXRob3JpemUtdGVzdC52dWNlLmdvYi5wZS9hdXRoMi9yZWFsbXMvYXV0ZW50aWNhY2lvbjIiLCJhdWQiOiJhY2NvdW50Iiwic3ViIjoiZjo1ODY4MTA4Zi0yZTdkLTQ4NGEtYTZkYi00ZWYyMmZhZjJlYWE6Y3AtY2VydGktMTFAZ21haWwuY29tIiwidHlwIjoiQmVhcmVyIiwiYXpwIjoibGFuZGluZy1hdXRoMiIsInNlc3Npb25fc3RhdGUiOiJkNzA0MTIyOC02OWY5LTRiMzEtOWM0ZC1jZGVmZDM5MTZhZWY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JkNzA0MTIyOC02OWY5LTRiMzEtOWM0ZC1jZGVmZDM5MTZhZWYiLCJlbWFpbF92ZXJpZmllZCI6ZmFsc2UsImRlc1RpcG9Eb2N1bWVudG8iOiJETkkiLCJjb2RUaXBvRG9jdW1lbnRvIjoiMiIsInByZWZlcnJlZF91c2VybmFtZSI6ImNwLWNlcnRpLTExQGdtYWlsLmNvbSIsIm51bWVyb0RvY3VtZW50byI6IjQwODk4MDA2IiwiYXBlTWF0ZXJubyI6Ikh1YW1hbiIsIm5vbWJyZUNvbXBsZXRvIjoiSGVjdG9yIEhpZGFsZ28gSHVhbWFuIiwiYXBlUGF0ZXJubyI6IkhpZGFsZ28iLCJlbWFpbCI6ImNwLWNlcnRpLTExQGdtYWlsLmNvbSIsIm5vbWJyZXMiOiJIZWN0b3IifQ.i_V-EfSx-t--Eq6PEGzEOuizKY1f9N_2p1fFCuC6JPBDTFXexm9ouhbnZq92eH1jdFEu8_D5xYFLru7HzEPN3rJwgbBbLB11Wuj0LixY_2f3CkMwDklZwV6D4rmYqRp9M9NLQvHqvFtksR_K0vQtYLERv-QgU2K_KL6nfYlq56leGnV0ejK5EdWzovpr4yEFKHSPdrXIiGlyZt84CTcgRLU1BBkCkRmVFC7aq_edZqESxt2QHu0dbGyC79pu_PxOUzWesFTtdmm8beCrcaPofuZZ1lbtlovFZULPYtlphatpRzCL-tLap-dfz2FAVj-ReNnhzxl6BhM0JPrXeu89Cg"/>
    <n v="110"/>
    <s v="110 | Hector Hidalgo Huaman"/>
    <s v="application/json, text/plain, */*"/>
    <s v="No aplica"/>
    <n v="20509645150"/>
    <s v="gestionduenave-query"/>
    <s v="https://gateway-apim-test.vuce.gob.pe/pass-through-https-cert/cp2/gestionduenave-query/1.0/escalas/autorizacion-zarpe/1332?tipoSeguimientoId=51"/>
    <n v="143"/>
    <n v="123"/>
    <s v="https://gateway-apim-test.vuce.gob.pe/pass-through-https-cert/cp2/gestionduenave-query/1.0/escalas/autorizacion-zarpe/1332?"/>
    <s v="https://gateway-apim-test.vuce.gob.pe/pass-through-https-cert/cp2/gestionduenave-query/1.0/escalas/autorizacion-zarpe/1332?"/>
    <x v="82"/>
  </r>
  <r>
    <s v="DUE"/>
    <x v="0"/>
    <x v="0"/>
    <x v="34"/>
    <x v="4"/>
    <s v="https://gateway-apim-test.vuce.gob.pe/pass-through-https-cert/cp2/gestionduenave-query/1.0/escalas/buscaravanzadanew"/>
    <s v="{&quot;nombreNave&quot;:&quot;&quot;,&quot;nombreAgencia&quot;:&quot;&quot;,&quot;idProgramaDia&quot;:0,&quot;idArriboAnunciado&quot;:0,&quot;estados&quot;:[4,1,3,2,5,6,8,7],&quot;fechaInicioEta&quot;:&quot;&quot;,&quot;fechaFinEta&quot;:&quot;&quot;,&quot;fechaInicioEtd&quot;:&quot;&quot;,&quot;fechaFinEtd&quot;:&quot;&quot;,&quot;tipoNave&quot;:[],&quot;filtro&quot;:true,&quot;page&quot;:1,&quot;size&quot;:25,&quot;puerto&quot;:&quot;CLL&quot;,&quot;rucAgente&quot;:&quot;20100010136&quot;,&quot;anio&quot;:&quot;2025&quot;,&quot;escalaId&quot;:&quot;886&quot;,&quot;nombrePuerto&quot;:&quot;&quot;,&quot;esArriboCondicional&quot;:false,&quot;limpiarDue&quot;:false,&quot;usuario&quot;:&quot;101 | Rosa Odar Prueba&quot;,&quot;entidad&quot;:&quot;20100010136&quot;}"/>
    <s v="Bearer eyJhbGciOiJSUzI1NiIsInR5cCIgOiAiSldUIiwia2lkIiA6ICJZbzNJa18xYU9XUk5QcWxPLVJVTmUzVjhESldTU2U0eUgybFp4MG52cy1rIn0.eyJleHAiOjE3NTU5MDI1NTUsImlhdCI6MTc1NTkwMDc1NSwianRpIjoiODYxNDdkMjUtZDJiZC00MGY4LThjNzktNjM2NjI3NmE1MzFk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JkYTM2NjAxYy1iZDkxLTQ0ZWQtYTgxMy03ZTg4ZDM1NTI0NTA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JkYTM2NjAxYy1iZDkxLTQ0ZWQtYTgxMy03ZTg4ZDM1NTI0NTA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VrvNsb1oH_db5LKEo9iXFgj0t-nAAoHioibr0Md75lk12XfoqPrykkm2y9vx2X_YDeJE-jrKLHyuCg5LoF9QrtOhoxEkLfWuFfhLXXhW6Jn1FysKv1EkQ992BmHmZkT3aoogXjC3BOGC8y2n_jtpYM_U4cPeV1YC_dGAPa02AvM1IOGvdvPDXcrMYHePwqMFRm-V8ianLLZiZ87cRd4FGxtDRKtYp5-lUbVEiLGKHS18ImKCsZ6tJ0qBh-doP-tOA27-Bi-Q56XcmU5eA3zMHj_uHin_SIMXMQoWBXaADvwt1dFRZTFglCf-Y0A2lGxFiLgpDPSzNHCWIWPjGKXXtg"/>
    <n v="101"/>
    <s v="101 | Rosa Odar Prueba"/>
    <s v="application/json, text/plain, */*"/>
    <s v="application/json"/>
    <n v="20100010136"/>
    <s v="gestionduenave-query"/>
    <s v="https://gateway-apim-test.vuce.gob.pe/pass-through-https-cert/cp2/gestionduenave-query/1.0/escalas/buscaravanzadanew"/>
    <n v="116"/>
    <n v="116"/>
    <s v="https://gateway-apim-test.vuce.gob.pe/pass-through-https-cert/cp2/gestionduenave-query/1.0/escalas/buscaravanzadanew"/>
    <s v="https://gateway-apim-test.vuce.gob.pe/pass-through-https-cert/cp2/gestionduenave-query/1.0/escalas/buscaravanzadanew"/>
    <x v="49"/>
  </r>
  <r>
    <s v="DUE"/>
    <x v="0"/>
    <x v="0"/>
    <x v="32"/>
    <x v="4"/>
    <s v="https://gateway-apim-test.vuce.gob.pe/pass-through-https-cert/cp2/gestionduenave-query/1.0/escalas/buscaravanzadanew"/>
    <s v="{&quot;nombreNave&quot;:&quot;&quot;,&quot;nombreAgencia&quot;:&quot;&quot;,&quot;idProgramaDia&quot;:0,&quot;idArriboAnunciado&quot;:0,&quot;estados&quot;:[4,1,3,2,5,6,8,7],&quot;fechaInicioEta&quot;:&quot;&quot;,&quot;fechaFinEta&quot;:&quot;&quot;,&quot;fechaInicioEtd&quot;:&quot;&quot;,&quot;fechaFinEtd&quot;:&quot;&quot;,&quot;tipoNave&quot;:[],&quot;filtro&quot;:true,&quot;page&quot;:1,&quot;size&quot;:25,&quot;puerto&quot;:&quot;CLL&quot;,&quot;rucAgente&quot;:&quot;20100010136&quot;,&quot;anio&quot;:&quot;2025&quot;,&quot;escalaId&quot;:&quot;116&quot;,&quot;nombrePuerto&quot;:&quot;&quot;,&quot;esArriboCondicional&quot;:false,&quot;limpiarDue&quot;:false,&quot;usuario&quot;:&quot;101 | Rosa Odar Prueba&quot;,&quot;entidad&quot;:&quot;20100010136&quot;}"/>
    <s v="Bearer eyJhbGciOiJSUzI1NiIsInR5cCIgOiAiSldUIiwia2lkIiA6ICJZbzNJa18xYU9XUk5QcWxPLVJVTmUzVjhESldTU2U0eUgybFp4MG52cy1rIn0.eyJleHAiOjE3NTU5MDMzODIsImlhdCI6MTc1NTkwMTU4MiwianRpIjoiNjIyNGJhY2MtN2ViOS00OTgyLWJkZDMtNGE1NDczNjgzOWZh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5OTIwMGYyMC0wMmJmLTQzMTEtODI4Yi04MDUwMTY0ZTM5MWY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5OTIwMGYyMC0wMmJmLTQzMTEtODI4Yi04MDUwMTY0ZTM5MWY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HV47V3ck9xE2CXUDw7UDFB30EuiPogHaMbwgviDbtpueemY0Hu230E01jlHE3HXW8Sf9JYuM43ATtbxR_of0Qp_1xdob7FfmjZyeU5W16-y0vq3FvLuFoSUP7VpqtMqCy209bIHqsJXhocDJzH4nhu1JfXgUMGYit0faU_t4ZjqrvQKp2EykLY4hAuj7xzLOsPP6ObITuNh75L2BY6-nubxO7rwT0EAQWZkcKgnpufDTbxjANDzc62qJlakBVhw_uERo5iqE2tnKgn8LMA9TY3I05D4y8E-mJVYitQV_4hO-FMIQ5ECh9m6UxJ7RIeqGIuRz8itxjPGOeLJUTBs3BA"/>
    <n v="101"/>
    <s v="101 | Rosa Odar Prueba"/>
    <s v="application/json, text/plain, */*"/>
    <s v="application/json"/>
    <n v="20100010136"/>
    <s v="gestionduenave-query"/>
    <s v="https://gateway-apim-test.vuce.gob.pe/pass-through-https-cert/cp2/gestionduenave-query/1.0/escalas/buscaravanzadanew"/>
    <n v="116"/>
    <n v="116"/>
    <s v="https://gateway-apim-test.vuce.gob.pe/pass-through-https-cert/cp2/gestionduenave-query/1.0/escalas/buscaravanzadanew"/>
    <s v="https://gateway-apim-test.vuce.gob.pe/pass-through-https-cert/cp2/gestionduenave-query/1.0/escalas/buscaravanzadanew"/>
    <x v="49"/>
  </r>
  <r>
    <s v="DUE"/>
    <x v="0"/>
    <x v="0"/>
    <x v="36"/>
    <x v="4"/>
    <s v="https://gateway-apim-test.vuce.gob.pe/pass-through-https-cert/cp2/gestionduenave-query/1.0/escalas/buscaravanzadanew"/>
    <s v="{&quot;nombreNave&quot;:&quot;&quot;,&quot;nombreAgencia&quot;:&quot;&quot;,&quot;idProgramaDia&quot;:0,&quot;idArriboAnunciado&quot;:0,&quot;estados&quot;:[4,1,3,2,5,6,8,7],&quot;fechaInicioEta&quot;:&quot;&quot;,&quot;fechaFinEta&quot;:&quot;&quot;,&quot;fechaInicioEtd&quot;:&quot;&quot;,&quot;fechaFinEtd&quot;:&quot;&quot;,&quot;tipoNave&quot;:[],&quot;filtro&quot;:true,&quot;page&quot;:1,&quot;size&quot;:25,&quot;puerto&quot;:&quot;CLL&quot;,&quot;rucAgente&quot;:&quot;&quot;,&quot;anio&quot;:&quot;2025&quot;,&quot;escalaId&quot;:&quot;87&quot;,&quot;nombrePuerto&quot;:&quot;&quot;,&quot;esArriboCondicional&quot;:false,&quot;limpiarDue&quot;:false,&quot;usuario&quot;:&quot;110 | Hector Hidalgo Huaman&quot;,&quot;entidad&quot;:&quot;20509645150&quot;}"/>
    <s v="Bearer eyJhbGciOiJSUzI1NiIsInR5cCIgOiAiSldUIiwia2lkIiA6ICJZbzNJa18xYU9XUk5QcWxPLVJVTmUzVjhESldTU2U0eUgybFp4MG52cy1rIn0.eyJleHAiOjE3NTYxMzYzODYsImlhdCI6MTc1NjEzNDU4NiwianRpIjoiNGI5OTAwMDktZTFmYy00ZGY4LWI2MGUtMmY2NzhlYmRiYWE0IiwiaXNzIjoiaHR0cHM6Ly9hdXRob3JpemUtdGVzdC52dWNlLmdvYi5wZS9hdXRoMi9yZWFsbXMvYXV0ZW50aWNhY2lvbjIiLCJhdWQiOiJhY2NvdW50Iiwic3ViIjoiZjo1ODY4MTA4Zi0yZTdkLTQ4NGEtYTZkYi00ZWYyMmZhZjJlYWE6Y3AtY2VydGktMTFAZ21haWwuY29tIiwidHlwIjoiQmVhcmVyIiwiYXpwIjoibGFuZGluZy1hdXRoMiIsInNlc3Npb25fc3RhdGUiOiJkNzA0MTIyOC02OWY5LTRiMzEtOWM0ZC1jZGVmZDM5MTZhZWY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JkNzA0MTIyOC02OWY5LTRiMzEtOWM0ZC1jZGVmZDM5MTZhZWYiLCJlbWFpbF92ZXJpZmllZCI6ZmFsc2UsImRlc1RpcG9Eb2N1bWVudG8iOiJETkkiLCJjb2RUaXBvRG9jdW1lbnRvIjoiMiIsInByZWZlcnJlZF91c2VybmFtZSI6ImNwLWNlcnRpLTExQGdtYWlsLmNvbSIsIm51bWVyb0RvY3VtZW50byI6IjQwODk4MDA2IiwiYXBlTWF0ZXJubyI6Ikh1YW1hbiIsIm5vbWJyZUNvbXBsZXRvIjoiSGVjdG9yIEhpZGFsZ28gSHVhbWFuIiwiYXBlUGF0ZXJubyI6IkhpZGFsZ28iLCJlbWFpbCI6ImNwLWNlcnRpLTExQGdtYWlsLmNvbSIsIm5vbWJyZXMiOiJIZWN0b3IifQ.i_V-EfSx-t--Eq6PEGzEOuizKY1f9N_2p1fFCuC6JPBDTFXexm9ouhbnZq92eH1jdFEu8_D5xYFLru7HzEPN3rJwgbBbLB11Wuj0LixY_2f3CkMwDklZwV6D4rmYqRp9M9NLQvHqvFtksR_K0vQtYLERv-QgU2K_KL6nfYlq56leGnV0ejK5EdWzovpr4yEFKHSPdrXIiGlyZt84CTcgRLU1BBkCkRmVFC7aq_edZqESxt2QHu0dbGyC79pu_PxOUzWesFTtdmm8beCrcaPofuZZ1lbtlovFZULPYtlphatpRzCL-tLap-dfz2FAVj-ReNnhzxl6BhM0JPrXeu89Cg"/>
    <n v="110"/>
    <s v="110 | Hector Hidalgo Huaman"/>
    <s v="application/json, text/plain, */*"/>
    <s v="application/json"/>
    <n v="20509645150"/>
    <s v="gestionduenave-query"/>
    <s v="https://gateway-apim-test.vuce.gob.pe/pass-through-https-cert/cp2/gestionduenave-query/1.0/escalas/buscaravanzadanew"/>
    <n v="116"/>
    <n v="116"/>
    <s v="https://gateway-apim-test.vuce.gob.pe/pass-through-https-cert/cp2/gestionduenave-query/1.0/escalas/buscaravanzadanew"/>
    <s v="https://gateway-apim-test.vuce.gob.pe/pass-through-https-cert/cp2/gestionduenave-query/1.0/escalas/buscaravanzadanew"/>
    <x v="49"/>
  </r>
  <r>
    <s v="DUE"/>
    <x v="0"/>
    <x v="0"/>
    <x v="39"/>
    <x v="4"/>
    <s v="https://gateway-apim-test.vuce.gob.pe/pass-through-https-cert/cp2/gestionduenave-query/1.0/escalas/buscaravanzadanew"/>
    <s v="{&quot;nombreNave&quot;:&quot;&quot;,&quot;nombreAgencia&quot;:&quot;&quot;,&quot;idProgramaDia&quot;:0,&quot;idArriboAnunciado&quot;:0,&quot;estados&quot;:[4,1,3,2,5,6,8,7],&quot;fechaInicioEta&quot;:&quot;&quot;,&quot;fechaFinEta&quot;:&quot;&quot;,&quot;fechaInicioEtd&quot;:&quot;&quot;,&quot;fechaFinEtd&quot;:&quot;&quot;,&quot;tipoNave&quot;:[],&quot;filtro&quot;:true,&quot;page&quot;:1,&quot;size&quot;:25,&quot;puerto&quot;:&quot;CLL&quot;,&quot;rucAgente&quot;:&quot;&quot;,&quot;anio&quot;:&quot;2025&quot;,&quot;escalaId&quot;:&quot;87&quot;,&quot;nombrePuerto&quot;:&quot;&quot;,&quot;esArriboCondicional&quot;:false,&quot;limpiarDue&quot;:false,&quot;usuario&quot;:&quot;110 | Hector Hidalgo Huaman&quot;,&quot;entidad&quot;:&quot;20509645150&quot;}"/>
    <s v="Bearer eyJhbGciOiJSUzI1NiIsInR5cCIgOiAiSldUIiwia2lkIiA6ICJZbzNJa18xYU9XUk5QcWxPLVJVTmUzVjhESldTU2U0eUgybFp4MG52cy1rIn0.eyJleHAiOjE3NTYxMzYzODYsImlhdCI6MTc1NjEzNDU4NiwianRpIjoiNGI5OTAwMDktZTFmYy00ZGY4LWI2MGUtMmY2NzhlYmRiYWE0IiwiaXNzIjoiaHR0cHM6Ly9hdXRob3JpemUtdGVzdC52dWNlLmdvYi5wZS9hdXRoMi9yZWFsbXMvYXV0ZW50aWNhY2lvbjIiLCJhdWQiOiJhY2NvdW50Iiwic3ViIjoiZjo1ODY4MTA4Zi0yZTdkLTQ4NGEtYTZkYi00ZWYyMmZhZjJlYWE6Y3AtY2VydGktMTFAZ21haWwuY29tIiwidHlwIjoiQmVhcmVyIiwiYXpwIjoibGFuZGluZy1hdXRoMiIsInNlc3Npb25fc3RhdGUiOiJkNzA0MTIyOC02OWY5LTRiMzEtOWM0ZC1jZGVmZDM5MTZhZWY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JkNzA0MTIyOC02OWY5LTRiMzEtOWM0ZC1jZGVmZDM5MTZhZWYiLCJlbWFpbF92ZXJpZmllZCI6ZmFsc2UsImRlc1RpcG9Eb2N1bWVudG8iOiJETkkiLCJjb2RUaXBvRG9jdW1lbnRvIjoiMiIsInByZWZlcnJlZF91c2VybmFtZSI6ImNwLWNlcnRpLTExQGdtYWlsLmNvbSIsIm51bWVyb0RvY3VtZW50byI6IjQwODk4MDA2IiwiYXBlTWF0ZXJubyI6Ikh1YW1hbiIsIm5vbWJyZUNvbXBsZXRvIjoiSGVjdG9yIEhpZGFsZ28gSHVhbWFuIiwiYXBlUGF0ZXJubyI6IkhpZGFsZ28iLCJlbWFpbCI6ImNwLWNlcnRpLTExQGdtYWlsLmNvbSIsIm5vbWJyZXMiOiJIZWN0b3IifQ.i_V-EfSx-t--Eq6PEGzEOuizKY1f9N_2p1fFCuC6JPBDTFXexm9ouhbnZq92eH1jdFEu8_D5xYFLru7HzEPN3rJwgbBbLB11Wuj0LixY_2f3CkMwDklZwV6D4rmYqRp9M9NLQvHqvFtksR_K0vQtYLERv-QgU2K_KL6nfYlq56leGnV0ejK5EdWzovpr4yEFKHSPdrXIiGlyZt84CTcgRLU1BBkCkRmVFC7aq_edZqESxt2QHu0dbGyC79pu_PxOUzWesFTtdmm8beCrcaPofuZZ1lbtlovFZULPYtlphatpRzCL-tLap-dfz2FAVj-ReNnhzxl6BhM0JPrXeu89Cg"/>
    <n v="110"/>
    <s v="110 | Hector Hidalgo Huaman"/>
    <s v="application/json, text/plain, */*"/>
    <s v="application/json"/>
    <n v="20509645150"/>
    <s v="gestionduenave-query"/>
    <s v="https://gateway-apim-test.vuce.gob.pe/pass-through-https-cert/cp2/gestionduenave-query/1.0/escalas/buscaravanzadanew"/>
    <n v="116"/>
    <n v="116"/>
    <s v="https://gateway-apim-test.vuce.gob.pe/pass-through-https-cert/cp2/gestionduenave-query/1.0/escalas/buscaravanzadanew"/>
    <s v="https://gateway-apim-test.vuce.gob.pe/pass-through-https-cert/cp2/gestionduenave-query/1.0/escalas/buscaravanzadanew"/>
    <x v="49"/>
  </r>
  <r>
    <s v="DUE"/>
    <x v="0"/>
    <x v="0"/>
    <x v="31"/>
    <x v="3"/>
    <s v="https://gateway-apim-test.vuce.gob.pe/pass-through-https-cert/cp2/gestionduenave-query/1.0/escalas/convoy/2303"/>
    <s v="No aplica"/>
    <s v="Bearer eyJhbGciOiJSUzI1NiIsInR5cCIgOiAiSldUIiwia2lkIiA6ICJZbzNJa18xYU9XUk5QcWxPLVJVTmUzVjhESldTU2U0eUgybFp4MG52cy1rIn0.eyJleHAiOjE3NTU5MDA2MTMsImlhdCI6MTc1NTg5ODgxMywianRpIjoiNjhjMWJkMzQtZWRiYS00MGUxLWJiNzctZjcxNmM2YmEyNDE2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5ZjJjNTJmYS01NjE0LTQ1NDgtOTYyZi1jYmJkZDIxZjdhZmU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5ZjJjNTJmYS01NjE0LTQ1NDgtOTYyZi1jYmJkZDIxZjdhZmU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m6aRVCeGybjpb7ttl555BXRaixPo9Y90Ho2x8I7kutf4D-vRjkRTSSWjKnp5aCqzLi8WYgPVlF0XRPB3IBee6KY502tqyNKEluO2Z02xCDYI-coCRcjpKZxMVYSGxf0Ed8S4-EcoYEfYUwL-AX3PTGMxoEDWo4Fis0R3UdmmoEg_OFo3Nw1UD2ZkUG7Lz9mVsU2hvfWwQaTPLZhjRl8e5NduSuCX2faDNAZRKn_J6O576GnIvQOl3D5fOn2qNhqETpms--OxzUl6pC1kC1EPgbEGk2Pt2BLyFn2hdX5h0rboW1G482ZSOdthhc0xrhbpqkSqISDYAwA_aCBB6I2KJA"/>
    <n v="101"/>
    <s v="101 | Rosa Odar Prueba"/>
    <s v="application/json, text/plain, */*"/>
    <m/>
    <n v="20100010136"/>
    <s v="gestionduenave-query"/>
    <s v="https://gateway-apim-test.vuce.gob.pe/pass-through-https-cert/cp2/gestionduenave-query/1.0/escalas/convoy/2303"/>
    <n v="110"/>
    <n v="110"/>
    <s v="https://gateway-apim-test.vuce.gob.pe/pass-through-https-cert/cp2/gestionduenave-query/1.0/escalas/convoy/2303"/>
    <s v="https://gateway-apim-test.vuce.gob.pe/pass-through-https-cert/cp2/gestionduenave-query/1.0/escalas/convoy/2303"/>
    <x v="83"/>
  </r>
  <r>
    <s v="DUE"/>
    <x v="0"/>
    <x v="0"/>
    <x v="31"/>
    <x v="3"/>
    <s v="https://gateway-apim-test.vuce.gob.pe/pass-through-https-cert/cp2/gestionduenave-query/1.0/escalas/convoy/2303"/>
    <s v="No aplica"/>
    <s v="Bearer eyJhbGciOiJSUzI1NiIsInR5cCIgOiAiSldUIiwia2lkIiA6ICJZbzNJa18xYU9XUk5QcWxPLVJVTmUzVjhESldTU2U0eUgybFp4MG52cy1rIn0.eyJleHAiOjE3NTU5MDA2MTMsImlhdCI6MTc1NTg5ODgxMywianRpIjoiNjhjMWJkMzQtZWRiYS00MGUxLWJiNzctZjcxNmM2YmEyNDE2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5ZjJjNTJmYS01NjE0LTQ1NDgtOTYyZi1jYmJkZDIxZjdhZmU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5ZjJjNTJmYS01NjE0LTQ1NDgtOTYyZi1jYmJkZDIxZjdhZmU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m6aRVCeGybjpb7ttl555BXRaixPo9Y90Ho2x8I7kutf4D-vRjkRTSSWjKnp5aCqzLi8WYgPVlF0XRPB3IBee6KY502tqyNKEluO2Z02xCDYI-coCRcjpKZxMVYSGxf0Ed8S4-EcoYEfYUwL-AX3PTGMxoEDWo4Fis0R3UdmmoEg_OFo3Nw1UD2ZkUG7Lz9mVsU2hvfWwQaTPLZhjRl8e5NduSuCX2faDNAZRKn_J6O576GnIvQOl3D5fOn2qNhqETpms--OxzUl6pC1kC1EPgbEGk2Pt2BLyFn2hdX5h0rboW1G482ZSOdthhc0xrhbpqkSqISDYAwA_aCBB6I2KJA"/>
    <n v="101"/>
    <s v="101 | Rosa Odar Prueba"/>
    <s v="application/json, text/plain, */*"/>
    <m/>
    <n v="20100010136"/>
    <s v="gestionduenave-query"/>
    <s v="https://gateway-apim-test.vuce.gob.pe/pass-through-https-cert/cp2/gestionduenave-query/1.0/escalas/convoy/2303"/>
    <n v="110"/>
    <n v="110"/>
    <s v="https://gateway-apim-test.vuce.gob.pe/pass-through-https-cert/cp2/gestionduenave-query/1.0/escalas/convoy/2303"/>
    <s v="https://gateway-apim-test.vuce.gob.pe/pass-through-https-cert/cp2/gestionduenave-query/1.0/escalas/convoy/2303"/>
    <x v="83"/>
  </r>
  <r>
    <s v="DUE"/>
    <x v="0"/>
    <x v="0"/>
    <x v="42"/>
    <x v="3"/>
    <s v="https://gateway-apim-test.vuce.gob.pe/pass-through-https-cert/cp2/gestionduenave-query/1.0/escalas/naves/1236?estadoDueId=4,5,6"/>
    <s v=" No aplica "/>
    <s v="Bearer eyJhbGciOiJSUzI1NiIsInR5cCIgOiAiSldUIiwia2lkIiA6ICJZbzNJa18xYU9XUk5QcWxPLVJVTmUzVjhESldTU2U0eUgybFp4MG52cy1rIn0.eyJleHAiOjE3NTU5MDA2MTMsImlhdCI6MTc1NTg5ODgxMywianRpIjoiNjhjMWJkMzQtZWRiYS00MGUxLWJiNzctZjcxNmM2YmEyNDE2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5ZjJjNTJmYS01NjE0LTQ1NDgtOTYyZi1jYmJkZDIxZjdhZmU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5ZjJjNTJmYS01NjE0LTQ1NDgtOTYyZi1jYmJkZDIxZjdhZmU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m6aRVCeGybjpb7ttl555BXRaixPo9Y90Ho2x8I7kutf4D-vRjkRTSSWjKnp5aCqzLi8WYgPVlF0XRPB3IBee6KY502tqyNKEluO2Z02xCDYI-coCRcjpKZxMVYSGxf0Ed8S4-EcoYEfYUwL-AX3PTGMxoEDWo4Fis0R3UdmmoEg_OFo3Nw1UD2ZkUG7Lz9mVsU2hvfWwQaTPLZhjRl8e5NduSuCX2faDNAZRKn_J6O576GnIvQOl3D5fOn2qNhqETpms--OxzUl6pC1kC1EPgbEGk2Pt2BLyFn2hdX5h0rboW1G482ZSOdthhc0xrhbpqkSqISDYAwA_aCBB6I2KJA"/>
    <n v="101"/>
    <s v="101 | Rosa Odar Prueba"/>
    <s v="application/json, text/plain, */*"/>
    <m/>
    <n v="20100010136"/>
    <s v="gestionduenave-query"/>
    <s v="https://gateway-apim-test.vuce.gob.pe/pass-through-https-cert/cp2/gestionduenave-query/1.0/escalas/naves/1236?estadoDueId=4,5,6"/>
    <n v="127"/>
    <n v="110"/>
    <s v="https://gateway-apim-test.vuce.gob.pe/pass-through-https-cert/cp2/gestionduenave-query/1.0/escalas/naves/1236?"/>
    <s v="https://gateway-apim-test.vuce.gob.pe/pass-through-https-cert/cp2/gestionduenave-query/1.0/escalas/naves/1236?"/>
    <x v="84"/>
  </r>
  <r>
    <s v="DUE"/>
    <x v="0"/>
    <x v="0"/>
    <x v="42"/>
    <x v="3"/>
    <s v="https://gateway-apim-test.vuce.gob.pe/pass-through-https-cert/cp2/gestionduenave-query/1.0/escalas/naves?callSign=&amp;matricula=&amp;nombreNave=LIZ&amp;imo=&amp;estadoDueId=1,9,10,11&amp;convoy=no&amp;puertoEscalaId=CLL&amp;ruc=20100010136"/>
    <s v=" No aplica "/>
    <s v="Bearer eyJhbGciOiJSUzI1NiIsInR5cCIgOiAiSldUIiwia2lkIiA6ICJZbzNJa18xYU9XUk5QcWxPLVJVTmUzVjhESldTU2U0eUgybFp4MG52cy1rIn0.eyJleHAiOjE3NTU5MDA2MTMsImlhdCI6MTc1NTg5ODgxMywianRpIjoiNjhjMWJkMzQtZWRiYS00MGUxLWJiNzctZjcxNmM2YmEyNDE2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5ZjJjNTJmYS01NjE0LTQ1NDgtOTYyZi1jYmJkZDIxZjdhZmU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5ZjJjNTJmYS01NjE0LTQ1NDgtOTYyZi1jYmJkZDIxZjdhZmU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m6aRVCeGybjpb7ttl555BXRaixPo9Y90Ho2x8I7kutf4D-vRjkRTSSWjKnp5aCqzLi8WYgPVlF0XRPB3IBee6KY502tqyNKEluO2Z02xCDYI-coCRcjpKZxMVYSGxf0Ed8S4-EcoYEfYUwL-AX3PTGMxoEDWo4Fis0R3UdmmoEg_OFo3Nw1UD2ZkUG7Lz9mVsU2hvfWwQaTPLZhjRl8e5NduSuCX2faDNAZRKn_J6O576GnIvQOl3D5fOn2qNhqETpms--OxzUl6pC1kC1EPgbEGk2Pt2BLyFn2hdX5h0rboW1G482ZSOdthhc0xrhbpqkSqISDYAwA_aCBB6I2KJA"/>
    <n v="101"/>
    <s v="101 | Rosa Odar Prueba"/>
    <s v="application/json, text/plain, */*"/>
    <m/>
    <n v="20100010136"/>
    <s v="gestionduenave-query"/>
    <s v="https://gateway-apim-test.vuce.gob.pe/pass-through-https-cert/cp2/gestionduenave-query/1.0/escalas/naves?callSign=&amp;matricula=&amp;nombreNave=LIZ&amp;imo=&amp;estadoDueId=1,9,10,11&amp;convoy=no&amp;puertoEscalaId=CLL&amp;ruc=20100010136"/>
    <n v="212"/>
    <n v="105"/>
    <s v="https://gateway-apim-test.vuce.gob.pe/pass-through-https-cert/cp2/gestionduenave-query/1.0/escalas/naves?"/>
    <s v="https://gateway-apim-test.vuce.gob.pe/pass-through-https-cert/cp2/gestionduenave-query/1.0/escalas/naves?"/>
    <x v="53"/>
  </r>
  <r>
    <s v="DUE"/>
    <x v="0"/>
    <x v="0"/>
    <x v="31"/>
    <x v="3"/>
    <s v="https://gateway-apim-test.vuce.gob.pe/pass-through-https-cert/cp2/gestionduenave-query/1.0/escalas/puertos/nacional"/>
    <s v="No aplica"/>
    <s v="Bearer eyJhbGciOiJSUzI1NiIsInR5cCIgOiAiSldUIiwia2lkIiA6ICJZbzNJa18xYU9XUk5QcWxPLVJVTmUzVjhESldTU2U0eUgybFp4MG52cy1rIn0.eyJleHAiOjE3NTU5MDA2MTMsImlhdCI6MTc1NTg5ODgxMywianRpIjoiNjhjMWJkMzQtZWRiYS00MGUxLWJiNzctZjcxNmM2YmEyNDE2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5ZjJjNTJmYS01NjE0LTQ1NDgtOTYyZi1jYmJkZDIxZjdhZmU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5ZjJjNTJmYS01NjE0LTQ1NDgtOTYyZi1jYmJkZDIxZjdhZmU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m6aRVCeGybjpb7ttl555BXRaixPo9Y90Ho2x8I7kutf4D-vRjkRTSSWjKnp5aCqzLi8WYgPVlF0XRPB3IBee6KY502tqyNKEluO2Z02xCDYI-coCRcjpKZxMVYSGxf0Ed8S4-EcoYEfYUwL-AX3PTGMxoEDWo4Fis0R3UdmmoEg_OFo3Nw1UD2ZkUG7Lz9mVsU2hvfWwQaTPLZhjRl8e5NduSuCX2faDNAZRKn_J6O576GnIvQOl3D5fOn2qNhqETpms--OxzUl6pC1kC1EPgbEGk2Pt2BLyFn2hdX5h0rboW1G482ZSOdthhc0xrhbpqkSqISDYAwA_aCBB6I2KJA"/>
    <n v="101"/>
    <s v="101 | Rosa Odar Prueba"/>
    <s v="application/json, text/plain, */*"/>
    <m/>
    <n v="20100010136"/>
    <s v="gestionduenave-query"/>
    <s v="https://gateway-apim-test.vuce.gob.pe/pass-through-https-cert/cp2/gestionduenave-query/1.0/escalas/puertos/nacional"/>
    <n v="115"/>
    <n v="115"/>
    <s v="https://gateway-apim-test.vuce.gob.pe/pass-through-https-cert/cp2/gestionduenave-query/1.0/escalas/puertos/nacional"/>
    <s v="https://gateway-apim-test.vuce.gob.pe/pass-through-https-cert/cp2/gestionduenave-query/1.0/escalas/puertos/nacional"/>
    <x v="54"/>
  </r>
  <r>
    <s v="DUE"/>
    <x v="0"/>
    <x v="0"/>
    <x v="36"/>
    <x v="3"/>
    <s v="https://gateway-apim-test.vuce.gob.pe/pass-through-https-cert/cp2/gestionduenave-query/1.0/escala-seguimientos/autorization-zarpe/1332/20509645150?pdfAuthUrl=https%3A%2F%2Flanding-test.vuce.gob.pe%2Fcp2-public%2Fportclearance%3FecmDocumentoId%3DE0CDE198-0000-C73D-8241-D5A0733968F3"/>
    <s v="No aplica"/>
    <s v="Bearer eyJhbGciOiJSUzI1NiIsInR5cCIgOiAiSldUIiwia2lkIiA6ICJZbzNJa18xYU9XUk5QcWxPLVJVTmUzVjhESldTU2U0eUgybFp4MG52cy1rIn0.eyJleHAiOjE3NTYxMzYzODYsImlhdCI6MTc1NjEzNDU4NiwianRpIjoiNGI5OTAwMDktZTFmYy00ZGY4LWI2MGUtMmY2NzhlYmRiYWE0IiwiaXNzIjoiaHR0cHM6Ly9hdXRob3JpemUtdGVzdC52dWNlLmdvYi5wZS9hdXRoMi9yZWFsbXMvYXV0ZW50aWNhY2lvbjIiLCJhdWQiOiJhY2NvdW50Iiwic3ViIjoiZjo1ODY4MTA4Zi0yZTdkLTQ4NGEtYTZkYi00ZWYyMmZhZjJlYWE6Y3AtY2VydGktMTFAZ21haWwuY29tIiwidHlwIjoiQmVhcmVyIiwiYXpwIjoibGFuZGluZy1hdXRoMiIsInNlc3Npb25fc3RhdGUiOiJkNzA0MTIyOC02OWY5LTRiMzEtOWM0ZC1jZGVmZDM5MTZhZWY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JkNzA0MTIyOC02OWY5LTRiMzEtOWM0ZC1jZGVmZDM5MTZhZWYiLCJlbWFpbF92ZXJpZmllZCI6ZmFsc2UsImRlc1RpcG9Eb2N1bWVudG8iOiJETkkiLCJjb2RUaXBvRG9jdW1lbnRvIjoiMiIsInByZWZlcnJlZF91c2VybmFtZSI6ImNwLWNlcnRpLTExQGdtYWlsLmNvbSIsIm51bWVyb0RvY3VtZW50byI6IjQwODk4MDA2IiwiYXBlTWF0ZXJubyI6Ikh1YW1hbiIsIm5vbWJyZUNvbXBsZXRvIjoiSGVjdG9yIEhpZGFsZ28gSHVhbWFuIiwiYXBlUGF0ZXJubyI6IkhpZGFsZ28iLCJlbWFpbCI6ImNwLWNlcnRpLTExQGdtYWlsLmNvbSIsIm5vbWJyZXMiOiJIZWN0b3IifQ.i_V-EfSx-t--Eq6PEGzEOuizKY1f9N_2p1fFCuC6JPBDTFXexm9ouhbnZq92eH1jdFEu8_D5xYFLru7HzEPN3rJwgbBbLB11Wuj0LixY_2f3CkMwDklZwV6D4rmYqRp9M9NLQvHqvFtksR_K0vQtYLERv-QgU2K_KL6nfYlq56leGnV0ejK5EdWzovpr4yEFKHSPdrXIiGlyZt84CTcgRLU1BBkCkRmVFC7aq_edZqESxt2QHu0dbGyC79pu_PxOUzWesFTtdmm8beCrcaPofuZZ1lbtlovFZULPYtlphatpRzCL-tLap-dfz2FAVj-ReNnhzxl6BhM0JPrXeu89Cg"/>
    <n v="110"/>
    <s v="110 | Hector Hidalgo Huaman"/>
    <s v="application/json, text/plain, */*"/>
    <s v="No aplica"/>
    <n v="20509645150"/>
    <s v="gestionduenave-query"/>
    <s v="https://gateway-apim-test.vuce.gob.pe/pass-through-https-cert/cp2/gestionduenave-query/1.0/escala-seguimientos/autorization-zarpe/1332/20509645150?pdfAuthUrl=https%3A%2F%2Flanding-test.vuce.gob.pe%2Fcp2-public%2Fportclearance%3FecmDocumentoId%3DE0CDE198-0000-C73D-8241-D5A0733968F3"/>
    <n v="281"/>
    <n v="147"/>
    <s v="https://gateway-apim-test.vuce.gob.pe/pass-through-https-cert/cp2/gestionduenave-query/1.0/escala-seguimientos/autorization-zarpe/1332/20509645150?"/>
    <s v="https://gateway-apim-test.vuce.gob.pe/pass-through-https-cert/cp2/gestionduenave-query/1.0/escala-seguimientos/autorization-zarpe/1332/20509645150?"/>
    <x v="85"/>
  </r>
  <r>
    <s v="DUE"/>
    <x v="0"/>
    <x v="0"/>
    <x v="36"/>
    <x v="3"/>
    <s v="https://gateway-apim-test.vuce.gob.pe/pass-through-https-cert/cp2/gestionduenave-query/1.0/escala-seguimientos/autorization-zarpe-auth/1332/20509645150"/>
    <s v="No aplica"/>
    <s v="Bearer eyJhbGciOiJSUzI1NiIsInR5cCIgOiAiSldUIiwia2lkIiA6ICJZbzNJa18xYU9XUk5QcWxPLVJVTmUzVjhESldTU2U0eUgybFp4MG52cy1rIn0.eyJleHAiOjE3NTYxMzYzODYsImlhdCI6MTc1NjEzNDU4NiwianRpIjoiNGI5OTAwMDktZTFmYy00ZGY4LWI2MGUtMmY2NzhlYmRiYWE0IiwiaXNzIjoiaHR0cHM6Ly9hdXRob3JpemUtdGVzdC52dWNlLmdvYi5wZS9hdXRoMi9yZWFsbXMvYXV0ZW50aWNhY2lvbjIiLCJhdWQiOiJhY2NvdW50Iiwic3ViIjoiZjo1ODY4MTA4Zi0yZTdkLTQ4NGEtYTZkYi00ZWYyMmZhZjJlYWE6Y3AtY2VydGktMTFAZ21haWwuY29tIiwidHlwIjoiQmVhcmVyIiwiYXpwIjoibGFuZGluZy1hdXRoMiIsInNlc3Npb25fc3RhdGUiOiJkNzA0MTIyOC02OWY5LTRiMzEtOWM0ZC1jZGVmZDM5MTZhZWY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JkNzA0MTIyOC02OWY5LTRiMzEtOWM0ZC1jZGVmZDM5MTZhZWYiLCJlbWFpbF92ZXJpZmllZCI6ZmFsc2UsImRlc1RpcG9Eb2N1bWVudG8iOiJETkkiLCJjb2RUaXBvRG9jdW1lbnRvIjoiMiIsInByZWZlcnJlZF91c2VybmFtZSI6ImNwLWNlcnRpLTExQGdtYWlsLmNvbSIsIm51bWVyb0RvY3VtZW50byI6IjQwODk4MDA2IiwiYXBlTWF0ZXJubyI6Ikh1YW1hbiIsIm5vbWJyZUNvbXBsZXRvIjoiSGVjdG9yIEhpZGFsZ28gSHVhbWFuIiwiYXBlUGF0ZXJubyI6IkhpZGFsZ28iLCJlbWFpbCI6ImNwLWNlcnRpLTExQGdtYWlsLmNvbSIsIm5vbWJyZXMiOiJIZWN0b3IifQ.i_V-EfSx-t--Eq6PEGzEOuizKY1f9N_2p1fFCuC6JPBDTFXexm9ouhbnZq92eH1jdFEu8_D5xYFLru7HzEPN3rJwgbBbLB11Wuj0LixY_2f3CkMwDklZwV6D4rmYqRp9M9NLQvHqvFtksR_K0vQtYLERv-QgU2K_KL6nfYlq56leGnV0ejK5EdWzovpr4yEFKHSPdrXIiGlyZt84CTcgRLU1BBkCkRmVFC7aq_edZqESxt2QHu0dbGyC79pu_PxOUzWesFTtdmm8beCrcaPofuZZ1lbtlovFZULPYtlphatpRzCL-tLap-dfz2FAVj-ReNnhzxl6BhM0JPrXeu89Cg"/>
    <n v="110"/>
    <s v="110 | Hector Hidalgo Huaman"/>
    <s v="application/json, text/plain, */*"/>
    <s v="No aplica"/>
    <n v="20509645150"/>
    <s v="gestionduenave-query"/>
    <s v="https://gateway-apim-test.vuce.gob.pe/pass-through-https-cert/cp2/gestionduenave-query/1.0/escala-seguimientos/autorization-zarpe-auth/1332/20509645150"/>
    <n v="151"/>
    <n v="151"/>
    <s v="https://gateway-apim-test.vuce.gob.pe/pass-through-https-cert/cp2/gestionduenave-query/1.0/escala-seguimientos/autorization-zarpe-auth/1332/20509645150"/>
    <s v="https://gateway-apim-test.vuce.gob.pe/pass-through-https-cert/cp2/gestionduenave-query/1.0/escala-seguimientos/autorization-zarpe-auth/1332/20509645150"/>
    <x v="86"/>
  </r>
  <r>
    <s v="DUE"/>
    <x v="0"/>
    <x v="0"/>
    <x v="35"/>
    <x v="3"/>
    <s v="https://gateway-apim-test.vuce.gob.pe/pass-through-https-cert/cp2/gestionduenave-query/1.0/escala-seguimientos/search?escalaId=1332"/>
    <s v="No aplica"/>
    <s v="Bearer eyJhbGciOiJSUzI1NiIsInR5cCIgOiAiSldUIiwia2lkIiA6ICJZbzNJa18xYU9XUk5QcWxPLVJVTmUzVjhESldTU2U0eUgybFp4MG52cy1rIn0.eyJleHAiOjE3NTYxMzYzODYsImlhdCI6MTc1NjEzNDU4NiwianRpIjoiNGI5OTAwMDktZTFmYy00ZGY4LWI2MGUtMmY2NzhlYmRiYWE0IiwiaXNzIjoiaHR0cHM6Ly9hdXRob3JpemUtdGVzdC52dWNlLmdvYi5wZS9hdXRoMi9yZWFsbXMvYXV0ZW50aWNhY2lvbjIiLCJhdWQiOiJhY2NvdW50Iiwic3ViIjoiZjo1ODY4MTA4Zi0yZTdkLTQ4NGEtYTZkYi00ZWYyMmZhZjJlYWE6Y3AtY2VydGktMTFAZ21haWwuY29tIiwidHlwIjoiQmVhcmVyIiwiYXpwIjoibGFuZGluZy1hdXRoMiIsInNlc3Npb25fc3RhdGUiOiJkNzA0MTIyOC02OWY5LTRiMzEtOWM0ZC1jZGVmZDM5MTZhZWY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JkNzA0MTIyOC02OWY5LTRiMzEtOWM0ZC1jZGVmZDM5MTZhZWYiLCJlbWFpbF92ZXJpZmllZCI6ZmFsc2UsImRlc1RpcG9Eb2N1bWVudG8iOiJETkkiLCJjb2RUaXBvRG9jdW1lbnRvIjoiMiIsInByZWZlcnJlZF91c2VybmFtZSI6ImNwLWNlcnRpLTExQGdtYWlsLmNvbSIsIm51bWVyb0RvY3VtZW50byI6IjQwODk4MDA2IiwiYXBlTWF0ZXJubyI6Ikh1YW1hbiIsIm5vbWJyZUNvbXBsZXRvIjoiSGVjdG9yIEhpZGFsZ28gSHVhbWFuIiwiYXBlUGF0ZXJubyI6IkhpZGFsZ28iLCJlbWFpbCI6ImNwLWNlcnRpLTExQGdtYWlsLmNvbSIsIm5vbWJyZXMiOiJIZWN0b3IifQ.i_V-EfSx-t--Eq6PEGzEOuizKY1f9N_2p1fFCuC6JPBDTFXexm9ouhbnZq92eH1jdFEu8_D5xYFLru7HzEPN3rJwgbBbLB11Wuj0LixY_2f3CkMwDklZwV6D4rmYqRp9M9NLQvHqvFtksR_K0vQtYLERv-QgU2K_KL6nfYlq56leGnV0ejK5EdWzovpr4yEFKHSPdrXIiGlyZt84CTcgRLU1BBkCkRmVFC7aq_edZqESxt2QHu0dbGyC79pu_PxOUzWesFTtdmm8beCrcaPofuZZ1lbtlovFZULPYtlphatpRzCL-tLap-dfz2FAVj-ReNnhzxl6BhM0JPrXeu89Cg"/>
    <n v="110"/>
    <s v="110 | Hector Hidalgo Huaman"/>
    <s v="application/json, text/plain, */*"/>
    <s v="No aplica"/>
    <n v="20509645150"/>
    <s v="gestionduenave-query"/>
    <s v="https://gateway-apim-test.vuce.gob.pe/pass-through-https-cert/cp2/gestionduenave-query/1.0/escala-seguimientos/search?escalaId=1332"/>
    <n v="131"/>
    <n v="118"/>
    <s v="https://gateway-apim-test.vuce.gob.pe/pass-through-https-cert/cp2/gestionduenave-query/1.0/escala-seguimientos/search?"/>
    <s v="https://gateway-apim-test.vuce.gob.pe/pass-through-https-cert/cp2/gestionduenave-query/1.0/escala-seguimientos/search?"/>
    <x v="41"/>
  </r>
  <r>
    <s v="DUE"/>
    <x v="0"/>
    <x v="0"/>
    <x v="43"/>
    <x v="3"/>
    <s v="https://gateway-apim-test.vuce.gob.pe/pass-through-https-cert/cp2/gestionduenave-query/1.0/escala-seguimientos/search?escalaId=2303"/>
    <m/>
    <s v="Bearer eyJhbGciOiJSUzI1NiIsInR5cCIgOiAiSldUIiwia2lkIiA6ICJZbzNJa18xYU9XUk5QcWxPLVJVTmUzVjhESldTU2U0eUgybFp4MG52cy1rIn0.eyJleHAiOjE3NTU5MDMzODIsImlhdCI6MTc1NTkwMTU4MiwianRpIjoiNjIyNGJhY2MtN2ViOS00OTgyLWJkZDMtNGE1NDczNjgzOWZh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5OTIwMGYyMC0wMmJmLTQzMTEtODI4Yi04MDUwMTY0ZTM5MWY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5OTIwMGYyMC0wMmJmLTQzMTEtODI4Yi04MDUwMTY0ZTM5MWY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HV47V3ck9xE2CXUDw7UDFB30EuiPogHaMbwgviDbtpueemY0Hu230E01jlHE3HXW8Sf9JYuM43ATtbxR_of0Qp_1xdob7FfmjZyeU5W16-y0vq3FvLuFoSUP7VpqtMqCy209bIHqsJXhocDJzH4nhu1JfXgUMGYit0faU_t4ZjqrvQKp2EykLY4hAuj7xzLOsPP6ObITuNh75L2BY6-nubxO7rwT0EAQWZkcKgnpufDTbxjANDzc62qJlakBVhw_uERo5iqE2tnKgn8LMA9TY3I05D4y8E-mJVYitQV_4hO-FMIQ5ECh9m6UxJ7RIeqGIuRz8itxjPGOeLJUTBs3BA"/>
    <n v="101"/>
    <s v="101 | Rosa Odar Prueba"/>
    <s v="application/json, text/plain, */*"/>
    <m/>
    <n v="20100010136"/>
    <s v="gestionduenave-query"/>
    <s v="https://gateway-apim-test.vuce.gob.pe/pass-through-https-cert/cp2/gestionduenave-query/1.0/escala-seguimientos/search?escalaId=2303"/>
    <n v="131"/>
    <n v="118"/>
    <s v="https://gateway-apim-test.vuce.gob.pe/pass-through-https-cert/cp2/gestionduenave-query/1.0/escala-seguimientos/search?"/>
    <s v="https://gateway-apim-test.vuce.gob.pe/pass-through-https-cert/cp2/gestionduenave-query/1.0/escala-seguimientos/search?"/>
    <x v="41"/>
  </r>
  <r>
    <s v="DUE"/>
    <x v="0"/>
    <x v="0"/>
    <x v="44"/>
    <x v="3"/>
    <s v="https://gateway-apim-test.vuce.gob.pe/pass-through-https-cert/cp2/gestionduenave-query/1.0/imprimir-documentos"/>
    <m/>
    <s v="Bearer eyJhbGciOiJSUzI1NiIsInR5cCIgOiAiSldUIiwia2lkIiA6ICJZbzNJa18xYU9XUk5QcWxPLVJVTmUzVjhESldTU2U0eUgybFp4MG52cy1rIn0.eyJleHAiOjE3NTU5MDMzODIsImlhdCI6MTc1NTkwMTU4MiwianRpIjoiNjIyNGJhY2MtN2ViOS00OTgyLWJkZDMtNGE1NDczNjgzOWZh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5OTIwMGYyMC0wMmJmLTQzMTEtODI4Yi04MDUwMTY0ZTM5MWY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5OTIwMGYyMC0wMmJmLTQzMTEtODI4Yi04MDUwMTY0ZTM5MWY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HV47V3ck9xE2CXUDw7UDFB30EuiPogHaMbwgviDbtpueemY0Hu230E01jlHE3HXW8Sf9JYuM43ATtbxR_of0Qp_1xdob7FfmjZyeU5W16-y0vq3FvLuFoSUP7VpqtMqCy209bIHqsJXhocDJzH4nhu1JfXgUMGYit0faU_t4ZjqrvQKp2EykLY4hAuj7xzLOsPP6ObITuNh75L2BY6-nubxO7rwT0EAQWZkcKgnpufDTbxjANDzc62qJlakBVhw_uERo5iqE2tnKgn8LMA9TY3I05D4y8E-mJVYitQV_4hO-FMIQ5ECh9m6UxJ7RIeqGIuRz8itxjPGOeLJUTBs3BA"/>
    <n v="101"/>
    <s v="101 | Rosa Odar Prueba"/>
    <s v="application/json, text/plain, */*"/>
    <m/>
    <n v="20100010136"/>
    <s v="gestionduenave-query"/>
    <s v="https://gateway-apim-test.vuce.gob.pe/pass-through-https-cert/cp2/gestionduenave-query/1.0/imprimir-documentos"/>
    <n v="110"/>
    <n v="110"/>
    <s v="https://gateway-apim-test.vuce.gob.pe/pass-through-https-cert/cp2/gestionduenave-query/1.0/imprimir-documentos"/>
    <s v="https://gateway-apim-test.vuce.gob.pe/pass-through-https-cert/cp2/gestionduenave-query/1.0/imprimir-documentos"/>
    <x v="87"/>
  </r>
  <r>
    <s v="DUE"/>
    <x v="0"/>
    <x v="0"/>
    <x v="37"/>
    <x v="3"/>
    <s v="https://gateway-apim-test.vuce.gob.pe/pass-through-https-cert/cp2/gestionduenave-query/1.0/motivo"/>
    <s v="No aplica"/>
    <s v="Bearer eyJhbGciOiJSUzI1NiIsInR5cCIgOiAiSldUIiwia2lkIiA6ICJZbzNJa18xYU9XUk5QcWxPLVJVTmUzVjhESldTU2U0eUgybFp4MG52cy1rIn0.eyJleHAiOjE3NTYxMzY5MTQsImlhdCI6MTc1NjEzNTExNCwianRpIjoiMTQxOTAwMGYtNjlmZi00NmEwLTg2MWEtODNjZWMyZDMzYWI5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5OWI0YWEzYy00ZjNjLTQxNTEtYjgwMC01Mjc4NDA1YzA2ZTU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5OWI0YWEzYy00ZjNjLTQxNTEtYjgwMC01Mjc4NDA1YzA2ZTU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Yr_NOMpNoowsubrvP69wHub30bkd7Qjj-zH3bEulVzK_FL6vEAYpvi1zV4eSti1YvDhWOUTck__1JG40OJkP3CLdk54sRDaAe1k4zXGSXA7Fuh31nZNxs81kiYVA-FgcGXcXXfzutMkRh3sWbvjD50cb0ulaK-ySY20FEsXaHNyMpppbngeQNx3IRRiA6ztRxNWromZ_L8-cNxdkaPKUTR-X01gI4Dwp7XuHWDhZBmarSZ8pe8ygR5BpMbpEOoHd6Y0yu2KKVLtuzValFRvrNy5iLDq427OiTN8GU41H--bV1r1ysrnFVUZrZSV0kgqPXlufuwcnh1OBI2iQh70xjw"/>
    <n v="101"/>
    <s v="101 | Rosa Odar Prueba"/>
    <s v="application/json, text/plain, */*"/>
    <s v="No aplica"/>
    <n v="20100010136"/>
    <s v="gestionduenave-query"/>
    <s v="https://gateway-apim-test.vuce.gob.pe/pass-through-https-cert/cp2/gestionduenave-query/1.0/motivo"/>
    <n v="97"/>
    <n v="97"/>
    <s v="https://gateway-apim-test.vuce.gob.pe/pass-through-https-cert/cp2/gestionduenave-query/1.0/motivo"/>
    <s v="https://gateway-apim-test.vuce.gob.pe/pass-through-https-cert/cp2/gestionduenave-query/1.0/motivo"/>
    <x v="88"/>
  </r>
  <r>
    <s v="DUE"/>
    <x v="0"/>
    <x v="0"/>
    <x v="38"/>
    <x v="3"/>
    <s v="https://gateway-apim-test.vuce.gob.pe/pass-through-https-cert/cp2/gestionduenave-query/1.0/motivo"/>
    <s v="No aplica"/>
    <s v="Bearer eyJhbGciOiJSUzI1NiIsInR5cCIgOiAiSldUIiwia2lkIiA6ICJZbzNJa18xYU9XUk5QcWxPLVJVTmUzVjhESldTU2U0eUgybFp4MG52cy1rIn0.eyJleHAiOjE3NTYxMzY5MTQsImlhdCI6MTc1NjEzNTExNCwianRpIjoiMTQxOTAwMGYtNjlmZi00NmEwLTg2MWEtODNjZWMyZDMzYWI5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5OWI0YWEzYy00ZjNjLTQxNTEtYjgwMC01Mjc4NDA1YzA2ZTU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5OWI0YWEzYy00ZjNjLTQxNTEtYjgwMC01Mjc4NDA1YzA2ZTU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Yr_NOMpNoowsubrvP69wHub30bkd7Qjj-zH3bEulVzK_FL6vEAYpvi1zV4eSti1YvDhWOUTck__1JG40OJkP3CLdk54sRDaAe1k4zXGSXA7Fuh31nZNxs81kiYVA-FgcGXcXXfzutMkRh3sWbvjD50cb0ulaK-ySY20FEsXaHNyMpppbngeQNx3IRRiA6ztRxNWromZ_L8-cNxdkaPKUTR-X01gI4Dwp7XuHWDhZBmarSZ8pe8ygR5BpMbpEOoHd6Y0yu2KKVLtuzValFRvrNy5iLDq427OiTN8GU41H--bV1r1ysrnFVUZrZSV0kgqPXlufuwcnh1OBI2iQh70xjw"/>
    <n v="101"/>
    <s v="101 | Rosa Odar Prueba"/>
    <s v="application/json, text/plain, */*"/>
    <s v="No aplica"/>
    <n v="20100010136"/>
    <s v="gestionduenave-query"/>
    <s v="https://gateway-apim-test.vuce.gob.pe/pass-through-https-cert/cp2/gestionduenave-query/1.0/motivo"/>
    <n v="97"/>
    <n v="97"/>
    <s v="https://gateway-apim-test.vuce.gob.pe/pass-through-https-cert/cp2/gestionduenave-query/1.0/motivo"/>
    <s v="https://gateway-apim-test.vuce.gob.pe/pass-through-https-cert/cp2/gestionduenave-query/1.0/motivo"/>
    <x v="88"/>
  </r>
  <r>
    <s v="DUE"/>
    <x v="0"/>
    <x v="0"/>
    <x v="30"/>
    <x v="3"/>
    <s v="https://gateway-apim-test.vuce.gob.pe/pass-through-https-cert/cp2/gestionduenave-query/1.0/motivo"/>
    <s v="No aplica"/>
    <s v="Bearer eyJhbGciOiJSUzI1NiIsInR5cCIgOiAiSldUIiwia2lkIiA6ICJZbzNJa18xYU9XUk5QcWxPLVJVTmUzVjhESldTU2U0eUgybFp4MG52cy1rIn0.eyJleHAiOjE3NTYxMzc1MDQsImlhdCI6MTc1NjEzNTcwNCwianRpIjoiMWU5Y2E5NmUtYmJkMy00ZjY0LTllMzAtZTEzYzAyNjJmOTcz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4N2I5N2Q1YS04MGI2LTQ0OTYtOGQ3OS1mNmQ4NWQyZjUxMWI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4N2I5N2Q1YS04MGI2LTQ0OTYtOGQ3OS1mNmQ4NWQyZjUxMWI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FIcW8rAt1QHQpM4ffr2PYH91mO0fkwr0F7GmXaKpVwI-zD_GNALzTvTWRhMVt1ElrEEV4fD7C7eIMgGCCiRjVQts9rlzpYxPkWZhlgVJoclY46LhrkZrKzVI2j2hG5vnHD5B5WrxrVlAN9EMr80V-0A1Y72W5Puw-pah5W8la8-XRzsAmvDtZKcm9lIpKSY8hhEB_mpQuKvFMUITjrZeGWBamULtM0nGKQVpin4wwrsZc5q6LsTwEKWp29UWCtPK8H2JAePHI51Zpy_yv1i5A11bkZ0fM2TUj0cx30uPyVKSnqM4-_-hVn2nITYAcrYfMYT6Z7voZ78p2d8Aguvqrw"/>
    <n v="101"/>
    <s v="101 | Rosa Odar Prueba"/>
    <s v="application/json, text/plain, */*"/>
    <s v="No aplica"/>
    <n v="20100010136"/>
    <s v="gestionduenave-query"/>
    <s v="https://gateway-apim-test.vuce.gob.pe/pass-through-https-cert/cp2/gestionduenave-query/1.0/motivo"/>
    <n v="97"/>
    <n v="97"/>
    <s v="https://gateway-apim-test.vuce.gob.pe/pass-through-https-cert/cp2/gestionduenave-query/1.0/motivo"/>
    <s v="https://gateway-apim-test.vuce.gob.pe/pass-through-https-cert/cp2/gestionduenave-query/1.0/motivo"/>
    <x v="88"/>
  </r>
  <r>
    <s v="DUE"/>
    <x v="0"/>
    <x v="0"/>
    <x v="37"/>
    <x v="3"/>
    <s v="https://gateway-apim-test.vuce.gob.pe/pass-through-https-cert/cp2/gestionduenave-query/1.0/motivo-escala/escala/1332"/>
    <s v="No aplica"/>
    <s v="Bearer eyJhbGciOiJSUzI1NiIsInR5cCIgOiAiSldUIiwia2lkIiA6ICJZbzNJa18xYU9XUk5QcWxPLVJVTmUzVjhESldTU2U0eUgybFp4MG52cy1rIn0.eyJleHAiOjE3NTYxMzY5MTQsImlhdCI6MTc1NjEzNTExNCwianRpIjoiMTQxOTAwMGYtNjlmZi00NmEwLTg2MWEtODNjZWMyZDMzYWI5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5OWI0YWEzYy00ZjNjLTQxNTEtYjgwMC01Mjc4NDA1YzA2ZTU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5OWI0YWEzYy00ZjNjLTQxNTEtYjgwMC01Mjc4NDA1YzA2ZTU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Yr_NOMpNoowsubrvP69wHub30bkd7Qjj-zH3bEulVzK_FL6vEAYpvi1zV4eSti1YvDhWOUTck__1JG40OJkP3CLdk54sRDaAe1k4zXGSXA7Fuh31nZNxs81kiYVA-FgcGXcXXfzutMkRh3sWbvjD50cb0ulaK-ySY20FEsXaHNyMpppbngeQNx3IRRiA6ztRxNWromZ_L8-cNxdkaPKUTR-X01gI4Dwp7XuHWDhZBmarSZ8pe8ygR5BpMbpEOoHd6Y0yu2KKVLtuzValFRvrNy5iLDq427OiTN8GU41H--bV1r1ysrnFVUZrZSV0kgqPXlufuwcnh1OBI2iQh70xjw"/>
    <n v="101"/>
    <s v="101 | Rosa Odar Prueba"/>
    <s v="application/json, text/plain, */*"/>
    <s v="No aplica"/>
    <n v="20100010136"/>
    <s v="gestionduenave-query"/>
    <s v="https://gateway-apim-test.vuce.gob.pe/pass-through-https-cert/cp2/gestionduenave-query/1.0/motivo-escala/escala/1332"/>
    <n v="116"/>
    <n v="116"/>
    <s v="https://gateway-apim-test.vuce.gob.pe/pass-through-https-cert/cp2/gestionduenave-query/1.0/motivo-escala/escala/1332"/>
    <s v="https://gateway-apim-test.vuce.gob.pe/pass-through-https-cert/cp2/gestionduenave-query/1.0/motivo-escala/escala/1332"/>
    <x v="89"/>
  </r>
  <r>
    <s v="DUE"/>
    <x v="0"/>
    <x v="0"/>
    <x v="38"/>
    <x v="3"/>
    <s v="https://gateway-apim-test.vuce.gob.pe/pass-through-https-cert/cp2/gestionduenave-query/1.0/motivo-escala/escala/1332"/>
    <s v="No aplica"/>
    <s v="Bearer eyJhbGciOiJSUzI1NiIsInR5cCIgOiAiSldUIiwia2lkIiA6ICJZbzNJa18xYU9XUk5QcWxPLVJVTmUzVjhESldTU2U0eUgybFp4MG52cy1rIn0.eyJleHAiOjE3NTYxMzY5MTQsImlhdCI6MTc1NjEzNTExNCwianRpIjoiMTQxOTAwMGYtNjlmZi00NmEwLTg2MWEtODNjZWMyZDMzYWI5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5OWI0YWEzYy00ZjNjLTQxNTEtYjgwMC01Mjc4NDA1YzA2ZTU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5OWI0YWEzYy00ZjNjLTQxNTEtYjgwMC01Mjc4NDA1YzA2ZTU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Yr_NOMpNoowsubrvP69wHub30bkd7Qjj-zH3bEulVzK_FL6vEAYpvi1zV4eSti1YvDhWOUTck__1JG40OJkP3CLdk54sRDaAe1k4zXGSXA7Fuh31nZNxs81kiYVA-FgcGXcXXfzutMkRh3sWbvjD50cb0ulaK-ySY20FEsXaHNyMpppbngeQNx3IRRiA6ztRxNWromZ_L8-cNxdkaPKUTR-X01gI4Dwp7XuHWDhZBmarSZ8pe8ygR5BpMbpEOoHd6Y0yu2KKVLtuzValFRvrNy5iLDq427OiTN8GU41H--bV1r1ysrnFVUZrZSV0kgqPXlufuwcnh1OBI2iQh70xjw"/>
    <n v="101"/>
    <s v="101 | Rosa Odar Prueba"/>
    <s v="application/json, text/plain, */*"/>
    <s v="No aplica"/>
    <n v="20100010136"/>
    <s v="gestionduenave-query"/>
    <s v="https://gateway-apim-test.vuce.gob.pe/pass-through-https-cert/cp2/gestionduenave-query/1.0/motivo-escala/escala/1332"/>
    <n v="116"/>
    <n v="116"/>
    <s v="https://gateway-apim-test.vuce.gob.pe/pass-through-https-cert/cp2/gestionduenave-query/1.0/motivo-escala/escala/1332"/>
    <s v="https://gateway-apim-test.vuce.gob.pe/pass-through-https-cert/cp2/gestionduenave-query/1.0/motivo-escala/escala/1332"/>
    <x v="89"/>
  </r>
  <r>
    <s v="DUE"/>
    <x v="0"/>
    <x v="0"/>
    <x v="30"/>
    <x v="3"/>
    <s v="https://gateway-apim-test.vuce.gob.pe/pass-through-https-cert/cp2/gestionduenave-query/1.0/motivo-escala/escala/1332"/>
    <s v="No aplica"/>
    <s v="Bearer eyJhbGciOiJSUzI1NiIsInR5cCIgOiAiSldUIiwia2lkIiA6ICJZbzNJa18xYU9XUk5QcWxPLVJVTmUzVjhESldTU2U0eUgybFp4MG52cy1rIn0.eyJleHAiOjE3NTYxMzc1MDQsImlhdCI6MTc1NjEzNTcwNCwianRpIjoiMWU5Y2E5NmUtYmJkMy00ZjY0LTllMzAtZTEzYzAyNjJmOTcz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4N2I5N2Q1YS04MGI2LTQ0OTYtOGQ3OS1mNmQ4NWQyZjUxMWI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4N2I5N2Q1YS04MGI2LTQ0OTYtOGQ3OS1mNmQ4NWQyZjUxMWI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FIcW8rAt1QHQpM4ffr2PYH91mO0fkwr0F7GmXaKpVwI-zD_GNALzTvTWRhMVt1ElrEEV4fD7C7eIMgGCCiRjVQts9rlzpYxPkWZhlgVJoclY46LhrkZrKzVI2j2hG5vnHD5B5WrxrVlAN9EMr80V-0A1Y72W5Puw-pah5W8la8-XRzsAmvDtZKcm9lIpKSY8hhEB_mpQuKvFMUITjrZeGWBamULtM0nGKQVpin4wwrsZc5q6LsTwEKWp29UWCtPK8H2JAePHI51Zpy_yv1i5A11bkZ0fM2TUj0cx30uPyVKSnqM4-_-hVn2nITYAcrYfMYT6Z7voZ78p2d8Aguvqrw"/>
    <n v="101"/>
    <s v="101 | Rosa Odar Prueba"/>
    <s v="application/json, text/plain, */*"/>
    <s v="No aplica"/>
    <n v="20100010136"/>
    <s v="gestionduenave-query"/>
    <s v="https://gateway-apim-test.vuce.gob.pe/pass-through-https-cert/cp2/gestionduenave-query/1.0/motivo-escala/escala/1332"/>
    <n v="116"/>
    <n v="116"/>
    <s v="https://gateway-apim-test.vuce.gob.pe/pass-through-https-cert/cp2/gestionduenave-query/1.0/motivo-escala/escala/1332"/>
    <s v="https://gateway-apim-test.vuce.gob.pe/pass-through-https-cert/cp2/gestionduenave-query/1.0/motivo-escala/escala/1332"/>
    <x v="89"/>
  </r>
  <r>
    <s v="DUE"/>
    <x v="0"/>
    <x v="0"/>
    <x v="37"/>
    <x v="3"/>
    <s v="https://gateway-apim-test.vuce.gob.pe/pass-through-https-cert/cp2/gestionduenave-query/1.0/operacion/1332?estado=S"/>
    <s v="No aplica"/>
    <s v="Bearer eyJhbGciOiJSUzI1NiIsInR5cCIgOiAiSldUIiwia2lkIiA6ICJZbzNJa18xYU9XUk5QcWxPLVJVTmUzVjhESldTU2U0eUgybFp4MG52cy1rIn0.eyJleHAiOjE3NTYxMzY5MTQsImlhdCI6MTc1NjEzNTExNCwianRpIjoiMTQxOTAwMGYtNjlmZi00NmEwLTg2MWEtODNjZWMyZDMzYWI5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5OWI0YWEzYy00ZjNjLTQxNTEtYjgwMC01Mjc4NDA1YzA2ZTU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5OWI0YWEzYy00ZjNjLTQxNTEtYjgwMC01Mjc4NDA1YzA2ZTU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Yr_NOMpNoowsubrvP69wHub30bkd7Qjj-zH3bEulVzK_FL6vEAYpvi1zV4eSti1YvDhWOUTck__1JG40OJkP3CLdk54sRDaAe1k4zXGSXA7Fuh31nZNxs81kiYVA-FgcGXcXXfzutMkRh3sWbvjD50cb0ulaK-ySY20FEsXaHNyMpppbngeQNx3IRRiA6ztRxNWromZ_L8-cNxdkaPKUTR-X01gI4Dwp7XuHWDhZBmarSZ8pe8ygR5BpMbpEOoHd6Y0yu2KKVLtuzValFRvrNy5iLDq427OiTN8GU41H--bV1r1ysrnFVUZrZSV0kgqPXlufuwcnh1OBI2iQh70xjw"/>
    <n v="101"/>
    <s v="101 | Rosa Odar Prueba"/>
    <s v="application/json, text/plain, */*"/>
    <s v="No aplica"/>
    <n v="20100010136"/>
    <s v="gestionduenave-query"/>
    <s v="https://gateway-apim-test.vuce.gob.pe/pass-through-https-cert/cp2/gestionduenave-query/1.0/operacion/1332?estado=S"/>
    <n v="114"/>
    <n v="106"/>
    <s v="https://gateway-apim-test.vuce.gob.pe/pass-through-https-cert/cp2/gestionduenave-query/1.0/operacion/1332?"/>
    <s v="https://gateway-apim-test.vuce.gob.pe/pass-through-https-cert/cp2/gestionduenave-query/1.0/operacion/1332?"/>
    <x v="90"/>
  </r>
  <r>
    <s v="DUE"/>
    <x v="0"/>
    <x v="0"/>
    <x v="30"/>
    <x v="3"/>
    <s v="https://gateway-apim-test.vuce.gob.pe/pass-through-https-cert/cp2/gestionduenave-query/1.0/operacion/1332?estado=S"/>
    <s v="No aplica"/>
    <s v="Bearer eyJhbGciOiJSUzI1NiIsInR5cCIgOiAiSldUIiwia2lkIiA6ICJZbzNJa18xYU9XUk5QcWxPLVJVTmUzVjhESldTU2U0eUgybFp4MG52cy1rIn0.eyJleHAiOjE3NTYxMzY5MTQsImlhdCI6MTc1NjEzNTExNCwianRpIjoiMTQxOTAwMGYtNjlmZi00NmEwLTg2MWEtODNjZWMyZDMzYWI5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5OWI0YWEzYy00ZjNjLTQxNTEtYjgwMC01Mjc4NDA1YzA2ZTU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5OWI0YWEzYy00ZjNjLTQxNTEtYjgwMC01Mjc4NDA1YzA2ZTU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Yr_NOMpNoowsubrvP69wHub30bkd7Qjj-zH3bEulVzK_FL6vEAYpvi1zV4eSti1YvDhWOUTck__1JG40OJkP3CLdk54sRDaAe1k4zXGSXA7Fuh31nZNxs81kiYVA-FgcGXcXXfzutMkRh3sWbvjD50cb0ulaK-ySY20FEsXaHNyMpppbngeQNx3IRRiA6ztRxNWromZ_L8-cNxdkaPKUTR-X01gI4Dwp7XuHWDhZBmarSZ8pe8ygR5BpMbpEOoHd6Y0yu2KKVLtuzValFRvrNy5iLDq427OiTN8GU41H--bV1r1ysrnFVUZrZSV0kgqPXlufuwcnh1OBI2iQh70xjw"/>
    <n v="101"/>
    <s v="101 | Rosa Odar Prueba"/>
    <s v="application/json, text/plain, */*"/>
    <s v="No aplica"/>
    <n v="20100010136"/>
    <s v="gestionduenave-query"/>
    <s v="https://gateway-apim-test.vuce.gob.pe/pass-through-https-cert/cp2/gestionduenave-query/1.0/operacion/1332?estado=S"/>
    <n v="114"/>
    <n v="106"/>
    <s v="https://gateway-apim-test.vuce.gob.pe/pass-through-https-cert/cp2/gestionduenave-query/1.0/operacion/1332?"/>
    <s v="https://gateway-apim-test.vuce.gob.pe/pass-through-https-cert/cp2/gestionduenave-query/1.0/operacion/1332?"/>
    <x v="90"/>
  </r>
  <r>
    <s v="DUE"/>
    <x v="0"/>
    <x v="0"/>
    <x v="30"/>
    <x v="3"/>
    <s v="https://gateway-apim-test.vuce.gob.pe/pass-through-https-cert/cp2/gestionduenave-query/1.0/operacion/1332?estado=S"/>
    <s v="No aplica"/>
    <s v="Bearer eyJhbGciOiJSUzI1NiIsInR5cCIgOiAiSldUIiwia2lkIiA6ICJZbzNJa18xYU9XUk5QcWxPLVJVTmUzVjhESldTU2U0eUgybFp4MG52cy1rIn0.eyJleHAiOjE3NTYxMzc1MDQsImlhdCI6MTc1NjEzNTcwNCwianRpIjoiMWU5Y2E5NmUtYmJkMy00ZjY0LTllMzAtZTEzYzAyNjJmOTcz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4N2I5N2Q1YS04MGI2LTQ0OTYtOGQ3OS1mNmQ4NWQyZjUxMWI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4N2I5N2Q1YS04MGI2LTQ0OTYtOGQ3OS1mNmQ4NWQyZjUxMWI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FIcW8rAt1QHQpM4ffr2PYH91mO0fkwr0F7GmXaKpVwI-zD_GNALzTvTWRhMVt1ElrEEV4fD7C7eIMgGCCiRjVQts9rlzpYxPkWZhlgVJoclY46LhrkZrKzVI2j2hG5vnHD5B5WrxrVlAN9EMr80V-0A1Y72W5Puw-pah5W8la8-XRzsAmvDtZKcm9lIpKSY8hhEB_mpQuKvFMUITjrZeGWBamULtM0nGKQVpin4wwrsZc5q6LsTwEKWp29UWCtPK8H2JAePHI51Zpy_yv1i5A11bkZ0fM2TUj0cx30uPyVKSnqM4-_-hVn2nITYAcrYfMYT6Z7voZ78p2d8Aguvqrw"/>
    <n v="101"/>
    <s v="101 | Rosa Odar Prueba"/>
    <s v="application/json, text/plain, */*"/>
    <s v="No aplica"/>
    <n v="20100010136"/>
    <s v="gestionduenave-query"/>
    <s v="https://gateway-apim-test.vuce.gob.pe/pass-through-https-cert/cp2/gestionduenave-query/1.0/operacion/1332?estado=S"/>
    <n v="114"/>
    <n v="106"/>
    <s v="https://gateway-apim-test.vuce.gob.pe/pass-through-https-cert/cp2/gestionduenave-query/1.0/operacion/1332?"/>
    <s v="https://gateway-apim-test.vuce.gob.pe/pass-through-https-cert/cp2/gestionduenave-query/1.0/operacion/1332?"/>
    <x v="90"/>
  </r>
  <r>
    <s v="DUE"/>
    <x v="0"/>
    <x v="0"/>
    <x v="45"/>
    <x v="3"/>
    <s v="https://gateway-apim-test.vuce.gob.pe/pass-through-https-cert/cp2/gestionduenave-query/1.0/operacion/2303?estado=S"/>
    <m/>
    <s v="Bearer eyJhbGciOiJSUzI1NiIsInR5cCIgOiAiSldUIiwia2lkIiA6ICJZbzNJa18xYU9XUk5QcWxPLVJVTmUzVjhESldTU2U0eUgybFp4MG52cy1rIn0.eyJleHAiOjE3NTU5MDMzODIsImlhdCI6MTc1NTkwMTU4MiwianRpIjoiNjIyNGJhY2MtN2ViOS00OTgyLWJkZDMtNGE1NDczNjgzOWZh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5OTIwMGYyMC0wMmJmLTQzMTEtODI4Yi04MDUwMTY0ZTM5MWY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5OTIwMGYyMC0wMmJmLTQzMTEtODI4Yi04MDUwMTY0ZTM5MWY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HV47V3ck9xE2CXUDw7UDFB30EuiPogHaMbwgviDbtpueemY0Hu230E01jlHE3HXW8Sf9JYuM43ATtbxR_of0Qp_1xdob7FfmjZyeU5W16-y0vq3FvLuFoSUP7VpqtMqCy209bIHqsJXhocDJzH4nhu1JfXgUMGYit0faU_t4ZjqrvQKp2EykLY4hAuj7xzLOsPP6ObITuNh75L2BY6-nubxO7rwT0EAQWZkcKgnpufDTbxjANDzc62qJlakBVhw_uERo5iqE2tnKgn8LMA9TY3I05D4y8E-mJVYitQV_4hO-FMIQ5ECh9m6UxJ7RIeqGIuRz8itxjPGOeLJUTBs3BA"/>
    <n v="101"/>
    <s v="101 | Rosa Odar Prueba"/>
    <s v="application/json, text/plain, */*"/>
    <m/>
    <n v="20100010136"/>
    <s v="gestionduenave-query"/>
    <s v="https://gateway-apim-test.vuce.gob.pe/pass-through-https-cert/cp2/gestionduenave-query/1.0/operacion/2303?estado=S"/>
    <n v="114"/>
    <n v="106"/>
    <s v="https://gateway-apim-test.vuce.gob.pe/pass-through-https-cert/cp2/gestionduenave-query/1.0/operacion/2303?"/>
    <s v="https://gateway-apim-test.vuce.gob.pe/pass-through-https-cert/cp2/gestionduenave-query/1.0/operacion/2303?"/>
    <x v="91"/>
  </r>
  <r>
    <s v="DUE"/>
    <x v="0"/>
    <x v="0"/>
    <x v="37"/>
    <x v="3"/>
    <s v="https://gateway-apim-test.vuce.gob.pe/pass-through-https-cert/cp2/gestionduenave-query/1.0/operacion/lista/1332"/>
    <s v="No aplica"/>
    <s v="Bearer eyJhbGciOiJSUzI1NiIsInR5cCIgOiAiSldUIiwia2lkIiA6ICJZbzNJa18xYU9XUk5QcWxPLVJVTmUzVjhESldTU2U0eUgybFp4MG52cy1rIn0.eyJleHAiOjE3NTYxMzY5MTQsImlhdCI6MTc1NjEzNTExNCwianRpIjoiMTQxOTAwMGYtNjlmZi00NmEwLTg2MWEtODNjZWMyZDMzYWI5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5OWI0YWEzYy00ZjNjLTQxNTEtYjgwMC01Mjc4NDA1YzA2ZTU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5OWI0YWEzYy00ZjNjLTQxNTEtYjgwMC01Mjc4NDA1YzA2ZTU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Yr_NOMpNoowsubrvP69wHub30bkd7Qjj-zH3bEulVzK_FL6vEAYpvi1zV4eSti1YvDhWOUTck__1JG40OJkP3CLdk54sRDaAe1k4zXGSXA7Fuh31nZNxs81kiYVA-FgcGXcXXfzutMkRh3sWbvjD50cb0ulaK-ySY20FEsXaHNyMpppbngeQNx3IRRiA6ztRxNWromZ_L8-cNxdkaPKUTR-X01gI4Dwp7XuHWDhZBmarSZ8pe8ygR5BpMbpEOoHd6Y0yu2KKVLtuzValFRvrNy5iLDq427OiTN8GU41H--bV1r1ysrnFVUZrZSV0kgqPXlufuwcnh1OBI2iQh70xjw"/>
    <n v="101"/>
    <s v="101 | Rosa Odar Prueba"/>
    <s v="application/json, text/plain, */*"/>
    <s v="No aplica"/>
    <n v="20100010136"/>
    <s v="gestionduenave-query"/>
    <s v="https://gateway-apim-test.vuce.gob.pe/pass-through-https-cert/cp2/gestionduenave-query/1.0/operacion/lista/1332"/>
    <n v="111"/>
    <n v="111"/>
    <s v="https://gateway-apim-test.vuce.gob.pe/pass-through-https-cert/cp2/gestionduenave-query/1.0/operacion/lista/1332"/>
    <s v="https://gateway-apim-test.vuce.gob.pe/pass-through-https-cert/cp2/gestionduenave-query/1.0/operacion/lista/1332"/>
    <x v="92"/>
  </r>
  <r>
    <s v="DUE"/>
    <x v="0"/>
    <x v="0"/>
    <x v="30"/>
    <x v="3"/>
    <s v="https://gateway-apim-test.vuce.gob.pe/pass-through-https-cert/cp2/gestionduenave-query/1.0/operacion/lista/1332"/>
    <s v="No aplica"/>
    <s v="Bearer eyJhbGciOiJSUzI1NiIsInR5cCIgOiAiSldUIiwia2lkIiA6ICJZbzNJa18xYU9XUk5QcWxPLVJVTmUzVjhESldTU2U0eUgybFp4MG52cy1rIn0.eyJleHAiOjE3NTYxMzc1MDQsImlhdCI6MTc1NjEzNTcwNCwianRpIjoiMWU5Y2E5NmUtYmJkMy00ZjY0LTllMzAtZTEzYzAyNjJmOTcz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4N2I5N2Q1YS04MGI2LTQ0OTYtOGQ3OS1mNmQ4NWQyZjUxMWI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4N2I5N2Q1YS04MGI2LTQ0OTYtOGQ3OS1mNmQ4NWQyZjUxMWI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FIcW8rAt1QHQpM4ffr2PYH91mO0fkwr0F7GmXaKpVwI-zD_GNALzTvTWRhMVt1ElrEEV4fD7C7eIMgGCCiRjVQts9rlzpYxPkWZhlgVJoclY46LhrkZrKzVI2j2hG5vnHD5B5WrxrVlAN9EMr80V-0A1Y72W5Puw-pah5W8la8-XRzsAmvDtZKcm9lIpKSY8hhEB_mpQuKvFMUITjrZeGWBamULtM0nGKQVpin4wwrsZc5q6LsTwEKWp29UWCtPK8H2JAePHI51Zpy_yv1i5A11bkZ0fM2TUj0cx30uPyVKSnqM4-_-hVn2nITYAcrYfMYT6Z7voZ78p2d8Aguvqrw"/>
    <n v="101"/>
    <s v="101 | Rosa Odar Prueba"/>
    <s v="application/json, text/plain, */*"/>
    <s v="No aplica"/>
    <n v="20100010136"/>
    <s v="gestionduenave-query"/>
    <s v="https://gateway-apim-test.vuce.gob.pe/pass-through-https-cert/cp2/gestionduenave-query/1.0/operacion/lista/1332"/>
    <n v="111"/>
    <n v="111"/>
    <s v="https://gateway-apim-test.vuce.gob.pe/pass-through-https-cert/cp2/gestionduenave-query/1.0/operacion/lista/1332"/>
    <s v="https://gateway-apim-test.vuce.gob.pe/pass-through-https-cert/cp2/gestionduenave-query/1.0/operacion/lista/1332"/>
    <x v="92"/>
  </r>
  <r>
    <s v="DUE"/>
    <x v="0"/>
    <x v="0"/>
    <x v="37"/>
    <x v="3"/>
    <s v="https://gateway-apim-test.vuce.gob.pe/pass-through-https-cert/cp2/gestionduenave-query/1.0/operacion/terminal/CLL"/>
    <s v="No aplica"/>
    <s v="Bearer eyJhbGciOiJSUzI1NiIsInR5cCIgOiAiSldUIiwia2lkIiA6ICJZbzNJa18xYU9XUk5QcWxPLVJVTmUzVjhESldTU2U0eUgybFp4MG52cy1rIn0.eyJleHAiOjE3NTYxMzY5MTQsImlhdCI6MTc1NjEzNTExNCwianRpIjoiMTQxOTAwMGYtNjlmZi00NmEwLTg2MWEtODNjZWMyZDMzYWI5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5OWI0YWEzYy00ZjNjLTQxNTEtYjgwMC01Mjc4NDA1YzA2ZTU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5OWI0YWEzYy00ZjNjLTQxNTEtYjgwMC01Mjc4NDA1YzA2ZTU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Yr_NOMpNoowsubrvP69wHub30bkd7Qjj-zH3bEulVzK_FL6vEAYpvi1zV4eSti1YvDhWOUTck__1JG40OJkP3CLdk54sRDaAe1k4zXGSXA7Fuh31nZNxs81kiYVA-FgcGXcXXfzutMkRh3sWbvjD50cb0ulaK-ySY20FEsXaHNyMpppbngeQNx3IRRiA6ztRxNWromZ_L8-cNxdkaPKUTR-X01gI4Dwp7XuHWDhZBmarSZ8pe8ygR5BpMbpEOoHd6Y0yu2KKVLtuzValFRvrNy5iLDq427OiTN8GU41H--bV1r1ysrnFVUZrZSV0kgqPXlufuwcnh1OBI2iQh70xjw"/>
    <n v="101"/>
    <s v="101 | Rosa Odar Prueba"/>
    <s v="application/json, text/plain, */*"/>
    <s v="No aplica"/>
    <n v="20100010136"/>
    <s v="gestionduenave-query"/>
    <s v="https://gateway-apim-test.vuce.gob.pe/pass-through-https-cert/cp2/gestionduenave-query/1.0/operacion/terminal/CLL"/>
    <n v="113"/>
    <n v="113"/>
    <s v="https://gateway-apim-test.vuce.gob.pe/pass-through-https-cert/cp2/gestionduenave-query/1.0/operacion/terminal/CLL"/>
    <s v="https://gateway-apim-test.vuce.gob.pe/pass-through-https-cert/cp2/gestionduenave-query/1.0/operacion/terminal/CLL"/>
    <x v="93"/>
  </r>
  <r>
    <s v="DUE"/>
    <x v="0"/>
    <x v="0"/>
    <x v="30"/>
    <x v="3"/>
    <s v="https://gateway-apim-test.vuce.gob.pe/pass-through-https-cert/cp2/gestionduenave-query/1.0/operacion/terminal/CLL"/>
    <s v="No aplica"/>
    <s v="Bearer eyJhbGciOiJSUzI1NiIsInR5cCIgOiAiSldUIiwia2lkIiA6ICJZbzNJa18xYU9XUk5QcWxPLVJVTmUzVjhESldTU2U0eUgybFp4MG52cy1rIn0.eyJleHAiOjE3NTYxMzc1MDQsImlhdCI6MTc1NjEzNTcwNCwianRpIjoiMWU5Y2E5NmUtYmJkMy00ZjY0LTllMzAtZTEzYzAyNjJmOTcz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4N2I5N2Q1YS04MGI2LTQ0OTYtOGQ3OS1mNmQ4NWQyZjUxMWI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4N2I5N2Q1YS04MGI2LTQ0OTYtOGQ3OS1mNmQ4NWQyZjUxMWI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FIcW8rAt1QHQpM4ffr2PYH91mO0fkwr0F7GmXaKpVwI-zD_GNALzTvTWRhMVt1ElrEEV4fD7C7eIMgGCCiRjVQts9rlzpYxPkWZhlgVJoclY46LhrkZrKzVI2j2hG5vnHD5B5WrxrVlAN9EMr80V-0A1Y72W5Puw-pah5W8la8-XRzsAmvDtZKcm9lIpKSY8hhEB_mpQuKvFMUITjrZeGWBamULtM0nGKQVpin4wwrsZc5q6LsTwEKWp29UWCtPK8H2JAePHI51Zpy_yv1i5A11bkZ0fM2TUj0cx30uPyVKSnqM4-_-hVn2nITYAcrYfMYT6Z7voZ78p2d8Aguvqrw"/>
    <n v="101"/>
    <s v="101 | Rosa Odar Prueba"/>
    <s v="application/json, text/plain, */*"/>
    <s v="No aplica"/>
    <n v="20100010136"/>
    <s v="gestionduenave-query"/>
    <s v="https://gateway-apim-test.vuce.gob.pe/pass-through-https-cert/cp2/gestionduenave-query/1.0/operacion/terminal/CLL"/>
    <n v="113"/>
    <n v="113"/>
    <s v="https://gateway-apim-test.vuce.gob.pe/pass-through-https-cert/cp2/gestionduenave-query/1.0/operacion/terminal/CLL"/>
    <s v="https://gateway-apim-test.vuce.gob.pe/pass-through-https-cert/cp2/gestionduenave-query/1.0/operacion/terminal/CLL"/>
    <x v="93"/>
  </r>
  <r>
    <s v="DUE"/>
    <x v="0"/>
    <x v="0"/>
    <x v="35"/>
    <x v="3"/>
    <s v="https://gateway-apim-test.vuce.gob.pe/pass-through-https-cert/cp2/gestionduenave-query/1.0/supervision-due/documentos-vencidos?idEscala=1332"/>
    <s v="No aplica"/>
    <s v="Bearer eyJhbGciOiJSUzI1NiIsInR5cCIgOiAiSldUIiwia2lkIiA6ICJZbzNJa18xYU9XUk5QcWxPLVJVTmUzVjhESldTU2U0eUgybFp4MG52cy1rIn0.eyJleHAiOjE3NTYxMzYzODYsImlhdCI6MTc1NjEzNDU4NiwianRpIjoiNGI5OTAwMDktZTFmYy00ZGY4LWI2MGUtMmY2NzhlYmRiYWE0IiwiaXNzIjoiaHR0cHM6Ly9hdXRob3JpemUtdGVzdC52dWNlLmdvYi5wZS9hdXRoMi9yZWFsbXMvYXV0ZW50aWNhY2lvbjIiLCJhdWQiOiJhY2NvdW50Iiwic3ViIjoiZjo1ODY4MTA4Zi0yZTdkLTQ4NGEtYTZkYi00ZWYyMmZhZjJlYWE6Y3AtY2VydGktMTFAZ21haWwuY29tIiwidHlwIjoiQmVhcmVyIiwiYXpwIjoibGFuZGluZy1hdXRoMiIsInNlc3Npb25fc3RhdGUiOiJkNzA0MTIyOC02OWY5LTRiMzEtOWM0ZC1jZGVmZDM5MTZhZWY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JkNzA0MTIyOC02OWY5LTRiMzEtOWM0ZC1jZGVmZDM5MTZhZWYiLCJlbWFpbF92ZXJpZmllZCI6ZmFsc2UsImRlc1RpcG9Eb2N1bWVudG8iOiJETkkiLCJjb2RUaXBvRG9jdW1lbnRvIjoiMiIsInByZWZlcnJlZF91c2VybmFtZSI6ImNwLWNlcnRpLTExQGdtYWlsLmNvbSIsIm51bWVyb0RvY3VtZW50byI6IjQwODk4MDA2IiwiYXBlTWF0ZXJubyI6Ikh1YW1hbiIsIm5vbWJyZUNvbXBsZXRvIjoiSGVjdG9yIEhpZGFsZ28gSHVhbWFuIiwiYXBlUGF0ZXJubyI6IkhpZGFsZ28iLCJlbWFpbCI6ImNwLWNlcnRpLTExQGdtYWlsLmNvbSIsIm5vbWJyZXMiOiJIZWN0b3IifQ.i_V-EfSx-t--Eq6PEGzEOuizKY1f9N_2p1fFCuC6JPBDTFXexm9ouhbnZq92eH1jdFEu8_D5xYFLru7HzEPN3rJwgbBbLB11Wuj0LixY_2f3CkMwDklZwV6D4rmYqRp9M9NLQvHqvFtksR_K0vQtYLERv-QgU2K_KL6nfYlq56leGnV0ejK5EdWzovpr4yEFKHSPdrXIiGlyZt84CTcgRLU1BBkCkRmVFC7aq_edZqESxt2QHu0dbGyC79pu_PxOUzWesFTtdmm8beCrcaPofuZZ1lbtlovFZULPYtlphatpRzCL-tLap-dfz2FAVj-ReNnhzxl6BhM0JPrXeu89Cg"/>
    <n v="110"/>
    <s v="110 | Hector Hidalgo Huaman"/>
    <s v="application/json, text/plain, */*"/>
    <s v="No aplica"/>
    <n v="20509645150"/>
    <s v="gestionduenave-query"/>
    <s v="https://gateway-apim-test.vuce.gob.pe/pass-through-https-cert/cp2/gestionduenave-query/1.0/supervision-due/documentos-vencidos?idEscala=1332"/>
    <n v="140"/>
    <n v="127"/>
    <s v="https://gateway-apim-test.vuce.gob.pe/pass-through-https-cert/cp2/gestionduenave-query/1.0/supervision-due/documentos-vencidos?"/>
    <s v="https://gateway-apim-test.vuce.gob.pe/pass-through-https-cert/cp2/gestionduenave-query/1.0/supervision-due/documentos-vencidos?"/>
    <x v="94"/>
  </r>
  <r>
    <s v="DUE"/>
    <x v="0"/>
    <x v="0"/>
    <x v="33"/>
    <x v="4"/>
    <s v="https://gateway-apim-test.vuce.gob.pe/pass-through-https-cert/cp2/impedimentozarpe-command/1.0/impedimentoszarpe/documentos"/>
    <m/>
    <s v="Bearer eyJhbGciOiJSUzI1NiIsInR5cCIgOiAiSldUIiwia2lkIiA6ICJZbzNJa18xYU9XUk5QcWxPLVJVTmUzVjhESldTU2U0eUgybFp4MG52cy1rIn0.eyJleHAiOjE3NTU5MDQxMzEsImlhdCI6MTc1NTkwMjMzMSwianRpIjoiYjE5MTY1NjYtNjQ5OS00NTQ5LWI3MGEtYTcwZGZhN2Q2Y2EwIiwiaXNzIjoiaHR0cHM6Ly9hdXRob3JpemUtdGVzdC52dWNlLmdvYi5wZS9hdXRoMi9yZWFsbXMvYXV0ZW50aWNhY2lvbjIiLCJhdWQiOiJhY2NvdW50Iiwic3ViIjoiZjo1ODY4MTA4Zi0yZTdkLTQ4NGEtYTZkYi00ZWYyMmZhZjJlYWE6Y3AtY2VydGktMTFAZ21haWwuY29tIiwidHlwIjoiQmVhcmVyIiwiYXpwIjoibGFuZGluZy1hdXRoMiIsInNlc3Npb25fc3RhdGUiOiI5MDMwODkyMC0wNGM1LTRmYWUtODAwNy0wYTNmNDlhZDhhMWQ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5MDMwODkyMC0wNGM1LTRmYWUtODAwNy0wYTNmNDlhZDhhMWQiLCJlbWFpbF92ZXJpZmllZCI6ZmFsc2UsImRlc1RpcG9Eb2N1bWVudG8iOiJETkkiLCJjb2RUaXBvRG9jdW1lbnRvIjoiMiIsInByZWZlcnJlZF91c2VybmFtZSI6ImNwLWNlcnRpLTExQGdtYWlsLmNvbSIsIm51bWVyb0RvY3VtZW50byI6IjQwODk4MDA2IiwiYXBlTWF0ZXJubyI6Ikh1YW1hbiIsIm5vbWJyZUNvbXBsZXRvIjoiSGVjdG9yIEhpZGFsZ28gSHVhbWFuIiwiYXBlUGF0ZXJubyI6IkhpZGFsZ28iLCJlbWFpbCI6ImNwLWNlcnRpLTExQGdtYWlsLmNvbSIsIm5vbWJyZXMiOiJIZWN0b3IifQ.ENJUf4bjdybt5u5me-TFrtJbRFwZCP2916vasDP6mBMLWimLkVoxCCVqe2IGfth7smM-zLhW_4x75q2P4pzkM6oilIgYBUG98TesDlPrvXi5r2V1sI-9vIMXLILTR_shgOe_-wpcz4nKDqIJvDLTCXHe9AgRm3tq2AsWsSxpTQEBE_i9X3APD24Ga4xfeDU3bFN03M4B_fSwr6jrqkAiwWvsFOut3xMCsEDDh9KIl_wlfiqKvRfT-62dWU0C9wJSvHqsQPbPg35xEfMSKZk4CG0jP5RALAEwgxIthL2IKM0TloQdlv-xtNkOWVxP9YBxh3UQgtlulaFYyZjYAL0WSg"/>
    <n v="110"/>
    <s v="110 | Hector Hidalgo Huaman"/>
    <s v="application/json, text/plain, */*"/>
    <s v="multipart/form-data; boundary=----WebKitFormBoundaryR8DOZxqQgQ0VrcAl"/>
    <n v="20509645150"/>
    <s v="impedimentozarpe-command"/>
    <s v="https://gateway-apim-test.vuce.gob.pe/pass-through-https-cert/cp2/impedimentozarpe-command/1.0/impedimentoszarpe/documentos"/>
    <n v="123"/>
    <n v="123"/>
    <s v="https://gateway-apim-test.vuce.gob.pe/pass-through-https-cert/cp2/impedimentozarpe-command/1.0/impedimentoszarpe/documentos"/>
    <s v="https://gateway-apim-test.vuce.gob.pe/pass-through-https-cert/cp2/impedimentozarpe-command/1.0/impedimentoszarpe/documentos"/>
    <x v="95"/>
  </r>
  <r>
    <s v="DUE"/>
    <x v="0"/>
    <x v="0"/>
    <x v="33"/>
    <x v="4"/>
    <s v="https://gateway-apim-test.vuce.gob.pe/pass-through-https-cert/cp2/impedimentozarpe-command/1.0/impedimentoszarpe/impedimentos"/>
    <s v="{&quot;impedimentosZarpe&quot;:[{&quot;impedimentoZarpeId&quot;:0,&quot;fechaImpedimento&quot;:&quot;2025-08-22T17:43:47&quot;,&quot;solicitanteImpedimento&quot;:&quot;SAINT&quot;,&quot;asuntoImpedimento&quot;:&quot;X&quot;,&quot;tipoImpedimento&quot;:&quot;X&quot;,&quot;escalaId&quot;:1667}]}"/>
    <s v="Bearer eyJhbGciOiJSUzI1NiIsInR5cCIgOiAiSldUIiwia2lkIiA6ICJZbzNJa18xYU9XUk5QcWxPLVJVTmUzVjhESldTU2U0eUgybFp4MG52cy1rIn0.eyJleHAiOjE3NTU5MDQxMzEsImlhdCI6MTc1NTkwMjMzMSwianRpIjoiYjE5MTY1NjYtNjQ5OS00NTQ5LWI3MGEtYTcwZGZhN2Q2Y2EwIiwiaXNzIjoiaHR0cHM6Ly9hdXRob3JpemUtdGVzdC52dWNlLmdvYi5wZS9hdXRoMi9yZWFsbXMvYXV0ZW50aWNhY2lvbjIiLCJhdWQiOiJhY2NvdW50Iiwic3ViIjoiZjo1ODY4MTA4Zi0yZTdkLTQ4NGEtYTZkYi00ZWYyMmZhZjJlYWE6Y3AtY2VydGktMTFAZ21haWwuY29tIiwidHlwIjoiQmVhcmVyIiwiYXpwIjoibGFuZGluZy1hdXRoMiIsInNlc3Npb25fc3RhdGUiOiI5MDMwODkyMC0wNGM1LTRmYWUtODAwNy0wYTNmNDlhZDhhMWQ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5MDMwODkyMC0wNGM1LTRmYWUtODAwNy0wYTNmNDlhZDhhMWQiLCJlbWFpbF92ZXJpZmllZCI6ZmFsc2UsImRlc1RpcG9Eb2N1bWVudG8iOiJETkkiLCJjb2RUaXBvRG9jdW1lbnRvIjoiMiIsInByZWZlcnJlZF91c2VybmFtZSI6ImNwLWNlcnRpLTExQGdtYWlsLmNvbSIsIm51bWVyb0RvY3VtZW50byI6IjQwODk4MDA2IiwiYXBlTWF0ZXJubyI6Ikh1YW1hbiIsIm5vbWJyZUNvbXBsZXRvIjoiSGVjdG9yIEhpZGFsZ28gSHVhbWFuIiwiYXBlUGF0ZXJubyI6IkhpZGFsZ28iLCJlbWFpbCI6ImNwLWNlcnRpLTExQGdtYWlsLmNvbSIsIm5vbWJyZXMiOiJIZWN0b3IifQ.ENJUf4bjdybt5u5me-TFrtJbRFwZCP2916vasDP6mBMLWimLkVoxCCVqe2IGfth7smM-zLhW_4x75q2P4pzkM6oilIgYBUG98TesDlPrvXi5r2V1sI-9vIMXLILTR_shgOe_-wpcz4nKDqIJvDLTCXHe9AgRm3tq2AsWsSxpTQEBE_i9X3APD24Ga4xfeDU3bFN03M4B_fSwr6jrqkAiwWvsFOut3xMCsEDDh9KIl_wlfiqKvRfT-62dWU0C9wJSvHqsQPbPg35xEfMSKZk4CG0jP5RALAEwgxIthL2IKM0TloQdlv-xtNkOWVxP9YBxh3UQgtlulaFYyZjYAL0WSg"/>
    <n v="110"/>
    <s v="110 | Hector Hidalgo Huaman"/>
    <s v="application/json, text/plain, */*"/>
    <s v="application/json"/>
    <n v="20509645150"/>
    <s v="impedimentozarpe-command"/>
    <s v="https://gateway-apim-test.vuce.gob.pe/pass-through-https-cert/cp2/impedimentozarpe-command/1.0/impedimentoszarpe/impedimentos"/>
    <n v="125"/>
    <n v="125"/>
    <s v="https://gateway-apim-test.vuce.gob.pe/pass-through-https-cert/cp2/impedimentozarpe-command/1.0/impedimentoszarpe/impedimentos"/>
    <s v="https://gateway-apim-test.vuce.gob.pe/pass-through-https-cert/cp2/impedimentozarpe-command/1.0/impedimentoszarpe/impedimentos"/>
    <x v="96"/>
  </r>
  <r>
    <s v="DUE"/>
    <x v="0"/>
    <x v="0"/>
    <x v="34"/>
    <x v="3"/>
    <s v="https://gateway-apim-test.vuce.gob.pe/pass-through-https-cert/cp2/licenciaoperacionagencia-query/1.0/agencias-con-licencia-de-operacion-por-puerto?pageNumber=0&amp;pageSize=1000&amp;puertoId=CLL"/>
    <s v=" No aplica "/>
    <m/>
    <m/>
    <m/>
    <s v="application/json, text/plain, */*"/>
    <m/>
    <m/>
    <s v="licenciaoperacionagencia-query"/>
    <s v="https://gateway-apim-test.vuce.gob.pe/pass-through-https-cert/cp2/licenciaoperacionagencia-query/1.0/agencias-con-licencia-de-operacion-por-puerto?pageNumber=0&amp;pageSize=1000&amp;puertoId=CLL"/>
    <n v="186"/>
    <n v="147"/>
    <s v="https://gateway-apim-test.vuce.gob.pe/pass-through-https-cert/cp2/licenciaoperacionagencia-query/1.0/agencias-con-licencia-de-operacion-por-puerto?"/>
    <s v="https://gateway-apim-test.vuce.gob.pe/pass-through-https-cert/cp2/licenciaoperacionagencia-query/1.0/agencias-con-licencia-de-operacion-por-puerto?"/>
    <x v="97"/>
  </r>
  <r>
    <s v="DUE"/>
    <x v="0"/>
    <x v="0"/>
    <x v="31"/>
    <x v="4"/>
    <s v="https://gateway-apim-test.vuce.gob.pe/pass-through-https-cert/cp2/processdue/1.0/camunda/init"/>
    <s v="{&quot;acronimo&quot;:&quot;AE&quot;,&quot;tipoSeguimientoId&quot;:1,&quot;document&quot;:null,&quot;documentInstance&quot;:null,&quot;body&quot;:{&quot;annoEscala&quot;:&quot;&quot;,&quot;numeroEscala&quot;:&quot;&quot;,&quot;rucAgente&quot;:&quot;20100010136&quot;,&quot;numeroViaje&quot;:&quot;&quot;,&quot;eta&quot;:null,&quot;etd&quot;:&quot;2025-08-23T17:04:27.000Z&quot;,&quot;puertoOrigenId&quot;:null,&quot;puertoDestinoId&quot;:615,&quot;indMmpp&quot;:false,&quot;indPasajeros&quot;:false,&quot;indNarcoticos&quot;:false,&quot;indCabotaje&quot;:false,&quot;tipoTraficoId&quot;:&quot;1&quot;,&quot;instalacionAtraqueId&quot;:11,&quot;estadoEscalaId&quot;:6,&quot;ata&quot;:&quot;&quot;,&quot;atd&quot;:null,&quot;fechaLibrePlatica&quot;:&quot;&quot;,&quot;indPbip&quot;:&quot;&quot;,&quot;localidadProc&quot;:&quot;&quot;,&quot;localidadDest&quot;:&quot;&quot;,&quot;autCancZarpe&quot;:&quot;&quot;,&quot;tipManifiesto&quot;:&quot;I&quot;,&quot;aduanaId&quot;:&quot;&quot;,&quot;annoManifiesto&quot;:&quot;&quot;,&quot;numManifiesto&quot;:&quot;&quot;,&quot;estCierreDue&quot;:0,&quot;indFormatoRec&quot;:&quot;&quot;,&quot;reutilizarNave&quot;:false,&quot;imo&quot;:&quot;9778143&quot;,&quot;matricula&quot;:null,&quot;callSign&quot;:null,&quot;bandera&quot;:&quot;ALBANIA&quot;,&quot;claveNegocioCamunda&quot;:&quot;&quot;,&quot;instanciaCamundaId&quot;:&quot;&quot;,&quot;etb&quot;:null,&quot;etbDate&quot;:null,&quot;etbHours&quot;:null,&quot;etdDate&quot;:&quot;2025-08-23T05:00:00.000Z&quot;,&quot;etdHours&quot;:&quot;2025-08-22T22:04:27.108Z&quot;,&quot;escalaId&quot;:&quot;&quot;,&quot;fichaTecnicaDetIn&quot;:2745,&quot;nombreNave&quot;:&quot;ELENA2904&quot;,&quot;fichaTecnicaDetSa&quot;:&quot;&quot;,&quot;puertoEscalaId&quot;:&quot;CLL&quot;,&quot;etaDate&quot;:null,&quot;etaHours&quot;:null,&quot;listaConvoyId&quot;:[],&quot;listaZarpesId&quot;:[]},&quot;anuncio&quot;:true,&quot;id&quot;:null,&quot;registerArrival&quot;:false,&quot;directReception&quot;:false,&quot;corrected&quot;:false,&quot;requiredNill&quot;:false,&quot;escalaId&quot;:0,&quot;acronymList&quot;:[&quot;LT&quot;,&quot;LP&quot;,&quot;CP&quot;,&quot;PR&quot;,&quot;DGZ&quot;,&quot;SPS&quot;]}"/>
    <s v="Bearer eyJhbGciOiJSUzI1NiIsInR5cCIgOiAiSldUIiwia2lkIiA6ICJZbzNJa18xYU9XUk5QcWxPLVJVTmUzVjhESldTU2U0eUgybFp4MG52cy1rIn0.eyJleHAiOjE3NTU5MDA2MTMsImlhdCI6MTc1NTg5ODgxMywianRpIjoiNjhjMWJkMzQtZWRiYS00MGUxLWJiNzctZjcxNmM2YmEyNDE2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5ZjJjNTJmYS01NjE0LTQ1NDgtOTYyZi1jYmJkZDIxZjdhZmU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5ZjJjNTJmYS01NjE0LTQ1NDgtOTYyZi1jYmJkZDIxZjdhZmU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m6aRVCeGybjpb7ttl555BXRaixPo9Y90Ho2x8I7kutf4D-vRjkRTSSWjKnp5aCqzLi8WYgPVlF0XRPB3IBee6KY502tqyNKEluO2Z02xCDYI-coCRcjpKZxMVYSGxf0Ed8S4-EcoYEfYUwL-AX3PTGMxoEDWo4Fis0R3UdmmoEg_OFo3Nw1UD2ZkUG7Lz9mVsU2hvfWwQaTPLZhjRl8e5NduSuCX2faDNAZRKn_J6O576GnIvQOl3D5fOn2qNhqETpms--OxzUl6pC1kC1EPgbEGk2Pt2BLyFn2hdX5h0rboW1G482ZSOdthhc0xrhbpqkSqISDYAwA_aCBB6I2KJA"/>
    <n v="101"/>
    <s v="101 | Rosa Odar Prueba"/>
    <s v="application/json, text/plain, */*"/>
    <s v="application/json"/>
    <n v="20100010136"/>
    <s v="processdue"/>
    <s v="https://gateway-apim-test.vuce.gob.pe/pass-through-https-cert/cp2/processdue/1.0/camunda/init"/>
    <n v="93"/>
    <n v="93"/>
    <s v="https://gateway-apim-test.vuce.gob.pe/pass-through-https-cert/cp2/processdue/1.0/camunda/init"/>
    <s v="https://gateway-apim-test.vuce.gob.pe/pass-through-https-cert/cp2/processdue/1.0/camunda/init"/>
    <x v="19"/>
  </r>
  <r>
    <s v="DUE"/>
    <x v="0"/>
    <x v="0"/>
    <x v="45"/>
    <x v="4"/>
    <s v="https://gateway-apim-test.vuce.gob.pe/pass-through-https-cert/cp2/reportes/1.0/generate/format/pdf"/>
    <s v="{&quot;plantillas&quot;:[{&quot;idPlantilla&quot;:&quot;RFREC&quot;}],&quot;escalaId&quot;:2303}"/>
    <m/>
    <m/>
    <m/>
    <s v="application/json, text/plain, */*"/>
    <s v="application/json"/>
    <m/>
    <s v="reportes"/>
    <s v="https://gateway-apim-test.vuce.gob.pe/pass-through-https-cert/cp2/reportes/1.0/generate/format/pdf"/>
    <n v="98"/>
    <n v="98"/>
    <s v="https://gateway-apim-test.vuce.gob.pe/pass-through-https-cert/cp2/reportes/1.0/generate/format/pdf"/>
    <s v="https://gateway-apim-test.vuce.gob.pe/pass-through-https-cert/cp2/reportes/1.0/generate/format/pdf"/>
    <x v="98"/>
  </r>
  <r>
    <s v="DUE"/>
    <x v="0"/>
    <x v="0"/>
    <x v="43"/>
    <x v="4"/>
    <s v="https://gateway-apim-test.vuce.gob.pe/pass-through-https-cert/cp2/reportes/1.0/generate/format/pdf"/>
    <s v="{&quot;plantillas&quot;:[{&quot;idPlantilla&quot;:&quot;RSEG&quot;}],&quot;escalaId&quot;:2303}"/>
    <m/>
    <m/>
    <m/>
    <s v="application/json, text/plain, */*"/>
    <s v="application/json"/>
    <m/>
    <s v="reportes"/>
    <s v="https://gateway-apim-test.vuce.gob.pe/pass-through-https-cert/cp2/reportes/1.0/generate/format/pdf"/>
    <n v="98"/>
    <n v="98"/>
    <s v="https://gateway-apim-test.vuce.gob.pe/pass-through-https-cert/cp2/reportes/1.0/generate/format/pdf"/>
    <s v="https://gateway-apim-test.vuce.gob.pe/pass-through-https-cert/cp2/reportes/1.0/generate/format/pdf"/>
    <x v="98"/>
  </r>
  <r>
    <s v="DUE"/>
    <x v="0"/>
    <x v="0"/>
    <x v="44"/>
    <x v="4"/>
    <s v="https://gateway-apim-test.vuce.gob.pe/pass-through-https-cert/cp2/reportes/1.0/generate/pdf"/>
    <s v="{&quot;escalaId&quot;:2303,&quot;tipo&quot;:&quot;S&quot;,&quot;isSpanish&quot;:true,&quot;plantillas&quot;:[{&quot;idPlantilla&quot;:&quot;ALLCERTDUE&quot;},{&quot;idPlantilla&quot;:&quot;EFTRIP&quot;},{&quot;idPlantilla&quot;:&quot;DGZ&quot;},{&quot;idPlantilla&quot;:&quot;FTE&quot;},{&quot;idPlantilla&quot;:&quot;LP&quot;},{&quot;idPlantilla&quot;:&quot;LT&quot;},{&quot;idPlantilla&quot;:&quot;CP&quot;},{&quot;idPlantilla&quot;:&quot;RECPAGO&quot;}]}"/>
    <m/>
    <m/>
    <m/>
    <s v="application/json, text/plain, */*"/>
    <s v="application/json"/>
    <m/>
    <s v="reportes"/>
    <s v="https://gateway-apim-test.vuce.gob.pe/pass-through-https-cert/cp2/reportes/1.0/generate/pdf"/>
    <n v="91"/>
    <n v="91"/>
    <s v="https://gateway-apim-test.vuce.gob.pe/pass-through-https-cert/cp2/reportes/1.0/generate/pdf"/>
    <s v="https://gateway-apim-test.vuce.gob.pe/pass-through-https-cert/cp2/reportes/1.0/generate/pdf"/>
    <x v="99"/>
  </r>
  <r>
    <s v="DUE"/>
    <x v="0"/>
    <x v="0"/>
    <x v="30"/>
    <x v="3"/>
    <s v="https://gateway-apim-test.vuce.gob.pe/pass-through-https-cert/cp2/seguridad/1.0/cuentas-vuce?tipoDocumento=2&amp;numeroDocumento=70820383"/>
    <s v="No aplica"/>
    <s v="Bearer eyJhbGciOiJSUzI1NiIsInR5cCIgOiAiSldUIiwia2lkIiA6ICJZbzNJa18xYU9XUk5QcWxPLVJVTmUzVjhESldTU2U0eUgybFp4MG52cy1rIn0.eyJleHAiOjE3NTYxMzYwMDMsImlhdCI6MTc1NjEzNTcwMywiYXV0aF90aW1lIjoxNzU2MTM1MTEzLCJqdGkiOiJhZDBhMGM1YS1lMWU4LTRhNWMtYWJlNi0wMDBmOTlkYzUxYzAiLCJpc3MiOiJodHRwczovL2F1dGhvcml6ZS10ZXN0LnZ1Y2UuZ29iLnBlL2F1dGgyL3JlYWxtcy9hdXRlbnRpY2FjaW9uMiIsImF1ZCI6ImFjY291bnQiLCJzdWIiOiJmOjU4NjgxMDhmLTJlN2QtNDg0YS1hNmRiLTRlZjIyZmFmMmVhYTpjcC1jZXJ0aS0wMkBnbWFpbC5jb20iLCJ0eXAiOiJCZWFyZXIiLCJhenAiOiJjcC11aSIsIm5vbmNlIjoiOGRhMDdkMTAtNmMyZS00OTExLThhZTgtOTA3MzM5N2U3YzRmIiwic2Vzc2lvbl9zdGF0ZSI6IjM3NmYyZmYzLTMwODgtNDc1Yy04NDlmLWVhODg0N2NjMTkzZSIsImFsbG93ZWQtb3JpZ2lucyI6WyJodHRwczovL2xhbmRpbmctdGVzdC52dWNlLmdvYi5wZSIsImh0dHA6Ly9sb2NhbGhvc3Q6OTAwMCJdLCJyZWFsbV9hY2Nlc3MiOnsicm9sZXMiOlsib2ZmbGluZV9hY2Nlc3MiLCJ1bWFfYXV0aG9yaXphdGlvbiJdfSwicmVzb3VyY2VfYWNjZXNzIjp7ImFjY291bnQiOnsicm9sZXMiOlsibWFuYWdlLWFjY291bnQiLCJtYW5hZ2UtYWNjb3VudC1saW5rcyIsInZpZXctcHJvZmlsZSJdfX0sInNjb3BlIjoib3BlbmlkIHByb2ZpbGUgZW1haWwiLCJzaWQiOiIzNzZmMmZmMy0zMDg4LTQ3NWMtODQ5Zi1lYTg4NDdjYzE5M2UiLCJlbWFpbF92ZXJpZmllZCI6ZmFsc2UsImRlc1RpcG9Eb2N1bWVudG8iOiJETkkiLCJjb2RUaXBvRG9jdW1lbnRvIjoiMiIsIm51bWVyb0RvY3VtZW50byI6IjcwODIwMzgzIiwicHJlZmVycmVkX3VzZXJuYW1lIjoiY3AtY2VydGktMDJAZ21haWwuY29tIiwiYXBlTWF0ZXJubyI6IlBydWViYSIsIm5vbWJyZUNvbXBsZXRvIjoiUm9zYSBPZGFyIFBydWViYSIsImFwZVBhdGVybm8iOiJPZGFyIiwiZW1haWwiOiJjcC1jZXJ0aS0wMkBnbWFpbC5jb20iLCJub21icmVzIjoiUm9zYSJ9.uQpzwfRc_USs-d_uhC5gfDH5_ZqC8GjQXXOOQqCFNpHwxy75ZpStYuE_jTzCcjPR4fUk6ma3JPRQFJpS7d3JoP2hNBLlt5fVaUo4uAB87ffp7PuhmY3cnWL9u0DOENq1RNsebOEqv6Wyp7Lc4Lf3Xem_GFAXylxff8Hzx31Qq1X4uc-xxSCE_GczKFE69F7NxkVjYlOpnIpXzy1OE7De2_0eZhrFB5H7y1sUv99GXXoi_YI_aGZGyyM6w3M28i_dc3zALVNSz4LcW27tObzzyTGYtlUUcsHXIRLk4Fhr1GfIfObhCOJh_MhGEOqZSArPLIqeEuBiGpKBCbEyr2rGYA"/>
    <s v="No aplica"/>
    <s v="No aplica"/>
    <s v="application/json, text/plain, */*"/>
    <s v="No aplica"/>
    <s v="No aplica"/>
    <s v="seguridad"/>
    <s v="https://gateway-apim-test.vuce.gob.pe/pass-through-https-cert/cp2/seguridad/1.0/cuentas-vuce?tipoDocumento=2&amp;numeroDocumento=70820383"/>
    <n v="133"/>
    <n v="93"/>
    <s v="https://gateway-apim-test.vuce.gob.pe/pass-through-https-cert/cp2/seguridad/1.0/cuentas-vuce?"/>
    <s v="https://gateway-apim-test.vuce.gob.pe/pass-through-https-cert/cp2/seguridad/1.0/cuentas-vuce?"/>
    <x v="100"/>
  </r>
  <r>
    <s v="DUE"/>
    <x v="0"/>
    <x v="0"/>
    <x v="30"/>
    <x v="3"/>
    <s v="https://gateway-apim-test.vuce.gob.pe/pass-through-https-cert/cp2/seguridad/1.0/cuentas-vuce?tipoDocumento=2&amp;numeroDocumento=70820383"/>
    <s v="No aplica"/>
    <s v="Bearer eyJhbGciOiJSUzI1NiIsInR5cCIgOiAiSldUIiwia2lkIiA6ICJZbzNJa18xYU9XUk5QcWxPLVJVTmUzVjhESldTU2U0eUgybFp4MG52cy1rIn0.eyJleHAiOjE3NTYxMzYwMDMsImlhdCI6MTc1NjEzNTcwMywiYXV0aF90aW1lIjoxNzU2MTM1MTEzLCJqdGkiOiJhZDBhMGM1YS1lMWU4LTRhNWMtYWJlNi0wMDBmOTlkYzUxYzAiLCJpc3MiOiJodHRwczovL2F1dGhvcml6ZS10ZXN0LnZ1Y2UuZ29iLnBlL2F1dGgyL3JlYWxtcy9hdXRlbnRpY2FjaW9uMiIsImF1ZCI6ImFjY291bnQiLCJzdWIiOiJmOjU4NjgxMDhmLTJlN2QtNDg0YS1hNmRiLTRlZjIyZmFmMmVhYTpjcC1jZXJ0aS0wMkBnbWFpbC5jb20iLCJ0eXAiOiJCZWFyZXIiLCJhenAiOiJjcC11aSIsIm5vbmNlIjoiOGRhMDdkMTAtNmMyZS00OTExLThhZTgtOTA3MzM5N2U3YzRmIiwic2Vzc2lvbl9zdGF0ZSI6IjM3NmYyZmYzLTMwODgtNDc1Yy04NDlmLWVhODg0N2NjMTkzZSIsImFsbG93ZWQtb3JpZ2lucyI6WyJodHRwczovL2xhbmRpbmctdGVzdC52dWNlLmdvYi5wZSIsImh0dHA6Ly9sb2NhbGhvc3Q6OTAwMCJdLCJyZWFsbV9hY2Nlc3MiOnsicm9sZXMiOlsib2ZmbGluZV9hY2Nlc3MiLCJ1bWFfYXV0aG9yaXphdGlvbiJdfSwicmVzb3VyY2VfYWNjZXNzIjp7ImFjY291bnQiOnsicm9sZXMiOlsibWFuYWdlLWFjY291bnQiLCJtYW5hZ2UtYWNjb3VudC1saW5rcyIsInZpZXctcHJvZmlsZSJdfX0sInNjb3BlIjoib3BlbmlkIHByb2ZpbGUgZW1haWwiLCJzaWQiOiIzNzZmMmZmMy0zMDg4LTQ3NWMtODQ5Zi1lYTg4NDdjYzE5M2UiLCJlbWFpbF92ZXJpZmllZCI6ZmFsc2UsImRlc1RpcG9Eb2N1bWVudG8iOiJETkkiLCJjb2RUaXBvRG9jdW1lbnRvIjoiMiIsIm51bWVyb0RvY3VtZW50byI6IjcwODIwMzgzIiwicHJlZmVycmVkX3VzZXJuYW1lIjoiY3AtY2VydGktMDJAZ21haWwuY29tIiwiYXBlTWF0ZXJubyI6IlBydWViYSIsIm5vbWJyZUNvbXBsZXRvIjoiUm9zYSBPZGFyIFBydWViYSIsImFwZVBhdGVybm8iOiJPZGFyIiwiZW1haWwiOiJjcC1jZXJ0aS0wMkBnbWFpbC5jb20iLCJub21icmVzIjoiUm9zYSJ9.uQpzwfRc_USs-d_uhC5gfDH5_ZqC8GjQXXOOQqCFNpHwxy75ZpStYuE_jTzCcjPR4fUk6ma3JPRQFJpS7d3JoP2hNBLlt5fVaUo4uAB87ffp7PuhmY3cnWL9u0DOENq1RNsebOEqv6Wyp7Lc4Lf3Xem_GFAXylxff8Hzx31Qq1X4uc-xxSCE_GczKFE69F7NxkVjYlOpnIpXzy1OE7De2_0eZhrFB5H7y1sUv99GXXoi_YI_aGZGyyM6w3M28i_dc3zALVNSz4LcW27tObzzyTGYtlUUcsHXIRLk4Fhr1GfIfObhCOJh_MhGEOqZSArPLIqeEuBiGpKBCbEyr2rGYA"/>
    <s v="No aplica"/>
    <s v="No aplica"/>
    <s v="application/json, text/plain, */*"/>
    <s v="No aplica"/>
    <s v="No aplica"/>
    <s v="seguridad"/>
    <s v="https://gateway-apim-test.vuce.gob.pe/pass-through-https-cert/cp2/seguridad/1.0/cuentas-vuce?tipoDocumento=2&amp;numeroDocumento=70820383"/>
    <n v="133"/>
    <n v="93"/>
    <s v="https://gateway-apim-test.vuce.gob.pe/pass-through-https-cert/cp2/seguridad/1.0/cuentas-vuce?"/>
    <s v="https://gateway-apim-test.vuce.gob.pe/pass-through-https-cert/cp2/seguridad/1.0/cuentas-vuce?"/>
    <x v="100"/>
  </r>
  <r>
    <s v="DUE"/>
    <x v="0"/>
    <x v="0"/>
    <x v="30"/>
    <x v="3"/>
    <s v="https://gateway-apim-test.vuce.gob.pe/pass-through-https-cert/cp2/seguridad/1.0/perfiles/101"/>
    <s v="No aplica"/>
    <s v="Bearer eyJhbGciOiJSUzI1NiIsInR5cCIgOiAiSldUIiwia2lkIiA6ICJZbzNJa18xYU9XUk5QcWxPLVJVTmUzVjhESldTU2U0eUgybFp4MG52cy1rIn0.eyJleHAiOjE3NTYxMzc1MDQsImlhdCI6MTc1NjEzNTcwNCwianRpIjoiMWU5Y2E5NmUtYmJkMy00ZjY0LTllMzAtZTEzYzAyNjJmOTcz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4N2I5N2Q1YS04MGI2LTQ0OTYtOGQ3OS1mNmQ4NWQyZjUxMWI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4N2I5N2Q1YS04MGI2LTQ0OTYtOGQ3OS1mNmQ4NWQyZjUxMWI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FIcW8rAt1QHQpM4ffr2PYH91mO0fkwr0F7GmXaKpVwI-zD_GNALzTvTWRhMVt1ElrEEV4fD7C7eIMgGCCiRjVQts9rlzpYxPkWZhlgVJoclY46LhrkZrKzVI2j2hG5vnHD5B5WrxrVlAN9EMr80V-0A1Y72W5Puw-pah5W8la8-XRzsAmvDtZKcm9lIpKSY8hhEB_mpQuKvFMUITjrZeGWBamULtM0nGKQVpin4wwrsZc5q6LsTwEKWp29UWCtPK8H2JAePHI51Zpy_yv1i5A11bkZ0fM2TUj0cx30uPyVKSnqM4-_-hVn2nITYAcrYfMYT6Z7voZ78p2d8Aguvqrw"/>
    <s v="No aplica"/>
    <s v="No aplica"/>
    <s v="application/json, text/plain, */*"/>
    <s v="No aplica"/>
    <s v="No aplica"/>
    <s v="seguridad"/>
    <s v="https://gateway-apim-test.vuce.gob.pe/pass-through-https-cert/cp2/seguridad/1.0/perfiles/101"/>
    <n v="92"/>
    <n v="92"/>
    <s v="https://gateway-apim-test.vuce.gob.pe/pass-through-https-cert/cp2/seguridad/1.0/perfiles/101"/>
    <s v="https://gateway-apim-test.vuce.gob.pe/pass-through-https-cert/cp2/seguridad/1.0/perfiles/101"/>
    <x v="101"/>
  </r>
  <r>
    <s v="DUE"/>
    <x v="0"/>
    <x v="0"/>
    <x v="30"/>
    <x v="3"/>
    <s v="https://gateway-apim-test.vuce.gob.pe/pass-through-https-cert/cp2/seguridad/1.0/roles-permisos?perfilId=101"/>
    <s v="No aplica"/>
    <s v="Bearer eyJhbGciOiJSUzI1NiIsInR5cCIgOiAiSldUIiwia2lkIiA6ICJZbzNJa18xYU9XUk5QcWxPLVJVTmUzVjhESldTU2U0eUgybFp4MG52cy1rIn0.eyJleHAiOjE3NTYxMzc1MDQsImlhdCI6MTc1NjEzNTcwNCwianRpIjoiNGU4MDc4YzItMmJhNC00ZTlkLWE2NWQtYWM1YTYwN2NiMDg2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yOWRlZWMyYy1mNmFhLTQ0YTMtYjIwNi1jNzVjMDdlZjA5MzM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yOWRlZWMyYy1mNmFhLTQ0YTMtYjIwNi1jNzVjMDdlZjA5MzM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TdqXZstZfgEhnpji__4lwuSjeTHffvpJ-lzlVzYk5yCIjlTPIaWqSebYX84xuJqzZhS3_2a7CrnhAFixLDc6oaTapGre-SFbaslK-IfVXqmweIjtW4a26CssN3LlzlOlU1zqxyUXg8U_b6nJlGb2Js7zsF6BhrVuBoNMqJI964y1F2LNqRsgGXBOk4E8os7VyaVnmW2BgkWHQX6mIwxsNX0xW1dgHmmm_-nfWcjKj_6p9QrMFCBIwmCt4P3Psbjn2Wwojl2rAYwzlfJ94dZr519j0RjeFAk9hBAqyro6D0TH-OM4K44nxWCf2iNB_gxwwGjQi5wwjGRaAkjTeGE2ZA"/>
    <s v="No aplica"/>
    <s v="No aplica"/>
    <s v="application/json, text/plain, */*"/>
    <s v="No aplica"/>
    <s v="No aplica"/>
    <s v="seguridad"/>
    <s v="https://gateway-apim-test.vuce.gob.pe/pass-through-https-cert/cp2/seguridad/1.0/roles-permisos?perfilId=101"/>
    <n v="107"/>
    <n v="95"/>
    <s v="https://gateway-apim-test.vuce.gob.pe/pass-through-https-cert/cp2/seguridad/1.0/roles-permisos?"/>
    <s v="https://gateway-apim-test.vuce.gob.pe/pass-through-https-cert/cp2/seguridad/1.0/roles-permisos?"/>
    <x v="102"/>
  </r>
  <r>
    <s v="DUE"/>
    <x v="0"/>
    <x v="0"/>
    <x v="30"/>
    <x v="3"/>
    <s v="https://gateway-apim-test.vuce.gob.pe/pass-through-https-cert/cp2/translate/1.0/lang/es"/>
    <s v="No aplica"/>
    <s v="No aplica"/>
    <s v="No aplica"/>
    <s v="No aplica"/>
    <s v="application/json, text/plain, */*"/>
    <s v="No aplica"/>
    <s v="No aplica"/>
    <s v="translate"/>
    <s v="https://gateway-apim-test.vuce.gob.pe/pass-through-https-cert/cp2/translate/1.0/lang/es"/>
    <n v="87"/>
    <n v="87"/>
    <s v="https://gateway-apim-test.vuce.gob.pe/pass-through-https-cert/cp2/translate/1.0/lang/es"/>
    <s v="https://gateway-apim-test.vuce.gob.pe/pass-through-https-cert/cp2/translate/1.0/lang/es"/>
    <x v="55"/>
  </r>
  <r>
    <s v="DUE"/>
    <x v="0"/>
    <x v="0"/>
    <x v="30"/>
    <x v="3"/>
    <s v="https://gateway-apim-test.vuce.gob.pe/pass-through-https-cert/cp2/translate/1.0/lang/es"/>
    <s v="No aplica"/>
    <s v="No aplica"/>
    <s v="No aplica"/>
    <s v="No aplica"/>
    <s v="application/json, text/plain, */*"/>
    <s v="No aplica"/>
    <s v="No aplica"/>
    <s v="translate"/>
    <s v="https://gateway-apim-test.vuce.gob.pe/pass-through-https-cert/cp2/translate/1.0/lang/es"/>
    <n v="87"/>
    <n v="87"/>
    <s v="https://gateway-apim-test.vuce.gob.pe/pass-through-https-cert/cp2/translate/1.0/lang/es"/>
    <s v="https://gateway-apim-test.vuce.gob.pe/pass-through-https-cert/cp2/translate/1.0/lang/es"/>
    <x v="55"/>
  </r>
  <r>
    <s v="DUE"/>
    <x v="0"/>
    <x v="0"/>
    <x v="30"/>
    <x v="4"/>
    <s v="https://landing-test.vuce.gob.pe/clm10"/>
    <s v="{&quot;ns&quot;:1756135703412,&quot;fs&quot;:1756135703542,&quot;dls&quot;:1756135703542,&quot;dle&quot;:1756135703542,&quot;cs&quot;:1756135703542,&quot;ce&quot;:1756135703542,&quot;rqs&quot;:1756135703544,&quot;rss&quot;:1756135703557,&quot;rse&quot;:1756135703561,&quot;dl&quot;:1756135703565,&quot;di&quot;:1756135703661,&quot;dcls&quot;:1756135703661,&quot;dcle&quot;:1756135703662,&quot;dc&quot;:1756135703739,&quot;ls&quot;:1756135703739,&quot;le&quot;:1756135703739,&quot;tid&quot;:439260747,&quot;pid&quot;:275116664,&quot;ac&quot;:&quot;AAAAAAVBGWPbqHm3Ic8E5hmMBtjmWdHItzo0vU3xpmHB7cVVpa4zgoX3R0b36AvxuSPjKLNWd+dLsgFUFQ2CmxeBaBCI&quot;}"/>
    <s v="No aplica"/>
    <s v="No aplica"/>
    <s v="No aplica"/>
    <s v="*/*"/>
    <s v="text/plain;charset=UTF-8"/>
    <s v="No aplica"/>
    <e v="#VALUE!"/>
    <s v="https://landing-test.vuce.gob.pe/clm10"/>
    <n v="38"/>
    <n v="38"/>
    <s v="https://landing-test.vuce.gob.pe/clm10"/>
    <s v="https://landing-test.vuce.gob.pe/clm10"/>
    <x v="103"/>
  </r>
  <r>
    <s v="DUE"/>
    <x v="0"/>
    <x v="0"/>
    <x v="30"/>
    <x v="3"/>
    <s v="https://landing-test.vuce.gob.pe/cp2/gestionduenave/tiempo/1332"/>
    <s v="No aplica"/>
    <s v="No aplica"/>
    <s v="No aplica"/>
    <s v="No aplica"/>
    <s v="text/html,application/xhtml+xml,application/xml;q=0.9,image/avif,image/webp,image/apng,*/*;q=0.8,application/signed-exchange;v=b3;q=0.7"/>
    <s v="No aplica"/>
    <s v="No aplica"/>
    <s v="gestionduenave"/>
    <s v="https://landing-test.vuce.gob.pe/cp2/gestionduenave/tiempo/1332"/>
    <n v="63"/>
    <n v="63"/>
    <s v="https://landing-test.vuce.gob.pe/cp2/gestionduenave/tiempo/1332"/>
    <s v="https://landing-test.vuce.gob.pe/cp2/gestionduenave/tiempo/1332"/>
    <x v="104"/>
  </r>
  <r>
    <s v="Ficha Técnica - Nuevo"/>
    <x v="0"/>
    <x v="1"/>
    <x v="46"/>
    <x v="0"/>
    <s v=" https://gateway-apim-test.vuce.gob.pe/pass-through-https-cert/cp2/comunes-query/1.0/master/allByCode?code=armador "/>
    <s v="No aplica"/>
    <s v=" Bearer eyJhbGciOiJSUzI1NiIsInR5cCIgOiAiSldUIiwia2lkIiA6ICJZbzNJa18xYU9XUk5QcWxPLVJVTmUzVjhESldTU2U0eUgybFp4MG52cy1rIn0.eyJleHAiOjE3NTUzMDE4MzUsImlhdCI6MTc1NTMwMDAzNSwianRpIjoiOTM5OWVjZjUtMWUxYy00ZTg3LWI1MjItZDc5NTY1OTYwZmZi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2MTIwMWM3OS1lYjcwLTRmYjEtODYwYi1kZTIwMDA2ZjE3M2Q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2MTIwMWM3OS1lYjcwLTRmYjEtODYwYi1kZTIwMDA2ZjE3M2Q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rgT6Zt8t3-x2TBY6xMLMLi_KEs6bYSEwnGKvXANX1bbk2l1A9BHrxpnNVJD0bI_RbLMslesw5LrA4417KxNqXZLcIEypBg4PfP-eukFXRJVyKZ6M3iI9sBbCRfqwUVr7A2zGW-E3qPogPl-R36SiezK3InzDUljRBjbxgWD5UX5nlmYpnk6ibi_9OxwpoRy3jyE0c_NNJ14g7UDpJEuXUe3L1yWVMoNJr7ddc5FXRJedBBoGsbTWn_7ANBpgeAuCwoVuDhmZtYXaFE4lN4681adMSS2Ywy-0F6OSWTVEZwTOq2kEwLK4aK7PFrC6izdDs8SDcbsgukH85KoO9z4Dhg "/>
    <n v="101"/>
    <s v="101 |  Rosa Odar Prueba "/>
    <s v=" application/json, text/plain, */* "/>
    <s v=" No aplica "/>
    <n v="20100010136"/>
    <s v="comunes-query"/>
    <s v=" https://gateway-apim-test.vuce.gob.pe/pass-through-https-cert/cp2/comunes-query/1.0/master/allByCode?code=armador "/>
    <n v="115"/>
    <n v="102"/>
    <s v=" https://gateway-apim-test.vuce.gob.pe/pass-through-https-cert/cp2/comunes-query/1.0/master/allByCode?"/>
    <s v=" https://gateway-apim-test.vuce.gob.pe/pass-through-https-cert/cp2/comunes-query/1.0/master/allByCode?"/>
    <x v="46"/>
  </r>
  <r>
    <s v="Ficha Técnica - Nuevo"/>
    <x v="0"/>
    <x v="1"/>
    <x v="47"/>
    <x v="0"/>
    <s v=" https://gateway-apim-test.vuce.gob.pe/pass-through-https-cert/cp2/comunes-query/1.0/master/allByCode?code=armador "/>
    <s v="No aplica"/>
    <s v=" Bearer eyJhbGciOiJSUzI1NiIsInR5cCIgOiAiSldUIiwia2lkIiA6ICJZbzNJa18xYU9XUk5QcWxPLVJVTmUzVjhESldTU2U0eUgybFp4MG52cy1rIn0.eyJleHAiOjE3NTUzOTQxMzksImlhdCI6MTc1NTM5MjMzOSwianRpIjoiZTdlMWU5MDUtYjkzMy00ZTIwLTk0MjctMDJjNGMzOTYxMTA3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JlNDBiYjEyYS02MGIzLTQ1NDMtOTcwOS0yY2NmZGVhYjhjMzc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JlNDBiYjEyYS02MGIzLTQ1NDMtOTcwOS0yY2NmZGVhYjhjMzc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OkH-jCZpUfTD-PBH9FzUEQCZMaLl5cpx6UbD4RAdkymx562cPI4P7pZdscLAD6j8n_gXGDnEq2BEOPu0f6pbCz84VZdRNLvHqVQ9VgWfkqLT-Bnp2cvFTIELmPLH5BMg8rPkI6V3iU81fTM5or1weWnHDUqllYv3RORs4O4Yj0lPLQ5d0tzH77gqQvOGW0z3h7NJlyH_EJ5MKhwCwrXJaBGg6ijSNG6nBGaxZiWE0AI92o2Gky7uCwvJabxdA_n4JghsGwJS8oIkY4KcGXb67gnRaZSoxorJ2KcWIE2ObZx4Cu_Kt0YUiwiNtjD6jKF7TfyiQgp3eNfNoSUksY09aQ "/>
    <n v="101"/>
    <s v=" 101 | Rosa Odar Prueba "/>
    <s v=" application/json, text/plain, */* "/>
    <s v=" No aplica "/>
    <n v="20100010136"/>
    <s v="comunes-query"/>
    <s v=" https://gateway-apim-test.vuce.gob.pe/pass-through-https-cert/cp2/comunes-query/1.0/master/allByCode?code=armador "/>
    <n v="115"/>
    <n v="102"/>
    <s v=" https://gateway-apim-test.vuce.gob.pe/pass-through-https-cert/cp2/comunes-query/1.0/master/allByCode?"/>
    <s v=" https://gateway-apim-test.vuce.gob.pe/pass-through-https-cert/cp2/comunes-query/1.0/master/allByCode?"/>
    <x v="46"/>
  </r>
  <r>
    <s v="Ficha Técnica - Nuevo"/>
    <x v="0"/>
    <x v="1"/>
    <x v="16"/>
    <x v="0"/>
    <s v=" https://gateway-apim-test.vuce.gob.pe/pass-through-https-cert/cp2/comunes-query/1.0/master/allByCode?code=estadoFicTec "/>
    <s v="No aplica"/>
    <s v=" Bearer eyJhbGciOiJSUzI1NiIsInR5cCIgOiAiSldUIiwia2lkIiA6ICJZbzNJa18xYU9XUk5QcWxPLVJVTmUzVjhESldTU2U0eUgybFp4MG52cy1rIn0.eyJleHAiOjE3NTUzMDE4MzUsImlhdCI6MTc1NTMwMDAzNSwianRpIjoiOTM5OWVjZjUtMWUxYy00ZTg3LWI1MjItZDc5NTY1OTYwZmZi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2MTIwMWM3OS1lYjcwLTRmYjEtODYwYi1kZTIwMDA2ZjE3M2Q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2MTIwMWM3OS1lYjcwLTRmYjEtODYwYi1kZTIwMDA2ZjE3M2Q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rgT6Zt8t3-x2TBY6xMLMLi_KEs6bYSEwnGKvXANX1bbk2l1A9BHrxpnNVJD0bI_RbLMslesw5LrA4417KxNqXZLcIEypBg4PfP-eukFXRJVyKZ6M3iI9sBbCRfqwUVr7A2zGW-E3qPogPl-R36SiezK3InzDUljRBjbxgWD5UX5nlmYpnk6ibi_9OxwpoRy3jyE0c_NNJ14g7UDpJEuXUe3L1yWVMoNJr7ddc5FXRJedBBoGsbTWn_7ANBpgeAuCwoVuDhmZtYXaFE4lN4681adMSS2Ywy-0F6OSWTVEZwTOq2kEwLK4aK7PFrC6izdDs8SDcbsgukH85KoO9z4Dhg "/>
    <n v="101"/>
    <s v="101 |  Rosa Odar Prueba "/>
    <s v=" application/json, text/plain, */* "/>
    <s v=" No aplica "/>
    <n v="20100010136"/>
    <s v="comunes-query"/>
    <s v=" https://gateway-apim-test.vuce.gob.pe/pass-through-https-cert/cp2/comunes-query/1.0/master/allByCode?code=estadoFicTec "/>
    <n v="120"/>
    <n v="102"/>
    <s v=" https://gateway-apim-test.vuce.gob.pe/pass-through-https-cert/cp2/comunes-query/1.0/master/allByCode?"/>
    <s v=" https://gateway-apim-test.vuce.gob.pe/pass-through-https-cert/cp2/comunes-query/1.0/master/allByCode?"/>
    <x v="46"/>
  </r>
  <r>
    <s v="Ficha Técnica - Nuevo"/>
    <x v="0"/>
    <x v="1"/>
    <x v="48"/>
    <x v="0"/>
    <s v=" https://gateway-apim-test.vuce.gob.pe/pass-through-https-cert/cp2/comunes-query/1.0/master/allByCode?code=estadoFicTec "/>
    <s v="No aplica"/>
    <s v=" Bearer eyJhbGciOiJSUzI1NiIsInR5cCIgOiAiSldUIiwia2lkIiA6ICJZbzNJa18xYU9XUk5QcWxPLVJVTmUzVjhESldTU2U0eUgybFp4MG52cy1rIn0.eyJleHAiOjE3NTUzMDE4MzUsImlhdCI6MTc1NTMwMDAzNSwianRpIjoiOTM5OWVjZjUtMWUxYy00ZTg3LWI1MjItZDc5NTY1OTYwZmZi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2MTIwMWM3OS1lYjcwLTRmYjEtODYwYi1kZTIwMDA2ZjE3M2Q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2MTIwMWM3OS1lYjcwLTRmYjEtODYwYi1kZTIwMDA2ZjE3M2Q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rgT6Zt8t3-x2TBY6xMLMLi_KEs6bYSEwnGKvXANX1bbk2l1A9BHrxpnNVJD0bI_RbLMslesw5LrA4417KxNqXZLcIEypBg4PfP-eukFXRJVyKZ6M3iI9sBbCRfqwUVr7A2zGW-E3qPogPl-R36SiezK3InzDUljRBjbxgWD5UX5nlmYpnk6ibi_9OxwpoRy3jyE0c_NNJ14g7UDpJEuXUe3L1yWVMoNJr7ddc5FXRJedBBoGsbTWn_7ANBpgeAuCwoVuDhmZtYXaFE4lN4681adMSS2Ywy-0F6OSWTVEZwTOq2kEwLK4aK7PFrC6izdDs8SDcbsgukH85KoO9z4Dhg "/>
    <n v="101"/>
    <s v=" 101 | Rosa Odar Prueba "/>
    <s v=" application/json, text/plain, */* "/>
    <s v=" No aplica "/>
    <n v="20100010136"/>
    <s v="comunes-query"/>
    <s v=" https://gateway-apim-test.vuce.gob.pe/pass-through-https-cert/cp2/comunes-query/1.0/master/allByCode?code=estadoFicTec "/>
    <n v="120"/>
    <n v="102"/>
    <s v=" https://gateway-apim-test.vuce.gob.pe/pass-through-https-cert/cp2/comunes-query/1.0/master/allByCode?"/>
    <s v=" https://gateway-apim-test.vuce.gob.pe/pass-through-https-cert/cp2/comunes-query/1.0/master/allByCode?"/>
    <x v="46"/>
  </r>
  <r>
    <s v="Ficha Técnica - Nuevo"/>
    <x v="0"/>
    <x v="1"/>
    <x v="49"/>
    <x v="0"/>
    <s v=" https://gateway-apim-test.vuce.gob.pe/pass-through-https-cert/cp2/comunes-query/1.0/master/allByCode?code=estadoFicTec "/>
    <s v="No aplica"/>
    <s v=" Bearer eyJhbGciOiJSUzI1NiIsInR5cCIgOiAiSldUIiwia2lkIiA6ICJZbzNJa18xYU9XUk5QcWxPLVJVTmUzVjhESldTU2U0eUgybFp4MG52cy1rIn0.eyJleHAiOjE3NTUzMDE4MzUsImlhdCI6MTc1NTMwMDAzNSwianRpIjoiOTM5OWVjZjUtMWUxYy00ZTg3LWI1MjItZDc5NTY1OTYwZmZi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2MTIwMWM3OS1lYjcwLTRmYjEtODYwYi1kZTIwMDA2ZjE3M2Q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2MTIwMWM3OS1lYjcwLTRmYjEtODYwYi1kZTIwMDA2ZjE3M2Q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rgT6Zt8t3-x2TBY6xMLMLi_KEs6bYSEwnGKvXANX1bbk2l1A9BHrxpnNVJD0bI_RbLMslesw5LrA4417KxNqXZLcIEypBg4PfP-eukFXRJVyKZ6M3iI9sBbCRfqwUVr7A2zGW-E3qPogPl-R36SiezK3InzDUljRBjbxgWD5UX5nlmYpnk6ibi_9OxwpoRy3jyE0c_NNJ14g7UDpJEuXUe3L1yWVMoNJr7ddc5FXRJedBBoGsbTWn_7ANBpgeAuCwoVuDhmZtYXaFE4lN4681adMSS2Ywy-0F6OSWTVEZwTOq2kEwLK4aK7PFrC6izdDs8SDcbsgukH85KoO9z4Dhg "/>
    <n v="101"/>
    <s v=" 101 | Rosa Odar Prueba "/>
    <s v=" application/json, text/plain, */* "/>
    <s v=" No aplica "/>
    <n v="20100010136"/>
    <s v="comunes-query"/>
    <s v=" https://gateway-apim-test.vuce.gob.pe/pass-through-https-cert/cp2/comunes-query/1.0/master/allByCode?code=estadoFicTec "/>
    <n v="120"/>
    <n v="102"/>
    <s v=" https://gateway-apim-test.vuce.gob.pe/pass-through-https-cert/cp2/comunes-query/1.0/master/allByCode?"/>
    <s v=" https://gateway-apim-test.vuce.gob.pe/pass-through-https-cert/cp2/comunes-query/1.0/master/allByCode?"/>
    <x v="46"/>
  </r>
  <r>
    <s v="Ficha Técnica - Nuevo"/>
    <x v="0"/>
    <x v="1"/>
    <x v="50"/>
    <x v="0"/>
    <s v=" https://gateway-apim-test.vuce.gob.pe/pass-through-https-cert/cp2/comunes-query/1.0/master/allByCode?code=estadoFicTec "/>
    <s v="No aplica"/>
    <s v=" Bearer eyJhbGciOiJSUzI1NiIsInR5cCIgOiAiSldUIiwia2lkIiA6ICJZbzNJa18xYU9XUk5QcWxPLVJVTmUzVjhESldTU2U0eUgybFp4MG52cy1rIn0.eyJleHAiOjE3NTUzMTIyMzMsImlhdCI6MTc1NTMxMDQzMywianRpIjoiOTc0MTgzZmMtNzZiYy00Yzk0LTgwNmEtMmI3NjZlMjI0MzZh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xNGQ5NmJkNi03MjM3LTQ4NTQtODBlOC1mM2UzZGMwZDM0ZmY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xNGQ5NmJkNi03MjM3LTQ4NTQtODBlOC1mM2UzZGMwZDM0ZmY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pA14UeL4SvRgEmQ4se4BKoHUh8bmFD5uidfF7BENrWuTkXt99DatI6S3FEpWq3AS9rf7N-ncQE6CF5VoI3WxUUEB-bU5lcNj7Fq1EuiTpJzzbRPE6DK2TW6edRaRUWZVM6o_UrYA2xCCBTqd-tXWsU6xfHaEPq5xQVWNLTZuUkdYXryyDC-fKOyXdLXtjsbyG-gBPB6mvFCVm9Ef6u0UAo62iJInJx1eRxdJPEn4B9e0Y_JVM0T3h5LQrm36rGL9l6ES8L4AmdLK65t7QDjRkCvZelxo3zE1bRy4fyLH9v-gfK62J-qAOAwT60kbswC67gDpIPnEV16rywdj_P4EVA "/>
    <n v="101"/>
    <s v=" 101 | Rosa Odar Prueba "/>
    <s v=" application/json, text/plain, */* "/>
    <s v=" No aplica "/>
    <n v="20100010136"/>
    <s v="comunes-query"/>
    <s v=" https://gateway-apim-test.vuce.gob.pe/pass-through-https-cert/cp2/comunes-query/1.0/master/allByCode?code=estadoFicTec "/>
    <n v="120"/>
    <n v="102"/>
    <s v=" https://gateway-apim-test.vuce.gob.pe/pass-through-https-cert/cp2/comunes-query/1.0/master/allByCode?"/>
    <s v=" https://gateway-apim-test.vuce.gob.pe/pass-through-https-cert/cp2/comunes-query/1.0/master/allByCode?"/>
    <x v="46"/>
  </r>
  <r>
    <s v="Ficha Técnica - Nuevo"/>
    <x v="0"/>
    <x v="1"/>
    <x v="51"/>
    <x v="0"/>
    <s v=" https://gateway-apim-test.vuce.gob.pe/pass-through-https-cert/cp2/comunes-query/1.0/master/allByCode?code=estadoFicTec "/>
    <s v="No aplica"/>
    <s v=" Bearer eyJhbGciOiJSUzI1NiIsInR5cCIgOiAiSldUIiwia2lkIiA6ICJZbzNJa18xYU9XUk5QcWxPLVJVTmUzVjhESldTU2U0eUgybFp4MG52cy1rIn0.eyJleHAiOjE3NTUzMTIyMzMsImlhdCI6MTc1NTMxMDQzMywianRpIjoiOTc0MTgzZmMtNzZiYy00Yzk0LTgwNmEtMmI3NjZlMjI0MzZh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xNGQ5NmJkNi03MjM3LTQ4NTQtODBlOC1mM2UzZGMwZDM0ZmY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xNGQ5NmJkNi03MjM3LTQ4NTQtODBlOC1mM2UzZGMwZDM0ZmY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pA14UeL4SvRgEmQ4se4BKoHUh8bmFD5uidfF7BENrWuTkXt99DatI6S3FEpWq3AS9rf7N-ncQE6CF5VoI3WxUUEB-bU5lcNj7Fq1EuiTpJzzbRPE6DK2TW6edRaRUWZVM6o_UrYA2xCCBTqd-tXWsU6xfHaEPq5xQVWNLTZuUkdYXryyDC-fKOyXdLXtjsbyG-gBPB6mvFCVm9Ef6u0UAo62iJInJx1eRxdJPEn4B9e0Y_JVM0T3h5LQrm36rGL9l6ES8L4AmdLK65t7QDjRkCvZelxo3zE1bRy4fyLH9v-gfK62J-qAOAwT60kbswC67gDpIPnEV16rywdj_P4EVA "/>
    <n v="101"/>
    <s v=" 101 | Rosa Odar Prueba "/>
    <s v=" application/json, text/plain, */* "/>
    <s v=" No aplica "/>
    <n v="20100010136"/>
    <s v="comunes-query"/>
    <s v=" https://gateway-apim-test.vuce.gob.pe/pass-through-https-cert/cp2/comunes-query/1.0/master/allByCode?code=estadoFicTec "/>
    <n v="120"/>
    <n v="102"/>
    <s v=" https://gateway-apim-test.vuce.gob.pe/pass-through-https-cert/cp2/comunes-query/1.0/master/allByCode?"/>
    <s v=" https://gateway-apim-test.vuce.gob.pe/pass-through-https-cert/cp2/comunes-query/1.0/master/allByCode?"/>
    <x v="46"/>
  </r>
  <r>
    <s v="Ficha Técnica - Nuevo"/>
    <x v="0"/>
    <x v="1"/>
    <x v="52"/>
    <x v="0"/>
    <s v=" https://gateway-apim-test.vuce.gob.pe/pass-through-https-cert/cp2/comunes-query/1.0/master/allByCode?code=estadoFicTec "/>
    <s v="No aplica"/>
    <s v=" Bearer eyJhbGciOiJSUzI1NiIsInR5cCIgOiAiSldUIiwia2lkIiA6ICJZbzNJa18xYU9XUk5QcWxPLVJVTmUzVjhESldTU2U0eUgybFp4MG52cy1rIn0.eyJleHAiOjE3NTUzMTIyMzMsImlhdCI6MTc1NTMxMDQzMywianRpIjoiOTc0MTgzZmMtNzZiYy00Yzk0LTgwNmEtMmI3NjZlMjI0MzZh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xNGQ5NmJkNi03MjM3LTQ4NTQtODBlOC1mM2UzZGMwZDM0ZmY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xNGQ5NmJkNi03MjM3LTQ4NTQtODBlOC1mM2UzZGMwZDM0ZmY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pA14UeL4SvRgEmQ4se4BKoHUh8bmFD5uidfF7BENrWuTkXt99DatI6S3FEpWq3AS9rf7N-ncQE6CF5VoI3WxUUEB-bU5lcNj7Fq1EuiTpJzzbRPE6DK2TW6edRaRUWZVM6o_UrYA2xCCBTqd-tXWsU6xfHaEPq5xQVWNLTZuUkdYXryyDC-fKOyXdLXtjsbyG-gBPB6mvFCVm9Ef6u0UAo62iJInJx1eRxdJPEn4B9e0Y_JVM0T3h5LQrm36rGL9l6ES8L4AmdLK65t7QDjRkCvZelxo3zE1bRy4fyLH9v-gfK62J-qAOAwT60kbswC67gDpIPnEV16rywdj_P4EVA "/>
    <n v="101"/>
    <s v=" 101 | Rosa Odar Prueba "/>
    <s v=" application/json, text/plain, */* "/>
    <s v=" No aplica "/>
    <n v="20100010136"/>
    <s v="comunes-query"/>
    <s v=" https://gateway-apim-test.vuce.gob.pe/pass-through-https-cert/cp2/comunes-query/1.0/master/allByCode?code=estadoFicTec "/>
    <n v="120"/>
    <n v="102"/>
    <s v=" https://gateway-apim-test.vuce.gob.pe/pass-through-https-cert/cp2/comunes-query/1.0/master/allByCode?"/>
    <s v=" https://gateway-apim-test.vuce.gob.pe/pass-through-https-cert/cp2/comunes-query/1.0/master/allByCode?"/>
    <x v="46"/>
  </r>
  <r>
    <s v="Ficha Técnica - Nuevo"/>
    <x v="0"/>
    <x v="1"/>
    <x v="46"/>
    <x v="0"/>
    <s v=" https://gateway-apim-test.vuce.gob.pe/pass-through-https-cert/cp2/comunes-query/1.0/master/allByCode?code=materialCasco "/>
    <s v="No aplica"/>
    <s v=" Bearer eyJhbGciOiJSUzI1NiIsInR5cCIgOiAiSldUIiwia2lkIiA6ICJZbzNJa18xYU9XUk5QcWxPLVJVTmUzVjhESldTU2U0eUgybFp4MG52cy1rIn0.eyJleHAiOjE3NTUzMDE4MzUsImlhdCI6MTc1NTMwMDAzNSwianRpIjoiOTM5OWVjZjUtMWUxYy00ZTg3LWI1MjItZDc5NTY1OTYwZmZi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2MTIwMWM3OS1lYjcwLTRmYjEtODYwYi1kZTIwMDA2ZjE3M2Q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2MTIwMWM3OS1lYjcwLTRmYjEtODYwYi1kZTIwMDA2ZjE3M2Q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rgT6Zt8t3-x2TBY6xMLMLi_KEs6bYSEwnGKvXANX1bbk2l1A9BHrxpnNVJD0bI_RbLMslesw5LrA4417KxNqXZLcIEypBg4PfP-eukFXRJVyKZ6M3iI9sBbCRfqwUVr7A2zGW-E3qPogPl-R36SiezK3InzDUljRBjbxgWD5UX5nlmYpnk6ibi_9OxwpoRy3jyE0c_NNJ14g7UDpJEuXUe3L1yWVMoNJr7ddc5FXRJedBBoGsbTWn_7ANBpgeAuCwoVuDhmZtYXaFE4lN4681adMSS2Ywy-0F6OSWTVEZwTOq2kEwLK4aK7PFrC6izdDs8SDcbsgukH85KoO9z4Dhg "/>
    <n v="101"/>
    <s v="101 |  Rosa Odar Prueba "/>
    <s v=" application/json, text/plain, */* "/>
    <s v=" No aplica "/>
    <n v="20100010136"/>
    <s v="comunes-query"/>
    <s v=" https://gateway-apim-test.vuce.gob.pe/pass-through-https-cert/cp2/comunes-query/1.0/master/allByCode?code=materialCasco "/>
    <n v="121"/>
    <n v="102"/>
    <s v=" https://gateway-apim-test.vuce.gob.pe/pass-through-https-cert/cp2/comunes-query/1.0/master/allByCode?"/>
    <s v=" https://gateway-apim-test.vuce.gob.pe/pass-through-https-cert/cp2/comunes-query/1.0/master/allByCode?"/>
    <x v="46"/>
  </r>
  <r>
    <s v="Ficha Técnica - Nuevo"/>
    <x v="0"/>
    <x v="1"/>
    <x v="47"/>
    <x v="0"/>
    <s v=" https://gateway-apim-test.vuce.gob.pe/pass-through-https-cert/cp2/comunes-query/1.0/master/allByCode?code=materialCasco "/>
    <s v="No aplica"/>
    <s v=" Bearer eyJhbGciOiJSUzI1NiIsInR5cCIgOiAiSldUIiwia2lkIiA6ICJZbzNJa18xYU9XUk5QcWxPLVJVTmUzVjhESldTU2U0eUgybFp4MG52cy1rIn0.eyJleHAiOjE3NTUzOTQxMzksImlhdCI6MTc1NTM5MjMzOSwianRpIjoiZTdlMWU5MDUtYjkzMy00ZTIwLTk0MjctMDJjNGMzOTYxMTA3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JlNDBiYjEyYS02MGIzLTQ1NDMtOTcwOS0yY2NmZGVhYjhjMzc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JlNDBiYjEyYS02MGIzLTQ1NDMtOTcwOS0yY2NmZGVhYjhjMzc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OkH-jCZpUfTD-PBH9FzUEQCZMaLl5cpx6UbD4RAdkymx562cPI4P7pZdscLAD6j8n_gXGDnEq2BEOPu0f6pbCz84VZdRNLvHqVQ9VgWfkqLT-Bnp2cvFTIELmPLH5BMg8rPkI6V3iU81fTM5or1weWnHDUqllYv3RORs4O4Yj0lPLQ5d0tzH77gqQvOGW0z3h7NJlyH_EJ5MKhwCwrXJaBGg6ijSNG6nBGaxZiWE0AI92o2Gky7uCwvJabxdA_n4JghsGwJS8oIkY4KcGXb67gnRaZSoxorJ2KcWIE2ObZx4Cu_Kt0YUiwiNtjD6jKF7TfyiQgp3eNfNoSUksY09aQ "/>
    <n v="101"/>
    <s v=" 101 | Rosa Odar Prueba "/>
    <s v=" application/json, text/plain, */* "/>
    <s v=" No aplica "/>
    <n v="20100010136"/>
    <s v="comunes-query"/>
    <s v=" https://gateway-apim-test.vuce.gob.pe/pass-through-https-cert/cp2/comunes-query/1.0/master/allByCode?code=materialCasco "/>
    <n v="121"/>
    <n v="102"/>
    <s v=" https://gateway-apim-test.vuce.gob.pe/pass-through-https-cert/cp2/comunes-query/1.0/master/allByCode?"/>
    <s v=" https://gateway-apim-test.vuce.gob.pe/pass-through-https-cert/cp2/comunes-query/1.0/master/allByCode?"/>
    <x v="46"/>
  </r>
  <r>
    <s v="Ficha Técnica - Nuevo"/>
    <x v="0"/>
    <x v="1"/>
    <x v="46"/>
    <x v="0"/>
    <s v=" https://gateway-apim-test.vuce.gob.pe/pass-through-https-cert/cp2/comunes-query/1.0/master/allByCode?code=naviera "/>
    <s v="No aplica"/>
    <s v=" Bearer eyJhbGciOiJSUzI1NiIsInR5cCIgOiAiSldUIiwia2lkIiA6ICJZbzNJa18xYU9XUk5QcWxPLVJVTmUzVjhESldTU2U0eUgybFp4MG52cy1rIn0.eyJleHAiOjE3NTUzMDE4MzUsImlhdCI6MTc1NTMwMDAzNSwianRpIjoiOTM5OWVjZjUtMWUxYy00ZTg3LWI1MjItZDc5NTY1OTYwZmZi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2MTIwMWM3OS1lYjcwLTRmYjEtODYwYi1kZTIwMDA2ZjE3M2Q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2MTIwMWM3OS1lYjcwLTRmYjEtODYwYi1kZTIwMDA2ZjE3M2Q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rgT6Zt8t3-x2TBY6xMLMLi_KEs6bYSEwnGKvXANX1bbk2l1A9BHrxpnNVJD0bI_RbLMslesw5LrA4417KxNqXZLcIEypBg4PfP-eukFXRJVyKZ6M3iI9sBbCRfqwUVr7A2zGW-E3qPogPl-R36SiezK3InzDUljRBjbxgWD5UX5nlmYpnk6ibi_9OxwpoRy3jyE0c_NNJ14g7UDpJEuXUe3L1yWVMoNJr7ddc5FXRJedBBoGsbTWn_7ANBpgeAuCwoVuDhmZtYXaFE4lN4681adMSS2Ywy-0F6OSWTVEZwTOq2kEwLK4aK7PFrC6izdDs8SDcbsgukH85KoO9z4Dhg "/>
    <n v="101"/>
    <s v="101 |  Rosa Odar Prueba "/>
    <s v=" application/json, text/plain, */* "/>
    <s v=" No aplica "/>
    <n v="20100010136"/>
    <s v="comunes-query"/>
    <s v=" https://gateway-apim-test.vuce.gob.pe/pass-through-https-cert/cp2/comunes-query/1.0/master/allByCode?code=naviera "/>
    <n v="115"/>
    <n v="102"/>
    <s v=" https://gateway-apim-test.vuce.gob.pe/pass-through-https-cert/cp2/comunes-query/1.0/master/allByCode?"/>
    <s v=" https://gateway-apim-test.vuce.gob.pe/pass-through-https-cert/cp2/comunes-query/1.0/master/allByCode?"/>
    <x v="46"/>
  </r>
  <r>
    <s v="Ficha Técnica - Nuevo"/>
    <x v="0"/>
    <x v="1"/>
    <x v="47"/>
    <x v="0"/>
    <s v=" https://gateway-apim-test.vuce.gob.pe/pass-through-https-cert/cp2/comunes-query/1.0/master/allByCode?code=naviera "/>
    <s v="No aplica"/>
    <s v=" Bearer eyJhbGciOiJSUzI1NiIsInR5cCIgOiAiSldUIiwia2lkIiA6ICJZbzNJa18xYU9XUk5QcWxPLVJVTmUzVjhESldTU2U0eUgybFp4MG52cy1rIn0.eyJleHAiOjE3NTUzOTQxMzksImlhdCI6MTc1NTM5MjMzOSwianRpIjoiZTdlMWU5MDUtYjkzMy00ZTIwLTk0MjctMDJjNGMzOTYxMTA3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JlNDBiYjEyYS02MGIzLTQ1NDMtOTcwOS0yY2NmZGVhYjhjMzc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JlNDBiYjEyYS02MGIzLTQ1NDMtOTcwOS0yY2NmZGVhYjhjMzc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OkH-jCZpUfTD-PBH9FzUEQCZMaLl5cpx6UbD4RAdkymx562cPI4P7pZdscLAD6j8n_gXGDnEq2BEOPu0f6pbCz84VZdRNLvHqVQ9VgWfkqLT-Bnp2cvFTIELmPLH5BMg8rPkI6V3iU81fTM5or1weWnHDUqllYv3RORs4O4Yj0lPLQ5d0tzH77gqQvOGW0z3h7NJlyH_EJ5MKhwCwrXJaBGg6ijSNG6nBGaxZiWE0AI92o2Gky7uCwvJabxdA_n4JghsGwJS8oIkY4KcGXb67gnRaZSoxorJ2KcWIE2ObZx4Cu_Kt0YUiwiNtjD6jKF7TfyiQgp3eNfNoSUksY09aQ "/>
    <n v="101"/>
    <s v=" 101 | Rosa Odar Prueba "/>
    <s v=" application/json, text/plain, */* "/>
    <s v=" No aplica "/>
    <n v="20100010136"/>
    <s v="comunes-query"/>
    <s v=" https://gateway-apim-test.vuce.gob.pe/pass-through-https-cert/cp2/comunes-query/1.0/master/allByCode?code=naviera "/>
    <n v="115"/>
    <n v="102"/>
    <s v=" https://gateway-apim-test.vuce.gob.pe/pass-through-https-cert/cp2/comunes-query/1.0/master/allByCode?"/>
    <s v=" https://gateway-apim-test.vuce.gob.pe/pass-through-https-cert/cp2/comunes-query/1.0/master/allByCode?"/>
    <x v="46"/>
  </r>
  <r>
    <s v="Ficha Técnica - Nuevo"/>
    <x v="0"/>
    <x v="1"/>
    <x v="16"/>
    <x v="0"/>
    <s v=" https://gateway-apim-test.vuce.gob.pe/pass-through-https-cert/cp2/comunes-query/1.0/master/allByCode?code=pais "/>
    <s v="No aplica"/>
    <s v=" Bearer eyJhbGciOiJSUzI1NiIsInR5cCIgOiAiSldUIiwia2lkIiA6ICJZbzNJa18xYU9XUk5QcWxPLVJVTmUzVjhESldTU2U0eUgybFp4MG52cy1rIn0.eyJleHAiOjE3NTUzMDE4MzUsImlhdCI6MTc1NTMwMDAzNSwianRpIjoiOTM5OWVjZjUtMWUxYy00ZTg3LWI1MjItZDc5NTY1OTYwZmZi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2MTIwMWM3OS1lYjcwLTRmYjEtODYwYi1kZTIwMDA2ZjE3M2Q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2MTIwMWM3OS1lYjcwLTRmYjEtODYwYi1kZTIwMDA2ZjE3M2Q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rgT6Zt8t3-x2TBY6xMLMLi_KEs6bYSEwnGKvXANX1bbk2l1A9BHrxpnNVJD0bI_RbLMslesw5LrA4417KxNqXZLcIEypBg4PfP-eukFXRJVyKZ6M3iI9sBbCRfqwUVr7A2zGW-E3qPogPl-R36SiezK3InzDUljRBjbxgWD5UX5nlmYpnk6ibi_9OxwpoRy3jyE0c_NNJ14g7UDpJEuXUe3L1yWVMoNJr7ddc5FXRJedBBoGsbTWn_7ANBpgeAuCwoVuDhmZtYXaFE4lN4681adMSS2Ywy-0F6OSWTVEZwTOq2kEwLK4aK7PFrC6izdDs8SDcbsgukH85KoO9z4Dhg "/>
    <n v="101"/>
    <s v="101 |  Rosa Odar Prueba "/>
    <s v=" application/json, text/plain, */* "/>
    <s v=" No aplica "/>
    <n v="20100010136"/>
    <s v="comunes-query"/>
    <s v="https://gateway-apim-test.vuce.gob.pe/pass-through-https-cert/cp2/comunes-query/1.0/master/allByCode?code=pais "/>
    <n v="111"/>
    <n v="101"/>
    <s v="https://gateway-apim-test.vuce.gob.pe/pass-through-https-cert/cp2/comunes-query/1.0/master/allByCode?"/>
    <s v="https://gateway-apim-test.vuce.gob.pe/pass-through-https-cert/cp2/comunes-query/1.0/master/allByCode?"/>
    <x v="46"/>
  </r>
  <r>
    <s v="Ficha Técnica - Nuevo"/>
    <x v="0"/>
    <x v="1"/>
    <x v="46"/>
    <x v="0"/>
    <s v=" https://gateway-apim-test.vuce.gob.pe/pass-through-https-cert/cp2/comunes-query/1.0/master/allByCode?code=pais "/>
    <s v="No aplica"/>
    <s v=" Bearer eyJhbGciOiJSUzI1NiIsInR5cCIgOiAiSldUIiwia2lkIiA6ICJZbzNJa18xYU9XUk5QcWxPLVJVTmUzVjhESldTU2U0eUgybFp4MG52cy1rIn0.eyJleHAiOjE3NTUzMDE4MzUsImlhdCI6MTc1NTMwMDAzNSwianRpIjoiOTM5OWVjZjUtMWUxYy00ZTg3LWI1MjItZDc5NTY1OTYwZmZi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2MTIwMWM3OS1lYjcwLTRmYjEtODYwYi1kZTIwMDA2ZjE3M2Q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2MTIwMWM3OS1lYjcwLTRmYjEtODYwYi1kZTIwMDA2ZjE3M2Q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rgT6Zt8t3-x2TBY6xMLMLi_KEs6bYSEwnGKvXANX1bbk2l1A9BHrxpnNVJD0bI_RbLMslesw5LrA4417KxNqXZLcIEypBg4PfP-eukFXRJVyKZ6M3iI9sBbCRfqwUVr7A2zGW-E3qPogPl-R36SiezK3InzDUljRBjbxgWD5UX5nlmYpnk6ibi_9OxwpoRy3jyE0c_NNJ14g7UDpJEuXUe3L1yWVMoNJr7ddc5FXRJedBBoGsbTWn_7ANBpgeAuCwoVuDhmZtYXaFE4lN4681adMSS2Ywy-0F6OSWTVEZwTOq2kEwLK4aK7PFrC6izdDs8SDcbsgukH85KoO9z4Dhg "/>
    <n v="101"/>
    <s v="101 |  Rosa Odar Prueba "/>
    <s v=" application/json, text/plain, */* "/>
    <s v=" No aplica "/>
    <n v="20100010136"/>
    <s v="comunes-query"/>
    <s v="https://gateway-apim-test.vuce.gob.pe/pass-through-https-cert/cp2/comunes-query/1.0/master/allByCode?code=pais "/>
    <n v="111"/>
    <n v="101"/>
    <s v="https://gateway-apim-test.vuce.gob.pe/pass-through-https-cert/cp2/comunes-query/1.0/master/allByCode?"/>
    <s v="https://gateway-apim-test.vuce.gob.pe/pass-through-https-cert/cp2/comunes-query/1.0/master/allByCode?"/>
    <x v="46"/>
  </r>
  <r>
    <s v="Ficha Técnica - Nuevo"/>
    <x v="0"/>
    <x v="1"/>
    <x v="48"/>
    <x v="0"/>
    <s v=" https://gateway-apim-test.vuce.gob.pe/pass-through-https-cert/cp2/comunes-query/1.0/master/allByCode?code=pais "/>
    <s v="No aplica"/>
    <s v=" Bearer eyJhbGciOiJSUzI1NiIsInR5cCIgOiAiSldUIiwia2lkIiA6ICJZbzNJa18xYU9XUk5QcWxPLVJVTmUzVjhESldTU2U0eUgybFp4MG52cy1rIn0.eyJleHAiOjE3NTUzMDE4MzUsImlhdCI6MTc1NTMwMDAzNSwianRpIjoiOTM5OWVjZjUtMWUxYy00ZTg3LWI1MjItZDc5NTY1OTYwZmZi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2MTIwMWM3OS1lYjcwLTRmYjEtODYwYi1kZTIwMDA2ZjE3M2Q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2MTIwMWM3OS1lYjcwLTRmYjEtODYwYi1kZTIwMDA2ZjE3M2Q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rgT6Zt8t3-x2TBY6xMLMLi_KEs6bYSEwnGKvXANX1bbk2l1A9BHrxpnNVJD0bI_RbLMslesw5LrA4417KxNqXZLcIEypBg4PfP-eukFXRJVyKZ6M3iI9sBbCRfqwUVr7A2zGW-E3qPogPl-R36SiezK3InzDUljRBjbxgWD5UX5nlmYpnk6ibi_9OxwpoRy3jyE0c_NNJ14g7UDpJEuXUe3L1yWVMoNJr7ddc5FXRJedBBoGsbTWn_7ANBpgeAuCwoVuDhmZtYXaFE4lN4681adMSS2Ywy-0F6OSWTVEZwTOq2kEwLK4aK7PFrC6izdDs8SDcbsgukH85KoO9z4Dhg "/>
    <n v="101"/>
    <s v=" 101 | Rosa Odar Prueba "/>
    <s v=" application/json, text/plain, */* "/>
    <s v=" No aplica "/>
    <n v="20100010136"/>
    <s v="comunes-query"/>
    <s v="https://gateway-apim-test.vuce.gob.pe/pass-through-https-cert/cp2/comunes-query/1.0/master/allByCode?code=pais "/>
    <n v="111"/>
    <n v="101"/>
    <s v="https://gateway-apim-test.vuce.gob.pe/pass-through-https-cert/cp2/comunes-query/1.0/master/allByCode?"/>
    <s v="https://gateway-apim-test.vuce.gob.pe/pass-through-https-cert/cp2/comunes-query/1.0/master/allByCode?"/>
    <x v="46"/>
  </r>
  <r>
    <s v="Ficha Técnica - Nuevo"/>
    <x v="0"/>
    <x v="1"/>
    <x v="49"/>
    <x v="0"/>
    <s v=" https://gateway-apim-test.vuce.gob.pe/pass-through-https-cert/cp2/comunes-query/1.0/master/allByCode?code=pais "/>
    <s v="No aplica"/>
    <s v=" Bearer eyJhbGciOiJSUzI1NiIsInR5cCIgOiAiSldUIiwia2lkIiA6ICJZbzNJa18xYU9XUk5QcWxPLVJVTmUzVjhESldTU2U0eUgybFp4MG52cy1rIn0.eyJleHAiOjE3NTUzMDE4MzUsImlhdCI6MTc1NTMwMDAzNSwianRpIjoiOTM5OWVjZjUtMWUxYy00ZTg3LWI1MjItZDc5NTY1OTYwZmZi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2MTIwMWM3OS1lYjcwLTRmYjEtODYwYi1kZTIwMDA2ZjE3M2Q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2MTIwMWM3OS1lYjcwLTRmYjEtODYwYi1kZTIwMDA2ZjE3M2Q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rgT6Zt8t3-x2TBY6xMLMLi_KEs6bYSEwnGKvXANX1bbk2l1A9BHrxpnNVJD0bI_RbLMslesw5LrA4417KxNqXZLcIEypBg4PfP-eukFXRJVyKZ6M3iI9sBbCRfqwUVr7A2zGW-E3qPogPl-R36SiezK3InzDUljRBjbxgWD5UX5nlmYpnk6ibi_9OxwpoRy3jyE0c_NNJ14g7UDpJEuXUe3L1yWVMoNJr7ddc5FXRJedBBoGsbTWn_7ANBpgeAuCwoVuDhmZtYXaFE4lN4681adMSS2Ywy-0F6OSWTVEZwTOq2kEwLK4aK7PFrC6izdDs8SDcbsgukH85KoO9z4Dhg "/>
    <n v="101"/>
    <s v=" 101 | Rosa Odar Prueba "/>
    <s v=" application/json, text/plain, */* "/>
    <s v=" No aplica "/>
    <n v="20100010136"/>
    <s v="comunes-query"/>
    <s v="https://gateway-apim-test.vuce.gob.pe/pass-through-https-cert/cp2/comunes-query/1.0/master/allByCode?code=pais "/>
    <n v="111"/>
    <n v="101"/>
    <s v="https://gateway-apim-test.vuce.gob.pe/pass-through-https-cert/cp2/comunes-query/1.0/master/allByCode?"/>
    <s v="https://gateway-apim-test.vuce.gob.pe/pass-through-https-cert/cp2/comunes-query/1.0/master/allByCode?"/>
    <x v="46"/>
  </r>
  <r>
    <s v="Ficha Técnica - Nuevo"/>
    <x v="0"/>
    <x v="1"/>
    <x v="50"/>
    <x v="0"/>
    <s v=" https://gateway-apim-test.vuce.gob.pe/pass-through-https-cert/cp2/comunes-query/1.0/master/allByCode?code=pais "/>
    <s v="No aplica"/>
    <s v=" Bearer eyJhbGciOiJSUzI1NiIsInR5cCIgOiAiSldUIiwia2lkIiA6ICJZbzNJa18xYU9XUk5QcWxPLVJVTmUzVjhESldTU2U0eUgybFp4MG52cy1rIn0.eyJleHAiOjE3NTUzMTIyMzMsImlhdCI6MTc1NTMxMDQzMywianRpIjoiOTc0MTgzZmMtNzZiYy00Yzk0LTgwNmEtMmI3NjZlMjI0MzZh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xNGQ5NmJkNi03MjM3LTQ4NTQtODBlOC1mM2UzZGMwZDM0ZmY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xNGQ5NmJkNi03MjM3LTQ4NTQtODBlOC1mM2UzZGMwZDM0ZmY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pA14UeL4SvRgEmQ4se4BKoHUh8bmFD5uidfF7BENrWuTkXt99DatI6S3FEpWq3AS9rf7N-ncQE6CF5VoI3WxUUEB-bU5lcNj7Fq1EuiTpJzzbRPE6DK2TW6edRaRUWZVM6o_UrYA2xCCBTqd-tXWsU6xfHaEPq5xQVWNLTZuUkdYXryyDC-fKOyXdLXtjsbyG-gBPB6mvFCVm9Ef6u0UAo62iJInJx1eRxdJPEn4B9e0Y_JVM0T3h5LQrm36rGL9l6ES8L4AmdLK65t7QDjRkCvZelxo3zE1bRy4fyLH9v-gfK62J-qAOAwT60kbswC67gDpIPnEV16rywdj_P4EVA "/>
    <n v="101"/>
    <s v=" 101 | Rosa Odar Prueba "/>
    <s v=" application/json, text/plain, */* "/>
    <s v=" No aplica "/>
    <n v="20100010136"/>
    <s v="comunes-query"/>
    <s v="https://gateway-apim-test.vuce.gob.pe/pass-through-https-cert/cp2/comunes-query/1.0/master/allByCode?code=pais "/>
    <n v="111"/>
    <n v="101"/>
    <s v="https://gateway-apim-test.vuce.gob.pe/pass-through-https-cert/cp2/comunes-query/1.0/master/allByCode?"/>
    <s v="https://gateway-apim-test.vuce.gob.pe/pass-through-https-cert/cp2/comunes-query/1.0/master/allByCode?"/>
    <x v="46"/>
  </r>
  <r>
    <s v="Ficha Técnica - Nuevo"/>
    <x v="0"/>
    <x v="1"/>
    <x v="51"/>
    <x v="0"/>
    <s v=" https://gateway-apim-test.vuce.gob.pe/pass-through-https-cert/cp2/comunes-query/1.0/master/allByCode?code=pais "/>
    <s v="No aplica"/>
    <s v=" Bearer eyJhbGciOiJSUzI1NiIsInR5cCIgOiAiSldUIiwia2lkIiA6ICJZbzNJa18xYU9XUk5QcWxPLVJVTmUzVjhESldTU2U0eUgybFp4MG52cy1rIn0.eyJleHAiOjE3NTUzMTIyMzMsImlhdCI6MTc1NTMxMDQzMywianRpIjoiOTc0MTgzZmMtNzZiYy00Yzk0LTgwNmEtMmI3NjZlMjI0MzZh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xNGQ5NmJkNi03MjM3LTQ4NTQtODBlOC1mM2UzZGMwZDM0ZmY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xNGQ5NmJkNi03MjM3LTQ4NTQtODBlOC1mM2UzZGMwZDM0ZmY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pA14UeL4SvRgEmQ4se4BKoHUh8bmFD5uidfF7BENrWuTkXt99DatI6S3FEpWq3AS9rf7N-ncQE6CF5VoI3WxUUEB-bU5lcNj7Fq1EuiTpJzzbRPE6DK2TW6edRaRUWZVM6o_UrYA2xCCBTqd-tXWsU6xfHaEPq5xQVWNLTZuUkdYXryyDC-fKOyXdLXtjsbyG-gBPB6mvFCVm9Ef6u0UAo62iJInJx1eRxdJPEn4B9e0Y_JVM0T3h5LQrm36rGL9l6ES8L4AmdLK65t7QDjRkCvZelxo3zE1bRy4fyLH9v-gfK62J-qAOAwT60kbswC67gDpIPnEV16rywdj_P4EVA "/>
    <n v="101"/>
    <s v=" 101 | Rosa Odar Prueba "/>
    <s v=" application/json, text/plain, */* "/>
    <s v=" No aplica "/>
    <n v="20100010136"/>
    <s v="comunes-query"/>
    <s v="https://gateway-apim-test.vuce.gob.pe/pass-through-https-cert/cp2/comunes-query/1.0/master/allByCode?code=pais "/>
    <n v="111"/>
    <n v="101"/>
    <s v="https://gateway-apim-test.vuce.gob.pe/pass-through-https-cert/cp2/comunes-query/1.0/master/allByCode?"/>
    <s v="https://gateway-apim-test.vuce.gob.pe/pass-through-https-cert/cp2/comunes-query/1.0/master/allByCode?"/>
    <x v="46"/>
  </r>
  <r>
    <s v="Ficha Técnica - Nuevo"/>
    <x v="0"/>
    <x v="1"/>
    <x v="52"/>
    <x v="0"/>
    <s v=" https://gateway-apim-test.vuce.gob.pe/pass-through-https-cert/cp2/comunes-query/1.0/master/allByCode?code=pais "/>
    <s v="No aplica"/>
    <s v=" Bearer eyJhbGciOiJSUzI1NiIsInR5cCIgOiAiSldUIiwia2lkIiA6ICJZbzNJa18xYU9XUk5QcWxPLVJVTmUzVjhESldTU2U0eUgybFp4MG52cy1rIn0.eyJleHAiOjE3NTUzMTIyMzMsImlhdCI6MTc1NTMxMDQzMywianRpIjoiOTc0MTgzZmMtNzZiYy00Yzk0LTgwNmEtMmI3NjZlMjI0MzZh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xNGQ5NmJkNi03MjM3LTQ4NTQtODBlOC1mM2UzZGMwZDM0ZmY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xNGQ5NmJkNi03MjM3LTQ4NTQtODBlOC1mM2UzZGMwZDM0ZmY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pA14UeL4SvRgEmQ4se4BKoHUh8bmFD5uidfF7BENrWuTkXt99DatI6S3FEpWq3AS9rf7N-ncQE6CF5VoI3WxUUEB-bU5lcNj7Fq1EuiTpJzzbRPE6DK2TW6edRaRUWZVM6o_UrYA2xCCBTqd-tXWsU6xfHaEPq5xQVWNLTZuUkdYXryyDC-fKOyXdLXtjsbyG-gBPB6mvFCVm9Ef6u0UAo62iJInJx1eRxdJPEn4B9e0Y_JVM0T3h5LQrm36rGL9l6ES8L4AmdLK65t7QDjRkCvZelxo3zE1bRy4fyLH9v-gfK62J-qAOAwT60kbswC67gDpIPnEV16rywdj_P4EVA "/>
    <n v="101"/>
    <s v=" 101 | Rosa Odar Prueba "/>
    <s v=" application/json, text/plain, */* "/>
    <s v=" No aplica "/>
    <n v="20100010136"/>
    <s v="comunes-query"/>
    <s v="https://gateway-apim-test.vuce.gob.pe/pass-through-https-cert/cp2/comunes-query/1.0/master/allByCode?code=pais "/>
    <n v="111"/>
    <n v="101"/>
    <s v="https://gateway-apim-test.vuce.gob.pe/pass-through-https-cert/cp2/comunes-query/1.0/master/allByCode?"/>
    <s v="https://gateway-apim-test.vuce.gob.pe/pass-through-https-cert/cp2/comunes-query/1.0/master/allByCode?"/>
    <x v="46"/>
  </r>
  <r>
    <s v="Ficha Técnica - Nuevo"/>
    <x v="0"/>
    <x v="1"/>
    <x v="47"/>
    <x v="0"/>
    <s v=" https://gateway-apim-test.vuce.gob.pe/pass-through-https-cert/cp2/comunes-query/1.0/master/allByCode?code=pais "/>
    <s v="No aplica"/>
    <s v=" Bearer eyJhbGciOiJSUzI1NiIsInR5cCIgOiAiSldUIiwia2lkIiA6ICJZbzNJa18xYU9XUk5QcWxPLVJVTmUzVjhESldTU2U0eUgybFp4MG52cy1rIn0.eyJleHAiOjE3NTUzOTQxMzksImlhdCI6MTc1NTM5MjMzOSwianRpIjoiZTdlMWU5MDUtYjkzMy00ZTIwLTk0MjctMDJjNGMzOTYxMTA3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JlNDBiYjEyYS02MGIzLTQ1NDMtOTcwOS0yY2NmZGVhYjhjMzc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JlNDBiYjEyYS02MGIzLTQ1NDMtOTcwOS0yY2NmZGVhYjhjMzc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OkH-jCZpUfTD-PBH9FzUEQCZMaLl5cpx6UbD4RAdkymx562cPI4P7pZdscLAD6j8n_gXGDnEq2BEOPu0f6pbCz84VZdRNLvHqVQ9VgWfkqLT-Bnp2cvFTIELmPLH5BMg8rPkI6V3iU81fTM5or1weWnHDUqllYv3RORs4O4Yj0lPLQ5d0tzH77gqQvOGW0z3h7NJlyH_EJ5MKhwCwrXJaBGg6ijSNG6nBGaxZiWE0AI92o2Gky7uCwvJabxdA_n4JghsGwJS8oIkY4KcGXb67gnRaZSoxorJ2KcWIE2ObZx4Cu_Kt0YUiwiNtjD6jKF7TfyiQgp3eNfNoSUksY09aQ "/>
    <n v="101"/>
    <s v=" 101 | Rosa Odar Prueba "/>
    <s v=" application/json, text/plain, */* "/>
    <s v=" No aplica "/>
    <n v="20100010136"/>
    <s v="comunes-query"/>
    <s v="https://gateway-apim-test.vuce.gob.pe/pass-through-https-cert/cp2/comunes-query/1.0/master/allByCode?code=pais "/>
    <n v="111"/>
    <n v="101"/>
    <s v="https://gateway-apim-test.vuce.gob.pe/pass-through-https-cert/cp2/comunes-query/1.0/master/allByCode?"/>
    <s v="https://gateway-apim-test.vuce.gob.pe/pass-through-https-cert/cp2/comunes-query/1.0/master/allByCode?"/>
    <x v="46"/>
  </r>
  <r>
    <s v="Ficha Técnica - Nuevo"/>
    <x v="0"/>
    <x v="1"/>
    <x v="46"/>
    <x v="0"/>
    <s v=" https://gateway-apim-test.vuce.gob.pe/pass-through-https-cert/cp2/comunes-query/1.0/master/allByCode?code=puerto "/>
    <s v="No aplica"/>
    <s v=" Bearer eyJhbGciOiJSUzI1NiIsInR5cCIgOiAiSldUIiwia2lkIiA6ICJZbzNJa18xYU9XUk5QcWxPLVJVTmUzVjhESldTU2U0eUgybFp4MG52cy1rIn0.eyJleHAiOjE3NTUzMDE4MzUsImlhdCI6MTc1NTMwMDAzNSwianRpIjoiOTM5OWVjZjUtMWUxYy00ZTg3LWI1MjItZDc5NTY1OTYwZmZi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2MTIwMWM3OS1lYjcwLTRmYjEtODYwYi1kZTIwMDA2ZjE3M2Q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2MTIwMWM3OS1lYjcwLTRmYjEtODYwYi1kZTIwMDA2ZjE3M2Q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rgT6Zt8t3-x2TBY6xMLMLi_KEs6bYSEwnGKvXANX1bbk2l1A9BHrxpnNVJD0bI_RbLMslesw5LrA4417KxNqXZLcIEypBg4PfP-eukFXRJVyKZ6M3iI9sBbCRfqwUVr7A2zGW-E3qPogPl-R36SiezK3InzDUljRBjbxgWD5UX5nlmYpnk6ibi_9OxwpoRy3jyE0c_NNJ14g7UDpJEuXUe3L1yWVMoNJr7ddc5FXRJedBBoGsbTWn_7ANBpgeAuCwoVuDhmZtYXaFE4lN4681adMSS2Ywy-0F6OSWTVEZwTOq2kEwLK4aK7PFrC6izdDs8SDcbsgukH85KoO9z4Dhg "/>
    <n v="101"/>
    <s v="101 |  Rosa Odar Prueba "/>
    <s v=" application/json, text/plain, */* "/>
    <s v=" No aplica "/>
    <n v="20100010136"/>
    <s v="comunes-query"/>
    <s v=" https://gateway-apim-test.vuce.gob.pe/pass-through-https-cert/cp2/comunes-query/1.0/master/allByCode?code=puerto "/>
    <n v="114"/>
    <n v="102"/>
    <s v=" https://gateway-apim-test.vuce.gob.pe/pass-through-https-cert/cp2/comunes-query/1.0/master/allByCode?"/>
    <s v=" https://gateway-apim-test.vuce.gob.pe/pass-through-https-cert/cp2/comunes-query/1.0/master/allByCode?"/>
    <x v="46"/>
  </r>
  <r>
    <s v="Ficha Técnica - Nuevo"/>
    <x v="0"/>
    <x v="1"/>
    <x v="47"/>
    <x v="0"/>
    <s v=" https://gateway-apim-test.vuce.gob.pe/pass-through-https-cert/cp2/comunes-query/1.0/master/allByCode?code=puerto "/>
    <s v="No aplica"/>
    <s v=" Bearer eyJhbGciOiJSUzI1NiIsInR5cCIgOiAiSldUIiwia2lkIiA6ICJZbzNJa18xYU9XUk5QcWxPLVJVTmUzVjhESldTU2U0eUgybFp4MG52cy1rIn0.eyJleHAiOjE3NTUzOTQxMzksImlhdCI6MTc1NTM5MjMzOSwianRpIjoiZTdlMWU5MDUtYjkzMy00ZTIwLTk0MjctMDJjNGMzOTYxMTA3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JlNDBiYjEyYS02MGIzLTQ1NDMtOTcwOS0yY2NmZGVhYjhjMzc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JlNDBiYjEyYS02MGIzLTQ1NDMtOTcwOS0yY2NmZGVhYjhjMzc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OkH-jCZpUfTD-PBH9FzUEQCZMaLl5cpx6UbD4RAdkymx562cPI4P7pZdscLAD6j8n_gXGDnEq2BEOPu0f6pbCz84VZdRNLvHqVQ9VgWfkqLT-Bnp2cvFTIELmPLH5BMg8rPkI6V3iU81fTM5or1weWnHDUqllYv3RORs4O4Yj0lPLQ5d0tzH77gqQvOGW0z3h7NJlyH_EJ5MKhwCwrXJaBGg6ijSNG6nBGaxZiWE0AI92o2Gky7uCwvJabxdA_n4JghsGwJS8oIkY4KcGXb67gnRaZSoxorJ2KcWIE2ObZx4Cu_Kt0YUiwiNtjD6jKF7TfyiQgp3eNfNoSUksY09aQ "/>
    <n v="101"/>
    <s v=" 101 | Rosa Odar Prueba "/>
    <s v=" application/json, text/plain, */* "/>
    <s v=" No aplica "/>
    <n v="20100010136"/>
    <s v="comunes-query"/>
    <s v=" https://gateway-apim-test.vuce.gob.pe/pass-through-https-cert/cp2/comunes-query/1.0/master/allByCode?code=puerto "/>
    <n v="114"/>
    <n v="102"/>
    <s v=" https://gateway-apim-test.vuce.gob.pe/pass-through-https-cert/cp2/comunes-query/1.0/master/allByCode?"/>
    <s v=" https://gateway-apim-test.vuce.gob.pe/pass-through-https-cert/cp2/comunes-query/1.0/master/allByCode?"/>
    <x v="46"/>
  </r>
  <r>
    <s v="Ficha Técnica - Nuevo"/>
    <x v="0"/>
    <x v="1"/>
    <x v="46"/>
    <x v="0"/>
    <s v=" https://gateway-apim-test.vuce.gob.pe/pass-through-https-cert/cp2/comunes-query/1.0/master/allByCode?code=tipoNave "/>
    <s v="No aplica"/>
    <s v=" Bearer eyJhbGciOiJSUzI1NiIsInR5cCIgOiAiSldUIiwia2lkIiA6ICJZbzNJa18xYU9XUk5QcWxPLVJVTmUzVjhESldTU2U0eUgybFp4MG52cy1rIn0.eyJleHAiOjE3NTUzMDE4MzUsImlhdCI6MTc1NTMwMDAzNSwianRpIjoiOTM5OWVjZjUtMWUxYy00ZTg3LWI1MjItZDc5NTY1OTYwZmZi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2MTIwMWM3OS1lYjcwLTRmYjEtODYwYi1kZTIwMDA2ZjE3M2Q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2MTIwMWM3OS1lYjcwLTRmYjEtODYwYi1kZTIwMDA2ZjE3M2Q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rgT6Zt8t3-x2TBY6xMLMLi_KEs6bYSEwnGKvXANX1bbk2l1A9BHrxpnNVJD0bI_RbLMslesw5LrA4417KxNqXZLcIEypBg4PfP-eukFXRJVyKZ6M3iI9sBbCRfqwUVr7A2zGW-E3qPogPl-R36SiezK3InzDUljRBjbxgWD5UX5nlmYpnk6ibi_9OxwpoRy3jyE0c_NNJ14g7UDpJEuXUe3L1yWVMoNJr7ddc5FXRJedBBoGsbTWn_7ANBpgeAuCwoVuDhmZtYXaFE4lN4681adMSS2Ywy-0F6OSWTVEZwTOq2kEwLK4aK7PFrC6izdDs8SDcbsgukH85KoO9z4Dhg "/>
    <n v="101"/>
    <s v="101 |  Rosa Odar Prueba "/>
    <s v=" application/json, text/plain, */* "/>
    <s v=" No aplica "/>
    <n v="20100010136"/>
    <s v="comunes-query"/>
    <s v=" https://gateway-apim-test.vuce.gob.pe/pass-through-https-cert/cp2/comunes-query/1.0/master/allByCode?code=tipoNave "/>
    <n v="116"/>
    <n v="102"/>
    <s v=" https://gateway-apim-test.vuce.gob.pe/pass-through-https-cert/cp2/comunes-query/1.0/master/allByCode?"/>
    <s v=" https://gateway-apim-test.vuce.gob.pe/pass-through-https-cert/cp2/comunes-query/1.0/master/allByCode?"/>
    <x v="46"/>
  </r>
  <r>
    <s v="Ficha Técnica - Nuevo"/>
    <x v="0"/>
    <x v="1"/>
    <x v="47"/>
    <x v="0"/>
    <s v=" https://gateway-apim-test.vuce.gob.pe/pass-through-https-cert/cp2/comunes-query/1.0/master/allByCode?code=tipoNave "/>
    <s v="No aplica"/>
    <s v=" Bearer eyJhbGciOiJSUzI1NiIsInR5cCIgOiAiSldUIiwia2lkIiA6ICJZbzNJa18xYU9XUk5QcWxPLVJVTmUzVjhESldTU2U0eUgybFp4MG52cy1rIn0.eyJleHAiOjE3NTUzOTQxMzksImlhdCI6MTc1NTM5MjMzOSwianRpIjoiZTdlMWU5MDUtYjkzMy00ZTIwLTk0MjctMDJjNGMzOTYxMTA3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JlNDBiYjEyYS02MGIzLTQ1NDMtOTcwOS0yY2NmZGVhYjhjMzc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JlNDBiYjEyYS02MGIzLTQ1NDMtOTcwOS0yY2NmZGVhYjhjMzc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OkH-jCZpUfTD-PBH9FzUEQCZMaLl5cpx6UbD4RAdkymx562cPI4P7pZdscLAD6j8n_gXGDnEq2BEOPu0f6pbCz84VZdRNLvHqVQ9VgWfkqLT-Bnp2cvFTIELmPLH5BMg8rPkI6V3iU81fTM5or1weWnHDUqllYv3RORs4O4Yj0lPLQ5d0tzH77gqQvOGW0z3h7NJlyH_EJ5MKhwCwrXJaBGg6ijSNG6nBGaxZiWE0AI92o2Gky7uCwvJabxdA_n4JghsGwJS8oIkY4KcGXb67gnRaZSoxorJ2KcWIE2ObZx4Cu_Kt0YUiwiNtjD6jKF7TfyiQgp3eNfNoSUksY09aQ "/>
    <n v="101"/>
    <s v=" 101 | Rosa Odar Prueba "/>
    <s v=" application/json, text/plain, */* "/>
    <s v=" No aplica "/>
    <n v="20100010136"/>
    <s v="comunes-query"/>
    <s v=" https://gateway-apim-test.vuce.gob.pe/pass-through-https-cert/cp2/comunes-query/1.0/master/allByCode?code=tipoNave "/>
    <n v="116"/>
    <n v="102"/>
    <s v=" https://gateway-apim-test.vuce.gob.pe/pass-through-https-cert/cp2/comunes-query/1.0/master/allByCode?"/>
    <s v=" https://gateway-apim-test.vuce.gob.pe/pass-through-https-cert/cp2/comunes-query/1.0/master/allByCode?"/>
    <x v="46"/>
  </r>
  <r>
    <s v="Ficha Técnica - Nuevo"/>
    <x v="0"/>
    <x v="1"/>
    <x v="46"/>
    <x v="0"/>
    <s v=" https://gateway-apim-test.vuce.gob.pe/pass-through-https-cert/cp2/comunes-query/1.0/master/allByCode?code=tipoTrafico "/>
    <s v="No aplica"/>
    <s v=" Bearer eyJhbGciOiJSUzI1NiIsInR5cCIgOiAiSldUIiwia2lkIiA6ICJZbzNJa18xYU9XUk5QcWxPLVJVTmUzVjhESldTU2U0eUgybFp4MG52cy1rIn0.eyJleHAiOjE3NTUzMDE4MzUsImlhdCI6MTc1NTMwMDAzNSwianRpIjoiOTM5OWVjZjUtMWUxYy00ZTg3LWI1MjItZDc5NTY1OTYwZmZi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2MTIwMWM3OS1lYjcwLTRmYjEtODYwYi1kZTIwMDA2ZjE3M2Q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2MTIwMWM3OS1lYjcwLTRmYjEtODYwYi1kZTIwMDA2ZjE3M2Q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rgT6Zt8t3-x2TBY6xMLMLi_KEs6bYSEwnGKvXANX1bbk2l1A9BHrxpnNVJD0bI_RbLMslesw5LrA4417KxNqXZLcIEypBg4PfP-eukFXRJVyKZ6M3iI9sBbCRfqwUVr7A2zGW-E3qPogPl-R36SiezK3InzDUljRBjbxgWD5UX5nlmYpnk6ibi_9OxwpoRy3jyE0c_NNJ14g7UDpJEuXUe3L1yWVMoNJr7ddc5FXRJedBBoGsbTWn_7ANBpgeAuCwoVuDhmZtYXaFE4lN4681adMSS2Ywy-0F6OSWTVEZwTOq2kEwLK4aK7PFrC6izdDs8SDcbsgukH85KoO9z4Dhg "/>
    <n v="101"/>
    <s v="101 |  Rosa Odar Prueba "/>
    <s v=" application/json, text/plain, */* "/>
    <s v=" No aplica "/>
    <n v="20100010136"/>
    <s v="comunes-query"/>
    <s v=" https://gateway-apim-test.vuce.gob.pe/pass-through-https-cert/cp2/comunes-query/1.0/master/allByCode?code=tipoTrafico "/>
    <n v="119"/>
    <n v="102"/>
    <s v=" https://gateway-apim-test.vuce.gob.pe/pass-through-https-cert/cp2/comunes-query/1.0/master/allByCode?"/>
    <s v=" https://gateway-apim-test.vuce.gob.pe/pass-through-https-cert/cp2/comunes-query/1.0/master/allByCode?"/>
    <x v="46"/>
  </r>
  <r>
    <s v="Ficha Técnica - Nuevo"/>
    <x v="0"/>
    <x v="1"/>
    <x v="47"/>
    <x v="0"/>
    <s v=" https://gateway-apim-test.vuce.gob.pe/pass-through-https-cert/cp2/comunes-query/1.0/master/allByCode?code=tipoTrafico "/>
    <s v="No aplica"/>
    <s v=" Bearer eyJhbGciOiJSUzI1NiIsInR5cCIgOiAiSldUIiwia2lkIiA6ICJZbzNJa18xYU9XUk5QcWxPLVJVTmUzVjhESldTU2U0eUgybFp4MG52cy1rIn0.eyJleHAiOjE3NTUzOTQxMzksImlhdCI6MTc1NTM5MjMzOSwianRpIjoiZTdlMWU5MDUtYjkzMy00ZTIwLTk0MjctMDJjNGMzOTYxMTA3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JlNDBiYjEyYS02MGIzLTQ1NDMtOTcwOS0yY2NmZGVhYjhjMzc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JlNDBiYjEyYS02MGIzLTQ1NDMtOTcwOS0yY2NmZGVhYjhjMzc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OkH-jCZpUfTD-PBH9FzUEQCZMaLl5cpx6UbD4RAdkymx562cPI4P7pZdscLAD6j8n_gXGDnEq2BEOPu0f6pbCz84VZdRNLvHqVQ9VgWfkqLT-Bnp2cvFTIELmPLH5BMg8rPkI6V3iU81fTM5or1weWnHDUqllYv3RORs4O4Yj0lPLQ5d0tzH77gqQvOGW0z3h7NJlyH_EJ5MKhwCwrXJaBGg6ijSNG6nBGaxZiWE0AI92o2Gky7uCwvJabxdA_n4JghsGwJS8oIkY4KcGXb67gnRaZSoxorJ2KcWIE2ObZx4Cu_Kt0YUiwiNtjD6jKF7TfyiQgp3eNfNoSUksY09aQ "/>
    <n v="101"/>
    <s v=" 101 | Rosa Odar Prueba "/>
    <s v=" application/json, text/plain, */* "/>
    <s v=" No aplica "/>
    <n v="20100010136"/>
    <s v="comunes-query"/>
    <s v=" https://gateway-apim-test.vuce.gob.pe/pass-through-https-cert/cp2/comunes-query/1.0/master/allByCode?code=tipoTrafico "/>
    <n v="119"/>
    <n v="102"/>
    <s v=" https://gateway-apim-test.vuce.gob.pe/pass-through-https-cert/cp2/comunes-query/1.0/master/allByCode?"/>
    <s v=" https://gateway-apim-test.vuce.gob.pe/pass-through-https-cert/cp2/comunes-query/1.0/master/allByCode?"/>
    <x v="46"/>
  </r>
  <r>
    <s v="Ficha Técnica - Nuevo"/>
    <x v="0"/>
    <x v="1"/>
    <x v="48"/>
    <x v="1"/>
    <s v=" https://gateway-apim-test.vuce.gob.pe/pass-through-https-cert/cp2/fichatecnica-command/1.0/camunda/fichas-tecnicas "/>
    <s v="{&quot;imo&quot;:&quot;9676137&quot;,&quot;matricula&quot;:&quot;XYZ&quot;,&quot;documentInstance&quot;:null,&quot;document&quot;:null,&quot;fichaTecnicaDet&quot;:{&quot;versionFt&quot;:1,&quot;estadoVersionFt&quot;:1,&quot;estadoFictecId&quot;:1,&quot;materialCascoId&quot;:1,&quot;paisId&quot;:279,&quot;tipoNaveId&quot;:39,&quot;tipoTraficoId&quot;:2,&quot;armadorId&quot;:6,&quot;navieraId&quot;:320,&quot;puertoMatriculaId&quot;:1,&quot;fechaMatricula&quot;:null,&quot;nombreNave&quot;:&quot;SAINT1010&quot;,&quot;callSign&quot;:&quot;C6BR2&quot;,&quot;inmarsat&quot;:null,&quot;mmsi&quot;:&quot;311000340&quot;,&quot;sociedadClasificadora&quot;:&quot;SOCIEDAD X&quot;,&quot;dicapi&quot;:&quot;--&quot;,&quot;constructorInfoNave&quot;:&quot;CONS X&quot;,&quot;anoConstructor&quot;:&quot;2021&quot;,&quot;tonelajePesoMuerto&quot;:&quot;12&quot;,&quot;velocidad&quot;:&quot;12&quot;,&quot;eslora&quot;:&quot;11&quot;,&quot;manga&quot;:&quot;10&quot;,&quot;puntal&quot;:&quot;9&quot;,&quot;arqueoNeto&quot;:&quot;11&quot;,&quot;arqueoBruto&quot;:&quot;12&quot;,&quot;caladoMinimo&quot;:&quot;11&quot;,&quot;caladoMaximo&quot;:&quot;12&quot;,&quot;dobleCaso&quot;:&quot;true&quot;,&quot;fichaTecnicaDocumentos&quot;:[],&quot;document&quot;:null,&quot;documentInstance&quot;:null,&quot;fichaTecnicaSeguimiento&quot;:{&quot;comentario&quot;:&quot;&quot;,&quot;rucUsuario&quot;:20100010136,&quot;tipoSeguimientoId&quot;:1,&quot;rol&quot;:&quot;ADM&quot;,&quot;razonSocialUsuario&quot;:&quot;COSMOS AGENCIA MARITIMA SAC&quot;,&quot;operation&quot;:&quot;r&quot;,&quot;usunameRegAud&quot;:&quot;101 | Rosa Odar Prueba&quot;,&quot;usunameModAud&quot;:&quot;101 | Rosa Odar Prueba&quot;}}}"/>
    <s v=" Bearer eyJhbGciOiJSUzI1NiIsInR5cCIgOiAiSldUIiwia2lkIiA6ICJZbzNJa18xYU9XUk5QcWxPLVJVTmUzVjhESldTU2U0eUgybFp4MG52cy1rIn0.eyJleHAiOjE3NTUzMDE4MzUsImlhdCI6MTc1NTMwMDAzNSwianRpIjoiOTM5OWVjZjUtMWUxYy00ZTg3LWI1MjItZDc5NTY1OTYwZmZi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2MTIwMWM3OS1lYjcwLTRmYjEtODYwYi1kZTIwMDA2ZjE3M2Q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2MTIwMWM3OS1lYjcwLTRmYjEtODYwYi1kZTIwMDA2ZjE3M2Q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rgT6Zt8t3-x2TBY6xMLMLi_KEs6bYSEwnGKvXANX1bbk2l1A9BHrxpnNVJD0bI_RbLMslesw5LrA4417KxNqXZLcIEypBg4PfP-eukFXRJVyKZ6M3iI9sBbCRfqwUVr7A2zGW-E3qPogPl-R36SiezK3InzDUljRBjbxgWD5UX5nlmYpnk6ibi_9OxwpoRy3jyE0c_NNJ14g7UDpJEuXUe3L1yWVMoNJr7ddc5FXRJedBBoGsbTWn_7ANBpgeAuCwoVuDhmZtYXaFE4lN4681adMSS2Ywy-0F6OSWTVEZwTOq2kEwLK4aK7PFrC6izdDs8SDcbsgukH85KoO9z4Dhg "/>
    <n v="101"/>
    <s v=" 101 | Rosa Odar Prueba "/>
    <s v=" application/json, text/plain, */* "/>
    <s v=" application/json "/>
    <n v="20100010136"/>
    <s v="fichatecnica-command"/>
    <s v=" https://gateway-apim-test.vuce.gob.pe/pass-through-https-cert/cp2/fichatecnica-command/1.0/camunda/fichas-tecnicas "/>
    <n v="116"/>
    <n v="116"/>
    <s v=" https://gateway-apim-test.vuce.gob.pe/pass-through-https-cert/cp2/fichatecnica-command/1.0/camunda/fichas-tecnicas "/>
    <s v=" https://gateway-apim-test.vuce.gob.pe/pass-through-https-cert/cp2/fichatecnica-command/1.0/camunda/fichas-tecnicas "/>
    <x v="105"/>
  </r>
  <r>
    <s v="Ficha Técnica - Nuevo"/>
    <x v="0"/>
    <x v="1"/>
    <x v="51"/>
    <x v="2"/>
    <s v=" https://gateway-apim-test.vuce.gob.pe/pass-through-https-cert/cp2/fichatecnica-command/1.0/camunda/fichas-tecnicas/3103/detalle/3386 "/>
    <s v="{&quot;imo&quot;:&quot;9473731&quot;,&quot;matricula&quot;:null,&quot;documentInstance&quot;:&quot;4bc8e723-61ce-11f0-82ec-525400a18efc&quot;,&quot;document&quot;:&quot;chapnlafeefhhnbmnbbe&quot;,&quot;fichaTecnicaDet&quot;:{&quot;versionFt&quot;:1,&quot;estadoVersionFt&quot;:3,&quot;estadoFictecId&quot;:5,&quot;materialCascoId&quot;:4,&quot;paisId&quot;:279,&quot;tipoNaveId&quot;:39,&quot;tipoTraficoId&quot;:4,&quot;armadorId&quot;:8,&quot;navieraId&quot;:3,&quot;puertoMatriculaId&quot;:5,&quot;fechaMatricula&quot;:null,&quot;nombreNave&quot;:&quot;SAINT1003&quot;,&quot;callSign&quot;:null,&quot;inmarsat&quot;:null,&quot;mmsi&quot;:null,&quot;sociedadClasificadora&quot;:&quot;SOCIEDAD&quot;,&quot;dicapi&quot;:&quot;--&quot;,&quot;constructorInfoNave&quot;:&quot;CONS&quot;,&quot;anoConstructor&quot;:&quot;2022&quot;,&quot;tonelajePesoMuerto&quot;:&quot;12.00&quot;,&quot;velocidad&quot;:null,&quot;eslora&quot;:&quot;12.0&quot;,&quot;manga&quot;:&quot;11.0&quot;,&quot;puntal&quot;:&quot;10.0&quot;,&quot;arqueoNeto&quot;:&quot;10.00&quot;,&quot;arqueoBruto&quot;:&quot;11.00&quot;,&quot;caladoMinimo&quot;:&quot;1.00&quot;,&quot;caladoMaximo&quot;:&quot;10.00&quot;,&quot;dobleCaso&quot;:&quot;false&quot;,&quot;fichaTecnicaDocumentos&quot;:[],&quot;document&quot;:&quot;chapnlafeefhhnbmnbbe&quot;,&quot;documentInstance&quot;:&quot;4bc8e723-61ce-11f0-82ec-525400a18efc&quot;,&quot;fichaTecnicaSeguimiento&quot;:{&quot;comentario&quot;:&quot;XYZ&quot;,&quot;rucUsuario&quot;:20100010136,&quot;tipoSeguimientoId&quot;:5,&quot;rol&quot;:&quot;ADM&quot;,&quot;razonSocialUsuario&quot;:&quot;COSMOS AGENCIA MARITIMA SAC&quot;,&quot;operation&quot;:&quot;e&quot;,&quot;usunameRegAud&quot;:&quot;101 | Rosa Odar Prueba&quot;,&quot;usunameModAud&quot;:&quot;101 | Rosa Odar Prueba&quot;}}} "/>
    <s v=" Bearer eyJhbGciOiJSUzI1NiIsInR5cCIgOiAiSldUIiwia2lkIiA6ICJZbzNJa18xYU9XUk5QcWxPLVJVTmUzVjhESldTU2U0eUgybFp4MG52cy1rIn0.eyJleHAiOjE3NTUzMTIyMzMsImlhdCI6MTc1NTMxMDQzMywianRpIjoiOTc0MTgzZmMtNzZiYy00Yzk0LTgwNmEtMmI3NjZlMjI0MzZh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xNGQ5NmJkNi03MjM3LTQ4NTQtODBlOC1mM2UzZGMwZDM0ZmY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xNGQ5NmJkNi03MjM3LTQ4NTQtODBlOC1mM2UzZGMwZDM0ZmY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pA14UeL4SvRgEmQ4se4BKoHUh8bmFD5uidfF7BENrWuTkXt99DatI6S3FEpWq3AS9rf7N-ncQE6CF5VoI3WxUUEB-bU5lcNj7Fq1EuiTpJzzbRPE6DK2TW6edRaRUWZVM6o_UrYA2xCCBTqd-tXWsU6xfHaEPq5xQVWNLTZuUkdYXryyDC-fKOyXdLXtjsbyG-gBPB6mvFCVm9Ef6u0UAo62iJInJx1eRxdJPEn4B9e0Y_JVM0T3h5LQrm36rGL9l6ES8L4AmdLK65t7QDjRkCvZelxo3zE1bRy4fyLH9v-gfK62J-qAOAwT60kbswC67gDpIPnEV16rywdj_P4EVA "/>
    <n v="101"/>
    <s v=" 101 | Rosa Odar Prueba "/>
    <s v=" application/json, text/plain, */* "/>
    <s v=" application/json "/>
    <n v="20100010136"/>
    <s v="fichatecnica-command"/>
    <s v=" https://gateway-apim-test.vuce.gob.pe/pass-through-https-cert/cp2/fichatecnica-command/1.0/camunda/fichas-tecnicas/3103/detalle/3386 "/>
    <n v="134"/>
    <n v="134"/>
    <s v=" https://gateway-apim-test.vuce.gob.pe/pass-through-https-cert/cp2/fichatecnica-command/1.0/camunda/fichas-tecnicas/3103/detalle/3386 "/>
    <s v=" https://gateway-apim-test.vuce.gob.pe/pass-through-https-cert/cp2/fichatecnica-command/1.0/camunda/fichas-tecnicas/3103/detalle/3386 "/>
    <x v="106"/>
  </r>
  <r>
    <s v="Ficha Técnica - Nuevo"/>
    <x v="0"/>
    <x v="1"/>
    <x v="49"/>
    <x v="2"/>
    <s v=" https://gateway-apim-test.vuce.gob.pe/pass-through-https-cert/cp2/fichatecnica-command/1.0/camunda/fichas-tecnicas/3279/detalle/3575 "/>
    <s v="{&quot;imo&quot;:&quot;9676137&quot;,&quot;matricula&quot;:&quot;XYZ&quot;,&quot;documentInstance&quot;:&quot;48e1028b-7a30-11f0-82ec-525400a18efc&quot;,&quot;document&quot;:&quot;glngrojgkniaeaekfqtk&quot;,&quot;fichaTecnicaDet&quot;:{&quot;versionFt&quot;:1,&quot;estadoVersionFt&quot;:1,&quot;estadoFictecId&quot;:2,&quot;materialCascoId&quot;:1,&quot;paisId&quot;:279,&quot;tipoNaveId&quot;:39,&quot;tipoTraficoId&quot;:2,&quot;armadorId&quot;:6,&quot;navieraId&quot;:320,&quot;puertoMatriculaId&quot;:1,&quot;fechaMatricula&quot;:&quot;2016-08-14&quot;,&quot;nombreNave&quot;:&quot;SAINT1010&quot;,&quot;callSign&quot;:&quot;C6BR2&quot;,&quot;inmarsat&quot;:null,&quot;mmsi&quot;:&quot;311000340&quot;,&quot;sociedadClasificadora&quot;:&quot;SOCIEDAD X&quot;,&quot;dicapi&quot;:&quot;--&quot;,&quot;constructorInfoNave&quot;:&quot;CONS X&quot;,&quot;anoConstructor&quot;:&quot;2021&quot;,&quot;tonelajePesoMuerto&quot;:&quot;12.00&quot;,&quot;velocidad&quot;:&quot;12.0&quot;,&quot;eslora&quot;:&quot;11.0&quot;,&quot;manga&quot;:&quot;10.0&quot;,&quot;puntal&quot;:&quot;9.0&quot;,&quot;arqueoNeto&quot;:&quot;11.00&quot;,&quot;arqueoBruto&quot;:&quot;12.00&quot;,&quot;caladoMinimo&quot;:&quot;11.00&quot;,&quot;caladoMaximo&quot;:&quot;12.00&quot;,&quot;dobleCaso&quot;:&quot;true&quot;,&quot;fichaTecnicaDocumentos&quot;:[],&quot;document&quot;:&quot;glngrojgkniaeaekfqtk&quot;,&quot;documentInstance&quot;:&quot;48e1028b-7a30-11f0-82ec-525400a18efc&quot;,&quot;fichaTecnicaSeguimiento&quot;:{&quot;comentario&quot;:&quot;&quot;,&quot;rucUsuario&quot;:20100010136,&quot;tipoSeguimientoId&quot;:2,&quot;rol&quot;:&quot;ADM&quot;,&quot;razonSocialUsuario&quot;:&quot;COSMOS AGENCIA MARITIMA SAC&quot;,&quot;operation&quot;:&quot;e&quot;,&quot;usunameRegAud&quot;:&quot;101 | Rosa Odar Prueba&quot;,&quot;usunameModAud&quot;:&quot;101 | Rosa Odar Prueba&quot;}}}"/>
    <s v=" Bearer eyJhbGciOiJSUzI1NiIsInR5cCIgOiAiSldUIiwia2lkIiA6ICJZbzNJa18xYU9XUk5QcWxPLVJVTmUzVjhESldTU2U0eUgybFp4MG52cy1rIn0.eyJleHAiOjE3NTUzMDE4MzUsImlhdCI6MTc1NTMwMDAzNSwianRpIjoiOTM5OWVjZjUtMWUxYy00ZTg3LWI1MjItZDc5NTY1OTYwZmZi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2MTIwMWM3OS1lYjcwLTRmYjEtODYwYi1kZTIwMDA2ZjE3M2Q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2MTIwMWM3OS1lYjcwLTRmYjEtODYwYi1kZTIwMDA2ZjE3M2Q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rgT6Zt8t3-x2TBY6xMLMLi_KEs6bYSEwnGKvXANX1bbk2l1A9BHrxpnNVJD0bI_RbLMslesw5LrA4417KxNqXZLcIEypBg4PfP-eukFXRJVyKZ6M3iI9sBbCRfqwUVr7A2zGW-E3qPogPl-R36SiezK3InzDUljRBjbxgWD5UX5nlmYpnk6ibi_9OxwpoRy3jyE0c_NNJ14g7UDpJEuXUe3L1yWVMoNJr7ddc5FXRJedBBoGsbTWn_7ANBpgeAuCwoVuDhmZtYXaFE4lN4681adMSS2Ywy-0F6OSWTVEZwTOq2kEwLK4aK7PFrC6izdDs8SDcbsgukH85KoO9z4Dhg "/>
    <n v="101"/>
    <s v=" 101 | Rosa Odar Prueba "/>
    <s v=" application/json, text/plain, */* "/>
    <s v=" application/json "/>
    <n v="20100010136"/>
    <s v="fichatecnica-command"/>
    <s v=" https://gateway-apim-test.vuce.gob.pe/pass-through-https-cert/cp2/fichatecnica-command/1.0/camunda/fichas-tecnicas/3279/detalle/3575 "/>
    <n v="134"/>
    <n v="134"/>
    <s v=" https://gateway-apim-test.vuce.gob.pe/pass-through-https-cert/cp2/fichatecnica-command/1.0/camunda/fichas-tecnicas/3279/detalle/3575 "/>
    <s v=" https://gateway-apim-test.vuce.gob.pe/pass-through-https-cert/cp2/fichatecnica-command/1.0/camunda/fichas-tecnicas/3279/detalle/3575 "/>
    <x v="107"/>
  </r>
  <r>
    <s v="Ficha Técnica - Nuevo"/>
    <x v="0"/>
    <x v="1"/>
    <x v="50"/>
    <x v="2"/>
    <s v=" https://gateway-apim-test.vuce.gob.pe/pass-through-https-cert/cp2/fichatecnica-command/1.0/camunda/fichas-tecnicas/91/detalle/77 "/>
    <s v=" {&quot;imo&quot;:&quot;9182497&quot;,&quot;matricula&quot;:null,&quot;documentInstance&quot;:null,&quot;document&quot;:null,&quot;fichaTecnicaDet&quot;:{&quot;versionFt&quot;:1,&quot;estadoVersionFt&quot;:3,&quot;estadoFictecId&quot;:7,&quot;materialCascoId&quot;:1,&quot;paisId&quot;:319,&quot;tipoNaveId&quot;:2,&quot;tipoTraficoId&quot;:2,&quot;armadorId&quot;:2,&quot;navieraId&quot;:2,&quot;puertoMatriculaId&quot;:155,&quot;fechaMatricula&quot;:&quot;2024-06-25&quot;,&quot;nombreNave&quot;:&quot;CARLOSADDERLE3&quot;,&quot;callSign&quot;:&quot;5454555&quot;,&quot;inmarsat&quot;:null,&quot;mmsi&quot;:null,&quot;sociedadClasificadora&quot;:null,&quot;dicapi&quot;:&quot;--&quot;,&quot;constructorInfoNave&quot;:&quot;CVF&quot;,&quot;anoConstructor&quot;:&quot;2020&quot;,&quot;tonelajePesoMuerto&quot;:&quot;2000.00&quot;,&quot;velocidad&quot;:null,&quot;eslora&quot;:&quot;300.0&quot;,&quot;manga&quot;:&quot;50.0&quot;,&quot;puntal&quot;:&quot;10.0&quot;,&quot;arqueoNeto&quot;:&quot;2000.00&quot;,&quot;arqueoBruto&quot;:&quot;2500.00&quot;,&quot;caladoMinimo&quot;:&quot;10.00&quot;,&quot;caladoMaximo&quot;:&quot;14.00&quot;,&quot;dobleCaso&quot;:&quot;false&quot;,&quot;fichaTecnicaDocumentos&quot;:[{&quot;tipoDocumentoId&quot;:37,&quot;ecmDocumentoId&quot;:&quot;80BD7490-0000-CB2B-A6DE-98872B245DF4&quot;,&quot;numero&quot;:&quot;0004&quot;,&quot;emisor&quot;:&quot;TRAMITADOTR 3&quot;,&quot;fecEmision&quot;:&quot;2024-07-01&quot;,&quot;fecRefrenda&quot;:&quot;2024-07-03&quot;,&quot;fecVencimiento&quot;:&quot;2024-07-06&quot;,&quot;titulo&quot;:&quot;PREVENCION&quot;,&quot;usuidRegAud&quot;:&quot;101 | Rosa Odar Prueba&quot;,&quot;usuidModAud&quot;:&quot;101 | Rosa Odar Prueba&quot;},{&quot;tipoDocumentoId&quot;:82,&quot;ecmDocumentoId&quot;:&quot;80307990-0000-CF19-AAC3-C2295F9AE82B&quot;,&quot;numero&quot;:&quot;00014&quot;,&quot;emisor&quot;:&quot;TRAMITADOR 14&quot;,&quot;fecEmision&quot;:&quot;2024-06-25&quot;,&quot;fecRefrenda&quot;:&quot;2024-06-21&quot;,&quot;fecVencimiento&quot;:&quot;2024-07-25&quot;,&quot;titulo&quot;:&quot;MATRICULA&quot;,&quot;usuidRegAud&quot;:&quot;101 | Rosa Odar Prueba&quot;,&quot;usuidModAud&quot;:&quot;101 | Rosa Odar Prueba&quot;},{&quot;tipoDocumentoId&quot;:6,&quot;ecmDocumentoId&quot;:&quot;20317990-0000-C91F-AC6B-001CB6076461&quot;,&quot;numero&quot;:&quot;00015&quot;,&quot;emisor&quot;:&quot;TRAMITADOR 15&quot;,&quot;fecEmision&quot;:&quot;2024-07-01&quot;,&quot;fecRefrenda&quot;:&quot;2024-07-04&quot;,&quot;fecVencimiento&quot;:&quot;2024-07-27&quot;,&quot;titulo&quot;:&quot;EMBALAJE&quot;,&quot;usuidRegAud&quot;:&quot;101 | Rosa Odar Prueba&quot;,&quot;usuidModAud&quot;:&quot;101 | Rosa Odar Prueba&quot;},{&quot;tipoDocumentoId&quot;:12,&quot;ecmDocumentoId&quot;:&quot;90AEBC90-0000-C41C-B145-D3EE203C391E&quot;,&quot;numero&quot;:&quot;003&quot;,&quot;emisor&quot;:&quot;TRAMITADOR&quot;,&quot;fecEmision&quot;:&quot;2024-07-02&quot;,&quot;fecRefrenda&quot;:&quot;2024-07-20&quot;,&quot;fecVencimiento&quot;:&quot;2024-07-28&quot;,&quot;titulo&quot;:&quot;CERTIFICADO&quot;,&quot;usuidRegAud&quot;:&quot;101 | Rosa Odar Prueba&quot;,&quot;usuidModAud&quot;:&quot;101 | Rosa Odar Prueba&quot;}],&quot;document&quot;:null,&quot;documentInstance&quot;:null,&quot;fichaTecnicaSeguimiento&quot;:{&quot;comentario&quot;:&quot;XYZ&quot;,&quot;rucUsuario&quot;:20100010136,&quot;tipoSeguimientoId&quot;:8,&quot;rol&quot;:&quot;ADM&quot;,&quot;razonSocialUsuario&quot;:&quot;COSMOS AGENCIA MARITIMA SAC&quot;,&quot;operation&quot;:&quot;e&quot;,&quot;usunameRegAud&quot;:&quot;101 | Rosa Odar Prueba&quot;,&quot;usunameModAud&quot;:&quot;101 | Rosa Odar Prueba&quot;}}}"/>
    <s v=" Bearer eyJhbGciOiJSUzI1NiIsInR5cCIgOiAiSldUIiwia2lkIiA6ICJZbzNJa18xYU9XUk5QcWxPLVJVTmUzVjhESldTU2U0eUgybFp4MG52cy1rIn0.eyJleHAiOjE3NTUzMTIyMzMsImlhdCI6MTc1NTMxMDQzMywianRpIjoiOTc0MTgzZmMtNzZiYy00Yzk0LTgwNmEtMmI3NjZlMjI0MzZh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xNGQ5NmJkNi03MjM3LTQ4NTQtODBlOC1mM2UzZGMwZDM0ZmY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xNGQ5NmJkNi03MjM3LTQ4NTQtODBlOC1mM2UzZGMwZDM0ZmY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pA14UeL4SvRgEmQ4se4BKoHUh8bmFD5uidfF7BENrWuTkXt99DatI6S3FEpWq3AS9rf7N-ncQE6CF5VoI3WxUUEB-bU5lcNj7Fq1EuiTpJzzbRPE6DK2TW6edRaRUWZVM6o_UrYA2xCCBTqd-tXWsU6xfHaEPq5xQVWNLTZuUkdYXryyDC-fKOyXdLXtjsbyG-gBPB6mvFCVm9Ef6u0UAo62iJInJx1eRxdJPEn4B9e0Y_JVM0T3h5LQrm36rGL9l6ES8L4AmdLK65t7QDjRkCvZelxo3zE1bRy4fyLH9v-gfK62J-qAOAwT60kbswC67gDpIPnEV16rywdj_P4EVA "/>
    <n v="101"/>
    <s v=" 101 | Rosa Odar Prueba "/>
    <s v=" application/json, text/plain, */* "/>
    <s v=" application/json "/>
    <n v="20100010136"/>
    <s v="fichatecnica-command"/>
    <s v=" https://gateway-apim-test.vuce.gob.pe/pass-through-https-cert/cp2/fichatecnica-command/1.0/camunda/fichas-tecnicas/91/detalle/77 "/>
    <n v="130"/>
    <n v="130"/>
    <s v=" https://gateway-apim-test.vuce.gob.pe/pass-through-https-cert/cp2/fichatecnica-command/1.0/camunda/fichas-tecnicas/91/detalle/77 "/>
    <s v=" https://gateway-apim-test.vuce.gob.pe/pass-through-https-cert/cp2/fichatecnica-command/1.0/camunda/fichas-tecnicas/91/detalle/77 "/>
    <x v="108"/>
  </r>
  <r>
    <s v="Ficha Técnica - Nuevo"/>
    <x v="0"/>
    <x v="1"/>
    <x v="52"/>
    <x v="2"/>
    <s v=" https://gateway-apim-test.vuce.gob.pe/pass-through-https-cert/cp2/fichatecnica-command/1.0/camunda/fichas-tecnicas/91/detalle/77 "/>
    <s v="{&quot;imo&quot;:&quot;9182497&quot;,&quot;matricula&quot;:null,&quot;documentInstance&quot;:null,&quot;document&quot;:null,&quot;fichaTecnicaDet&quot;:{&quot;versionFt&quot;:1,&quot;estadoVersionFt&quot;:1,&quot;estadoFictecId&quot;:2,&quot;materialCascoId&quot;:1,&quot;paisId&quot;:319,&quot;tipoNaveId&quot;:2,&quot;tipoTraficoId&quot;:2,&quot;armadorId&quot;:2,&quot;navieraId&quot;:2,&quot;puertoMatriculaId&quot;:155,&quot;fechaMatricula&quot;:&quot;2024-06-25&quot;,&quot;nombreNave&quot;:&quot;CARLOSADDERLE3&quot;,&quot;callSign&quot;:&quot;5454555&quot;,&quot;inmarsat&quot;:null,&quot;mmsi&quot;:null,&quot;sociedadClasificadora&quot;:&quot;SOCIEDAD X&quot;,&quot;dicapi&quot;:&quot;--&quot;,&quot;constructorInfoNave&quot;:&quot;CVF&quot;,&quot;anoConstructor&quot;:&quot;2020&quot;,&quot;tonelajePesoMuerto&quot;:&quot;2000.00&quot;,&quot;velocidad&quot;:null,&quot;eslora&quot;:&quot;300.0&quot;,&quot;manga&quot;:&quot;50.0&quot;,&quot;puntal&quot;:&quot;10.0&quot;,&quot;arqueoNeto&quot;:&quot;2000.00&quot;,&quot;arqueoBruto&quot;:&quot;2500.00&quot;,&quot;caladoMinimo&quot;:&quot;10.00&quot;,&quot;caladoMaximo&quot;:&quot;14.00&quot;,&quot;dobleCaso&quot;:&quot;false&quot;,&quot;fichaTecnicaDocumentos&quot;:[{&quot;tipoDocumentoId&quot;:37,&quot;ecmDocumentoId&quot;:&quot;80BD7490-0000-CB2B-A6DE-98872B245DF4&quot;,&quot;numero&quot;:&quot;0004&quot;,&quot;emisor&quot;:&quot;TRAMITADOTR 3&quot;,&quot;fecEmision&quot;:&quot;2024-07-01&quot;,&quot;fecRefrenda&quot;:&quot;2024-07-03&quot;,&quot;fecVencimiento&quot;:&quot;2024-07-06&quot;,&quot;titulo&quot;:&quot;PREVENCION&quot;,&quot;usuidRegAud&quot;:&quot;101 | Rosa Odar Prueba&quot;,&quot;usuidModAud&quot;:&quot;101 | Rosa Odar Prueba&quot;},{&quot;tipoDocumentoId&quot;:82,&quot;ecmDocumentoId&quot;:&quot;80307990-0000-CF19-AAC3-C2295F9AE82B&quot;,&quot;numero&quot;:&quot;00014&quot;,&quot;emisor&quot;:&quot;TRAMITADOR 14&quot;,&quot;fecEmision&quot;:&quot;2024-06-25&quot;,&quot;fecRefrenda&quot;:&quot;2024-06-21&quot;,&quot;fecVencimiento&quot;:&quot;2024-07-25&quot;,&quot;titulo&quot;:&quot;MATRICULA&quot;,&quot;usuidRegAud&quot;:&quot;101 | Rosa Odar Prueba&quot;,&quot;usuidModAud&quot;:&quot;101 | Rosa Odar Prueba&quot;},{&quot;tipoDocumentoId&quot;:6,&quot;ecmDocumentoId&quot;:&quot;20317990-0000-C91F-AC6B-001CB6076461&quot;,&quot;numero&quot;:&quot;00015&quot;,&quot;emisor&quot;:&quot;TRAMITADOR 15&quot;,&quot;fecEmision&quot;:&quot;2024-07-01&quot;,&quot;fecRefrenda&quot;:&quot;2024-07-04&quot;,&quot;fecVencimiento&quot;:&quot;2024-07-27&quot;,&quot;titulo&quot;:&quot;EMBALAJE&quot;,&quot;usuidRegAud&quot;:&quot;101 | Rosa Odar Prueba&quot;,&quot;usuidModAud&quot;:&quot;101 | Rosa Odar Prueba&quot;},{&quot;tipoDocumentoId&quot;:12,&quot;ecmDocumentoId&quot;:&quot;90AEBC90-0000-C41C-B145-D3EE203C391E&quot;,&quot;numero&quot;:&quot;003&quot;,&quot;emisor&quot;:&quot;TRAMITADOR&quot;,&quot;fecEmision&quot;:&quot;2024-07-02&quot;,&quot;fecRefrenda&quot;:&quot;2024-07-20&quot;,&quot;fecVencimiento&quot;:&quot;2024-07-28&quot;,&quot;titulo&quot;:&quot;CERTIFICADO&quot;,&quot;usuidRegAud&quot;:&quot;101 | Rosa Odar Prueba&quot;,&quot;usuidModAud&quot;:&quot;101 | Rosa Odar Prueba&quot;}],&quot;document&quot;:null,&quot;documentInstance&quot;:null,&quot;fichaTecnicaSeguimiento&quot;:{&quot;comentario&quot;:&quot;SAMPLE&quot;,&quot;rucUsuario&quot;:20100010136,&quot;tipoSeguimientoId&quot;:10,&quot;rol&quot;:&quot;ADM&quot;,&quot;razonSocialUsuario&quot;:&quot;COSMOS AGENCIA MARITIMA SAC&quot;,&quot;operation&quot;:&quot;e&quot;,&quot;usunameRegAud&quot;:&quot;101 | Rosa Odar Prueba&quot;,&quot;usunameModAud&quot;:&quot;101 | Rosa Odar Prueba&quot;}}}  "/>
    <s v=" Bearer eyJhbGciOiJSUzI1NiIsInR5cCIgOiAiSldUIiwia2lkIiA6ICJZbzNJa18xYU9XUk5QcWxPLVJVTmUzVjhESldTU2U0eUgybFp4MG52cy1rIn0.eyJleHAiOjE3NTUzMTIyMzMsImlhdCI6MTc1NTMxMDQzMywianRpIjoiOTc0MTgzZmMtNzZiYy00Yzk0LTgwNmEtMmI3NjZlMjI0MzZh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xNGQ5NmJkNi03MjM3LTQ4NTQtODBlOC1mM2UzZGMwZDM0ZmY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xNGQ5NmJkNi03MjM3LTQ4NTQtODBlOC1mM2UzZGMwZDM0ZmY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pA14UeL4SvRgEmQ4se4BKoHUh8bmFD5uidfF7BENrWuTkXt99DatI6S3FEpWq3AS9rf7N-ncQE6CF5VoI3WxUUEB-bU5lcNj7Fq1EuiTpJzzbRPE6DK2TW6edRaRUWZVM6o_UrYA2xCCBTqd-tXWsU6xfHaEPq5xQVWNLTZuUkdYXryyDC-fKOyXdLXtjsbyG-gBPB6mvFCVm9Ef6u0UAo62iJInJx1eRxdJPEn4B9e0Y_JVM0T3h5LQrm36rGL9l6ES8L4AmdLK65t7QDjRkCvZelxo3zE1bRy4fyLH9v-gfK62J-qAOAwT60kbswC67gDpIPnEV16rywdj_P4EVA "/>
    <n v="101"/>
    <s v=" 101 | Rosa Odar Prueba "/>
    <s v=" application/json, text/plain, */* "/>
    <s v=" application/json "/>
    <n v="20100010136"/>
    <s v="fichatecnica-command"/>
    <s v=" https://gateway-apim-test.vuce.gob.pe/pass-through-https-cert/cp2/fichatecnica-command/1.0/camunda/fichas-tecnicas/91/detalle/77 "/>
    <n v="130"/>
    <n v="130"/>
    <s v=" https://gateway-apim-test.vuce.gob.pe/pass-through-https-cert/cp2/fichatecnica-command/1.0/camunda/fichas-tecnicas/91/detalle/77 "/>
    <s v=" https://gateway-apim-test.vuce.gob.pe/pass-through-https-cert/cp2/fichatecnica-command/1.0/camunda/fichas-tecnicas/91/detalle/77 "/>
    <x v="108"/>
  </r>
  <r>
    <s v="Ficha Técnica - Nuevo"/>
    <x v="0"/>
    <x v="1"/>
    <x v="22"/>
    <x v="0"/>
    <s v=" https://gateway-apim-test.vuce.gob.pe/pass-through-https-cert/cp2/fichatecnica-query/1.0/buscar-imo?numberpage=1&amp;sizepage=25&amp;imo=9449871&amp;perfil=A "/>
    <s v="No aplica"/>
    <s v=" Bearer eyJhbGciOiJSUzI1NiIsInR5cCIgOiAiSldUIiwia2lkIiA6ICJZbzNJa18xYU9XUk5QcWxPLVJVTmUzVjhESldTU2U0eUgybFp4MG52cy1rIn0.eyJleHAiOjE3NTUzMDE4MzUsImlhdCI6MTc1NTMwMDAzNSwianRpIjoiOTM5OWVjZjUtMWUxYy00ZTg3LWI1MjItZDc5NTY1OTYwZmZi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2MTIwMWM3OS1lYjcwLTRmYjEtODYwYi1kZTIwMDA2ZjE3M2Q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2MTIwMWM3OS1lYjcwLTRmYjEtODYwYi1kZTIwMDA2ZjE3M2Q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rgT6Zt8t3-x2TBY6xMLMLi_KEs6bYSEwnGKvXANX1bbk2l1A9BHrxpnNVJD0bI_RbLMslesw5LrA4417KxNqXZLcIEypBg4PfP-eukFXRJVyKZ6M3iI9sBbCRfqwUVr7A2zGW-E3qPogPl-R36SiezK3InzDUljRBjbxgWD5UX5nlmYpnk6ibi_9OxwpoRy3jyE0c_NNJ14g7UDpJEuXUe3L1yWVMoNJr7ddc5FXRJedBBoGsbTWn_7ANBpgeAuCwoVuDhmZtYXaFE4lN4681adMSS2Ywy-0F6OSWTVEZwTOq2kEwLK4aK7PFrC6izdDs8SDcbsgukH85KoO9z4Dhg "/>
    <n v="101"/>
    <s v="101 |  Rosa Odar Prueba "/>
    <s v=" application/json, text/plain, */* "/>
    <s v=" No aplica "/>
    <n v="20100010136"/>
    <s v="fichatecnica-query"/>
    <s v=" https://gateway-apim-test.vuce.gob.pe/pass-through-https-cert/cp2/fichatecnica-query/1.0/buscar-imo?numberpage=1&amp;sizepage=25&amp;imo=9449871&amp;perfil=A "/>
    <n v="147"/>
    <n v="101"/>
    <s v=" https://gateway-apim-test.vuce.gob.pe/pass-through-https-cert/cp2/fichatecnica-query/1.0/buscar-imo?"/>
    <s v=" https://gateway-apim-test.vuce.gob.pe/pass-through-https-cert/cp2/fichatecnica-query/1.0/buscar-imo?"/>
    <x v="109"/>
  </r>
  <r>
    <s v="Ficha Técnica - Nuevo"/>
    <x v="0"/>
    <x v="1"/>
    <x v="47"/>
    <x v="0"/>
    <s v=" https://gateway-apim-test.vuce.gob.pe/pass-through-https-cert/cp2/fichatecnica-query/1.0/documento?numberpage=1&amp;idFichaTecnicaDet=3364&amp;sizepage=5 "/>
    <s v="No aplica"/>
    <s v=" Bearer eyJhbGciOiJSUzI1NiIsInR5cCIgOiAiSldUIiwia2lkIiA6ICJZbzNJa18xYU9XUk5QcWxPLVJVTmUzVjhESldTU2U0eUgybFp4MG52cy1rIn0.eyJleHAiOjE3NTUzOTQxMzksImlhdCI6MTc1NTM5MjMzOSwianRpIjoiZTdlMWU5MDUtYjkzMy00ZTIwLTk0MjctMDJjNGMzOTYxMTA3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JlNDBiYjEyYS02MGIzLTQ1NDMtOTcwOS0yY2NmZGVhYjhjMzc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JlNDBiYjEyYS02MGIzLTQ1NDMtOTcwOS0yY2NmZGVhYjhjMzc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OkH-jCZpUfTD-PBH9FzUEQCZMaLl5cpx6UbD4RAdkymx562cPI4P7pZdscLAD6j8n_gXGDnEq2BEOPu0f6pbCz84VZdRNLvHqVQ9VgWfkqLT-Bnp2cvFTIELmPLH5BMg8rPkI6V3iU81fTM5or1weWnHDUqllYv3RORs4O4Yj0lPLQ5d0tzH77gqQvOGW0z3h7NJlyH_EJ5MKhwCwrXJaBGg6ijSNG6nBGaxZiWE0AI92o2Gky7uCwvJabxdA_n4JghsGwJS8oIkY4KcGXb67gnRaZSoxorJ2KcWIE2ObZx4Cu_Kt0YUiwiNtjD6jKF7TfyiQgp3eNfNoSUksY09aQ "/>
    <n v="101"/>
    <s v=" 101 | Rosa Odar Prueba "/>
    <s v=" application/json, text/plain, */* "/>
    <s v=" No aplica "/>
    <n v="20100010136"/>
    <s v="fichatecnica-query"/>
    <s v=" https://gateway-apim-test.vuce.gob.pe/pass-through-https-cert/cp2/fichatecnica-query/1.0/documento?numberpage=1&amp;idFichaTecnicaDet=3364&amp;sizepage=5 "/>
    <n v="147"/>
    <n v="100"/>
    <s v=" https://gateway-apim-test.vuce.gob.pe/pass-through-https-cert/cp2/fichatecnica-query/1.0/documento?"/>
    <s v=" https://gateway-apim-test.vuce.gob.pe/pass-through-https-cert/cp2/fichatecnica-query/1.0/documento?"/>
    <x v="110"/>
  </r>
  <r>
    <s v="Ficha Técnica - Nuevo"/>
    <x v="0"/>
    <x v="1"/>
    <x v="47"/>
    <x v="0"/>
    <s v=" https://gateway-apim-test.vuce.gob.pe/pass-through-https-cert/cp2/fichatecnica-query/1.0/documentos/vencidos?idFichaTecnicaDet=3364 "/>
    <s v="No aplica"/>
    <s v=" Bearer eyJhbGciOiJSUzI1NiIsInR5cCIgOiAiSldUIiwia2lkIiA6ICJZbzNJa18xYU9XUk5QcWxPLVJVTmUzVjhESldTU2U0eUgybFp4MG52cy1rIn0.eyJleHAiOjE3NTUzOTQxMzksImlhdCI6MTc1NTM5MjMzOSwianRpIjoiZTdlMWU5MDUtYjkzMy00ZTIwLTk0MjctMDJjNGMzOTYxMTA3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JlNDBiYjEyYS02MGIzLTQ1NDMtOTcwOS0yY2NmZGVhYjhjMzc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JlNDBiYjEyYS02MGIzLTQ1NDMtOTcwOS0yY2NmZGVhYjhjMzc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OkH-jCZpUfTD-PBH9FzUEQCZMaLl5cpx6UbD4RAdkymx562cPI4P7pZdscLAD6j8n_gXGDnEq2BEOPu0f6pbCz84VZdRNLvHqVQ9VgWfkqLT-Bnp2cvFTIELmPLH5BMg8rPkI6V3iU81fTM5or1weWnHDUqllYv3RORs4O4Yj0lPLQ5d0tzH77gqQvOGW0z3h7NJlyH_EJ5MKhwCwrXJaBGg6ijSNG6nBGaxZiWE0AI92o2Gky7uCwvJabxdA_n4JghsGwJS8oIkY4KcGXb67gnRaZSoxorJ2KcWIE2ObZx4Cu_Kt0YUiwiNtjD6jKF7TfyiQgp3eNfNoSUksY09aQ "/>
    <n v="101"/>
    <s v=" 101 | Rosa Odar Prueba "/>
    <s v=" application/json, text/plain, */* "/>
    <s v=" No aplica "/>
    <n v="20100010136"/>
    <s v="fichatecnica-query"/>
    <s v=" https://gateway-apim-test.vuce.gob.pe/pass-through-https-cert/cp2/fichatecnica-query/1.0/documentos/vencidos?idFichaTecnicaDet=3364 "/>
    <n v="133"/>
    <n v="110"/>
    <s v=" https://gateway-apim-test.vuce.gob.pe/pass-through-https-cert/cp2/fichatecnica-query/1.0/documentos/vencidos?"/>
    <s v=" https://gateway-apim-test.vuce.gob.pe/pass-through-https-cert/cp2/fichatecnica-query/1.0/documentos/vencidos?"/>
    <x v="65"/>
  </r>
  <r>
    <s v="Ficha Técnica - Nuevo"/>
    <x v="0"/>
    <x v="1"/>
    <x v="16"/>
    <x v="0"/>
    <s v=" https://gateway-apim-test.vuce.gob.pe/pass-through-https-cert/cp2/fichatecnica-query/1.0/ficha-tecnica?numberpage=1&amp;sizepage=25&amp;perfil=A "/>
    <s v="No aplica"/>
    <s v=" Bearer eyJhbGciOiJSUzI1NiIsInR5cCIgOiAiSldUIiwia2lkIiA6ICJZbzNJa18xYU9XUk5QcWxPLVJVTmUzVjhESldTU2U0eUgybFp4MG52cy1rIn0.eyJleHAiOjE3NTUzMDE4MzUsImlhdCI6MTc1NTMwMDAzNSwianRpIjoiOTM5OWVjZjUtMWUxYy00ZTg3LWI1MjItZDc5NTY1OTYwZmZi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2MTIwMWM3OS1lYjcwLTRmYjEtODYwYi1kZTIwMDA2ZjE3M2Q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2MTIwMWM3OS1lYjcwLTRmYjEtODYwYi1kZTIwMDA2ZjE3M2Q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rgT6Zt8t3-x2TBY6xMLMLi_KEs6bYSEwnGKvXANX1bbk2l1A9BHrxpnNVJD0bI_RbLMslesw5LrA4417KxNqXZLcIEypBg4PfP-eukFXRJVyKZ6M3iI9sBbCRfqwUVr7A2zGW-E3qPogPl-R36SiezK3InzDUljRBjbxgWD5UX5nlmYpnk6ibi_9OxwpoRy3jyE0c_NNJ14g7UDpJEuXUe3L1yWVMoNJr7ddc5FXRJedBBoGsbTWn_7ANBpgeAuCwoVuDhmZtYXaFE4lN4681adMSS2Ywy-0F6OSWTVEZwTOq2kEwLK4aK7PFrC6izdDs8SDcbsgukH85KoO9z4Dhg "/>
    <n v="101"/>
    <s v="101 |  Rosa Odar Prueba "/>
    <s v=" application/json, text/plain, */* "/>
    <s v=" No aplica "/>
    <n v="20100010136"/>
    <s v="fichatecnica-query"/>
    <s v=" https://gateway-apim-test.vuce.gob.pe/pass-through-https-cert/cp2/fichatecnica-query/1.0/ficha-tecnica?numberpage=1&amp;sizepage=25&amp;perfil=A "/>
    <n v="138"/>
    <n v="104"/>
    <s v=" https://gateway-apim-test.vuce.gob.pe/pass-through-https-cert/cp2/fichatecnica-query/1.0/ficha-tecnica?"/>
    <s v=" https://gateway-apim-test.vuce.gob.pe/pass-through-https-cert/cp2/fichatecnica-query/1.0/ficha-tecnica?"/>
    <x v="111"/>
  </r>
  <r>
    <s v="Ficha Técnica - Nuevo"/>
    <x v="0"/>
    <x v="1"/>
    <x v="48"/>
    <x v="0"/>
    <s v=" https://gateway-apim-test.vuce.gob.pe/pass-through-https-cert/cp2/fichatecnica-query/1.0/ficha-tecnica?numberpage=1&amp;sizepage=25&amp;perfil=A "/>
    <s v="No aplica"/>
    <s v=" Bearer eyJhbGciOiJSUzI1NiIsInR5cCIgOiAiSldUIiwia2lkIiA6ICJZbzNJa18xYU9XUk5QcWxPLVJVTmUzVjhESldTU2U0eUgybFp4MG52cy1rIn0.eyJleHAiOjE3NTUzMDE4MzUsImlhdCI6MTc1NTMwMDAzNSwianRpIjoiOTM5OWVjZjUtMWUxYy00ZTg3LWI1MjItZDc5NTY1OTYwZmZi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2MTIwMWM3OS1lYjcwLTRmYjEtODYwYi1kZTIwMDA2ZjE3M2Q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2MTIwMWM3OS1lYjcwLTRmYjEtODYwYi1kZTIwMDA2ZjE3M2Q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rgT6Zt8t3-x2TBY6xMLMLi_KEs6bYSEwnGKvXANX1bbk2l1A9BHrxpnNVJD0bI_RbLMslesw5LrA4417KxNqXZLcIEypBg4PfP-eukFXRJVyKZ6M3iI9sBbCRfqwUVr7A2zGW-E3qPogPl-R36SiezK3InzDUljRBjbxgWD5UX5nlmYpnk6ibi_9OxwpoRy3jyE0c_NNJ14g7UDpJEuXUe3L1yWVMoNJr7ddc5FXRJedBBoGsbTWn_7ANBpgeAuCwoVuDhmZtYXaFE4lN4681adMSS2Ywy-0F6OSWTVEZwTOq2kEwLK4aK7PFrC6izdDs8SDcbsgukH85KoO9z4Dhg "/>
    <n v="101"/>
    <s v=" 101 | Rosa Odar Prueba "/>
    <s v=" application/json, text/plain, */* "/>
    <s v=" No aplica "/>
    <n v="20100010136"/>
    <s v="fichatecnica-query"/>
    <s v=" https://gateway-apim-test.vuce.gob.pe/pass-through-https-cert/cp2/fichatecnica-query/1.0/ficha-tecnica?numberpage=1&amp;sizepage=25&amp;perfil=A "/>
    <n v="138"/>
    <n v="104"/>
    <s v=" https://gateway-apim-test.vuce.gob.pe/pass-through-https-cert/cp2/fichatecnica-query/1.0/ficha-tecnica?"/>
    <s v=" https://gateway-apim-test.vuce.gob.pe/pass-through-https-cert/cp2/fichatecnica-query/1.0/ficha-tecnica?"/>
    <x v="111"/>
  </r>
  <r>
    <s v="Ficha Técnica - Nuevo"/>
    <x v="0"/>
    <x v="1"/>
    <x v="49"/>
    <x v="0"/>
    <s v=" https://gateway-apim-test.vuce.gob.pe/pass-through-https-cert/cp2/fichatecnica-query/1.0/ficha-tecnica?numberpage=1&amp;sizepage=25&amp;perfil=A "/>
    <s v="No aplica"/>
    <s v=" Bearer eyJhbGciOiJSUzI1NiIsInR5cCIgOiAiSldUIiwia2lkIiA6ICJZbzNJa18xYU9XUk5QcWxPLVJVTmUzVjhESldTU2U0eUgybFp4MG52cy1rIn0.eyJleHAiOjE3NTUzMDE4MzUsImlhdCI6MTc1NTMwMDAzNSwianRpIjoiOTM5OWVjZjUtMWUxYy00ZTg3LWI1MjItZDc5NTY1OTYwZmZi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2MTIwMWM3OS1lYjcwLTRmYjEtODYwYi1kZTIwMDA2ZjE3M2Q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2MTIwMWM3OS1lYjcwLTRmYjEtODYwYi1kZTIwMDA2ZjE3M2Q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rgT6Zt8t3-x2TBY6xMLMLi_KEs6bYSEwnGKvXANX1bbk2l1A9BHrxpnNVJD0bI_RbLMslesw5LrA4417KxNqXZLcIEypBg4PfP-eukFXRJVyKZ6M3iI9sBbCRfqwUVr7A2zGW-E3qPogPl-R36SiezK3InzDUljRBjbxgWD5UX5nlmYpnk6ibi_9OxwpoRy3jyE0c_NNJ14g7UDpJEuXUe3L1yWVMoNJr7ddc5FXRJedBBoGsbTWn_7ANBpgeAuCwoVuDhmZtYXaFE4lN4681adMSS2Ywy-0F6OSWTVEZwTOq2kEwLK4aK7PFrC6izdDs8SDcbsgukH85KoO9z4Dhg "/>
    <n v="101"/>
    <s v=" 101 | Rosa Odar Prueba "/>
    <s v=" application/json, text/plain, */* "/>
    <s v=" No aplica "/>
    <n v="20100010136"/>
    <s v="fichatecnica-query"/>
    <s v=" https://gateway-apim-test.vuce.gob.pe/pass-through-https-cert/cp2/fichatecnica-query/1.0/ficha-tecnica?numberpage=1&amp;sizepage=25&amp;perfil=A "/>
    <n v="138"/>
    <n v="104"/>
    <s v=" https://gateway-apim-test.vuce.gob.pe/pass-through-https-cert/cp2/fichatecnica-query/1.0/ficha-tecnica?"/>
    <s v=" https://gateway-apim-test.vuce.gob.pe/pass-through-https-cert/cp2/fichatecnica-query/1.0/ficha-tecnica?"/>
    <x v="111"/>
  </r>
  <r>
    <s v="Ficha Técnica - Nuevo"/>
    <x v="0"/>
    <x v="1"/>
    <x v="50"/>
    <x v="0"/>
    <s v=" https://gateway-apim-test.vuce.gob.pe/pass-through-https-cert/cp2/fichatecnica-query/1.0/ficha-tecnica?numberpage=1&amp;sizepage=25&amp;perfil=A "/>
    <s v="No aplica"/>
    <s v=" Bearer eyJhbGciOiJSUzI1NiIsInR5cCIgOiAiSldUIiwia2lkIiA6ICJZbzNJa18xYU9XUk5QcWxPLVJVTmUzVjhESldTU2U0eUgybFp4MG52cy1rIn0.eyJleHAiOjE3NTUzMTIyMzMsImlhdCI6MTc1NTMxMDQzMywianRpIjoiOTc0MTgzZmMtNzZiYy00Yzk0LTgwNmEtMmI3NjZlMjI0MzZh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xNGQ5NmJkNi03MjM3LTQ4NTQtODBlOC1mM2UzZGMwZDM0ZmY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xNGQ5NmJkNi03MjM3LTQ4NTQtODBlOC1mM2UzZGMwZDM0ZmY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pA14UeL4SvRgEmQ4se4BKoHUh8bmFD5uidfF7BENrWuTkXt99DatI6S3FEpWq3AS9rf7N-ncQE6CF5VoI3WxUUEB-bU5lcNj7Fq1EuiTpJzzbRPE6DK2TW6edRaRUWZVM6o_UrYA2xCCBTqd-tXWsU6xfHaEPq5xQVWNLTZuUkdYXryyDC-fKOyXdLXtjsbyG-gBPB6mvFCVm9Ef6u0UAo62iJInJx1eRxdJPEn4B9e0Y_JVM0T3h5LQrm36rGL9l6ES8L4AmdLK65t7QDjRkCvZelxo3zE1bRy4fyLH9v-gfK62J-qAOAwT60kbswC67gDpIPnEV16rywdj_P4EVA "/>
    <n v="101"/>
    <s v=" 101 | Rosa Odar Prueba "/>
    <s v=" application/json, text/plain, */* "/>
    <s v=" No aplica "/>
    <n v="20100010136"/>
    <s v="fichatecnica-query"/>
    <s v=" https://gateway-apim-test.vuce.gob.pe/pass-through-https-cert/cp2/fichatecnica-query/1.0/ficha-tecnica?numberpage=1&amp;sizepage=25&amp;perfil=A "/>
    <n v="138"/>
    <n v="104"/>
    <s v=" https://gateway-apim-test.vuce.gob.pe/pass-through-https-cert/cp2/fichatecnica-query/1.0/ficha-tecnica?"/>
    <s v=" https://gateway-apim-test.vuce.gob.pe/pass-through-https-cert/cp2/fichatecnica-query/1.0/ficha-tecnica?"/>
    <x v="111"/>
  </r>
  <r>
    <s v="Ficha Técnica - Nuevo"/>
    <x v="0"/>
    <x v="1"/>
    <x v="51"/>
    <x v="0"/>
    <s v=" https://gateway-apim-test.vuce.gob.pe/pass-through-https-cert/cp2/fichatecnica-query/1.0/ficha-tecnica?numberpage=1&amp;sizepage=25&amp;perfil=A "/>
    <s v="No aplica"/>
    <s v=" Bearer eyJhbGciOiJSUzI1NiIsInR5cCIgOiAiSldUIiwia2lkIiA6ICJZbzNJa18xYU9XUk5QcWxPLVJVTmUzVjhESldTU2U0eUgybFp4MG52cy1rIn0.eyJleHAiOjE3NTUzMTIyMzMsImlhdCI6MTc1NTMxMDQzMywianRpIjoiOTc0MTgzZmMtNzZiYy00Yzk0LTgwNmEtMmI3NjZlMjI0MzZh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xNGQ5NmJkNi03MjM3LTQ4NTQtODBlOC1mM2UzZGMwZDM0ZmY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xNGQ5NmJkNi03MjM3LTQ4NTQtODBlOC1mM2UzZGMwZDM0ZmY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pA14UeL4SvRgEmQ4se4BKoHUh8bmFD5uidfF7BENrWuTkXt99DatI6S3FEpWq3AS9rf7N-ncQE6CF5VoI3WxUUEB-bU5lcNj7Fq1EuiTpJzzbRPE6DK2TW6edRaRUWZVM6o_UrYA2xCCBTqd-tXWsU6xfHaEPq5xQVWNLTZuUkdYXryyDC-fKOyXdLXtjsbyG-gBPB6mvFCVm9Ef6u0UAo62iJInJx1eRxdJPEn4B9e0Y_JVM0T3h5LQrm36rGL9l6ES8L4AmdLK65t7QDjRkCvZelxo3zE1bRy4fyLH9v-gfK62J-qAOAwT60kbswC67gDpIPnEV16rywdj_P4EVA "/>
    <n v="101"/>
    <s v=" 101 | Rosa Odar Prueba "/>
    <s v=" application/json, text/plain, */* "/>
    <s v=" No aplica "/>
    <n v="20100010136"/>
    <s v="fichatecnica-query"/>
    <s v=" https://gateway-apim-test.vuce.gob.pe/pass-through-https-cert/cp2/fichatecnica-query/1.0/ficha-tecnica?numberpage=1&amp;sizepage=25&amp;perfil=A "/>
    <n v="138"/>
    <n v="104"/>
    <s v=" https://gateway-apim-test.vuce.gob.pe/pass-through-https-cert/cp2/fichatecnica-query/1.0/ficha-tecnica?"/>
    <s v=" https://gateway-apim-test.vuce.gob.pe/pass-through-https-cert/cp2/fichatecnica-query/1.0/ficha-tecnica?"/>
    <x v="111"/>
  </r>
  <r>
    <s v="Ficha Técnica - Nuevo"/>
    <x v="0"/>
    <x v="1"/>
    <x v="52"/>
    <x v="0"/>
    <s v=" https://gateway-apim-test.vuce.gob.pe/pass-through-https-cert/cp2/fichatecnica-query/1.0/ficha-tecnica?numberpage=1&amp;sizepage=25&amp;perfil=A "/>
    <s v="No aplica"/>
    <s v=" Bearer eyJhbGciOiJSUzI1NiIsInR5cCIgOiAiSldUIiwia2lkIiA6ICJZbzNJa18xYU9XUk5QcWxPLVJVTmUzVjhESldTU2U0eUgybFp4MG52cy1rIn0.eyJleHAiOjE3NTUzMTIyMzMsImlhdCI6MTc1NTMxMDQzMywianRpIjoiOTc0MTgzZmMtNzZiYy00Yzk0LTgwNmEtMmI3NjZlMjI0MzZh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xNGQ5NmJkNi03MjM3LTQ4NTQtODBlOC1mM2UzZGMwZDM0ZmY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xNGQ5NmJkNi03MjM3LTQ4NTQtODBlOC1mM2UzZGMwZDM0ZmY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pA14UeL4SvRgEmQ4se4BKoHUh8bmFD5uidfF7BENrWuTkXt99DatI6S3FEpWq3AS9rf7N-ncQE6CF5VoI3WxUUEB-bU5lcNj7Fq1EuiTpJzzbRPE6DK2TW6edRaRUWZVM6o_UrYA2xCCBTqd-tXWsU6xfHaEPq5xQVWNLTZuUkdYXryyDC-fKOyXdLXtjsbyG-gBPB6mvFCVm9Ef6u0UAo62iJInJx1eRxdJPEn4B9e0Y_JVM0T3h5LQrm36rGL9l6ES8L4AmdLK65t7QDjRkCvZelxo3zE1bRy4fyLH9v-gfK62J-qAOAwT60kbswC67gDpIPnEV16rywdj_P4EVA "/>
    <n v="101"/>
    <s v=" 101 | Rosa Odar Prueba "/>
    <s v=" application/json, text/plain, */* "/>
    <s v=" No aplica "/>
    <n v="20100010136"/>
    <s v="fichatecnica-query"/>
    <s v=" https://gateway-apim-test.vuce.gob.pe/pass-through-https-cert/cp2/fichatecnica-query/1.0/ficha-tecnica?numberpage=1&amp;sizepage=25&amp;perfil=A "/>
    <n v="138"/>
    <n v="104"/>
    <s v=" https://gateway-apim-test.vuce.gob.pe/pass-through-https-cert/cp2/fichatecnica-query/1.0/ficha-tecnica?"/>
    <s v=" https://gateway-apim-test.vuce.gob.pe/pass-through-https-cert/cp2/fichatecnica-query/1.0/ficha-tecnica?"/>
    <x v="111"/>
  </r>
  <r>
    <s v="Ficha Técnica - Nuevo"/>
    <x v="0"/>
    <x v="1"/>
    <x v="23"/>
    <x v="1"/>
    <s v=" https://gateway-apim-test.vuce.gob.pe/pass-through-https-cert/cp2/fichatecnica-query/1.0/filtro?numberpage=1&amp;sizepage=25&amp;perfil=A "/>
    <s v=" {&quot;matricula&quot;:&quot;&quot;,&quot;idEstado&quot;:&quot;3&quot;,&quot;estado&quot;:&quot;&quot;,&quot;idBandera&quot;:0,&quot;bandera&quot;:&quot;&quot;,&quot;nombreNave&quot;:&quot;&quot;,&quot;fechaInicio&quot;:&quot;2002-01-01 00:00&quot;,&quot;fechaFin&quot;:&quot;2025-08-09 23:59&quot;,&quot;filtro&quot;:true}"/>
    <s v=" Bearer eyJhbGciOiJSUzI1NiIsInR5cCIgOiAiSldUIiwia2lkIiA6ICJZbzNJa18xYU9XUk5QcWxPLVJVTmUzVjhESldTU2U0eUgybFp4MG52cy1rIn0.eyJleHAiOjE3NTUzMDE4MzUsImlhdCI6MTc1NTMwMDAzNSwianRpIjoiOTM5OWVjZjUtMWUxYy00ZTg3LWI1MjItZDc5NTY1OTYwZmZi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2MTIwMWM3OS1lYjcwLTRmYjEtODYwYi1kZTIwMDA2ZjE3M2Q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2MTIwMWM3OS1lYjcwLTRmYjEtODYwYi1kZTIwMDA2ZjE3M2Q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rgT6Zt8t3-x2TBY6xMLMLi_KEs6bYSEwnGKvXANX1bbk2l1A9BHrxpnNVJD0bI_RbLMslesw5LrA4417KxNqXZLcIEypBg4PfP-eukFXRJVyKZ6M3iI9sBbCRfqwUVr7A2zGW-E3qPogPl-R36SiezK3InzDUljRBjbxgWD5UX5nlmYpnk6ibi_9OxwpoRy3jyE0c_NNJ14g7UDpJEuXUe3L1yWVMoNJr7ddc5FXRJedBBoGsbTWn_7ANBpgeAuCwoVuDhmZtYXaFE4lN4681adMSS2Ywy-0F6OSWTVEZwTOq2kEwLK4aK7PFrC6izdDs8SDcbsgukH85KoO9z4Dhg "/>
    <n v="101"/>
    <s v="101 |  Rosa Odar Prueba "/>
    <s v=" application/json, text/plain, */* "/>
    <s v=" application/json "/>
    <s v="No aplica"/>
    <s v="fichatecnica-query"/>
    <s v=" https://gateway-apim-test.vuce.gob.pe/pass-through-https-cert/cp2/fichatecnica-query/1.0/filtro?numberpage=1&amp;sizepage=25&amp;perfil=A "/>
    <n v="131"/>
    <n v="97"/>
    <s v=" https://gateway-apim-test.vuce.gob.pe/pass-through-https-cert/cp2/fichatecnica-query/1.0/filtro?"/>
    <s v=" https://gateway-apim-test.vuce.gob.pe/pass-through-https-cert/cp2/fichatecnica-query/1.0/filtro?"/>
    <x v="112"/>
  </r>
  <r>
    <s v="Ficha Técnica - Nuevo"/>
    <x v="0"/>
    <x v="1"/>
    <x v="24"/>
    <x v="1"/>
    <s v=" https://gateway-apim-test.vuce.gob.pe/pass-through-https-cert/cp2/fichatecnica-query/1.0/generaPDF?numberpage=1&amp;sizepage=0&amp;perfil=A "/>
    <s v=" {&quot;matricula&quot;:&quot;&quot;,&quot;idEstado&quot;:&quot;3&quot;,&quot;estado&quot;:&quot;&quot;,&quot;idBandera&quot;:0,&quot;bandera&quot;:&quot;&quot;,&quot;nombreNave&quot;:&quot;&quot;,&quot;fechaInicio&quot;:&quot;2002-01-01 00:00&quot;,&quot;fechaFin&quot;:&quot;2025-08-09 23:59&quot;,&quot;filtro&quot;:true}  "/>
    <s v=" Bearer eyJhbGciOiJSUzI1NiIsInR5cCIgOiAiSldUIiwia2lkIiA6ICJZbzNJa18xYU9XUk5QcWxPLVJVTmUzVjhESldTU2U0eUgybFp4MG52cy1rIn0.eyJleHAiOjE3NTUzMDE4MzUsImlhdCI6MTc1NTMwMDAzNSwianRpIjoiOTM5OWVjZjUtMWUxYy00ZTg3LWI1MjItZDc5NTY1OTYwZmZi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2MTIwMWM3OS1lYjcwLTRmYjEtODYwYi1kZTIwMDA2ZjE3M2Q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2MTIwMWM3OS1lYjcwLTRmYjEtODYwYi1kZTIwMDA2ZjE3M2Q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rgT6Zt8t3-x2TBY6xMLMLi_KEs6bYSEwnGKvXANX1bbk2l1A9BHrxpnNVJD0bI_RbLMslesw5LrA4417KxNqXZLcIEypBg4PfP-eukFXRJVyKZ6M3iI9sBbCRfqwUVr7A2zGW-E3qPogPl-R36SiezK3InzDUljRBjbxgWD5UX5nlmYpnk6ibi_9OxwpoRy3jyE0c_NNJ14g7UDpJEuXUe3L1yWVMoNJr7ddc5FXRJedBBoGsbTWn_7ANBpgeAuCwoVuDhmZtYXaFE4lN4681adMSS2Ywy-0F6OSWTVEZwTOq2kEwLK4aK7PFrC6izdDs8SDcbsgukH85KoO9z4Dhg "/>
    <n v="101"/>
    <s v=" 101 | Rosa Odar Prueba "/>
    <s v=" application/pdf; charset=utf-8 "/>
    <s v=" application/json "/>
    <n v="20100010136"/>
    <s v="fichatecnica-query"/>
    <s v=" https://gateway-apim-test.vuce.gob.pe/pass-through-https-cert/cp2/fichatecnica-query/1.0/generaPDF?numberpage=1&amp;sizepage=0&amp;perfil=A "/>
    <n v="133"/>
    <n v="100"/>
    <s v=" https://gateway-apim-test.vuce.gob.pe/pass-through-https-cert/cp2/fichatecnica-query/1.0/generaPDF?"/>
    <s v=" https://gateway-apim-test.vuce.gob.pe/pass-through-https-cert/cp2/fichatecnica-query/1.0/generaPDF?"/>
    <x v="113"/>
  </r>
  <r>
    <s v="Ficha Técnica - Nuevo"/>
    <x v="0"/>
    <x v="1"/>
    <x v="53"/>
    <x v="0"/>
    <s v=" https://gateway-apim-test.vuce.gob.pe/pass-through-https-cert/cp2/fichatecnica-query/1.0/validar-form?field=callSign&amp;value=C6BR2 "/>
    <s v="No aplica"/>
    <s v=" Bearer eyJhbGciOiJSUzI1NiIsInR5cCIgOiAiSldUIiwia2lkIiA6ICJZbzNJa18xYU9XUk5QcWxPLVJVTmUzVjhESldTU2U0eUgybFp4MG52cy1rIn0.eyJleHAiOjE3NTUzMDE4MzUsImlhdCI6MTc1NTMwMDAzNSwianRpIjoiOTM5OWVjZjUtMWUxYy00ZTg3LWI1MjItZDc5NTY1OTYwZmZi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2MTIwMWM3OS1lYjcwLTRmYjEtODYwYi1kZTIwMDA2ZjE3M2Q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2MTIwMWM3OS1lYjcwLTRmYjEtODYwYi1kZTIwMDA2ZjE3M2Q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rgT6Zt8t3-x2TBY6xMLMLi_KEs6bYSEwnGKvXANX1bbk2l1A9BHrxpnNVJD0bI_RbLMslesw5LrA4417KxNqXZLcIEypBg4PfP-eukFXRJVyKZ6M3iI9sBbCRfqwUVr7A2zGW-E3qPogPl-R36SiezK3InzDUljRBjbxgWD5UX5nlmYpnk6ibi_9OxwpoRy3jyE0c_NNJ14g7UDpJEuXUe3L1yWVMoNJr7ddc5FXRJedBBoGsbTWn_7ANBpgeAuCwoVuDhmZtYXaFE4lN4681adMSS2Ywy-0F6OSWTVEZwTOq2kEwLK4aK7PFrC6izdDs8SDcbsgukH85KoO9z4Dhg "/>
    <n v="101"/>
    <s v=" 101 | Rosa Odar Prueba "/>
    <s v=" application/json, text/plain, */* "/>
    <s v=" No aplica "/>
    <n v="20100010136"/>
    <s v="fichatecnica-query"/>
    <s v=" https://gateway-apim-test.vuce.gob.pe/pass-through-https-cert/cp2/fichatecnica-query/1.0/validar-form?field=callSign&amp;value=C6BR2 "/>
    <n v="130"/>
    <n v="103"/>
    <s v=" https://gateway-apim-test.vuce.gob.pe/pass-through-https-cert/cp2/fichatecnica-query/1.0/validar-form?"/>
    <s v=" https://gateway-apim-test.vuce.gob.pe/pass-through-https-cert/cp2/fichatecnica-query/1.0/validar-form?"/>
    <x v="114"/>
  </r>
  <r>
    <s v="Ficha Técnica - Nuevo"/>
    <x v="0"/>
    <x v="1"/>
    <x v="54"/>
    <x v="0"/>
    <s v=" https://gateway-apim-test.vuce.gob.pe/pass-through-https-cert/cp2/fichatecnica-query/1.0/validar-form?field=mmsi&amp;value=311000340 "/>
    <s v="No aplica"/>
    <s v=" Bearer eyJhbGciOiJSUzI1NiIsInR5cCIgOiAiSldUIiwia2lkIiA6ICJZbzNJa18xYU9XUk5QcWxPLVJVTmUzVjhESldTU2U0eUgybFp4MG52cy1rIn0.eyJleHAiOjE3NTUzMDE4MzUsImlhdCI6MTc1NTMwMDAzNSwianRpIjoiOTM5OWVjZjUtMWUxYy00ZTg3LWI1MjItZDc5NTY1OTYwZmZi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2MTIwMWM3OS1lYjcwLTRmYjEtODYwYi1kZTIwMDA2ZjE3M2Q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2MTIwMWM3OS1lYjcwLTRmYjEtODYwYi1kZTIwMDA2ZjE3M2Q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rgT6Zt8t3-x2TBY6xMLMLi_KEs6bYSEwnGKvXANX1bbk2l1A9BHrxpnNVJD0bI_RbLMslesw5LrA4417KxNqXZLcIEypBg4PfP-eukFXRJVyKZ6M3iI9sBbCRfqwUVr7A2zGW-E3qPogPl-R36SiezK3InzDUljRBjbxgWD5UX5nlmYpnk6ibi_9OxwpoRy3jyE0c_NNJ14g7UDpJEuXUe3L1yWVMoNJr7ddc5FXRJedBBoGsbTWn_7ANBpgeAuCwoVuDhmZtYXaFE4lN4681adMSS2Ywy-0F6OSWTVEZwTOq2kEwLK4aK7PFrC6izdDs8SDcbsgukH85KoO9z4Dhg "/>
    <n v="101"/>
    <s v=" 101 | Rosa Odar Prueba "/>
    <s v=" application/json, text/plain, */* "/>
    <s v=" No aplica "/>
    <n v="20100010136"/>
    <s v="fichatecnica-query"/>
    <s v=" https://gateway-apim-test.vuce.gob.pe/pass-through-https-cert/cp2/fichatecnica-query/1.0/validar-form?field=mmsi&amp;value=311000340 "/>
    <n v="130"/>
    <n v="103"/>
    <s v=" https://gateway-apim-test.vuce.gob.pe/pass-through-https-cert/cp2/fichatecnica-query/1.0/validar-form?"/>
    <s v=" https://gateway-apim-test.vuce.gob.pe/pass-through-https-cert/cp2/fichatecnica-query/1.0/validar-form?"/>
    <x v="114"/>
  </r>
  <r>
    <s v="Ficha Técnica - Nuevo"/>
    <x v="0"/>
    <x v="1"/>
    <x v="55"/>
    <x v="0"/>
    <s v=" https://gateway-apim-test.vuce.gob.pe/pass-through-https-cert/cp2/fichatecnica-query/1.0/validar-form-header?field=imo&amp;value=9676137 "/>
    <s v="No aplica"/>
    <s v=" Bearer eyJhbGciOiJSUzI1NiIsInR5cCIgOiAiSldUIiwia2lkIiA6ICJZbzNJa18xYU9XUk5QcWxPLVJVTmUzVjhESldTU2U0eUgybFp4MG52cy1rIn0.eyJleHAiOjE3NTUzMDE4MzUsImlhdCI6MTc1NTMwMDAzNSwianRpIjoiOTM5OWVjZjUtMWUxYy00ZTg3LWI1MjItZDc5NTY1OTYwZmZi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2MTIwMWM3OS1lYjcwLTRmYjEtODYwYi1kZTIwMDA2ZjE3M2Q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2MTIwMWM3OS1lYjcwLTRmYjEtODYwYi1kZTIwMDA2ZjE3M2Q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rgT6Zt8t3-x2TBY6xMLMLi_KEs6bYSEwnGKvXANX1bbk2l1A9BHrxpnNVJD0bI_RbLMslesw5LrA4417KxNqXZLcIEypBg4PfP-eukFXRJVyKZ6M3iI9sBbCRfqwUVr7A2zGW-E3qPogPl-R36SiezK3InzDUljRBjbxgWD5UX5nlmYpnk6ibi_9OxwpoRy3jyE0c_NNJ14g7UDpJEuXUe3L1yWVMoNJr7ddc5FXRJedBBoGsbTWn_7ANBpgeAuCwoVuDhmZtYXaFE4lN4681adMSS2Ywy-0F6OSWTVEZwTOq2kEwLK4aK7PFrC6izdDs8SDcbsgukH85KoO9z4Dhg "/>
    <n v="101"/>
    <s v=" 101 | Rosa Odar Prueba "/>
    <s v=" application/json, text/plain, */* "/>
    <s v=" No aplica "/>
    <n v="20100010136"/>
    <s v="fichatecnica-query"/>
    <s v=" https://gateway-apim-test.vuce.gob.pe/pass-through-https-cert/cp2/fichatecnica-query/1.0/validar-form-header?field=imo&amp;value=9676137 "/>
    <n v="134"/>
    <n v="110"/>
    <s v=" https://gateway-apim-test.vuce.gob.pe/pass-through-https-cert/cp2/fichatecnica-query/1.0/validar-form-header?"/>
    <s v=" https://gateway-apim-test.vuce.gob.pe/pass-through-https-cert/cp2/fichatecnica-query/1.0/validar-form-header?"/>
    <x v="115"/>
  </r>
  <r>
    <s v="Ficha Técnica - Nuevo"/>
    <x v="0"/>
    <x v="1"/>
    <x v="56"/>
    <x v="0"/>
    <s v=" https://gateway-apim-test.vuce.gob.pe/pass-through-https-cert/cp2/fichatecnica-query/1.0/validar-form-header?field=matricula&amp;value=XYZ "/>
    <s v="No aplica"/>
    <s v=" Bearer eyJhbGciOiJSUzI1NiIsInR5cCIgOiAiSldUIiwia2lkIiA6ICJZbzNJa18xYU9XUk5QcWxPLVJVTmUzVjhESldTU2U0eUgybFp4MG52cy1rIn0.eyJleHAiOjE3NTUzMDE4MzUsImlhdCI6MTc1NTMwMDAzNSwianRpIjoiOTM5OWVjZjUtMWUxYy00ZTg3LWI1MjItZDc5NTY1OTYwZmZi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2MTIwMWM3OS1lYjcwLTRmYjEtODYwYi1kZTIwMDA2ZjE3M2Q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2MTIwMWM3OS1lYjcwLTRmYjEtODYwYi1kZTIwMDA2ZjE3M2Q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rgT6Zt8t3-x2TBY6xMLMLi_KEs6bYSEwnGKvXANX1bbk2l1A9BHrxpnNVJD0bI_RbLMslesw5LrA4417KxNqXZLcIEypBg4PfP-eukFXRJVyKZ6M3iI9sBbCRfqwUVr7A2zGW-E3qPogPl-R36SiezK3InzDUljRBjbxgWD5UX5nlmYpnk6ibi_9OxwpoRy3jyE0c_NNJ14g7UDpJEuXUe3L1yWVMoNJr7ddc5FXRJedBBoGsbTWn_7ANBpgeAuCwoVuDhmZtYXaFE4lN4681adMSS2Ywy-0F6OSWTVEZwTOq2kEwLK4aK7PFrC6izdDs8SDcbsgukH85KoO9z4Dhg "/>
    <n v="101"/>
    <s v=" 101 | Rosa Odar Prueba "/>
    <s v=" application/json, text/plain, */* "/>
    <s v=" No aplica "/>
    <n v="20100010136"/>
    <s v="fichatecnica-query"/>
    <s v=" https://gateway-apim-test.vuce.gob.pe/pass-through-https-cert/cp2/fichatecnica-query/1.0/validar-form-header?field=matricula&amp;value=XYZ "/>
    <n v="136"/>
    <n v="110"/>
    <s v=" https://gateway-apim-test.vuce.gob.pe/pass-through-https-cert/cp2/fichatecnica-query/1.0/validar-form-header?"/>
    <s v=" https://gateway-apim-test.vuce.gob.pe/pass-through-https-cert/cp2/fichatecnica-query/1.0/validar-form-header?"/>
    <x v="115"/>
  </r>
  <r>
    <s v="Ficha Técnica - Nuevo"/>
    <x v="0"/>
    <x v="1"/>
    <x v="16"/>
    <x v="0"/>
    <s v=" https://gateway-apim-test.vuce.gob.pe/pass-through-https-cert/cp2/translate/1.0/lang/es "/>
    <s v="No aplica"/>
    <s v=" No aplica "/>
    <s v=" No aplica "/>
    <s v=" No aplica "/>
    <s v=" application/json, text/plain, */* "/>
    <s v=" No aplica "/>
    <s v=" No aplica"/>
    <s v="translate"/>
    <s v=" https://gateway-apim-test.vuce.gob.pe/pass-through-https-cert/cp2/translate/1.0/lang/es "/>
    <n v="89"/>
    <n v="89"/>
    <s v=" https://gateway-apim-test.vuce.gob.pe/pass-through-https-cert/cp2/translate/1.0/lang/es "/>
    <s v=" https://gateway-apim-test.vuce.gob.pe/pass-through-https-cert/cp2/translate/1.0/lang/es "/>
    <x v="55"/>
  </r>
  <r>
    <s v="Ficha Técnica - Opinar"/>
    <x v="0"/>
    <x v="1"/>
    <x v="57"/>
    <x v="0"/>
    <s v=" https://gateway-apim-test.vuce.gob.pe/pass-through-https-cert/cp2/comunes-query/1.0/master/allByCode?code=armador "/>
    <s v="No aplica"/>
    <s v=" Bearer eyJhbGciOiJSUzI1NiIsInR5cCIgOiAiSldUIiwia2lkIiA6ICJZbzNJa18xYU9XUk5QcWxPLVJVTmUzVjhESldTU2U0eUgybFp4MG52cy1rIn0.eyJleHAiOjE3NTUzMDM3MzYsImlhdCI6MTc1NTMwMTkzNiwianRpIjoiNzM2YWQzZWUtZDc4ZS00MWExLWIxZTgtZDQyZWNkZWZmZDA2IiwiaXNzIjoiaHR0cHM6Ly9hdXRob3JpemUtdGVzdC52dWNlLmdvYi5wZS9hdXRoMi9yZWFsbXMvYXV0ZW50aWNhY2lvbjIiLCJhdWQiOiJhY2NvdW50Iiwic3ViIjoiZjo1ODY4MTA4Zi0yZTdkLTQ4NGEtYTZkYi00ZWYyMmZhZjJlYWE6Y3AtY2VydGktMDZAZ21haWwuY29tIiwidHlwIjoiQmVhcmVyIiwiYXpwIjoibGFuZGluZy1hdXRoMiIsInNlc3Npb25fc3RhdGUiOiJlNDgyYzgyMy0yNTkwLTQ2OTgtODQwZi02MTA4MmZhMThiYjU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JlNDgyYzgyMy0yNTkwLTQ2OTgtODQwZi02MTA4MmZhMThiYjUiLCJlbWFpbF92ZXJpZmllZCI6ZmFsc2UsImRlc1RpcG9Eb2N1bWVudG8iOiJETkkiLCJjb2RUaXBvRG9jdW1lbnRvIjoiMiIsInByZWZlcnJlZF91c2VybmFtZSI6ImNwLWNlcnRpLTA2QGdtYWlsLmNvbSIsIm51bWVyb0RvY3VtZW50byI6IjQwODk4MDAxIiwiYXBlTWF0ZXJubyI6IlBlcmV6Iiwibm9tYnJlQ29tcGxldG8iOiJHdWlkbyBSYW1vcyBQZXJleiIsImFwZVBhdGVybm8iOiJSYW1vcyIsImVtYWlsIjoiY3AtY2VydGktMDZAZ21haWwuY29tIiwibm9tYnJlcyI6Ikd1aWRvIn0.PP3ursKIoWtqJb58GbM_IGqCYss_M1F2WY1PmNUVL0LTCkBNzUMVWZ3N44ocN2fQ1ZXZ-XSS3GMbv7m1AHMf7SvlEX4AuXDLqiJEyp3HBPHK-_rJOHF1IJGsx_oa-o6U7_cm1Kegorv7eHn_9EccX2oUgy-EhfscXPFiZA39lP0UskG3jIcNFd1xvXJY5CnMLHlbn5gWwwcc47mbJ169NsdKB2HVhFW8oJEXW8u-BeWafLxbEykZjM1lXpaDe35KmJQ6UjBt04toN_bE0-fkDuAQMFDL_PHvjN4sWORdWLtOsozcqA3i6J6ZeC8JK8783ya6TlgL07MYD6UG1b3ePw "/>
    <n v="105"/>
    <s v=" 105 | Guido Ramos Perez "/>
    <s v=" application/json, text/plain, */* "/>
    <s v=" No aplica "/>
    <n v="20153408191"/>
    <s v="comunes-query"/>
    <s v=" https://gateway-apim-test.vuce.gob.pe/pass-through-https-cert/cp2/comunes-query/1.0/master/allByCode?code=armador "/>
    <n v="115"/>
    <n v="102"/>
    <s v=" https://gateway-apim-test.vuce.gob.pe/pass-through-https-cert/cp2/comunes-query/1.0/master/allByCode?"/>
    <s v=" https://gateway-apim-test.vuce.gob.pe/pass-through-https-cert/cp2/comunes-query/1.0/master/allByCode?"/>
    <x v="46"/>
  </r>
  <r>
    <s v="Ficha Técnica - Opinar"/>
    <x v="0"/>
    <x v="1"/>
    <x v="16"/>
    <x v="0"/>
    <s v=" https://gateway-apim-test.vuce.gob.pe/pass-through-https-cert/cp2/comunes-query/1.0/master/allByCode?code=estadoFicTec "/>
    <s v="No aplica"/>
    <s v=" Bearer eyJhbGciOiJSUzI1NiIsInR5cCIgOiAiSldUIiwia2lkIiA6ICJZbzNJa18xYU9XUk5QcWxPLVJVTmUzVjhESldTU2U0eUgybFp4MG52cy1rIn0.eyJleHAiOjE3NTUzMDM3MzYsImlhdCI6MTc1NTMwMTkzNiwianRpIjoiNzM2YWQzZWUtZDc4ZS00MWExLWIxZTgtZDQyZWNkZWZmZDA2IiwiaXNzIjoiaHR0cHM6Ly9hdXRob3JpemUtdGVzdC52dWNlLmdvYi5wZS9hdXRoMi9yZWFsbXMvYXV0ZW50aWNhY2lvbjIiLCJhdWQiOiJhY2NvdW50Iiwic3ViIjoiZjo1ODY4MTA4Zi0yZTdkLTQ4NGEtYTZkYi00ZWYyMmZhZjJlYWE6Y3AtY2VydGktMDZAZ21haWwuY29tIiwidHlwIjoiQmVhcmVyIiwiYXpwIjoibGFuZGluZy1hdXRoMiIsInNlc3Npb25fc3RhdGUiOiJlNDgyYzgyMy0yNTkwLTQ2OTgtODQwZi02MTA4MmZhMThiYjU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JlNDgyYzgyMy0yNTkwLTQ2OTgtODQwZi02MTA4MmZhMThiYjUiLCJlbWFpbF92ZXJpZmllZCI6ZmFsc2UsImRlc1RpcG9Eb2N1bWVudG8iOiJETkkiLCJjb2RUaXBvRG9jdW1lbnRvIjoiMiIsInByZWZlcnJlZF91c2VybmFtZSI6ImNwLWNlcnRpLTA2QGdtYWlsLmNvbSIsIm51bWVyb0RvY3VtZW50byI6IjQwODk4MDAxIiwiYXBlTWF0ZXJubyI6IlBlcmV6Iiwibm9tYnJlQ29tcGxldG8iOiJHdWlkbyBSYW1vcyBQZXJleiIsImFwZVBhdGVybm8iOiJSYW1vcyIsImVtYWlsIjoiY3AtY2VydGktMDZAZ21haWwuY29tIiwibm9tYnJlcyI6Ikd1aWRvIn0.PP3ursKIoWtqJb58GbM_IGqCYss_M1F2WY1PmNUVL0LTCkBNzUMVWZ3N44ocN2fQ1ZXZ-XSS3GMbv7m1AHMf7SvlEX4AuXDLqiJEyp3HBPHK-_rJOHF1IJGsx_oa-o6U7_cm1Kegorv7eHn_9EccX2oUgy-EhfscXPFiZA39lP0UskG3jIcNFd1xvXJY5CnMLHlbn5gWwwcc47mbJ169NsdKB2HVhFW8oJEXW8u-BeWafLxbEykZjM1lXpaDe35KmJQ6UjBt04toN_bE0-fkDuAQMFDL_PHvjN4sWORdWLtOsozcqA3i6J6ZeC8JK8783ya6TlgL07MYD6UG1b3ePw "/>
    <n v="105"/>
    <s v=" 105 | Guido Ramos Perez "/>
    <s v=" application/json, text/plain, */* "/>
    <s v=" No aplica "/>
    <n v="20153408191"/>
    <s v="comunes-query"/>
    <s v=" https://gateway-apim-test.vuce.gob.pe/pass-through-https-cert/cp2/comunes-query/1.0/master/allByCode?code=estadoFicTec "/>
    <n v="120"/>
    <n v="102"/>
    <s v=" https://gateway-apim-test.vuce.gob.pe/pass-through-https-cert/cp2/comunes-query/1.0/master/allByCode?"/>
    <s v=" https://gateway-apim-test.vuce.gob.pe/pass-through-https-cert/cp2/comunes-query/1.0/master/allByCode?"/>
    <x v="46"/>
  </r>
  <r>
    <s v="Ficha Técnica - Opinar"/>
    <x v="0"/>
    <x v="1"/>
    <x v="58"/>
    <x v="0"/>
    <s v=" https://gateway-apim-test.vuce.gob.pe/pass-through-https-cert/cp2/comunes-query/1.0/master/allByCode?code=estadoFicTec "/>
    <s v="No aplica"/>
    <s v=" Bearer eyJhbGciOiJSUzI1NiIsInR5cCIgOiAiSldUIiwia2lkIiA6ICJZbzNJa18xYU9XUk5QcWxPLVJVTmUzVjhESldTU2U0eUgybFp4MG52cy1rIn0.eyJleHAiOjE3NTUzMDQ4NDksImlhdCI6MTc1NTMwMzA0OSwianRpIjoiNDFhYjJmYzYtZmI4MC00MTM0LTlhMDUtYmJiMGMwNWViNjU4IiwiaXNzIjoiaHR0cHM6Ly9hdXRob3JpemUtdGVzdC52dWNlLmdvYi5wZS9hdXRoMi9yZWFsbXMvYXV0ZW50aWNhY2lvbjIiLCJhdWQiOiJhY2NvdW50Iiwic3ViIjoiZjo1ODY4MTA4Zi0yZTdkLTQ4NGEtYTZkYi00ZWYyMmZhZjJlYWE6Y3AtY2VydGktMDZAZ21haWwuY29tIiwidHlwIjoiQmVhcmVyIiwiYXpwIjoibGFuZGluZy1hdXRoMiIsInNlc3Npb25fc3RhdGUiOiI2NzZkMDhkZS03MzEzLTRlMmMtOTkyNy1kZjk5YzQ2NmYzNWY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2NzZkMDhkZS03MzEzLTRlMmMtOTkyNy1kZjk5YzQ2NmYzNWYiLCJlbWFpbF92ZXJpZmllZCI6ZmFsc2UsImRlc1RpcG9Eb2N1bWVudG8iOiJETkkiLCJjb2RUaXBvRG9jdW1lbnRvIjoiMiIsInByZWZlcnJlZF91c2VybmFtZSI6ImNwLWNlcnRpLTA2QGdtYWlsLmNvbSIsIm51bWVyb0RvY3VtZW50byI6IjQwODk4MDAxIiwiYXBlTWF0ZXJubyI6IlBlcmV6Iiwibm9tYnJlQ29tcGxldG8iOiJHdWlkbyBSYW1vcyBQZXJleiIsImFwZVBhdGVybm8iOiJSYW1vcyIsImVtYWlsIjoiY3AtY2VydGktMDZAZ21haWwuY29tIiwibm9tYnJlcyI6Ikd1aWRvIn0.vMbDFnwI__Woe7N__irE5GrrvrFL6uK-B8S2_5D3UE6cbbU8-ax0D6WT1YcjnlOR5NyOVhW3Gq_0I9b3FXT-TTYWJD3qAbyBLVu3CtSbdZeQNwk-m7HpEzMRF7Qd1S-JWEJrXiIE5i8zXPjC0WL12G_wH3NAGsOiOWhOUlqTmBLh7Frxf9LfcHfWZeU3arFz0rZaqeP4Mtl8Ch67VyUD1ynvN3mToNTavdA0Z2oVQnfTYw-EfMu_Hm6qcVEoPsbE5TPkvVZ5OyNoedZ6ijYf0vjpkOr4Aleax107q1b1Gx5IM7tBvt4ATF0fM-z6wwtm7AeGT0SCzz9dac97sajPQw "/>
    <n v="105"/>
    <s v=" 105 | Guido Ramos Perez "/>
    <s v=" application/json, text/plain, */* "/>
    <s v=" No aplica "/>
    <n v="20153408191"/>
    <s v="comunes-query"/>
    <s v=" https://gateway-apim-test.vuce.gob.pe/pass-through-https-cert/cp2/comunes-query/1.0/master/allByCode?code=estadoFicTec "/>
    <n v="120"/>
    <n v="102"/>
    <s v=" https://gateway-apim-test.vuce.gob.pe/pass-through-https-cert/cp2/comunes-query/1.0/master/allByCode?"/>
    <s v=" https://gateway-apim-test.vuce.gob.pe/pass-through-https-cert/cp2/comunes-query/1.0/master/allByCode?"/>
    <x v="46"/>
  </r>
  <r>
    <s v="Ficha Técnica - Opinar"/>
    <x v="0"/>
    <x v="1"/>
    <x v="57"/>
    <x v="0"/>
    <s v=" https://gateway-apim-test.vuce.gob.pe/pass-through-https-cert/cp2/comunes-query/1.0/master/allByCode?code=materialCasco "/>
    <s v="No aplica"/>
    <s v=" Bearer eyJhbGciOiJSUzI1NiIsInR5cCIgOiAiSldUIiwia2lkIiA6ICJZbzNJa18xYU9XUk5QcWxPLVJVTmUzVjhESldTU2U0eUgybFp4MG52cy1rIn0.eyJleHAiOjE3NTUzMDM3MzYsImlhdCI6MTc1NTMwMTkzNiwianRpIjoiNzM2YWQzZWUtZDc4ZS00MWExLWIxZTgtZDQyZWNkZWZmZDA2IiwiaXNzIjoiaHR0cHM6Ly9hdXRob3JpemUtdGVzdC52dWNlLmdvYi5wZS9hdXRoMi9yZWFsbXMvYXV0ZW50aWNhY2lvbjIiLCJhdWQiOiJhY2NvdW50Iiwic3ViIjoiZjo1ODY4MTA4Zi0yZTdkLTQ4NGEtYTZkYi00ZWYyMmZhZjJlYWE6Y3AtY2VydGktMDZAZ21haWwuY29tIiwidHlwIjoiQmVhcmVyIiwiYXpwIjoibGFuZGluZy1hdXRoMiIsInNlc3Npb25fc3RhdGUiOiJlNDgyYzgyMy0yNTkwLTQ2OTgtODQwZi02MTA4MmZhMThiYjU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JlNDgyYzgyMy0yNTkwLTQ2OTgtODQwZi02MTA4MmZhMThiYjUiLCJlbWFpbF92ZXJpZmllZCI6ZmFsc2UsImRlc1RpcG9Eb2N1bWVudG8iOiJETkkiLCJjb2RUaXBvRG9jdW1lbnRvIjoiMiIsInByZWZlcnJlZF91c2VybmFtZSI6ImNwLWNlcnRpLTA2QGdtYWlsLmNvbSIsIm51bWVyb0RvY3VtZW50byI6IjQwODk4MDAxIiwiYXBlTWF0ZXJubyI6IlBlcmV6Iiwibm9tYnJlQ29tcGxldG8iOiJHdWlkbyBSYW1vcyBQZXJleiIsImFwZVBhdGVybm8iOiJSYW1vcyIsImVtYWlsIjoiY3AtY2VydGktMDZAZ21haWwuY29tIiwibm9tYnJlcyI6Ikd1aWRvIn0.PP3ursKIoWtqJb58GbM_IGqCYss_M1F2WY1PmNUVL0LTCkBNzUMVWZ3N44ocN2fQ1ZXZ-XSS3GMbv7m1AHMf7SvlEX4AuXDLqiJEyp3HBPHK-_rJOHF1IJGsx_oa-o6U7_cm1Kegorv7eHn_9EccX2oUgy-EhfscXPFiZA39lP0UskG3jIcNFd1xvXJY5CnMLHlbn5gWwwcc47mbJ169NsdKB2HVhFW8oJEXW8u-BeWafLxbEykZjM1lXpaDe35KmJQ6UjBt04toN_bE0-fkDuAQMFDL_PHvjN4sWORdWLtOsozcqA3i6J6ZeC8JK8783ya6TlgL07MYD6UG1b3ePw "/>
    <n v="105"/>
    <s v=" 105 | Guido Ramos Perez "/>
    <s v=" application/json, text/plain, */* "/>
    <s v=" No aplica "/>
    <n v="20153408191"/>
    <s v="comunes-query"/>
    <s v=" https://gateway-apim-test.vuce.gob.pe/pass-through-https-cert/cp2/comunes-query/1.0/master/allByCode?code=materialCasco "/>
    <n v="121"/>
    <n v="102"/>
    <s v=" https://gateway-apim-test.vuce.gob.pe/pass-through-https-cert/cp2/comunes-query/1.0/master/allByCode?"/>
    <s v=" https://gateway-apim-test.vuce.gob.pe/pass-through-https-cert/cp2/comunes-query/1.0/master/allByCode?"/>
    <x v="46"/>
  </r>
  <r>
    <s v="Ficha Técnica - Opinar"/>
    <x v="0"/>
    <x v="1"/>
    <x v="57"/>
    <x v="0"/>
    <s v=" https://gateway-apim-test.vuce.gob.pe/pass-through-https-cert/cp2/comunes-query/1.0/master/allByCode?code=naviera "/>
    <s v="No aplica"/>
    <s v=" Bearer eyJhbGciOiJSUzI1NiIsInR5cCIgOiAiSldUIiwia2lkIiA6ICJZbzNJa18xYU9XUk5QcWxPLVJVTmUzVjhESldTU2U0eUgybFp4MG52cy1rIn0.eyJleHAiOjE3NTUzMDM3MzYsImlhdCI6MTc1NTMwMTkzNiwianRpIjoiNzM2YWQzZWUtZDc4ZS00MWExLWIxZTgtZDQyZWNkZWZmZDA2IiwiaXNzIjoiaHR0cHM6Ly9hdXRob3JpemUtdGVzdC52dWNlLmdvYi5wZS9hdXRoMi9yZWFsbXMvYXV0ZW50aWNhY2lvbjIiLCJhdWQiOiJhY2NvdW50Iiwic3ViIjoiZjo1ODY4MTA4Zi0yZTdkLTQ4NGEtYTZkYi00ZWYyMmZhZjJlYWE6Y3AtY2VydGktMDZAZ21haWwuY29tIiwidHlwIjoiQmVhcmVyIiwiYXpwIjoibGFuZGluZy1hdXRoMiIsInNlc3Npb25fc3RhdGUiOiJlNDgyYzgyMy0yNTkwLTQ2OTgtODQwZi02MTA4MmZhMThiYjU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JlNDgyYzgyMy0yNTkwLTQ2OTgtODQwZi02MTA4MmZhMThiYjUiLCJlbWFpbF92ZXJpZmllZCI6ZmFsc2UsImRlc1RpcG9Eb2N1bWVudG8iOiJETkkiLCJjb2RUaXBvRG9jdW1lbnRvIjoiMiIsInByZWZlcnJlZF91c2VybmFtZSI6ImNwLWNlcnRpLTA2QGdtYWlsLmNvbSIsIm51bWVyb0RvY3VtZW50byI6IjQwODk4MDAxIiwiYXBlTWF0ZXJubyI6IlBlcmV6Iiwibm9tYnJlQ29tcGxldG8iOiJHdWlkbyBSYW1vcyBQZXJleiIsImFwZVBhdGVybm8iOiJSYW1vcyIsImVtYWlsIjoiY3AtY2VydGktMDZAZ21haWwuY29tIiwibm9tYnJlcyI6Ikd1aWRvIn0.PP3ursKIoWtqJb58GbM_IGqCYss_M1F2WY1PmNUVL0LTCkBNzUMVWZ3N44ocN2fQ1ZXZ-XSS3GMbv7m1AHMf7SvlEX4AuXDLqiJEyp3HBPHK-_rJOHF1IJGsx_oa-o6U7_cm1Kegorv7eHn_9EccX2oUgy-EhfscXPFiZA39lP0UskG3jIcNFd1xvXJY5CnMLHlbn5gWwwcc47mbJ169NsdKB2HVhFW8oJEXW8u-BeWafLxbEykZjM1lXpaDe35KmJQ6UjBt04toN_bE0-fkDuAQMFDL_PHvjN4sWORdWLtOsozcqA3i6J6ZeC8JK8783ya6TlgL07MYD6UG1b3ePw "/>
    <n v="105"/>
    <s v=" 105 | Guido Ramos Perez "/>
    <s v=" application/json, text/plain, */* "/>
    <s v=" No aplica "/>
    <n v="20153408191"/>
    <s v="comunes-query"/>
    <s v=" https://gateway-apim-test.vuce.gob.pe/pass-through-https-cert/cp2/comunes-query/1.0/master/allByCode?code=naviera "/>
    <n v="115"/>
    <n v="102"/>
    <s v=" https://gateway-apim-test.vuce.gob.pe/pass-through-https-cert/cp2/comunes-query/1.0/master/allByCode?"/>
    <s v=" https://gateway-apim-test.vuce.gob.pe/pass-through-https-cert/cp2/comunes-query/1.0/master/allByCode?"/>
    <x v="46"/>
  </r>
  <r>
    <s v="Ficha Técnica - Opinar"/>
    <x v="0"/>
    <x v="1"/>
    <x v="16"/>
    <x v="0"/>
    <s v=" https://gateway-apim-test.vuce.gob.pe/pass-through-https-cert/cp2/comunes-query/1.0/master/allByCode?code=pais "/>
    <s v="No aplica"/>
    <s v=" Bearer eyJhbGciOiJSUzI1NiIsInR5cCIgOiAiSldUIiwia2lkIiA6ICJZbzNJa18xYU9XUk5QcWxPLVJVTmUzVjhESldTU2U0eUgybFp4MG52cy1rIn0.eyJleHAiOjE3NTUzMDM3MzYsImlhdCI6MTc1NTMwMTkzNiwianRpIjoiNzM2YWQzZWUtZDc4ZS00MWExLWIxZTgtZDQyZWNkZWZmZDA2IiwiaXNzIjoiaHR0cHM6Ly9hdXRob3JpemUtdGVzdC52dWNlLmdvYi5wZS9hdXRoMi9yZWFsbXMvYXV0ZW50aWNhY2lvbjIiLCJhdWQiOiJhY2NvdW50Iiwic3ViIjoiZjo1ODY4MTA4Zi0yZTdkLTQ4NGEtYTZkYi00ZWYyMmZhZjJlYWE6Y3AtY2VydGktMDZAZ21haWwuY29tIiwidHlwIjoiQmVhcmVyIiwiYXpwIjoibGFuZGluZy1hdXRoMiIsInNlc3Npb25fc3RhdGUiOiJlNDgyYzgyMy0yNTkwLTQ2OTgtODQwZi02MTA4MmZhMThiYjU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JlNDgyYzgyMy0yNTkwLTQ2OTgtODQwZi02MTA4MmZhMThiYjUiLCJlbWFpbF92ZXJpZmllZCI6ZmFsc2UsImRlc1RpcG9Eb2N1bWVudG8iOiJETkkiLCJjb2RUaXBvRG9jdW1lbnRvIjoiMiIsInByZWZlcnJlZF91c2VybmFtZSI6ImNwLWNlcnRpLTA2QGdtYWlsLmNvbSIsIm51bWVyb0RvY3VtZW50byI6IjQwODk4MDAxIiwiYXBlTWF0ZXJubyI6IlBlcmV6Iiwibm9tYnJlQ29tcGxldG8iOiJHdWlkbyBSYW1vcyBQZXJleiIsImFwZVBhdGVybm8iOiJSYW1vcyIsImVtYWlsIjoiY3AtY2VydGktMDZAZ21haWwuY29tIiwibm9tYnJlcyI6Ikd1aWRvIn0.PP3ursKIoWtqJb58GbM_IGqCYss_M1F2WY1PmNUVL0LTCkBNzUMVWZ3N44ocN2fQ1ZXZ-XSS3GMbv7m1AHMf7SvlEX4AuXDLqiJEyp3HBPHK-_rJOHF1IJGsx_oa-o6U7_cm1Kegorv7eHn_9EccX2oUgy-EhfscXPFiZA39lP0UskG3jIcNFd1xvXJY5CnMLHlbn5gWwwcc47mbJ169NsdKB2HVhFW8oJEXW8u-BeWafLxbEykZjM1lXpaDe35KmJQ6UjBt04toN_bE0-fkDuAQMFDL_PHvjN4sWORdWLtOsozcqA3i6J6ZeC8JK8783ya6TlgL07MYD6UG1b3ePw "/>
    <n v="105"/>
    <s v=" 105 | Guido Ramos Perez "/>
    <s v=" application/json, text/plain, */* "/>
    <s v=" No aplica "/>
    <n v="20153408191"/>
    <s v="comunes-query"/>
    <s v=" https://gateway-apim-test.vuce.gob.pe/pass-through-https-cert/cp2/comunes-query/1.0/master/allByCode?code=pais "/>
    <n v="112"/>
    <n v="101"/>
    <s v=" https://gateway-apim-test.vuce.gob.pe/pass-through-https-cert/cp2/comunes-query/1.0/master/allByCode"/>
    <s v=" https://gateway-apim-test.vuce.gob.pe/pass-through-https-cert/cp2/comunes-query/1.0/master/allByCode"/>
    <x v="116"/>
  </r>
  <r>
    <s v="Ficha Técnica - Opinar"/>
    <x v="0"/>
    <x v="1"/>
    <x v="57"/>
    <x v="0"/>
    <s v=" https://gateway-apim-test.vuce.gob.pe/pass-through-https-cert/cp2/comunes-query/1.0/master/allByCode?code=pais "/>
    <s v="No aplica"/>
    <s v=" Bearer eyJhbGciOiJSUzI1NiIsInR5cCIgOiAiSldUIiwia2lkIiA6ICJZbzNJa18xYU9XUk5QcWxPLVJVTmUzVjhESldTU2U0eUgybFp4MG52cy1rIn0.eyJleHAiOjE3NTUzMDM3MzYsImlhdCI6MTc1NTMwMTkzNiwianRpIjoiNzM2YWQzZWUtZDc4ZS00MWExLWIxZTgtZDQyZWNkZWZmZDA2IiwiaXNzIjoiaHR0cHM6Ly9hdXRob3JpemUtdGVzdC52dWNlLmdvYi5wZS9hdXRoMi9yZWFsbXMvYXV0ZW50aWNhY2lvbjIiLCJhdWQiOiJhY2NvdW50Iiwic3ViIjoiZjo1ODY4MTA4Zi0yZTdkLTQ4NGEtYTZkYi00ZWYyMmZhZjJlYWE6Y3AtY2VydGktMDZAZ21haWwuY29tIiwidHlwIjoiQmVhcmVyIiwiYXpwIjoibGFuZGluZy1hdXRoMiIsInNlc3Npb25fc3RhdGUiOiJlNDgyYzgyMy0yNTkwLTQ2OTgtODQwZi02MTA4MmZhMThiYjU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JlNDgyYzgyMy0yNTkwLTQ2OTgtODQwZi02MTA4MmZhMThiYjUiLCJlbWFpbF92ZXJpZmllZCI6ZmFsc2UsImRlc1RpcG9Eb2N1bWVudG8iOiJETkkiLCJjb2RUaXBvRG9jdW1lbnRvIjoiMiIsInByZWZlcnJlZF91c2VybmFtZSI6ImNwLWNlcnRpLTA2QGdtYWlsLmNvbSIsIm51bWVyb0RvY3VtZW50byI6IjQwODk4MDAxIiwiYXBlTWF0ZXJubyI6IlBlcmV6Iiwibm9tYnJlQ29tcGxldG8iOiJHdWlkbyBSYW1vcyBQZXJleiIsImFwZVBhdGVybm8iOiJSYW1vcyIsImVtYWlsIjoiY3AtY2VydGktMDZAZ21haWwuY29tIiwibm9tYnJlcyI6Ikd1aWRvIn0.PP3ursKIoWtqJb58GbM_IGqCYss_M1F2WY1PmNUVL0LTCkBNzUMVWZ3N44ocN2fQ1ZXZ-XSS3GMbv7m1AHMf7SvlEX4AuXDLqiJEyp3HBPHK-_rJOHF1IJGsx_oa-o6U7_cm1Kegorv7eHn_9EccX2oUgy-EhfscXPFiZA39lP0UskG3jIcNFd1xvXJY5CnMLHlbn5gWwwcc47mbJ169NsdKB2HVhFW8oJEXW8u-BeWafLxbEykZjM1lXpaDe35KmJQ6UjBt04toN_bE0-fkDuAQMFDL_PHvjN4sWORdWLtOsozcqA3i6J6ZeC8JK8783ya6TlgL07MYD6UG1b3ePw "/>
    <n v="105"/>
    <s v=" 105 | Guido Ramos Perez "/>
    <s v=" application/json, text/plain, */* "/>
    <s v=" No aplica "/>
    <n v="20153408191"/>
    <s v="comunes-query"/>
    <s v="https://gateway-apim-test.vuce.gob.pe/pass-through-https-cert/cp2/comunes-query/1.0/master/allByCode?code=pais "/>
    <n v="111"/>
    <n v="101"/>
    <s v="https://gateway-apim-test.vuce.gob.pe/pass-through-https-cert/cp2/comunes-query/1.0/master/allByCode?"/>
    <s v="https://gateway-apim-test.vuce.gob.pe/pass-through-https-cert/cp2/comunes-query/1.0/master/allByCode?"/>
    <x v="46"/>
  </r>
  <r>
    <s v="Ficha Técnica - Opinar"/>
    <x v="0"/>
    <x v="1"/>
    <x v="58"/>
    <x v="0"/>
    <s v=" https://gateway-apim-test.vuce.gob.pe/pass-through-https-cert/cp2/comunes-query/1.0/master/allByCode?code=pais "/>
    <s v="No aplica"/>
    <s v=" Bearer eyJhbGciOiJSUzI1NiIsInR5cCIgOiAiSldUIiwia2lkIiA6ICJZbzNJa18xYU9XUk5QcWxPLVJVTmUzVjhESldTU2U0eUgybFp4MG52cy1rIn0.eyJleHAiOjE3NTUzMDQ4NDksImlhdCI6MTc1NTMwMzA0OSwianRpIjoiNDFhYjJmYzYtZmI4MC00MTM0LTlhMDUtYmJiMGMwNWViNjU4IiwiaXNzIjoiaHR0cHM6Ly9hdXRob3JpemUtdGVzdC52dWNlLmdvYi5wZS9hdXRoMi9yZWFsbXMvYXV0ZW50aWNhY2lvbjIiLCJhdWQiOiJhY2NvdW50Iiwic3ViIjoiZjo1ODY4MTA4Zi0yZTdkLTQ4NGEtYTZkYi00ZWYyMmZhZjJlYWE6Y3AtY2VydGktMDZAZ21haWwuY29tIiwidHlwIjoiQmVhcmVyIiwiYXpwIjoibGFuZGluZy1hdXRoMiIsInNlc3Npb25fc3RhdGUiOiI2NzZkMDhkZS03MzEzLTRlMmMtOTkyNy1kZjk5YzQ2NmYzNWY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2NzZkMDhkZS03MzEzLTRlMmMtOTkyNy1kZjk5YzQ2NmYzNWYiLCJlbWFpbF92ZXJpZmllZCI6ZmFsc2UsImRlc1RpcG9Eb2N1bWVudG8iOiJETkkiLCJjb2RUaXBvRG9jdW1lbnRvIjoiMiIsInByZWZlcnJlZF91c2VybmFtZSI6ImNwLWNlcnRpLTA2QGdtYWlsLmNvbSIsIm51bWVyb0RvY3VtZW50byI6IjQwODk4MDAxIiwiYXBlTWF0ZXJubyI6IlBlcmV6Iiwibm9tYnJlQ29tcGxldG8iOiJHdWlkbyBSYW1vcyBQZXJleiIsImFwZVBhdGVybm8iOiJSYW1vcyIsImVtYWlsIjoiY3AtY2VydGktMDZAZ21haWwuY29tIiwibm9tYnJlcyI6Ikd1aWRvIn0.vMbDFnwI__Woe7N__irE5GrrvrFL6uK-B8S2_5D3UE6cbbU8-ax0D6WT1YcjnlOR5NyOVhW3Gq_0I9b3FXT-TTYWJD3qAbyBLVu3CtSbdZeQNwk-m7HpEzMRF7Qd1S-JWEJrXiIE5i8zXPjC0WL12G_wH3NAGsOiOWhOUlqTmBLh7Frxf9LfcHfWZeU3arFz0rZaqeP4Mtl8Ch67VyUD1ynvN3mToNTavdA0Z2oVQnfTYw-EfMu_Hm6qcVEoPsbE5TPkvVZ5OyNoedZ6ijYf0vjpkOr4Aleax107q1b1Gx5IM7tBvt4ATF0fM-z6wwtm7AeGT0SCzz9dac97sajPQw "/>
    <n v="105"/>
    <s v=" 105 | Guido Ramos Perez "/>
    <s v=" application/json, text/plain, */* "/>
    <s v=" No aplica "/>
    <n v="20153408191"/>
    <s v="comunes-query"/>
    <s v="https://gateway-apim-test.vuce.gob.pe/pass-through-https-cert/cp2/comunes-query/1.0/master/allByCode?code=pais "/>
    <n v="111"/>
    <n v="101"/>
    <s v="https://gateway-apim-test.vuce.gob.pe/pass-through-https-cert/cp2/comunes-query/1.0/master/allByCode?"/>
    <s v="https://gateway-apim-test.vuce.gob.pe/pass-through-https-cert/cp2/comunes-query/1.0/master/allByCode?"/>
    <x v="46"/>
  </r>
  <r>
    <s v="Ficha Técnica - Opinar"/>
    <x v="0"/>
    <x v="1"/>
    <x v="57"/>
    <x v="0"/>
    <s v=" https://gateway-apim-test.vuce.gob.pe/pass-through-https-cert/cp2/comunes-query/1.0/master/allByCode?code=puerto "/>
    <s v="No aplica"/>
    <s v=" Bearer eyJhbGciOiJSUzI1NiIsInR5cCIgOiAiSldUIiwia2lkIiA6ICJZbzNJa18xYU9XUk5QcWxPLVJVTmUzVjhESldTU2U0eUgybFp4MG52cy1rIn0.eyJleHAiOjE3NTUzMDM3MzYsImlhdCI6MTc1NTMwMTkzNiwianRpIjoiNzM2YWQzZWUtZDc4ZS00MWExLWIxZTgtZDQyZWNkZWZmZDA2IiwiaXNzIjoiaHR0cHM6Ly9hdXRob3JpemUtdGVzdC52dWNlLmdvYi5wZS9hdXRoMi9yZWFsbXMvYXV0ZW50aWNhY2lvbjIiLCJhdWQiOiJhY2NvdW50Iiwic3ViIjoiZjo1ODY4MTA4Zi0yZTdkLTQ4NGEtYTZkYi00ZWYyMmZhZjJlYWE6Y3AtY2VydGktMDZAZ21haWwuY29tIiwidHlwIjoiQmVhcmVyIiwiYXpwIjoibGFuZGluZy1hdXRoMiIsInNlc3Npb25fc3RhdGUiOiJlNDgyYzgyMy0yNTkwLTQ2OTgtODQwZi02MTA4MmZhMThiYjU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JlNDgyYzgyMy0yNTkwLTQ2OTgtODQwZi02MTA4MmZhMThiYjUiLCJlbWFpbF92ZXJpZmllZCI6ZmFsc2UsImRlc1RpcG9Eb2N1bWVudG8iOiJETkkiLCJjb2RUaXBvRG9jdW1lbnRvIjoiMiIsInByZWZlcnJlZF91c2VybmFtZSI6ImNwLWNlcnRpLTA2QGdtYWlsLmNvbSIsIm51bWVyb0RvY3VtZW50byI6IjQwODk4MDAxIiwiYXBlTWF0ZXJubyI6IlBlcmV6Iiwibm9tYnJlQ29tcGxldG8iOiJHdWlkbyBSYW1vcyBQZXJleiIsImFwZVBhdGVybm8iOiJSYW1vcyIsImVtYWlsIjoiY3AtY2VydGktMDZAZ21haWwuY29tIiwibm9tYnJlcyI6Ikd1aWRvIn0.PP3ursKIoWtqJb58GbM_IGqCYss_M1F2WY1PmNUVL0LTCkBNzUMVWZ3N44ocN2fQ1ZXZ-XSS3GMbv7m1AHMf7SvlEX4AuXDLqiJEyp3HBPHK-_rJOHF1IJGsx_oa-o6U7_cm1Kegorv7eHn_9EccX2oUgy-EhfscXPFiZA39lP0UskG3jIcNFd1xvXJY5CnMLHlbn5gWwwcc47mbJ169NsdKB2HVhFW8oJEXW8u-BeWafLxbEykZjM1lXpaDe35KmJQ6UjBt04toN_bE0-fkDuAQMFDL_PHvjN4sWORdWLtOsozcqA3i6J6ZeC8JK8783ya6TlgL07MYD6UG1b3ePw "/>
    <n v="105"/>
    <s v=" 105 | Guido Ramos Perez "/>
    <s v=" application/json, text/plain, */* "/>
    <s v=" No aplica "/>
    <n v="20153408191"/>
    <s v="comunes-query"/>
    <s v=" https://gateway-apim-test.vuce.gob.pe/pass-through-https-cert/cp2/comunes-query/1.0/master/allByCode?code=puerto "/>
    <n v="114"/>
    <n v="102"/>
    <s v=" https://gateway-apim-test.vuce.gob.pe/pass-through-https-cert/cp2/comunes-query/1.0/master/allByCode?"/>
    <s v=" https://gateway-apim-test.vuce.gob.pe/pass-through-https-cert/cp2/comunes-query/1.0/master/allByCode?"/>
    <x v="46"/>
  </r>
  <r>
    <s v="Ficha Técnica - Opinar"/>
    <x v="0"/>
    <x v="1"/>
    <x v="57"/>
    <x v="0"/>
    <s v=" https://gateway-apim-test.vuce.gob.pe/pass-through-https-cert/cp2/comunes-query/1.0/master/allByCode?code=tipoNave "/>
    <s v="No aplica"/>
    <s v=" Bearer eyJhbGciOiJSUzI1NiIsInR5cCIgOiAiSldUIiwia2lkIiA6ICJZbzNJa18xYU9XUk5QcWxPLVJVTmUzVjhESldTU2U0eUgybFp4MG52cy1rIn0.eyJleHAiOjE3NTUzMDM3MzYsImlhdCI6MTc1NTMwMTkzNiwianRpIjoiNzM2YWQzZWUtZDc4ZS00MWExLWIxZTgtZDQyZWNkZWZmZDA2IiwiaXNzIjoiaHR0cHM6Ly9hdXRob3JpemUtdGVzdC52dWNlLmdvYi5wZS9hdXRoMi9yZWFsbXMvYXV0ZW50aWNhY2lvbjIiLCJhdWQiOiJhY2NvdW50Iiwic3ViIjoiZjo1ODY4MTA4Zi0yZTdkLTQ4NGEtYTZkYi00ZWYyMmZhZjJlYWE6Y3AtY2VydGktMDZAZ21haWwuY29tIiwidHlwIjoiQmVhcmVyIiwiYXpwIjoibGFuZGluZy1hdXRoMiIsInNlc3Npb25fc3RhdGUiOiJlNDgyYzgyMy0yNTkwLTQ2OTgtODQwZi02MTA4MmZhMThiYjU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JlNDgyYzgyMy0yNTkwLTQ2OTgtODQwZi02MTA4MmZhMThiYjUiLCJlbWFpbF92ZXJpZmllZCI6ZmFsc2UsImRlc1RpcG9Eb2N1bWVudG8iOiJETkkiLCJjb2RUaXBvRG9jdW1lbnRvIjoiMiIsInByZWZlcnJlZF91c2VybmFtZSI6ImNwLWNlcnRpLTA2QGdtYWlsLmNvbSIsIm51bWVyb0RvY3VtZW50byI6IjQwODk4MDAxIiwiYXBlTWF0ZXJubyI6IlBlcmV6Iiwibm9tYnJlQ29tcGxldG8iOiJHdWlkbyBSYW1vcyBQZXJleiIsImFwZVBhdGVybm8iOiJSYW1vcyIsImVtYWlsIjoiY3AtY2VydGktMDZAZ21haWwuY29tIiwibm9tYnJlcyI6Ikd1aWRvIn0.PP3ursKIoWtqJb58GbM_IGqCYss_M1F2WY1PmNUVL0LTCkBNzUMVWZ3N44ocN2fQ1ZXZ-XSS3GMbv7m1AHMf7SvlEX4AuXDLqiJEyp3HBPHK-_rJOHF1IJGsx_oa-o6U7_cm1Kegorv7eHn_9EccX2oUgy-EhfscXPFiZA39lP0UskG3jIcNFd1xvXJY5CnMLHlbn5gWwwcc47mbJ169NsdKB2HVhFW8oJEXW8u-BeWafLxbEykZjM1lXpaDe35KmJQ6UjBt04toN_bE0-fkDuAQMFDL_PHvjN4sWORdWLtOsozcqA3i6J6ZeC8JK8783ya6TlgL07MYD6UG1b3ePw "/>
    <n v="105"/>
    <s v=" 105 | Guido Ramos Perez "/>
    <s v=" application/json, text/plain, */* "/>
    <s v=" No aplica "/>
    <n v="20153408191"/>
    <s v="comunes-query"/>
    <s v=" https://gateway-apim-test.vuce.gob.pe/pass-through-https-cert/cp2/comunes-query/1.0/master/allByCode?code=tipoNave "/>
    <n v="116"/>
    <n v="102"/>
    <s v=" https://gateway-apim-test.vuce.gob.pe/pass-through-https-cert/cp2/comunes-query/1.0/master/allByCode?"/>
    <s v=" https://gateway-apim-test.vuce.gob.pe/pass-through-https-cert/cp2/comunes-query/1.0/master/allByCode?"/>
    <x v="46"/>
  </r>
  <r>
    <s v="Ficha Técnica - Opinar"/>
    <x v="0"/>
    <x v="1"/>
    <x v="57"/>
    <x v="0"/>
    <s v=" https://gateway-apim-test.vuce.gob.pe/pass-through-https-cert/cp2/comunes-query/1.0/master/allByCode?code=tipoTrafico "/>
    <s v="No aplica"/>
    <s v=" Bearer eyJhbGciOiJSUzI1NiIsInR5cCIgOiAiSldUIiwia2lkIiA6ICJZbzNJa18xYU9XUk5QcWxPLVJVTmUzVjhESldTU2U0eUgybFp4MG52cy1rIn0.eyJleHAiOjE3NTUzMDM3MzYsImlhdCI6MTc1NTMwMTkzNiwianRpIjoiNzM2YWQzZWUtZDc4ZS00MWExLWIxZTgtZDQyZWNkZWZmZDA2IiwiaXNzIjoiaHR0cHM6Ly9hdXRob3JpemUtdGVzdC52dWNlLmdvYi5wZS9hdXRoMi9yZWFsbXMvYXV0ZW50aWNhY2lvbjIiLCJhdWQiOiJhY2NvdW50Iiwic3ViIjoiZjo1ODY4MTA4Zi0yZTdkLTQ4NGEtYTZkYi00ZWYyMmZhZjJlYWE6Y3AtY2VydGktMDZAZ21haWwuY29tIiwidHlwIjoiQmVhcmVyIiwiYXpwIjoibGFuZGluZy1hdXRoMiIsInNlc3Npb25fc3RhdGUiOiJlNDgyYzgyMy0yNTkwLTQ2OTgtODQwZi02MTA4MmZhMThiYjU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JlNDgyYzgyMy0yNTkwLTQ2OTgtODQwZi02MTA4MmZhMThiYjUiLCJlbWFpbF92ZXJpZmllZCI6ZmFsc2UsImRlc1RpcG9Eb2N1bWVudG8iOiJETkkiLCJjb2RUaXBvRG9jdW1lbnRvIjoiMiIsInByZWZlcnJlZF91c2VybmFtZSI6ImNwLWNlcnRpLTA2QGdtYWlsLmNvbSIsIm51bWVyb0RvY3VtZW50byI6IjQwODk4MDAxIiwiYXBlTWF0ZXJubyI6IlBlcmV6Iiwibm9tYnJlQ29tcGxldG8iOiJHdWlkbyBSYW1vcyBQZXJleiIsImFwZVBhdGVybm8iOiJSYW1vcyIsImVtYWlsIjoiY3AtY2VydGktMDZAZ21haWwuY29tIiwibm9tYnJlcyI6Ikd1aWRvIn0.PP3ursKIoWtqJb58GbM_IGqCYss_M1F2WY1PmNUVL0LTCkBNzUMVWZ3N44ocN2fQ1ZXZ-XSS3GMbv7m1AHMf7SvlEX4AuXDLqiJEyp3HBPHK-_rJOHF1IJGsx_oa-o6U7_cm1Kegorv7eHn_9EccX2oUgy-EhfscXPFiZA39lP0UskG3jIcNFd1xvXJY5CnMLHlbn5gWwwcc47mbJ169NsdKB2HVhFW8oJEXW8u-BeWafLxbEykZjM1lXpaDe35KmJQ6UjBt04toN_bE0-fkDuAQMFDL_PHvjN4sWORdWLtOsozcqA3i6J6ZeC8JK8783ya6TlgL07MYD6UG1b3ePw "/>
    <n v="105"/>
    <s v=" 105 | Guido Ramos Perez "/>
    <s v=" application/json, text/plain, */* "/>
    <s v=" No aplica "/>
    <n v="20153408191"/>
    <s v="comunes-query"/>
    <s v=" https://gateway-apim-test.vuce.gob.pe/pass-through-https-cert/cp2/comunes-query/1.0/master/allByCode?code=tipoTrafico "/>
    <n v="119"/>
    <n v="102"/>
    <s v=" https://gateway-apim-test.vuce.gob.pe/pass-through-https-cert/cp2/comunes-query/1.0/master/allByCode?"/>
    <s v=" https://gateway-apim-test.vuce.gob.pe/pass-through-https-cert/cp2/comunes-query/1.0/master/allByCode?"/>
    <x v="46"/>
  </r>
  <r>
    <s v="Ficha Técnica - Opinar"/>
    <x v="0"/>
    <x v="1"/>
    <x v="58"/>
    <x v="2"/>
    <s v=" https://gateway-apim-test.vuce.gob.pe/pass-through-https-cert/cp2/fichatecnica-command/1.0/camunda/fichas-tecnicas/3280/detalle/3576 "/>
    <s v=" {&quot;imo&quot;:&quot;9244659&quot;,&quot;matricula&quot;:&quot;MAT 00001&quot;,&quot;documentInstance&quot;:&quot;5310a376-7a35-11f0-82ec-525400a18efc&quot;,&quot;document&quot;:&quot;nhiaqcnkrllodbpqiher&quot;,&quot;fichaTecnicaDet&quot;:{&quot;versionFt&quot;:1,&quot;estadoVersionFt&quot;:2,&quot;estadoFictecId&quot;:4,&quot;materialCascoId&quot;:7,&quot;paisId&quot;:503,&quot;tipoNaveId&quot;:42,&quot;tipoTraficoId&quot;:2,&quot;armadorId&quot;:2,&quot;navieraId&quot;:320,&quot;puertoMatriculaId&quot;:2,&quot;fechaMatricula&quot;:&quot;2025-08-08&quot;,&quot;nombreNave&quot;:&quot;SAINT1011&quot;,&quot;callSign&quot;:&quot;WDP8459&quot;,&quot;inmarsat&quot;:&quot;SAMPLE&quot;,&quot;mmsi&quot;:&quot;366948190&quot;,&quot;sociedadClasificadora&quot;:&quot;SOCIEDAD X&quot;,&quot;dicapi&quot;:&quot;--&quot;,&quot;constructorInfoNave&quot;:&quot;CON X&quot;,&quot;anoConstructor&quot;:&quot;2021&quot;,&quot;tonelajePesoMuerto&quot;:&quot;12.00&quot;,&quot;velocidad&quot;:null,&quot;eslora&quot;:&quot;11.0&quot;,&quot;manga&quot;:&quot;10.0&quot;,&quot;puntal&quot;:&quot;9.0&quot;,&quot;arqueoNeto&quot;:&quot;11.00&quot;,&quot;arqueoBruto&quot;:&quot;12.00&quot;,&quot;caladoMinimo&quot;:&quot;11.00&quot;,&quot;caladoMaximo&quot;:&quot;12.00&quot;,&quot;dobleCaso&quot;:&quot;true&quot;,&quot;fichaTecnicaDocumentos&quot;:[],&quot;document&quot;:&quot;nhiaqcnkrllodbpqiher&quot;,&quot;documentInstance&quot;:&quot;5310a376-7a35-11f0-82ec-525400a18efc&quot;,&quot;fichaTecnicaSeguimiento&quot;:{&quot;comentario&quot;:&quot;FV&quot;,&quot;rucUsuario&quot;:20153408191,&quot;tipoSeguimientoId&quot;:3,&quot;rol&quot;:&quot;FUN&quot;,&quot;razonSocialUsuario&quot;:&quot;DICAPI&quot;,&quot;operation&quot;:&quot;e&quot;,&quot;usunameRegAud&quot;:&quot;105 | Guido Ramos Perez&quot;,&quot;usunameModAud&quot;:&quot;105 | Guido Ramos Perez&quot;}}} "/>
    <s v=" Bearer eyJhbGciOiJSUzI1NiIsInR5cCIgOiAiSldUIiwia2lkIiA6ICJZbzNJa18xYU9XUk5QcWxPLVJVTmUzVjhESldTU2U0eUgybFp4MG52cy1rIn0.eyJleHAiOjE3NTUzMDQ4NDksImlhdCI6MTc1NTMwMzA0OSwianRpIjoiNDFhYjJmYzYtZmI4MC00MTM0LTlhMDUtYmJiMGMwNWViNjU4IiwiaXNzIjoiaHR0cHM6Ly9hdXRob3JpemUtdGVzdC52dWNlLmdvYi5wZS9hdXRoMi9yZWFsbXMvYXV0ZW50aWNhY2lvbjIiLCJhdWQiOiJhY2NvdW50Iiwic3ViIjoiZjo1ODY4MTA4Zi0yZTdkLTQ4NGEtYTZkYi00ZWYyMmZhZjJlYWE6Y3AtY2VydGktMDZAZ21haWwuY29tIiwidHlwIjoiQmVhcmVyIiwiYXpwIjoibGFuZGluZy1hdXRoMiIsInNlc3Npb25fc3RhdGUiOiI2NzZkMDhkZS03MzEzLTRlMmMtOTkyNy1kZjk5YzQ2NmYzNWY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2NzZkMDhkZS03MzEzLTRlMmMtOTkyNy1kZjk5YzQ2NmYzNWYiLCJlbWFpbF92ZXJpZmllZCI6ZmFsc2UsImRlc1RpcG9Eb2N1bWVudG8iOiJETkkiLCJjb2RUaXBvRG9jdW1lbnRvIjoiMiIsInByZWZlcnJlZF91c2VybmFtZSI6ImNwLWNlcnRpLTA2QGdtYWlsLmNvbSIsIm51bWVyb0RvY3VtZW50byI6IjQwODk4MDAxIiwiYXBlTWF0ZXJubyI6IlBlcmV6Iiwibm9tYnJlQ29tcGxldG8iOiJHdWlkbyBSYW1vcyBQZXJleiIsImFwZVBhdGVybm8iOiJSYW1vcyIsImVtYWlsIjoiY3AtY2VydGktMDZAZ21haWwuY29tIiwibm9tYnJlcyI6Ikd1aWRvIn0.vMbDFnwI__Woe7N__irE5GrrvrFL6uK-B8S2_5D3UE6cbbU8-ax0D6WT1YcjnlOR5NyOVhW3Gq_0I9b3FXT-TTYWJD3qAbyBLVu3CtSbdZeQNwk-m7HpEzMRF7Qd1S-JWEJrXiIE5i8zXPjC0WL12G_wH3NAGsOiOWhOUlqTmBLh7Frxf9LfcHfWZeU3arFz0rZaqeP4Mtl8Ch67VyUD1ynvN3mToNTavdA0Z2oVQnfTYw-EfMu_Hm6qcVEoPsbE5TPkvVZ5OyNoedZ6ijYf0vjpkOr4Aleax107q1b1Gx5IM7tBvt4ATF0fM-z6wwtm7AeGT0SCzz9dac97sajPQw "/>
    <n v="105"/>
    <s v=" 105 | Guido Ramos Perez "/>
    <s v=" application/json, text/plain, */* "/>
    <s v=" application/json "/>
    <n v="20153408191"/>
    <s v="fichatecnica-command"/>
    <s v=" https://gateway-apim-test.vuce.gob.pe/pass-through-https-cert/cp2/fichatecnica-command/1.0/camunda/fichas-tecnicas/3280/detalle/3576 "/>
    <n v="134"/>
    <n v="134"/>
    <s v=" https://gateway-apim-test.vuce.gob.pe/pass-through-https-cert/cp2/fichatecnica-command/1.0/camunda/fichas-tecnicas/3280/detalle/3576 "/>
    <s v=" https://gateway-apim-test.vuce.gob.pe/pass-through-https-cert/cp2/fichatecnica-command/1.0/camunda/fichas-tecnicas/3280/detalle/3576 "/>
    <x v="117"/>
  </r>
  <r>
    <s v="Ficha Técnica - Opinar"/>
    <x v="0"/>
    <x v="1"/>
    <x v="22"/>
    <x v="0"/>
    <s v=" https://gateway-apim-test.vuce.gob.pe/pass-through-https-cert/cp2/fichatecnica-query/1.0/buscar-imo?numberpage=1&amp;sizepage=25&amp;imo=8535453&amp;perfil=F "/>
    <s v="No aplica"/>
    <s v=" Bearer eyJhbGciOiJSUzI1NiIsInR5cCIgOiAiSldUIiwia2lkIiA6ICJZbzNJa18xYU9XUk5QcWxPLVJVTmUzVjhESldTU2U0eUgybFp4MG52cy1rIn0.eyJleHAiOjE3NTUzMDM3MzYsImlhdCI6MTc1NTMwMTkzNiwianRpIjoiNzM2YWQzZWUtZDc4ZS00MWExLWIxZTgtZDQyZWNkZWZmZDA2IiwiaXNzIjoiaHR0cHM6Ly9hdXRob3JpemUtdGVzdC52dWNlLmdvYi5wZS9hdXRoMi9yZWFsbXMvYXV0ZW50aWNhY2lvbjIiLCJhdWQiOiJhY2NvdW50Iiwic3ViIjoiZjo1ODY4MTA4Zi0yZTdkLTQ4NGEtYTZkYi00ZWYyMmZhZjJlYWE6Y3AtY2VydGktMDZAZ21haWwuY29tIiwidHlwIjoiQmVhcmVyIiwiYXpwIjoibGFuZGluZy1hdXRoMiIsInNlc3Npb25fc3RhdGUiOiJlNDgyYzgyMy0yNTkwLTQ2OTgtODQwZi02MTA4MmZhMThiYjU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JlNDgyYzgyMy0yNTkwLTQ2OTgtODQwZi02MTA4MmZhMThiYjUiLCJlbWFpbF92ZXJpZmllZCI6ZmFsc2UsImRlc1RpcG9Eb2N1bWVudG8iOiJETkkiLCJjb2RUaXBvRG9jdW1lbnRvIjoiMiIsInByZWZlcnJlZF91c2VybmFtZSI6ImNwLWNlcnRpLTA2QGdtYWlsLmNvbSIsIm51bWVyb0RvY3VtZW50byI6IjQwODk4MDAxIiwiYXBlTWF0ZXJubyI6IlBlcmV6Iiwibm9tYnJlQ29tcGxldG8iOiJHdWlkbyBSYW1vcyBQZXJleiIsImFwZVBhdGVybm8iOiJSYW1vcyIsImVtYWlsIjoiY3AtY2VydGktMDZAZ21haWwuY29tIiwibm9tYnJlcyI6Ikd1aWRvIn0.PP3ursKIoWtqJb58GbM_IGqCYss_M1F2WY1PmNUVL0LTCkBNzUMVWZ3N44ocN2fQ1ZXZ-XSS3GMbv7m1AHMf7SvlEX4AuXDLqiJEyp3HBPHK-_rJOHF1IJGsx_oa-o6U7_cm1Kegorv7eHn_9EccX2oUgy-EhfscXPFiZA39lP0UskG3jIcNFd1xvXJY5CnMLHlbn5gWwwcc47mbJ169NsdKB2HVhFW8oJEXW8u-BeWafLxbEykZjM1lXpaDe35KmJQ6UjBt04toN_bE0-fkDuAQMFDL_PHvjN4sWORdWLtOsozcqA3i6J6ZeC8JK8783ya6TlgL07MYD6UG1b3ePw "/>
    <n v="105"/>
    <s v=" 105 | Guido Ramos Perez "/>
    <s v=" application/json, text/plain, */* "/>
    <s v=" No aplica "/>
    <n v="20153408191"/>
    <s v="fichatecnica-query"/>
    <s v=" https://gateway-apim-test.vuce.gob.pe/pass-through-https-cert/cp2/fichatecnica-query/1.0/buscar-imo?numberpage=1&amp;sizepage=25&amp;imo=8535453&amp;perfil=F "/>
    <n v="147"/>
    <n v="101"/>
    <s v=" https://gateway-apim-test.vuce.gob.pe/pass-through-https-cert/cp2/fichatecnica-query/1.0/buscar-imo?"/>
    <s v=" https://gateway-apim-test.vuce.gob.pe/pass-through-https-cert/cp2/fichatecnica-query/1.0/buscar-imo?"/>
    <x v="109"/>
  </r>
  <r>
    <s v="Ficha Técnica - Opinar"/>
    <x v="0"/>
    <x v="1"/>
    <x v="57"/>
    <x v="0"/>
    <s v=" https://gateway-apim-test.vuce.gob.pe/pass-through-https-cert/cp2/fichatecnica-query/1.0/documento?numberpage=1&amp;idFichaTecnicaDet=592&amp;sizepage=5 "/>
    <s v="No aplica"/>
    <s v=" Bearer eyJhbGciOiJSUzI1NiIsInR5cCIgOiAiSldUIiwia2lkIiA6ICJZbzNJa18xYU9XUk5QcWxPLVJVTmUzVjhESldTU2U0eUgybFp4MG52cy1rIn0.eyJleHAiOjE3NTUzMDM3MzYsImlhdCI6MTc1NTMwMTkzNiwianRpIjoiNzM2YWQzZWUtZDc4ZS00MWExLWIxZTgtZDQyZWNkZWZmZDA2IiwiaXNzIjoiaHR0cHM6Ly9hdXRob3JpemUtdGVzdC52dWNlLmdvYi5wZS9hdXRoMi9yZWFsbXMvYXV0ZW50aWNhY2lvbjIiLCJhdWQiOiJhY2NvdW50Iiwic3ViIjoiZjo1ODY4MTA4Zi0yZTdkLTQ4NGEtYTZkYi00ZWYyMmZhZjJlYWE6Y3AtY2VydGktMDZAZ21haWwuY29tIiwidHlwIjoiQmVhcmVyIiwiYXpwIjoibGFuZGluZy1hdXRoMiIsInNlc3Npb25fc3RhdGUiOiJlNDgyYzgyMy0yNTkwLTQ2OTgtODQwZi02MTA4MmZhMThiYjU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JlNDgyYzgyMy0yNTkwLTQ2OTgtODQwZi02MTA4MmZhMThiYjUiLCJlbWFpbF92ZXJpZmllZCI6ZmFsc2UsImRlc1RpcG9Eb2N1bWVudG8iOiJETkkiLCJjb2RUaXBvRG9jdW1lbnRvIjoiMiIsInByZWZlcnJlZF91c2VybmFtZSI6ImNwLWNlcnRpLTA2QGdtYWlsLmNvbSIsIm51bWVyb0RvY3VtZW50byI6IjQwODk4MDAxIiwiYXBlTWF0ZXJubyI6IlBlcmV6Iiwibm9tYnJlQ29tcGxldG8iOiJHdWlkbyBSYW1vcyBQZXJleiIsImFwZVBhdGVybm8iOiJSYW1vcyIsImVtYWlsIjoiY3AtY2VydGktMDZAZ21haWwuY29tIiwibm9tYnJlcyI6Ikd1aWRvIn0.PP3ursKIoWtqJb58GbM_IGqCYss_M1F2WY1PmNUVL0LTCkBNzUMVWZ3N44ocN2fQ1ZXZ-XSS3GMbv7m1AHMf7SvlEX4AuXDLqiJEyp3HBPHK-_rJOHF1IJGsx_oa-o6U7_cm1Kegorv7eHn_9EccX2oUgy-EhfscXPFiZA39lP0UskG3jIcNFd1xvXJY5CnMLHlbn5gWwwcc47mbJ169NsdKB2HVhFW8oJEXW8u-BeWafLxbEykZjM1lXpaDe35KmJQ6UjBt04toN_bE0-fkDuAQMFDL_PHvjN4sWORdWLtOsozcqA3i6J6ZeC8JK8783ya6TlgL07MYD6UG1b3ePw "/>
    <n v="105"/>
    <s v=" 105 | Guido Ramos Perez "/>
    <s v=" application/json, text/plain, */* "/>
    <s v=" No aplica "/>
    <n v="20153408191"/>
    <s v="fichatecnica-query"/>
    <s v=" https://gateway-apim-test.vuce.gob.pe/pass-through-https-cert/cp2/fichatecnica-query/1.0/documento?numberpage=1&amp;idFichaTecnicaDet=592&amp;sizepage=5 "/>
    <n v="146"/>
    <n v="100"/>
    <s v=" https://gateway-apim-test.vuce.gob.pe/pass-through-https-cert/cp2/fichatecnica-query/1.0/documento?"/>
    <s v=" https://gateway-apim-test.vuce.gob.pe/pass-through-https-cert/cp2/fichatecnica-query/1.0/documento?"/>
    <x v="110"/>
  </r>
  <r>
    <s v="Ficha Técnica - Opinar"/>
    <x v="0"/>
    <x v="1"/>
    <x v="57"/>
    <x v="0"/>
    <s v=" https://gateway-apim-test.vuce.gob.pe/pass-through-https-cert/cp2/fichatecnica-query/1.0/documentos/vencidos?idFichaTecnicaDet=592 "/>
    <s v="No aplica"/>
    <s v=" Bearer eyJhbGciOiJSUzI1NiIsInR5cCIgOiAiSldUIiwia2lkIiA6ICJZbzNJa18xYU9XUk5QcWxPLVJVTmUzVjhESldTU2U0eUgybFp4MG52cy1rIn0.eyJleHAiOjE3NTUzMDM3MzYsImlhdCI6MTc1NTMwMTkzNiwianRpIjoiNzM2YWQzZWUtZDc4ZS00MWExLWIxZTgtZDQyZWNkZWZmZDA2IiwiaXNzIjoiaHR0cHM6Ly9hdXRob3JpemUtdGVzdC52dWNlLmdvYi5wZS9hdXRoMi9yZWFsbXMvYXV0ZW50aWNhY2lvbjIiLCJhdWQiOiJhY2NvdW50Iiwic3ViIjoiZjo1ODY4MTA4Zi0yZTdkLTQ4NGEtYTZkYi00ZWYyMmZhZjJlYWE6Y3AtY2VydGktMDZAZ21haWwuY29tIiwidHlwIjoiQmVhcmVyIiwiYXpwIjoibGFuZGluZy1hdXRoMiIsInNlc3Npb25fc3RhdGUiOiJlNDgyYzgyMy0yNTkwLTQ2OTgtODQwZi02MTA4MmZhMThiYjU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JlNDgyYzgyMy0yNTkwLTQ2OTgtODQwZi02MTA4MmZhMThiYjUiLCJlbWFpbF92ZXJpZmllZCI6ZmFsc2UsImRlc1RpcG9Eb2N1bWVudG8iOiJETkkiLCJjb2RUaXBvRG9jdW1lbnRvIjoiMiIsInByZWZlcnJlZF91c2VybmFtZSI6ImNwLWNlcnRpLTA2QGdtYWlsLmNvbSIsIm51bWVyb0RvY3VtZW50byI6IjQwODk4MDAxIiwiYXBlTWF0ZXJubyI6IlBlcmV6Iiwibm9tYnJlQ29tcGxldG8iOiJHdWlkbyBSYW1vcyBQZXJleiIsImFwZVBhdGVybm8iOiJSYW1vcyIsImVtYWlsIjoiY3AtY2VydGktMDZAZ21haWwuY29tIiwibm9tYnJlcyI6Ikd1aWRvIn0.PP3ursKIoWtqJb58GbM_IGqCYss_M1F2WY1PmNUVL0LTCkBNzUMVWZ3N44ocN2fQ1ZXZ-XSS3GMbv7m1AHMf7SvlEX4AuXDLqiJEyp3HBPHK-_rJOHF1IJGsx_oa-o6U7_cm1Kegorv7eHn_9EccX2oUgy-EhfscXPFiZA39lP0UskG3jIcNFd1xvXJY5CnMLHlbn5gWwwcc47mbJ169NsdKB2HVhFW8oJEXW8u-BeWafLxbEykZjM1lXpaDe35KmJQ6UjBt04toN_bE0-fkDuAQMFDL_PHvjN4sWORdWLtOsozcqA3i6J6ZeC8JK8783ya6TlgL07MYD6UG1b3ePw "/>
    <n v="105"/>
    <s v=" 105 | Guido Ramos Perez "/>
    <s v=" application/json, text/plain, */* "/>
    <s v=" No aplica "/>
    <n v="20153408191"/>
    <s v="fichatecnica-query"/>
    <s v=" https://gateway-apim-test.vuce.gob.pe/pass-through-https-cert/cp2/fichatecnica-query/1.0/documentos/vencidos?idFichaTecnicaDet=592 "/>
    <n v="132"/>
    <n v="110"/>
    <s v=" https://gateway-apim-test.vuce.gob.pe/pass-through-https-cert/cp2/fichatecnica-query/1.0/documentos/vencidos?"/>
    <s v=" https://gateway-apim-test.vuce.gob.pe/pass-through-https-cert/cp2/fichatecnica-query/1.0/documentos/vencidos?"/>
    <x v="65"/>
  </r>
  <r>
    <s v="Ficha Técnica - Opinar"/>
    <x v="0"/>
    <x v="1"/>
    <x v="16"/>
    <x v="0"/>
    <s v=" https://gateway-apim-test.vuce.gob.pe/pass-through-https-cert/cp2/fichatecnica-query/1.0/ficha-tecnica?numberpage=1&amp;sizepage=25&amp;perfil=F "/>
    <s v="No aplica"/>
    <s v=" Bearer eyJhbGciOiJSUzI1NiIsInR5cCIgOiAiSldUIiwia2lkIiA6ICJZbzNJa18xYU9XUk5QcWxPLVJVTmUzVjhESldTU2U0eUgybFp4MG52cy1rIn0.eyJleHAiOjE3NTUzMDM3MzYsImlhdCI6MTc1NTMwMTkzNiwianRpIjoiNzM2YWQzZWUtZDc4ZS00MWExLWIxZTgtZDQyZWNkZWZmZDA2IiwiaXNzIjoiaHR0cHM6Ly9hdXRob3JpemUtdGVzdC52dWNlLmdvYi5wZS9hdXRoMi9yZWFsbXMvYXV0ZW50aWNhY2lvbjIiLCJhdWQiOiJhY2NvdW50Iiwic3ViIjoiZjo1ODY4MTA4Zi0yZTdkLTQ4NGEtYTZkYi00ZWYyMmZhZjJlYWE6Y3AtY2VydGktMDZAZ21haWwuY29tIiwidHlwIjoiQmVhcmVyIiwiYXpwIjoibGFuZGluZy1hdXRoMiIsInNlc3Npb25fc3RhdGUiOiJlNDgyYzgyMy0yNTkwLTQ2OTgtODQwZi02MTA4MmZhMThiYjU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JlNDgyYzgyMy0yNTkwLTQ2OTgtODQwZi02MTA4MmZhMThiYjUiLCJlbWFpbF92ZXJpZmllZCI6ZmFsc2UsImRlc1RpcG9Eb2N1bWVudG8iOiJETkkiLCJjb2RUaXBvRG9jdW1lbnRvIjoiMiIsInByZWZlcnJlZF91c2VybmFtZSI6ImNwLWNlcnRpLTA2QGdtYWlsLmNvbSIsIm51bWVyb0RvY3VtZW50byI6IjQwODk4MDAxIiwiYXBlTWF0ZXJubyI6IlBlcmV6Iiwibm9tYnJlQ29tcGxldG8iOiJHdWlkbyBSYW1vcyBQZXJleiIsImFwZVBhdGVybm8iOiJSYW1vcyIsImVtYWlsIjoiY3AtY2VydGktMDZAZ21haWwuY29tIiwibm9tYnJlcyI6Ikd1aWRvIn0.PP3ursKIoWtqJb58GbM_IGqCYss_M1F2WY1PmNUVL0LTCkBNzUMVWZ3N44ocN2fQ1ZXZ-XSS3GMbv7m1AHMf7SvlEX4AuXDLqiJEyp3HBPHK-_rJOHF1IJGsx_oa-o6U7_cm1Kegorv7eHn_9EccX2oUgy-EhfscXPFiZA39lP0UskG3jIcNFd1xvXJY5CnMLHlbn5gWwwcc47mbJ169NsdKB2HVhFW8oJEXW8u-BeWafLxbEykZjM1lXpaDe35KmJQ6UjBt04toN_bE0-fkDuAQMFDL_PHvjN4sWORdWLtOsozcqA3i6J6ZeC8JK8783ya6TlgL07MYD6UG1b3ePw "/>
    <n v="105"/>
    <s v=" 105 | Guido Ramos Perez "/>
    <s v=" application/json, text/plain, */* "/>
    <s v=" No aplica "/>
    <n v="20153408191"/>
    <s v="fichatecnica-query"/>
    <s v=" https://gateway-apim-test.vuce.gob.pe/pass-through-https-cert/cp2/fichatecnica-query/1.0/ficha-tecnica?numberpage=1&amp;sizepage=25&amp;perfil=F "/>
    <n v="138"/>
    <n v="104"/>
    <s v=" https://gateway-apim-test.vuce.gob.pe/pass-through-https-cert/cp2/fichatecnica-query/1.0/ficha-tecnica?"/>
    <s v=" https://gateway-apim-test.vuce.gob.pe/pass-through-https-cert/cp2/fichatecnica-query/1.0/ficha-tecnica?"/>
    <x v="111"/>
  </r>
  <r>
    <s v="Ficha Técnica - Opinar"/>
    <x v="0"/>
    <x v="1"/>
    <x v="58"/>
    <x v="0"/>
    <s v=" https://gateway-apim-test.vuce.gob.pe/pass-through-https-cert/cp2/fichatecnica-query/1.0/ficha-tecnica?numberpage=1&amp;sizepage=25&amp;perfil=F "/>
    <s v="No aplica"/>
    <s v=" Bearer eyJhbGciOiJSUzI1NiIsInR5cCIgOiAiSldUIiwia2lkIiA6ICJZbzNJa18xYU9XUk5QcWxPLVJVTmUzVjhESldTU2U0eUgybFp4MG52cy1rIn0.eyJleHAiOjE3NTUzMDQ4NDksImlhdCI6MTc1NTMwMzA0OSwianRpIjoiNDFhYjJmYzYtZmI4MC00MTM0LTlhMDUtYmJiMGMwNWViNjU4IiwiaXNzIjoiaHR0cHM6Ly9hdXRob3JpemUtdGVzdC52dWNlLmdvYi5wZS9hdXRoMi9yZWFsbXMvYXV0ZW50aWNhY2lvbjIiLCJhdWQiOiJhY2NvdW50Iiwic3ViIjoiZjo1ODY4MTA4Zi0yZTdkLTQ4NGEtYTZkYi00ZWYyMmZhZjJlYWE6Y3AtY2VydGktMDZAZ21haWwuY29tIiwidHlwIjoiQmVhcmVyIiwiYXpwIjoibGFuZGluZy1hdXRoMiIsInNlc3Npb25fc3RhdGUiOiI2NzZkMDhkZS03MzEzLTRlMmMtOTkyNy1kZjk5YzQ2NmYzNWY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2NzZkMDhkZS03MzEzLTRlMmMtOTkyNy1kZjk5YzQ2NmYzNWYiLCJlbWFpbF92ZXJpZmllZCI6ZmFsc2UsImRlc1RpcG9Eb2N1bWVudG8iOiJETkkiLCJjb2RUaXBvRG9jdW1lbnRvIjoiMiIsInByZWZlcnJlZF91c2VybmFtZSI6ImNwLWNlcnRpLTA2QGdtYWlsLmNvbSIsIm51bWVyb0RvY3VtZW50byI6IjQwODk4MDAxIiwiYXBlTWF0ZXJubyI6IlBlcmV6Iiwibm9tYnJlQ29tcGxldG8iOiJHdWlkbyBSYW1vcyBQZXJleiIsImFwZVBhdGVybm8iOiJSYW1vcyIsImVtYWlsIjoiY3AtY2VydGktMDZAZ21haWwuY29tIiwibm9tYnJlcyI6Ikd1aWRvIn0.vMbDFnwI__Woe7N__irE5GrrvrFL6uK-B8S2_5D3UE6cbbU8-ax0D6WT1YcjnlOR5NyOVhW3Gq_0I9b3FXT-TTYWJD3qAbyBLVu3CtSbdZeQNwk-m7HpEzMRF7Qd1S-JWEJrXiIE5i8zXPjC0WL12G_wH3NAGsOiOWhOUlqTmBLh7Frxf9LfcHfWZeU3arFz0rZaqeP4Mtl8Ch67VyUD1ynvN3mToNTavdA0Z2oVQnfTYw-EfMu_Hm6qcVEoPsbE5TPkvVZ5OyNoedZ6ijYf0vjpkOr4Aleax107q1b1Gx5IM7tBvt4ATF0fM-z6wwtm7AeGT0SCzz9dac97sajPQw "/>
    <n v="105"/>
    <s v=" 105 | Guido Ramos Perez "/>
    <s v=" application/json, text/plain, */* "/>
    <s v=" No aplica "/>
    <n v="20153408191"/>
    <s v="fichatecnica-query"/>
    <s v=" https://gateway-apim-test.vuce.gob.pe/pass-through-https-cert/cp2/fichatecnica-query/1.0/ficha-tecnica?numberpage=1&amp;sizepage=25&amp;perfil=F "/>
    <n v="138"/>
    <n v="104"/>
    <s v=" https://gateway-apim-test.vuce.gob.pe/pass-through-https-cert/cp2/fichatecnica-query/1.0/ficha-tecnica?"/>
    <s v=" https://gateway-apim-test.vuce.gob.pe/pass-through-https-cert/cp2/fichatecnica-query/1.0/ficha-tecnica?"/>
    <x v="111"/>
  </r>
  <r>
    <s v="Ficha Técnica - Opinar"/>
    <x v="0"/>
    <x v="1"/>
    <x v="23"/>
    <x v="1"/>
    <s v=" https://gateway-apim-test.vuce.gob.pe/pass-through-https-cert/cp2/fichatecnica-query/1.0/filtro?numberpage=1&amp;sizepage=25&amp;perfil=F "/>
    <s v=" {&quot;matricula&quot;:&quot;&quot;,&quot;idEstado&quot;:0,&quot;estado&quot;:&quot;&quot;,&quot;idBandera&quot;:0,&quot;bandera&quot;:&quot;&quot;,&quot;nombreNave&quot;:&quot;SAINT&quot;,&quot;fechaInicio&quot;:&quot;&quot;,&quot;fechaFin&quot;:&quot;&quot;,&quot;filtro&quot;:true} "/>
    <s v=" Bearer eyJhbGciOiJSUzI1NiIsInR5cCIgOiAiSldUIiwia2lkIiA6ICJZbzNJa18xYU9XUk5QcWxPLVJVTmUzVjhESldTU2U0eUgybFp4MG52cy1rIn0.eyJleHAiOjE3NTUzMDM3MzYsImlhdCI6MTc1NTMwMTkzNiwianRpIjoiNzM2YWQzZWUtZDc4ZS00MWExLWIxZTgtZDQyZWNkZWZmZDA2IiwiaXNzIjoiaHR0cHM6Ly9hdXRob3JpemUtdGVzdC52dWNlLmdvYi5wZS9hdXRoMi9yZWFsbXMvYXV0ZW50aWNhY2lvbjIiLCJhdWQiOiJhY2NvdW50Iiwic3ViIjoiZjo1ODY4MTA4Zi0yZTdkLTQ4NGEtYTZkYi00ZWYyMmZhZjJlYWE6Y3AtY2VydGktMDZAZ21haWwuY29tIiwidHlwIjoiQmVhcmVyIiwiYXpwIjoibGFuZGluZy1hdXRoMiIsInNlc3Npb25fc3RhdGUiOiJlNDgyYzgyMy0yNTkwLTQ2OTgtODQwZi02MTA4MmZhMThiYjU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JlNDgyYzgyMy0yNTkwLTQ2OTgtODQwZi02MTA4MmZhMThiYjUiLCJlbWFpbF92ZXJpZmllZCI6ZmFsc2UsImRlc1RpcG9Eb2N1bWVudG8iOiJETkkiLCJjb2RUaXBvRG9jdW1lbnRvIjoiMiIsInByZWZlcnJlZF91c2VybmFtZSI6ImNwLWNlcnRpLTA2QGdtYWlsLmNvbSIsIm51bWVyb0RvY3VtZW50byI6IjQwODk4MDAxIiwiYXBlTWF0ZXJubyI6IlBlcmV6Iiwibm9tYnJlQ29tcGxldG8iOiJHdWlkbyBSYW1vcyBQZXJleiIsImFwZVBhdGVybm8iOiJSYW1vcyIsImVtYWlsIjoiY3AtY2VydGktMDZAZ21haWwuY29tIiwibm9tYnJlcyI6Ikd1aWRvIn0.PP3ursKIoWtqJb58GbM_IGqCYss_M1F2WY1PmNUVL0LTCkBNzUMVWZ3N44ocN2fQ1ZXZ-XSS3GMbv7m1AHMf7SvlEX4AuXDLqiJEyp3HBPHK-_rJOHF1IJGsx_oa-o6U7_cm1Kegorv7eHn_9EccX2oUgy-EhfscXPFiZA39lP0UskG3jIcNFd1xvXJY5CnMLHlbn5gWwwcc47mbJ169NsdKB2HVhFW8oJEXW8u-BeWafLxbEykZjM1lXpaDe35KmJQ6UjBt04toN_bE0-fkDuAQMFDL_PHvjN4sWORdWLtOsozcqA3i6J6ZeC8JK8783ya6TlgL07MYD6UG1b3ePw "/>
    <n v="105"/>
    <s v=" 105 | Guido Ramos Perez "/>
    <s v=" application/json, text/plain, */* "/>
    <s v=" application/json "/>
    <n v="20153408191"/>
    <s v="fichatecnica-query"/>
    <s v=" https://gateway-apim-test.vuce.gob.pe/pass-through-https-cert/cp2/fichatecnica-query/1.0/filtro?numberpage=1&amp;sizepage=25&amp;perfil=F "/>
    <n v="131"/>
    <n v="97"/>
    <s v=" https://gateway-apim-test.vuce.gob.pe/pass-through-https-cert/cp2/fichatecnica-query/1.0/filtro?"/>
    <s v=" https://gateway-apim-test.vuce.gob.pe/pass-through-https-cert/cp2/fichatecnica-query/1.0/filtro?"/>
    <x v="112"/>
  </r>
  <r>
    <s v="Ficha Técnica - Opinar"/>
    <x v="0"/>
    <x v="1"/>
    <x v="24"/>
    <x v="1"/>
    <s v=" https://gateway-apim-test.vuce.gob.pe/pass-through-https-cert/cp2/fichatecnica-query/1.0/generaPDF?numberpage=1&amp;sizepage=0&amp;perfil=F "/>
    <s v=" {&quot;matricula&quot;:&quot;&quot;,&quot;idEstado&quot;:0,&quot;estado&quot;:&quot;&quot;,&quot;idBandera&quot;:0,&quot;bandera&quot;:&quot;&quot;,&quot;nombreNave&quot;:&quot;SAINT&quot;,&quot;fechaInicio&quot;:&quot;&quot;,&quot;fechaFin&quot;:&quot;&quot;,&quot;filtro&quot;:true} "/>
    <s v=" Bearer eyJhbGciOiJSUzI1NiIsInR5cCIgOiAiSldUIiwia2lkIiA6ICJZbzNJa18xYU9XUk5QcWxPLVJVTmUzVjhESldTU2U0eUgybFp4MG52cy1rIn0.eyJleHAiOjE3NTUzMDM3MzYsImlhdCI6MTc1NTMwMTkzNiwianRpIjoiNzM2YWQzZWUtZDc4ZS00MWExLWIxZTgtZDQyZWNkZWZmZDA2IiwiaXNzIjoiaHR0cHM6Ly9hdXRob3JpemUtdGVzdC52dWNlLmdvYi5wZS9hdXRoMi9yZWFsbXMvYXV0ZW50aWNhY2lvbjIiLCJhdWQiOiJhY2NvdW50Iiwic3ViIjoiZjo1ODY4MTA4Zi0yZTdkLTQ4NGEtYTZkYi00ZWYyMmZhZjJlYWE6Y3AtY2VydGktMDZAZ21haWwuY29tIiwidHlwIjoiQmVhcmVyIiwiYXpwIjoibGFuZGluZy1hdXRoMiIsInNlc3Npb25fc3RhdGUiOiJlNDgyYzgyMy0yNTkwLTQ2OTgtODQwZi02MTA4MmZhMThiYjU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JlNDgyYzgyMy0yNTkwLTQ2OTgtODQwZi02MTA4MmZhMThiYjUiLCJlbWFpbF92ZXJpZmllZCI6ZmFsc2UsImRlc1RpcG9Eb2N1bWVudG8iOiJETkkiLCJjb2RUaXBvRG9jdW1lbnRvIjoiMiIsInByZWZlcnJlZF91c2VybmFtZSI6ImNwLWNlcnRpLTA2QGdtYWlsLmNvbSIsIm51bWVyb0RvY3VtZW50byI6IjQwODk4MDAxIiwiYXBlTWF0ZXJubyI6IlBlcmV6Iiwibm9tYnJlQ29tcGxldG8iOiJHdWlkbyBSYW1vcyBQZXJleiIsImFwZVBhdGVybm8iOiJSYW1vcyIsImVtYWlsIjoiY3AtY2VydGktMDZAZ21haWwuY29tIiwibm9tYnJlcyI6Ikd1aWRvIn0.PP3ursKIoWtqJb58GbM_IGqCYss_M1F2WY1PmNUVL0LTCkBNzUMVWZ3N44ocN2fQ1ZXZ-XSS3GMbv7m1AHMf7SvlEX4AuXDLqiJEyp3HBPHK-_rJOHF1IJGsx_oa-o6U7_cm1Kegorv7eHn_9EccX2oUgy-EhfscXPFiZA39lP0UskG3jIcNFd1xvXJY5CnMLHlbn5gWwwcc47mbJ169NsdKB2HVhFW8oJEXW8u-BeWafLxbEykZjM1lXpaDe35KmJQ6UjBt04toN_bE0-fkDuAQMFDL_PHvjN4sWORdWLtOsozcqA3i6J6ZeC8JK8783ya6TlgL07MYD6UG1b3ePw "/>
    <n v="105"/>
    <s v=" 105 | Guido Ramos Perez "/>
    <s v=" application/pdf; charset=utf-8 "/>
    <s v=" application/json "/>
    <n v="20153408191"/>
    <s v="fichatecnica-query"/>
    <s v=" https://gateway-apim-test.vuce.gob.pe/pass-through-https-cert/cp2/fichatecnica-query/1.0/generaPDF?numberpage=1&amp;sizepage=0&amp;perfil=F "/>
    <n v="133"/>
    <n v="100"/>
    <s v=" https://gateway-apim-test.vuce.gob.pe/pass-through-https-cert/cp2/fichatecnica-query/1.0/generaPDF?"/>
    <s v=" https://gateway-apim-test.vuce.gob.pe/pass-through-https-cert/cp2/fichatecnica-query/1.0/generaPDF?"/>
    <x v="113"/>
  </r>
  <r>
    <s v="Ficha Técnica - Opinar"/>
    <x v="0"/>
    <x v="1"/>
    <x v="16"/>
    <x v="0"/>
    <s v=" https://gateway-apim-test.vuce.gob.pe/pass-through-https-cert/cp2/translate/1.0/lang/es "/>
    <s v="No aplica"/>
    <s v=" No aplica "/>
    <s v=" No aplica "/>
    <s v=" No aplica "/>
    <s v=" application/json, text/plain, */* "/>
    <s v=" No aplica "/>
    <s v=" No aplica"/>
    <s v="translate"/>
    <s v=" https://gateway-apim-test.vuce.gob.pe/pass-through-https-cert/cp2/translate/1.0/lang/es "/>
    <n v="89"/>
    <n v="89"/>
    <s v=" https://gateway-apim-test.vuce.gob.pe/pass-through-https-cert/cp2/translate/1.0/lang/es "/>
    <s v=" https://gateway-apim-test.vuce.gob.pe/pass-through-https-cert/cp2/translate/1.0/lang/es "/>
    <x v="55"/>
  </r>
  <r>
    <s v="Lista de narcóticos"/>
    <x v="0"/>
    <x v="0"/>
    <x v="59"/>
    <x v="0"/>
    <s v=" https://gateway-apim-test.vuce.gob.pe/pass-through-https-cert/cp2/cambioagenciatripulante-query/1.0/tripulante/lista/2180?capitan=true "/>
    <s v="No aplica"/>
    <s v=" Bearer eyJhbGciOiJSUzI1NiIsInR5cCIgOiAiSldUIiwia2lkIiA6ICJZbzNJa18xYU9XUk5QcWxPLVJVTmUzVjhESldTU2U0eUgybFp4MG52cy1rIn0.eyJleHAiOjE3NTU2MTUwMTIsImlhdCI6MTc1NTYxMzIxMiwianRpIjoiYTBiOTMyNDAtNGMyYy00MzlkLTkyZDQtOTkxY2M0OWRmYTQ5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wMDRlZDA2NC0xMTM2LTQxNWMtOTM5Yi0yYmViM2RjYWI3MTM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wMDRlZDA2NC0xMTM2LTQxNWMtOTM5Yi0yYmViM2RjYWI3MTM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WrRIhinAWDqardbwD6M6P3Es0jfayRdGTB4rzoZifP7Z5BaDMV3F9LHoGQBJnsPRAAZL1QwM6VQOOwEeyMfSdg8zYhQdo9f7wl4H5TPzQ06cndib2UawJGFhPi1gs74Ok0wzVolJf5c8aZXKUHy48RBBJXqU_a3QY2P6l7hnM2ZPLE2Ywqy0qjCA7Pnpr4xeE5-VVdcblNwIz8Obo1C6fexTexwiUvkugm9mZOCeLb9LOoXOSM7Iz0cRzLEJyrlrCe5WjGYgJlzYZZHQLp8ley9sczDI1NvGlnvwUj3MpbU1Ttu07lxpoYe1cu3CtAmGrNK3Yy0HgrIPo2X52rCEAw "/>
    <n v="101"/>
    <s v=" 101 | Rosa Odar Prueba "/>
    <s v=" application/json, text/plain, */* "/>
    <s v=" No aplica "/>
    <n v="20100010136"/>
    <s v="cambioagenciatripulante-query"/>
    <s v=" https://gateway-apim-test.vuce.gob.pe/pass-through-https-cert/cp2/cambioagenciatripulante-query/1.0/tripulante/lista/2180?capitan=true "/>
    <n v="136"/>
    <n v="123"/>
    <s v=" https://gateway-apim-test.vuce.gob.pe/pass-through-https-cert/cp2/cambioagenciatripulante-query/1.0/tripulante/lista/2180?"/>
    <s v=" https://gateway-apim-test.vuce.gob.pe/pass-through-https-cert/cp2/cambioagenciatripulante-query/1.0/tripulante/lista/2180?"/>
    <x v="1"/>
  </r>
  <r>
    <s v="Lista de narcóticos"/>
    <x v="0"/>
    <x v="0"/>
    <x v="59"/>
    <x v="0"/>
    <s v=" https://gateway-apim-test.vuce.gob.pe/pass-through-https-cert/cp2/comunes-query/1.0/documentos-adjuntos?pestanaId=68 "/>
    <s v="No aplica"/>
    <s v=" Bearer eyJhbGciOiJSUzI1NiIsInR5cCIgOiAiSldUIiwia2lkIiA6ICJZbzNJa18xYU9XUk5QcWxPLVJVTmUzVjhESldTU2U0eUgybFp4MG52cy1rIn0.eyJleHAiOjE3NTU2MTUwMTIsImlhdCI6MTc1NTYxMzIxMiwianRpIjoiYTBiOTMyNDAtNGMyYy00MzlkLTkyZDQtOTkxY2M0OWRmYTQ5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wMDRlZDA2NC0xMTM2LTQxNWMtOTM5Yi0yYmViM2RjYWI3MTM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wMDRlZDA2NC0xMTM2LTQxNWMtOTM5Yi0yYmViM2RjYWI3MTM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WrRIhinAWDqardbwD6M6P3Es0jfayRdGTB4rzoZifP7Z5BaDMV3F9LHoGQBJnsPRAAZL1QwM6VQOOwEeyMfSdg8zYhQdo9f7wl4H5TPzQ06cndib2UawJGFhPi1gs74Ok0wzVolJf5c8aZXKUHy48RBBJXqU_a3QY2P6l7hnM2ZPLE2Ywqy0qjCA7Pnpr4xeE5-VVdcblNwIz8Obo1C6fexTexwiUvkugm9mZOCeLb9LOoXOSM7Iz0cRzLEJyrlrCe5WjGYgJlzYZZHQLp8ley9sczDI1NvGlnvwUj3MpbU1Ttu07lxpoYe1cu3CtAmGrNK3Yy0HgrIPo2X52rCEAw "/>
    <n v="101"/>
    <s v=" 101 | Rosa Odar Prueba "/>
    <s v=" application/json, text/plain, */* "/>
    <s v=" No aplica "/>
    <n v="20100010136"/>
    <s v="comunes-query"/>
    <s v=" https://gateway-apim-test.vuce.gob.pe/pass-through-https-cert/cp2/comunes-query/1.0/documentos-adjuntos?pestanaId=68 "/>
    <n v="118"/>
    <n v="105"/>
    <s v=" https://gateway-apim-test.vuce.gob.pe/pass-through-https-cert/cp2/comunes-query/1.0/documentos-adjuntos?"/>
    <s v=" https://gateway-apim-test.vuce.gob.pe/pass-through-https-cert/cp2/comunes-query/1.0/documentos-adjuntos?"/>
    <x v="3"/>
  </r>
  <r>
    <s v="Lista de narcóticos"/>
    <x v="0"/>
    <x v="0"/>
    <x v="59"/>
    <x v="0"/>
    <s v=" https://gateway-apim-test.vuce.gob.pe/pass-through-https-cert/cp2/comunes-query/1.0/documentos-adjuntos?pestanaId=68 "/>
    <s v="No aplica"/>
    <s v=" Bearer eyJhbGciOiJSUzI1NiIsInR5cCIgOiAiSldUIiwia2lkIiA6ICJZbzNJa18xYU9XUk5QcWxPLVJVTmUzVjhESldTU2U0eUgybFp4MG52cy1rIn0.eyJleHAiOjE3NTU2MTUwMTIsImlhdCI6MTc1NTYxMzIxMiwianRpIjoiYTBiOTMyNDAtNGMyYy00MzlkLTkyZDQtOTkxY2M0OWRmYTQ5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wMDRlZDA2NC0xMTM2LTQxNWMtOTM5Yi0yYmViM2RjYWI3MTM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wMDRlZDA2NC0xMTM2LTQxNWMtOTM5Yi0yYmViM2RjYWI3MTM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WrRIhinAWDqardbwD6M6P3Es0jfayRdGTB4rzoZifP7Z5BaDMV3F9LHoGQBJnsPRAAZL1QwM6VQOOwEeyMfSdg8zYhQdo9f7wl4H5TPzQ06cndib2UawJGFhPi1gs74Ok0wzVolJf5c8aZXKUHy48RBBJXqU_a3QY2P6l7hnM2ZPLE2Ywqy0qjCA7Pnpr4xeE5-VVdcblNwIz8Obo1C6fexTexwiUvkugm9mZOCeLb9LOoXOSM7Iz0cRzLEJyrlrCe5WjGYgJlzYZZHQLp8ley9sczDI1NvGlnvwUj3MpbU1Ttu07lxpoYe1cu3CtAmGrNK3Yy0HgrIPo2X52rCEAw "/>
    <n v="101"/>
    <s v=" 101 | Rosa Odar Prueba "/>
    <s v=" application/json, text/plain, */* "/>
    <s v=" No aplica "/>
    <n v="20100010136"/>
    <s v="comunes-query"/>
    <s v=" https://gateway-apim-test.vuce.gob.pe/pass-through-https-cert/cp2/comunes-query/1.0/documentos-adjuntos?pestanaId=68 "/>
    <n v="118"/>
    <n v="105"/>
    <s v=" https://gateway-apim-test.vuce.gob.pe/pass-through-https-cert/cp2/comunes-query/1.0/documentos-adjuntos?"/>
    <s v=" https://gateway-apim-test.vuce.gob.pe/pass-through-https-cert/cp2/comunes-query/1.0/documentos-adjuntos?"/>
    <x v="3"/>
  </r>
  <r>
    <s v="Lista de narcóticos"/>
    <x v="0"/>
    <x v="0"/>
    <x v="60"/>
    <x v="0"/>
    <s v=" https://gateway-apim-test.vuce.gob.pe/pass-through-https-cert/cp2/comunes-query/1.0/documentos-adjuntos?pestanaId=68 "/>
    <s v="No aplica"/>
    <s v=" Bearer eyJhbGciOiJSUzI1NiIsInR5cCIgOiAiSldUIiwia2lkIiA6ICJZbzNJa18xYU9XUk5QcWxPLVJVTmUzVjhESldTU2U0eUgybFp4MG52cy1rIn0.eyJleHAiOjE3NTU2MTUwMTIsImlhdCI6MTc1NTYxMzIxMiwianRpIjoiYTBiOTMyNDAtNGMyYy00MzlkLTkyZDQtOTkxY2M0OWRmYTQ5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wMDRlZDA2NC0xMTM2LTQxNWMtOTM5Yi0yYmViM2RjYWI3MTM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wMDRlZDA2NC0xMTM2LTQxNWMtOTM5Yi0yYmViM2RjYWI3MTM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WrRIhinAWDqardbwD6M6P3Es0jfayRdGTB4rzoZifP7Z5BaDMV3F9LHoGQBJnsPRAAZL1QwM6VQOOwEeyMfSdg8zYhQdo9f7wl4H5TPzQ06cndib2UawJGFhPi1gs74Ok0wzVolJf5c8aZXKUHy48RBBJXqU_a3QY2P6l7hnM2ZPLE2Ywqy0qjCA7Pnpr4xeE5-VVdcblNwIz8Obo1C6fexTexwiUvkugm9mZOCeLb9LOoXOSM7Iz0cRzLEJyrlrCe5WjGYgJlzYZZHQLp8ley9sczDI1NvGlnvwUj3MpbU1Ttu07lxpoYe1cu3CtAmGrNK3Yy0HgrIPo2X52rCEAw "/>
    <n v="101"/>
    <s v=" 101 | Rosa Odar Prueba "/>
    <s v=" application/json, text/plain, */* "/>
    <s v=" No aplica "/>
    <n v="20100010136"/>
    <s v="comunes-query"/>
    <s v=" https://gateway-apim-test.vuce.gob.pe/pass-through-https-cert/cp2/comunes-query/1.0/documentos-adjuntos?pestanaId=68 "/>
    <n v="118"/>
    <n v="105"/>
    <s v=" https://gateway-apim-test.vuce.gob.pe/pass-through-https-cert/cp2/comunes-query/1.0/documentos-adjuntos?"/>
    <s v=" https://gateway-apim-test.vuce.gob.pe/pass-through-https-cert/cp2/comunes-query/1.0/documentos-adjuntos?"/>
    <x v="3"/>
  </r>
  <r>
    <s v="Lista de narcóticos"/>
    <x v="0"/>
    <x v="0"/>
    <x v="60"/>
    <x v="0"/>
    <s v=" https://gateway-apim-test.vuce.gob.pe/pass-through-https-cert/cp2/comunes-query/1.0/master/allByCodeAndAttribute?estado=%27S%27&amp;code=documento&amp;clase=%27DUE%27 "/>
    <s v="No aplica"/>
    <s v=" Bearer eyJhbGciOiJSUzI1NiIsInR5cCIgOiAiSldUIiwia2lkIiA6ICJZbzNJa18xYU9XUk5QcWxPLVJVTmUzVjhESldTU2U0eUgybFp4MG52cy1rIn0.eyJleHAiOjE3NTU2MTUwMTIsImlhdCI6MTc1NTYxMzIxMiwianRpIjoiYTBiOTMyNDAtNGMyYy00MzlkLTkyZDQtOTkxY2M0OWRmYTQ5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wMDRlZDA2NC0xMTM2LTQxNWMtOTM5Yi0yYmViM2RjYWI3MTM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wMDRlZDA2NC0xMTM2LTQxNWMtOTM5Yi0yYmViM2RjYWI3MTM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WrRIhinAWDqardbwD6M6P3Es0jfayRdGTB4rzoZifP7Z5BaDMV3F9LHoGQBJnsPRAAZL1QwM6VQOOwEeyMfSdg8zYhQdo9f7wl4H5TPzQ06cndib2UawJGFhPi1gs74Ok0wzVolJf5c8aZXKUHy48RBBJXqU_a3QY2P6l7hnM2ZPLE2Ywqy0qjCA7Pnpr4xeE5-VVdcblNwIz8Obo1C6fexTexwiUvkugm9mZOCeLb9LOoXOSM7Iz0cRzLEJyrlrCe5WjGYgJlzYZZHQLp8ley9sczDI1NvGlnvwUj3MpbU1Ttu07lxpoYe1cu3CtAmGrNK3Yy0HgrIPo2X52rCEAw "/>
    <n v="101"/>
    <s v=" 101 | Rosa Odar Prueba "/>
    <s v=" application/json, text/plain, */* "/>
    <s v=" No aplica "/>
    <n v="20100010136"/>
    <s v="comunes-query"/>
    <s v=" https://gateway-apim-test.vuce.gob.pe/pass-through-https-cert/cp2/comunes-query/1.0/master/allByCodeAndAttribute?estado=%27S%27&amp;code=documento&amp;clase=%27DUE%27 "/>
    <n v="160"/>
    <n v="114"/>
    <s v=" https://gateway-apim-test.vuce.gob.pe/pass-through-https-cert/cp2/comunes-query/1.0/master/allByCodeAndAttribute?"/>
    <s v=" https://gateway-apim-test.vuce.gob.pe/pass-through-https-cert/cp2/comunes-query/1.0/master/allByCodeAndAttribute?"/>
    <x v="4"/>
  </r>
  <r>
    <s v="Lista de narcóticos"/>
    <x v="0"/>
    <x v="0"/>
    <x v="60"/>
    <x v="1"/>
    <s v=" https://gateway-apim-test.vuce.gob.pe/pass-through-https-cert/cp2/escaladocumento-command/1.0/escala-documentos "/>
    <s v="No aplica"/>
    <s v=" Bearer eyJhbGciOiJSUzI1NiIsInR5cCIgOiAiSldUIiwia2lkIiA6ICJZbzNJa18xYU9XUk5QcWxPLVJVTmUzVjhESldTU2U0eUgybFp4MG52cy1rIn0.eyJleHAiOjE3NTU2MTUwMTIsImlhdCI6MTc1NTYxMzIxMiwianRpIjoiYTBiOTMyNDAtNGMyYy00MzlkLTkyZDQtOTkxY2M0OWRmYTQ5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wMDRlZDA2NC0xMTM2LTQxNWMtOTM5Yi0yYmViM2RjYWI3MTM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wMDRlZDA2NC0xMTM2LTQxNWMtOTM5Yi0yYmViM2RjYWI3MTM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WrRIhinAWDqardbwD6M6P3Es0jfayRdGTB4rzoZifP7Z5BaDMV3F9LHoGQBJnsPRAAZL1QwM6VQOOwEeyMfSdg8zYhQdo9f7wl4H5TPzQ06cndib2UawJGFhPi1gs74Ok0wzVolJf5c8aZXKUHy48RBBJXqU_a3QY2P6l7hnM2ZPLE2Ywqy0qjCA7Pnpr4xeE5-VVdcblNwIz8Obo1C6fexTexwiUvkugm9mZOCeLb9LOoXOSM7Iz0cRzLEJyrlrCe5WjGYgJlzYZZHQLp8ley9sczDI1NvGlnvwUj3MpbU1Ttu07lxpoYe1cu3CtAmGrNK3Yy0HgrIPo2X52rCEAw "/>
    <n v="101"/>
    <s v=" 101 | Rosa Odar Prueba "/>
    <s v=" application/json, text/plain, */* "/>
    <s v=" multipart/form-data; boundary=----WebKitFormBoundary70hY3S2XlIkBs6YA "/>
    <n v="20100010136"/>
    <s v="escaladocumento-command"/>
    <s v=" https://gateway-apim-test.vuce.gob.pe/pass-through-https-cert/cp2/escaladocumento-command/1.0/escala-documentos "/>
    <n v="113"/>
    <n v="113"/>
    <s v=" https://gateway-apim-test.vuce.gob.pe/pass-through-https-cert/cp2/escaladocumento-command/1.0/escala-documentos "/>
    <s v=" https://gateway-apim-test.vuce.gob.pe/pass-through-https-cert/cp2/escaladocumento-command/1.0/escala-documentos "/>
    <x v="7"/>
  </r>
  <r>
    <s v="Lista de narcóticos"/>
    <x v="0"/>
    <x v="0"/>
    <x v="60"/>
    <x v="0"/>
    <s v=" https://gateway-apim-test.vuce.gob.pe/pass-through-https-cert/cp2/escaladocumento-query/1.0/escala-documentos?escalaId=2180&amp;indicador=E&amp;pestanaId=68 "/>
    <s v="No aplica"/>
    <s v=" Bearer eyJhbGciOiJSUzI1NiIsInR5cCIgOiAiSldUIiwia2lkIiA6ICJZbzNJa18xYU9XUk5QcWxPLVJVTmUzVjhESldTU2U0eUgybFp4MG52cy1rIn0.eyJleHAiOjE3NTU2MTUwMTIsImlhdCI6MTc1NTYxMzIxMiwianRpIjoiYTBiOTMyNDAtNGMyYy00MzlkLTkyZDQtOTkxY2M0OWRmYTQ5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wMDRlZDA2NC0xMTM2LTQxNWMtOTM5Yi0yYmViM2RjYWI3MTM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wMDRlZDA2NC0xMTM2LTQxNWMtOTM5Yi0yYmViM2RjYWI3MTM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WrRIhinAWDqardbwD6M6P3Es0jfayRdGTB4rzoZifP7Z5BaDMV3F9LHoGQBJnsPRAAZL1QwM6VQOOwEeyMfSdg8zYhQdo9f7wl4H5TPzQ06cndib2UawJGFhPi1gs74Ok0wzVolJf5c8aZXKUHy48RBBJXqU_a3QY2P6l7hnM2ZPLE2Ywqy0qjCA7Pnpr4xeE5-VVdcblNwIz8Obo1C6fexTexwiUvkugm9mZOCeLb9LOoXOSM7Iz0cRzLEJyrlrCe5WjGYgJlzYZZHQLp8ley9sczDI1NvGlnvwUj3MpbU1Ttu07lxpoYe1cu3CtAmGrNK3Yy0HgrIPo2X52rCEAw "/>
    <n v="101"/>
    <s v=" 101 | Rosa Odar Prueba "/>
    <s v=" application/json, text/plain, */* "/>
    <s v=" No aplica "/>
    <n v="20100010136"/>
    <s v="escaladocumento-query"/>
    <s v=" https://gateway-apim-test.vuce.gob.pe/pass-through-https-cert/cp2/escaladocumento-query/1.0/escala-documentos?escalaId=2180&amp;indicador=E&amp;pestanaId=68 "/>
    <n v="150"/>
    <n v="111"/>
    <s v=" https://gateway-apim-test.vuce.gob.pe/pass-through-https-cert/cp2/escaladocumento-query/1.0/escala-documentos?"/>
    <s v=" https://gateway-apim-test.vuce.gob.pe/pass-through-https-cert/cp2/escaladocumento-query/1.0/escala-documentos?"/>
    <x v="8"/>
  </r>
  <r>
    <s v="Lista de narcóticos"/>
    <x v="0"/>
    <x v="0"/>
    <x v="60"/>
    <x v="0"/>
    <s v=" https://gateway-apim-test.vuce.gob.pe/pass-through-https-cert/cp2/escaladocumento-query/1.0/escala-documentos?escalaId=2180&amp;indicador=E&amp;pestanaId=68 "/>
    <s v="No aplica"/>
    <s v=" Bearer eyJhbGciOiJSUzI1NiIsInR5cCIgOiAiSldUIiwia2lkIiA6ICJZbzNJa18xYU9XUk5QcWxPLVJVTmUzVjhESldTU2U0eUgybFp4MG52cy1rIn0.eyJleHAiOjE3NTU2MTUwMTIsImlhdCI6MTc1NTYxMzIxMiwianRpIjoiYTBiOTMyNDAtNGMyYy00MzlkLTkyZDQtOTkxY2M0OWRmYTQ5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wMDRlZDA2NC0xMTM2LTQxNWMtOTM5Yi0yYmViM2RjYWI3MTM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wMDRlZDA2NC0xMTM2LTQxNWMtOTM5Yi0yYmViM2RjYWI3MTM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WrRIhinAWDqardbwD6M6P3Es0jfayRdGTB4rzoZifP7Z5BaDMV3F9LHoGQBJnsPRAAZL1QwM6VQOOwEeyMfSdg8zYhQdo9f7wl4H5TPzQ06cndib2UawJGFhPi1gs74Ok0wzVolJf5c8aZXKUHy48RBBJXqU_a3QY2P6l7hnM2ZPLE2Ywqy0qjCA7Pnpr4xeE5-VVdcblNwIz8Obo1C6fexTexwiUvkugm9mZOCeLb9LOoXOSM7Iz0cRzLEJyrlrCe5WjGYgJlzYZZHQLp8ley9sczDI1NvGlnvwUj3MpbU1Ttu07lxpoYe1cu3CtAmGrNK3Yy0HgrIPo2X52rCEAw "/>
    <n v="101"/>
    <s v=" 101 | Rosa Odar Prueba "/>
    <s v=" application/json, text/plain, */* "/>
    <s v=" No aplica "/>
    <n v="20100010136"/>
    <s v="escaladocumento-query"/>
    <s v=" https://gateway-apim-test.vuce.gob.pe/pass-through-https-cert/cp2/escaladocumento-query/1.0/escala-documentos?escalaId=2180&amp;indicador=E&amp;pestanaId=68 "/>
    <n v="150"/>
    <n v="111"/>
    <s v=" https://gateway-apim-test.vuce.gob.pe/pass-through-https-cert/cp2/escaladocumento-query/1.0/escala-documentos?"/>
    <s v=" https://gateway-apim-test.vuce.gob.pe/pass-through-https-cert/cp2/escaladocumento-query/1.0/escala-documentos?"/>
    <x v="8"/>
  </r>
  <r>
    <s v="Lista de narcóticos"/>
    <x v="0"/>
    <x v="0"/>
    <x v="60"/>
    <x v="0"/>
    <s v=" https://gateway-apim-test.vuce.gob.pe/pass-through-https-cert/cp2/fichatecnica-query/1.0/documentos?ecmDocumentoId=40D4C298-0000-C92F-9553-8055F04F3966 "/>
    <s v="No aplica"/>
    <s v=" Bearer eyJhbGciOiJSUzI1NiIsInR5cCIgOiAiSldUIiwia2lkIiA6ICJZbzNJa18xYU9XUk5QcWxPLVJVTmUzVjhESldTU2U0eUgybFp4MG52cy1rIn0.eyJleHAiOjE3NTU2MTUwMTIsImlhdCI6MTc1NTYxMzIxMiwianRpIjoiYTBiOTMyNDAtNGMyYy00MzlkLTkyZDQtOTkxY2M0OWRmYTQ5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wMDRlZDA2NC0xMTM2LTQxNWMtOTM5Yi0yYmViM2RjYWI3MTM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wMDRlZDA2NC0xMTM2LTQxNWMtOTM5Yi0yYmViM2RjYWI3MTM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WrRIhinAWDqardbwD6M6P3Es0jfayRdGTB4rzoZifP7Z5BaDMV3F9LHoGQBJnsPRAAZL1QwM6VQOOwEeyMfSdg8zYhQdo9f7wl4H5TPzQ06cndib2UawJGFhPi1gs74Ok0wzVolJf5c8aZXKUHy48RBBJXqU_a3QY2P6l7hnM2ZPLE2Ywqy0qjCA7Pnpr4xeE5-VVdcblNwIz8Obo1C6fexTexwiUvkugm9mZOCeLb9LOoXOSM7Iz0cRzLEJyrlrCe5WjGYgJlzYZZHQLp8ley9sczDI1NvGlnvwUj3MpbU1Ttu07lxpoYe1cu3CtAmGrNK3Yy0HgrIPo2X52rCEAw "/>
    <n v="101"/>
    <s v=" 101 | Rosa Odar Prueba "/>
    <s v=" application/json, text/plain, */* "/>
    <s v=" No aplica "/>
    <n v="20100010136"/>
    <s v="fichatecnica-query"/>
    <s v=" https://gateway-apim-test.vuce.gob.pe/pass-through-https-cert/cp2/fichatecnica-query/1.0/documentos?ecmDocumentoId=40D4C298-0000-C92F-9553-8055F04F3966 "/>
    <n v="153"/>
    <n v="101"/>
    <s v=" https://gateway-apim-test.vuce.gob.pe/pass-through-https-cert/cp2/fichatecnica-query/1.0/documentos?"/>
    <s v=" https://gateway-apim-test.vuce.gob.pe/pass-through-https-cert/cp2/fichatecnica-query/1.0/documentos?"/>
    <x v="9"/>
  </r>
  <r>
    <s v="Lista de narcóticos"/>
    <x v="0"/>
    <x v="0"/>
    <x v="61"/>
    <x v="0"/>
    <s v=" https://gateway-apim-test.vuce.gob.pe/pass-through-https-cert/cp2/gestionduenave-query/1.0/escalas/2180?escalaId=2180 "/>
    <s v="No aplica"/>
    <s v=" Bearer eyJhbGciOiJSUzI1NiIsInR5cCIgOiAiSldUIiwia2lkIiA6ICJZbzNJa18xYU9XUk5QcWxPLVJVTmUzVjhESldTU2U0eUgybFp4MG52cy1rIn0.eyJleHAiOjE3NTU2MTUwMTIsImlhdCI6MTc1NTYxMzIxMiwianRpIjoiYTBiOTMyNDAtNGMyYy00MzlkLTkyZDQtOTkxY2M0OWRmYTQ5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wMDRlZDA2NC0xMTM2LTQxNWMtOTM5Yi0yYmViM2RjYWI3MTM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wMDRlZDA2NC0xMTM2LTQxNWMtOTM5Yi0yYmViM2RjYWI3MTM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WrRIhinAWDqardbwD6M6P3Es0jfayRdGTB4rzoZifP7Z5BaDMV3F9LHoGQBJnsPRAAZL1QwM6VQOOwEeyMfSdg8zYhQdo9f7wl4H5TPzQ06cndib2UawJGFhPi1gs74Ok0wzVolJf5c8aZXKUHy48RBBJXqU_a3QY2P6l7hnM2ZPLE2Ywqy0qjCA7Pnpr4xeE5-VVdcblNwIz8Obo1C6fexTexwiUvkugm9mZOCeLb9LOoXOSM7Iz0cRzLEJyrlrCe5WjGYgJlzYZZHQLp8ley9sczDI1NvGlnvwUj3MpbU1Ttu07lxpoYe1cu3CtAmGrNK3Yy0HgrIPo2X52rCEAw "/>
    <n v="101"/>
    <s v=" 101 | Rosa Odar Prueba "/>
    <s v=" application/json, text/plain, */* "/>
    <s v=" No aplica "/>
    <n v="20100010136"/>
    <s v="gestionduenave-query"/>
    <s v=" https://gateway-apim-test.vuce.gob.pe/pass-through-https-cert/cp2/gestionduenave-query/1.0/escalas/2180?escalaId=2180 "/>
    <n v="119"/>
    <n v="105"/>
    <s v=" https://gateway-apim-test.vuce.gob.pe/pass-through-https-cert/cp2/gestionduenave-query/1.0/escalas/2180?"/>
    <s v=" https://gateway-apim-test.vuce.gob.pe/pass-through-https-cert/cp2/gestionduenave-query/1.0/escalas/2180?"/>
    <x v="13"/>
  </r>
  <r>
    <s v="Lista de narcóticos"/>
    <x v="0"/>
    <x v="0"/>
    <x v="62"/>
    <x v="0"/>
    <s v=" https://gateway-apim-test.vuce.gob.pe/pass-through-https-cert/cp2/gestionduenave-query/1.0/escalas/2180?escalaId=2180 "/>
    <s v="No aplica"/>
    <s v=" Bearer eyJhbGciOiJSUzI1NiIsInR5cCIgOiAiSldUIiwia2lkIiA6ICJZbzNJa18xYU9XUk5QcWxPLVJVTmUzVjhESldTU2U0eUgybFp4MG52cy1rIn0.eyJleHAiOjE3NTU2MTUwMTIsImlhdCI6MTc1NTYxMzIxMiwianRpIjoiYTBiOTMyNDAtNGMyYy00MzlkLTkyZDQtOTkxY2M0OWRmYTQ5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wMDRlZDA2NC0xMTM2LTQxNWMtOTM5Yi0yYmViM2RjYWI3MTM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wMDRlZDA2NC0xMTM2LTQxNWMtOTM5Yi0yYmViM2RjYWI3MTM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WrRIhinAWDqardbwD6M6P3Es0jfayRdGTB4rzoZifP7Z5BaDMV3F9LHoGQBJnsPRAAZL1QwM6VQOOwEeyMfSdg8zYhQdo9f7wl4H5TPzQ06cndib2UawJGFhPi1gs74Ok0wzVolJf5c8aZXKUHy48RBBJXqU_a3QY2P6l7hnM2ZPLE2Ywqy0qjCA7Pnpr4xeE5-VVdcblNwIz8Obo1C6fexTexwiUvkugm9mZOCeLb9LOoXOSM7Iz0cRzLEJyrlrCe5WjGYgJlzYZZHQLp8ley9sczDI1NvGlnvwUj3MpbU1Ttu07lxpoYe1cu3CtAmGrNK3Yy0HgrIPo2X52rCEAw "/>
    <n v="101"/>
    <s v=" 101 | Rosa Odar Prueba "/>
    <s v=" application/json, text/plain, */* "/>
    <s v=" No aplica "/>
    <n v="20100010136"/>
    <s v="gestionduenave-query"/>
    <s v=" https://gateway-apim-test.vuce.gob.pe/pass-through-https-cert/cp2/gestionduenave-query/1.0/escalas/2180?escalaId=2180 "/>
    <n v="119"/>
    <n v="105"/>
    <s v=" https://gateway-apim-test.vuce.gob.pe/pass-through-https-cert/cp2/gestionduenave-query/1.0/escalas/2180?"/>
    <s v=" https://gateway-apim-test.vuce.gob.pe/pass-through-https-cert/cp2/gestionduenave-query/1.0/escalas/2180?"/>
    <x v="13"/>
  </r>
  <r>
    <s v="Lista de narcóticos"/>
    <x v="0"/>
    <x v="0"/>
    <x v="61"/>
    <x v="0"/>
    <s v=" https://gateway-apim-test.vuce.gob.pe/pass-through-https-cert/cp2/gestionduenave-query/1.0/escalas/convoy/2180 "/>
    <s v="No aplica"/>
    <s v=" Bearer eyJhbGciOiJSUzI1NiIsInR5cCIgOiAiSldUIiwia2lkIiA6ICJZbzNJa18xYU9XUk5QcWxPLVJVTmUzVjhESldTU2U0eUgybFp4MG52cy1rIn0.eyJleHAiOjE3NTU2MTUwMTIsImlhdCI6MTc1NTYxMzIxMiwianRpIjoiYTBiOTMyNDAtNGMyYy00MzlkLTkyZDQtOTkxY2M0OWRmYTQ5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wMDRlZDA2NC0xMTM2LTQxNWMtOTM5Yi0yYmViM2RjYWI3MTM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wMDRlZDA2NC0xMTM2LTQxNWMtOTM5Yi0yYmViM2RjYWI3MTM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WrRIhinAWDqardbwD6M6P3Es0jfayRdGTB4rzoZifP7Z5BaDMV3F9LHoGQBJnsPRAAZL1QwM6VQOOwEeyMfSdg8zYhQdo9f7wl4H5TPzQ06cndib2UawJGFhPi1gs74Ok0wzVolJf5c8aZXKUHy48RBBJXqU_a3QY2P6l7hnM2ZPLE2Ywqy0qjCA7Pnpr4xeE5-VVdcblNwIz8Obo1C6fexTexwiUvkugm9mZOCeLb9LOoXOSM7Iz0cRzLEJyrlrCe5WjGYgJlzYZZHQLp8ley9sczDI1NvGlnvwUj3MpbU1Ttu07lxpoYe1cu3CtAmGrNK3Yy0HgrIPo2X52rCEAw "/>
    <n v="101"/>
    <s v=" 101 | Rosa Odar Prueba "/>
    <s v=" application/json, text/plain, */* "/>
    <s v=" No aplica "/>
    <n v="20100010136"/>
    <s v="gestionduenave-query"/>
    <s v=" https://gateway-apim-test.vuce.gob.pe/pass-through-https-cert/cp2/gestionduenave-query/1.0/escalas/convoy/2180 "/>
    <n v="112"/>
    <n v="112"/>
    <s v=" https://gateway-apim-test.vuce.gob.pe/pass-through-https-cert/cp2/gestionduenave-query/1.0/escalas/convoy/2180 "/>
    <s v=" https://gateway-apim-test.vuce.gob.pe/pass-through-https-cert/cp2/gestionduenave-query/1.0/escalas/convoy/2180 "/>
    <x v="118"/>
  </r>
  <r>
    <s v="Lista de narcóticos"/>
    <x v="0"/>
    <x v="0"/>
    <x v="59"/>
    <x v="0"/>
    <s v=" https://gateway-apim-test.vuce.gob.pe/pass-through-https-cert/cp2/gestionduenave-query/1.0/narcotico/lista/2180 "/>
    <s v="No aplica"/>
    <s v=" Bearer eyJhbGciOiJSUzI1NiIsInR5cCIgOiAiSldUIiwia2lkIiA6ICJZbzNJa18xYU9XUk5QcWxPLVJVTmUzVjhESldTU2U0eUgybFp4MG52cy1rIn0.eyJleHAiOjE3NTU2MTUwMTIsImlhdCI6MTc1NTYxMzIxMiwianRpIjoiYTBiOTMyNDAtNGMyYy00MzlkLTkyZDQtOTkxY2M0OWRmYTQ5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wMDRlZDA2NC0xMTM2LTQxNWMtOTM5Yi0yYmViM2RjYWI3MTM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wMDRlZDA2NC0xMTM2LTQxNWMtOTM5Yi0yYmViM2RjYWI3MTM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WrRIhinAWDqardbwD6M6P3Es0jfayRdGTB4rzoZifP7Z5BaDMV3F9LHoGQBJnsPRAAZL1QwM6VQOOwEeyMfSdg8zYhQdo9f7wl4H5TPzQ06cndib2UawJGFhPi1gs74Ok0wzVolJf5c8aZXKUHy48RBBJXqU_a3QY2P6l7hnM2ZPLE2Ywqy0qjCA7Pnpr4xeE5-VVdcblNwIz8Obo1C6fexTexwiUvkugm9mZOCeLb9LOoXOSM7Iz0cRzLEJyrlrCe5WjGYgJlzYZZHQLp8ley9sczDI1NvGlnvwUj3MpbU1Ttu07lxpoYe1cu3CtAmGrNK3Yy0HgrIPo2X52rCEAw "/>
    <n v="101"/>
    <s v=" 101 | Rosa Odar Prueba "/>
    <s v=" application/json, text/plain, */* "/>
    <s v=" No aplica "/>
    <n v="20100010136"/>
    <s v="gestionduenave-query"/>
    <s v=" https://gateway-apim-test.vuce.gob.pe/pass-through-https-cert/cp2/gestionduenave-query/1.0/narcotico/lista/2180 "/>
    <n v="113"/>
    <n v="113"/>
    <s v=" https://gateway-apim-test.vuce.gob.pe/pass-through-https-cert/cp2/gestionduenave-query/1.0/narcotico/lista/2180 "/>
    <s v=" https://gateway-apim-test.vuce.gob.pe/pass-through-https-cert/cp2/gestionduenave-query/1.0/narcotico/lista/2180 "/>
    <x v="119"/>
  </r>
  <r>
    <s v="Lista de narcóticos"/>
    <x v="0"/>
    <x v="0"/>
    <x v="61"/>
    <x v="0"/>
    <s v=" https://gateway-apim-test.vuce.gob.pe/pass-through-https-cert/cp2/gestionduenave-query/1.0/narcotico/lista/2180 "/>
    <s v="No aplica"/>
    <s v=" Bearer eyJhbGciOiJSUzI1NiIsInR5cCIgOiAiSldUIiwia2lkIiA6ICJZbzNJa18xYU9XUk5QcWxPLVJVTmUzVjhESldTU2U0eUgybFp4MG52cy1rIn0.eyJleHAiOjE3NTU2MTUwMTIsImlhdCI6MTc1NTYxMzIxMiwianRpIjoiYTBiOTMyNDAtNGMyYy00MzlkLTkyZDQtOTkxY2M0OWRmYTQ5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wMDRlZDA2NC0xMTM2LTQxNWMtOTM5Yi0yYmViM2RjYWI3MTM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wMDRlZDA2NC0xMTM2LTQxNWMtOTM5Yi0yYmViM2RjYWI3MTM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WrRIhinAWDqardbwD6M6P3Es0jfayRdGTB4rzoZifP7Z5BaDMV3F9LHoGQBJnsPRAAZL1QwM6VQOOwEeyMfSdg8zYhQdo9f7wl4H5TPzQ06cndib2UawJGFhPi1gs74Ok0wzVolJf5c8aZXKUHy48RBBJXqU_a3QY2P6l7hnM2ZPLE2Ywqy0qjCA7Pnpr4xeE5-VVdcblNwIz8Obo1C6fexTexwiUvkugm9mZOCeLb9LOoXOSM7Iz0cRzLEJyrlrCe5WjGYgJlzYZZHQLp8ley9sczDI1NvGlnvwUj3MpbU1Ttu07lxpoYe1cu3CtAmGrNK3Yy0HgrIPo2X52rCEAw "/>
    <n v="101"/>
    <s v=" 101 | Rosa Odar Prueba "/>
    <s v=" application/json, text/plain, */* "/>
    <s v=" No aplica "/>
    <n v="20100010136"/>
    <s v="gestionduenave-query"/>
    <s v=" https://gateway-apim-test.vuce.gob.pe/pass-through-https-cert/cp2/gestionduenave-query/1.0/narcotico/lista/2180 "/>
    <n v="113"/>
    <n v="113"/>
    <s v=" https://gateway-apim-test.vuce.gob.pe/pass-through-https-cert/cp2/gestionduenave-query/1.0/narcotico/lista/2180 "/>
    <s v=" https://gateway-apim-test.vuce.gob.pe/pass-through-https-cert/cp2/gestionduenave-query/1.0/narcotico/lista/2180 "/>
    <x v="119"/>
  </r>
  <r>
    <s v="Lista de narcóticos"/>
    <x v="0"/>
    <x v="0"/>
    <x v="62"/>
    <x v="0"/>
    <s v=" https://gateway-apim-test.vuce.gob.pe/pass-through-https-cert/cp2/gestionduenave-query/1.0/narcotico/lista/2180 "/>
    <s v="No aplica"/>
    <s v=" Bearer eyJhbGciOiJSUzI1NiIsInR5cCIgOiAiSldUIiwia2lkIiA6ICJZbzNJa18xYU9XUk5QcWxPLVJVTmUzVjhESldTU2U0eUgybFp4MG52cy1rIn0.eyJleHAiOjE3NTU2MTUwMTIsImlhdCI6MTc1NTYxMzIxMiwianRpIjoiYTBiOTMyNDAtNGMyYy00MzlkLTkyZDQtOTkxY2M0OWRmYTQ5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wMDRlZDA2NC0xMTM2LTQxNWMtOTM5Yi0yYmViM2RjYWI3MTM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wMDRlZDA2NC0xMTM2LTQxNWMtOTM5Yi0yYmViM2RjYWI3MTM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WrRIhinAWDqardbwD6M6P3Es0jfayRdGTB4rzoZifP7Z5BaDMV3F9LHoGQBJnsPRAAZL1QwM6VQOOwEeyMfSdg8zYhQdo9f7wl4H5TPzQ06cndib2UawJGFhPi1gs74Ok0wzVolJf5c8aZXKUHy48RBBJXqU_a3QY2P6l7hnM2ZPLE2Ywqy0qjCA7Pnpr4xeE5-VVdcblNwIz8Obo1C6fexTexwiUvkugm9mZOCeLb9LOoXOSM7Iz0cRzLEJyrlrCe5WjGYgJlzYZZHQLp8ley9sczDI1NvGlnvwUj3MpbU1Ttu07lxpoYe1cu3CtAmGrNK3Yy0HgrIPo2X52rCEAw "/>
    <n v="101"/>
    <s v=" 101 | Rosa Odar Prueba "/>
    <s v=" application/json, text/plain, */* "/>
    <s v=" No aplica "/>
    <n v="20100010136"/>
    <s v="gestionduenave-query"/>
    <s v=" https://gateway-apim-test.vuce.gob.pe/pass-through-https-cert/cp2/gestionduenave-query/1.0/narcotico/lista/2180 "/>
    <n v="113"/>
    <n v="113"/>
    <s v=" https://gateway-apim-test.vuce.gob.pe/pass-through-https-cert/cp2/gestionduenave-query/1.0/narcotico/lista/2180 "/>
    <s v=" https://gateway-apim-test.vuce.gob.pe/pass-through-https-cert/cp2/gestionduenave-query/1.0/narcotico/lista/2180 "/>
    <x v="119"/>
  </r>
  <r>
    <s v="Lista de narcóticos"/>
    <x v="0"/>
    <x v="0"/>
    <x v="61"/>
    <x v="2"/>
    <s v=" https://gateway-apim-test.vuce.gob.pe/pass-through-https-cert/cp2/processdue/1.0/camunda/init "/>
    <s v="{&quot;acronimo&quot;:&quot;LN&quot;,&quot;tipoSeguimientoId&quot;:1,&quot;document&quot;:&quot;&quot;,&quot;documentInstance&quot;:&quot;&quot;,&quot;body&quot;:{&quot;listaNarcoticoId&quot;:0,&quot;estado&quot;:&quot;S&quot;,&quot;escalaId&quot;:2180,&quot;indNarcotico&quot;:true,&quot;indRequiredNill&quot;:false,&quot;seguimiento&quot;:true,&quot;tipoSeguimiento&quot;:1,&quot;comentario&quot;:&quot;&quot;,&quot;listaNarcoticos&quot;:[{&quot;narcoticos&quot;:&quot;P&quot;,&quot;medicacion&quot;:&quot;NIGUNAN&quot;,&quot;fechaExpiracion&quot;:&quot;2025-08-21T00:00:00&quot;,&quot;id&quot;:-1,&quot;estado&quot;:&quot;S&quot;,&quot;usuidRegAud&quot;:&quot;101 | Rosa Odar Prueba&quot;}]},&quot;anuncio&quot;:false,&quot;id&quot;:0,&quot;registerArrival&quot;:false,&quot;directReception&quot;:false,&quot;corrected&quot;:false,&quot;requiredNill&quot;:false,&quot;escalaId&quot;:2180,&quot;acronymList&quot;:[&quot;PBIP&quot;,&quot;LT&quot;,&quot;LP&quot;,&quot;CP&quot;,&quot;DMS&quot;,&quot;LN&quot;,&quot;PR&quot;,&quot;DGA&quot;,&quot;DCAR&quot;]} "/>
    <s v=" Bearer eyJhbGciOiJSUzI1NiIsInR5cCIgOiAiSldUIiwia2lkIiA6ICJZbzNJa18xYU9XUk5QcWxPLVJVTmUzVjhESldTU2U0eUgybFp4MG52cy1rIn0.eyJleHAiOjE3NTU2MTUwMTIsImlhdCI6MTc1NTYxMzIxMiwianRpIjoiYTBiOTMyNDAtNGMyYy00MzlkLTkyZDQtOTkxY2M0OWRmYTQ5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wMDRlZDA2NC0xMTM2LTQxNWMtOTM5Yi0yYmViM2RjYWI3MTM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wMDRlZDA2NC0xMTM2LTQxNWMtOTM5Yi0yYmViM2RjYWI3MTM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WrRIhinAWDqardbwD6M6P3Es0jfayRdGTB4rzoZifP7Z5BaDMV3F9LHoGQBJnsPRAAZL1QwM6VQOOwEeyMfSdg8zYhQdo9f7wl4H5TPzQ06cndib2UawJGFhPi1gs74Ok0wzVolJf5c8aZXKUHy48RBBJXqU_a3QY2P6l7hnM2ZPLE2Ywqy0qjCA7Pnpr4xeE5-VVdcblNwIz8Obo1C6fexTexwiUvkugm9mZOCeLb9LOoXOSM7Iz0cRzLEJyrlrCe5WjGYgJlzYZZHQLp8ley9sczDI1NvGlnvwUj3MpbU1Ttu07lxpoYe1cu3CtAmGrNK3Yy0HgrIPo2X52rCEAw "/>
    <n v="101"/>
    <s v=" 101 | Rosa Odar Prueba "/>
    <s v=" application/json, text/plain, */* "/>
    <s v=" application/json "/>
    <n v="20100010136"/>
    <s v="processdue"/>
    <s v=" https://gateway-apim-test.vuce.gob.pe/pass-through-https-cert/cp2/processdue/1.0/camunda/init "/>
    <n v="95"/>
    <n v="95"/>
    <s v=" https://gateway-apim-test.vuce.gob.pe/pass-through-https-cert/cp2/processdue/1.0/camunda/init "/>
    <s v=" https://gateway-apim-test.vuce.gob.pe/pass-through-https-cert/cp2/processdue/1.0/camunda/init "/>
    <x v="19"/>
  </r>
  <r>
    <s v="Lista de narcóticos"/>
    <x v="0"/>
    <x v="0"/>
    <x v="62"/>
    <x v="2"/>
    <s v=" https://gateway-apim-test.vuce.gob.pe/pass-through-https-cert/cp2/processdue/1.0/camunda/init "/>
    <s v=" {&quot;acronimo&quot;:&quot;LN&quot;,&quot;tipoSeguimientoId&quot;:2,&quot;document&quot;:&quot;&quot;,&quot;documentInstance&quot;:&quot;&quot;,&quot;body&quot;:{&quot;listaNarcoticoId&quot;:995,&quot;estado&quot;:&quot;S&quot;,&quot;indNarcotico&quot;:true,&quot;listaNarcoticos&quot;:[{&quot;id&quot;:1100,&quot;narcoticos&quot;:&quot;P&quot;,&quot;medicacion&quot;:&quot;NIGUNAN&quot;,&quot;fechaExpiracion&quot;:&quot;2025-08-21T00:00:00&quot;,&quot;estado&quot;:&quot;S&quot;,&quot;usuidRegAud&quot;:&quot;101 | Rosa Odar Prueba&quot;}],&quot;escalaId&quot;:2180,&quot;seguimiento&quot;:false,&quot;indRequiredNill&quot;:false,&quot;tipoSeguimiento&quot;:2,&quot;comentario&quot;:&quot;&quot;},&quot;anuncio&quot;:false,&quot;id&quot;:995,&quot;registerArrival&quot;:false,&quot;directReception&quot;:false,&quot;corrected&quot;:false,&quot;requiredNill&quot;:false,&quot;escalaId&quot;:2180,&quot;acronymList&quot;:[&quot;PBIP&quot;,&quot;LT&quot;,&quot;LP&quot;,&quot;CP&quot;,&quot;DMS&quot;,&quot;LN&quot;,&quot;PR&quot;,&quot;DGA&quot;,&quot;DCAR&quot;]} "/>
    <s v=" Bearer eyJhbGciOiJSUzI1NiIsInR5cCIgOiAiSldUIiwia2lkIiA6ICJZbzNJa18xYU9XUk5QcWxPLVJVTmUzVjhESldTU2U0eUgybFp4MG52cy1rIn0.eyJleHAiOjE3NTU2MTUwMTIsImlhdCI6MTc1NTYxMzIxMiwianRpIjoiYTBiOTMyNDAtNGMyYy00MzlkLTkyZDQtOTkxY2M0OWRmYTQ5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wMDRlZDA2NC0xMTM2LTQxNWMtOTM5Yi0yYmViM2RjYWI3MTM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wMDRlZDA2NC0xMTM2LTQxNWMtOTM5Yi0yYmViM2RjYWI3MTM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WrRIhinAWDqardbwD6M6P3Es0jfayRdGTB4rzoZifP7Z5BaDMV3F9LHoGQBJnsPRAAZL1QwM6VQOOwEeyMfSdg8zYhQdo9f7wl4H5TPzQ06cndib2UawJGFhPi1gs74Ok0wzVolJf5c8aZXKUHy48RBBJXqU_a3QY2P6l7hnM2ZPLE2Ywqy0qjCA7Pnpr4xeE5-VVdcblNwIz8Obo1C6fexTexwiUvkugm9mZOCeLb9LOoXOSM7Iz0cRzLEJyrlrCe5WjGYgJlzYZZHQLp8ley9sczDI1NvGlnvwUj3MpbU1Ttu07lxpoYe1cu3CtAmGrNK3Yy0HgrIPo2X52rCEAw "/>
    <n v="101"/>
    <s v=" 101 | Rosa Odar Prueba "/>
    <s v=" application/json, text/plain, */* "/>
    <s v=" application/json "/>
    <n v="20100010136"/>
    <s v="processdue"/>
    <s v=" https://gateway-apim-test.vuce.gob.pe/pass-through-https-cert/cp2/processdue/1.0/camunda/init "/>
    <n v="95"/>
    <n v="95"/>
    <s v=" https://gateway-apim-test.vuce.gob.pe/pass-through-https-cert/cp2/processdue/1.0/camunda/init "/>
    <s v=" https://gateway-apim-test.vuce.gob.pe/pass-through-https-cert/cp2/processdue/1.0/camunda/init "/>
    <x v="19"/>
  </r>
  <r>
    <s v="Lista de narcóticos - opinar"/>
    <x v="0"/>
    <x v="0"/>
    <x v="59"/>
    <x v="3"/>
    <s v="https://gateway-apim-test.vuce.gob.pe/pass-through-https-cert/cp2/cambioagenciatripulante-query/1.0/tripulante/lista/1306?capitan=true"/>
    <s v="No aplica"/>
    <s v="Bearer eyJhbGciOiJSUzI1NiIsInR5cCIgOiAiSldUIiwia2lkIiA6ICJZbzNJa18xYU9XUk5QcWxPLVJVTmUzVjhESldTU2U0eUgybFp4MG52cy1rIn0.eyJleHAiOjE3NTU3MTA5NTQsImlhdCI6MTc1NTcwOTE1NCwianRpIjoiODc3YTYzNDktYjE1Mi00ZjYzLWFkZDQtZDg4YTIwMzJhNTM1IiwiaXNzIjoiaHR0cHM6Ly9hdXRob3JpemUtdGVzdC52dWNlLmdvYi5wZS9hdXRoMi9yZWFsbXMvYXV0ZW50aWNhY2lvbjIiLCJhdWQiOiJhY2NvdW50Iiwic3ViIjoiZjo1ODY4MTA4Zi0yZTdkLTQ4NGEtYTZkYi00ZWYyMmZhZjJlYWE6Y3AtY2VydGktMTJAZ21haWwuY29tIiwidHlwIjoiQmVhcmVyIiwiYXpwIjoibGFuZGluZy1hdXRoMiIsInNlc3Npb25fc3RhdGUiOiJlMmQ0YjFlYy1kOTY3LTQ5ZmEtOGQ5NS04NzJhY2U5ZmU1Nzk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JlMmQ0YjFlYy1kOTY3LTQ5ZmEtOGQ5NS04NzJhY2U5ZmU1NzkiLCJlbWFpbF92ZXJpZmllZCI6ZmFsc2UsImRlc1RpcG9Eb2N1bWVudG8iOiJETkkiLCJjb2RUaXBvRG9jdW1lbnRvIjoiMiIsInByZWZlcnJlZF91c2VybmFtZSI6ImNwLWNlcnRpLTEyQGdtYWlsLmNvbSIsIm51bWVyb0RvY3VtZW50byI6IjQwODk4MDA3IiwiYXBlTWF0ZXJubyI6Ik5vbGFuIiwibm9tYnJlQ29tcGxldG8iOiJOaWxkYSBOdcOxZXogTm9sYW4iLCJhcGVQYXRlcm5vIjoiTnXDsWV6IiwiZW1haWwiOiJjcC1jZXJ0aS0xMkBnbWFpbC5jb20iLCJub21icmVzIjoiTmlsZGEifQ.CtZZZvYECm1-eVDh-r9nYzEW1O4LIY1UhZ03DeKmnhTtp4jfbm-A7jKu89vWTLd0YKF2L42AtOGJ1kxcd0-xDzzPjT07t0AD0ILKzh1OiaaH8uQrDk11q5DkCYQ72GBpdNbhAfMCQCO4G2-Hh8qdcAvaDOzUvlQZPvFWc2HF-ZbXJ9qTkAzlgkWeJKJZnQZqbJenVo7sByE4TqslJuGAXYiT8uKPwtNyXZrIJ3zpa-HU1i03sEegKOKhOMEIuTrheyYPjjnAeYpJ0_5sH4FcOSGini99RXih0LjXdKJsplnbQM1IenN8OWHqT0jDGHRRnYU_CvQvsvik8Kjbm8bgGQ"/>
    <n v="111"/>
    <s v="111 | Nilda Nuñez Nolan"/>
    <m/>
    <s v="application/json"/>
    <n v="20147907487"/>
    <s v="cambioagenciatripulante-query"/>
    <s v="https://gateway-apim-test.vuce.gob.pe/pass-through-https-cert/cp2/cambioagenciatripulante-query/1.0/tripulante/lista/1306?capitan=true"/>
    <n v="134"/>
    <n v="122"/>
    <s v="https://gateway-apim-test.vuce.gob.pe/pass-through-https-cert/cp2/cambioagenciatripulante-query/1.0/tripulante/lista/1306?"/>
    <s v="https://gateway-apim-test.vuce.gob.pe/pass-through-https-cert/cp2/cambioagenciatripulante-query/1.0/tripulante/lista/1306?"/>
    <x v="34"/>
  </r>
  <r>
    <s v="Lista de narcóticos - opinar"/>
    <x v="0"/>
    <x v="0"/>
    <x v="63"/>
    <x v="4"/>
    <s v="https://gateway-apim-test.vuce.gob.pe/pass-through-https-cert/cp2/gestionduenave-command/1.0/escala-revision"/>
    <s v="{&quot;escala&quot;:1306,&quot;ruc&quot;:&quot;20147907487&quot;,&quot;indEnRevision&quot;:true,&quot;user&quot;:&quot;111 | Nilda Nuñez Nolan&quot;}"/>
    <s v="Bearer eyJhbGciOiJSUzI1NiIsInR5cCIgOiAiSldUIiwia2lkIiA6ICJZbzNJa18xYU9XUk5QcWxPLVJVTmUzVjhESldTU2U0eUgybFp4MG52cy1rIn0.eyJleHAiOjE3NTU3MTA5NTQsImlhdCI6MTc1NTcwOTE1NCwianRpIjoiODc3YTYzNDktYjE1Mi00ZjYzLWFkZDQtZDg4YTIwMzJhNTM1IiwiaXNzIjoiaHR0cHM6Ly9hdXRob3JpemUtdGVzdC52dWNlLmdvYi5wZS9hdXRoMi9yZWFsbXMvYXV0ZW50aWNhY2lvbjIiLCJhdWQiOiJhY2NvdW50Iiwic3ViIjoiZjo1ODY4MTA4Zi0yZTdkLTQ4NGEtYTZkYi00ZWYyMmZhZjJlYWE6Y3AtY2VydGktMTJAZ21haWwuY29tIiwidHlwIjoiQmVhcmVyIiwiYXpwIjoibGFuZGluZy1hdXRoMiIsInNlc3Npb25fc3RhdGUiOiJlMmQ0YjFlYy1kOTY3LTQ5ZmEtOGQ5NS04NzJhY2U5ZmU1Nzk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JlMmQ0YjFlYy1kOTY3LTQ5ZmEtOGQ5NS04NzJhY2U5ZmU1NzkiLCJlbWFpbF92ZXJpZmllZCI6ZmFsc2UsImRlc1RpcG9Eb2N1bWVudG8iOiJETkkiLCJjb2RUaXBvRG9jdW1lbnRvIjoiMiIsInByZWZlcnJlZF91c2VybmFtZSI6ImNwLWNlcnRpLTEyQGdtYWlsLmNvbSIsIm51bWVyb0RvY3VtZW50byI6IjQwODk4MDA3IiwiYXBlTWF0ZXJubyI6Ik5vbGFuIiwibm9tYnJlQ29tcGxldG8iOiJOaWxkYSBOdcOxZXogTm9sYW4iLCJhcGVQYXRlcm5vIjoiTnXDsWV6IiwiZW1haWwiOiJjcC1jZXJ0aS0xMkBnbWFpbC5jb20iLCJub21icmVzIjoiTmlsZGEifQ.CtZZZvYECm1-eVDh-r9nYzEW1O4LIY1UhZ03DeKmnhTtp4jfbm-A7jKu89vWTLd0YKF2L42AtOGJ1kxcd0-xDzzPjT07t0AD0ILKzh1OiaaH8uQrDk11q5DkCYQ72GBpdNbhAfMCQCO4G2-Hh8qdcAvaDOzUvlQZPvFWc2HF-ZbXJ9qTkAzlgkWeJKJZnQZqbJenVo7sByE4TqslJuGAXYiT8uKPwtNyXZrIJ3zpa-HU1i03sEegKOKhOMEIuTrheyYPjjnAeYpJ0_5sH4FcOSGini99RXih0LjXdKJsplnbQM1IenN8OWHqT0jDGHRRnYU_CvQvsvik8Kjbm8bgGQ"/>
    <n v="111"/>
    <s v="111 | Nilda Nuñez Nolan"/>
    <m/>
    <s v="application/json"/>
    <n v="20147907487"/>
    <s v="gestionduenave-command"/>
    <s v="https://gateway-apim-test.vuce.gob.pe/pass-through-https-cert/cp2/gestionduenave-command/1.0/escala-revision"/>
    <n v="108"/>
    <n v="108"/>
    <s v="https://gateway-apim-test.vuce.gob.pe/pass-through-https-cert/cp2/gestionduenave-command/1.0/escala-revision"/>
    <s v="https://gateway-apim-test.vuce.gob.pe/pass-through-https-cert/cp2/gestionduenave-command/1.0/escala-revision"/>
    <x v="35"/>
  </r>
  <r>
    <s v="Lista de narcóticos - opinar"/>
    <x v="0"/>
    <x v="0"/>
    <x v="64"/>
    <x v="3"/>
    <s v="https://gateway-apim-test.vuce.gob.pe/pass-through-https-cert/cp2/gestionduenave-query/1.0/agency/findByRuc?ruc=20100010136"/>
    <s v="No aplica"/>
    <s v="Bearer eyJhbGciOiJSUzI1NiIsInR5cCIgOiAiSldUIiwia2lkIiA6ICJZbzNJa18xYU9XUk5QcWxPLVJVTmUzVjhESldTU2U0eUgybFp4MG52cy1rIn0.eyJleHAiOjE3NTU3MTA5NTQsImlhdCI6MTc1NTcwOTE1NCwianRpIjoiODc3YTYzNDktYjE1Mi00ZjYzLWFkZDQtZDg4YTIwMzJhNTM1IiwiaXNzIjoiaHR0cHM6Ly9hdXRob3JpemUtdGVzdC52dWNlLmdvYi5wZS9hdXRoMi9yZWFsbXMvYXV0ZW50aWNhY2lvbjIiLCJhdWQiOiJhY2NvdW50Iiwic3ViIjoiZjo1ODY4MTA4Zi0yZTdkLTQ4NGEtYTZkYi00ZWYyMmZhZjJlYWE6Y3AtY2VydGktMTJAZ21haWwuY29tIiwidHlwIjoiQmVhcmVyIiwiYXpwIjoibGFuZGluZy1hdXRoMiIsInNlc3Npb25fc3RhdGUiOiJlMmQ0YjFlYy1kOTY3LTQ5ZmEtOGQ5NS04NzJhY2U5ZmU1Nzk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JlMmQ0YjFlYy1kOTY3LTQ5ZmEtOGQ5NS04NzJhY2U5ZmU1NzkiLCJlbWFpbF92ZXJpZmllZCI6ZmFsc2UsImRlc1RpcG9Eb2N1bWVudG8iOiJETkkiLCJjb2RUaXBvRG9jdW1lbnRvIjoiMiIsInByZWZlcnJlZF91c2VybmFtZSI6ImNwLWNlcnRpLTEyQGdtYWlsLmNvbSIsIm51bWVyb0RvY3VtZW50byI6IjQwODk4MDA3IiwiYXBlTWF0ZXJubyI6Ik5vbGFuIiwibm9tYnJlQ29tcGxldG8iOiJOaWxkYSBOdcOxZXogTm9sYW4iLCJhcGVQYXRlcm5vIjoiTnXDsWV6IiwiZW1haWwiOiJjcC1jZXJ0aS0xMkBnbWFpbC5jb20iLCJub21icmVzIjoiTmlsZGEifQ.CtZZZvYECm1-eVDh-r9nYzEW1O4LIY1UhZ03DeKmnhTtp4jfbm-A7jKu89vWTLd0YKF2L42AtOGJ1kxcd0-xDzzPjT07t0AD0ILKzh1OiaaH8uQrDk11q5DkCYQ72GBpdNbhAfMCQCO4G2-Hh8qdcAvaDOzUvlQZPvFWc2HF-ZbXJ9qTkAzlgkWeJKJZnQZqbJenVo7sByE4TqslJuGAXYiT8uKPwtNyXZrIJ3zpa-HU1i03sEegKOKhOMEIuTrheyYPjjnAeYpJ0_5sH4FcOSGini99RXih0LjXdKJsplnbQM1IenN8OWHqT0jDGHRRnYU_CvQvsvik8Kjbm8bgGQ"/>
    <n v="111"/>
    <s v="111 | Nilda Nuñez Nolan"/>
    <m/>
    <s v="application/json"/>
    <n v="20147907487"/>
    <s v="gestionduenave-query"/>
    <s v="https://gateway-apim-test.vuce.gob.pe/pass-through-https-cert/cp2/gestionduenave-query/1.0/agency/findByRuc?ruc=20100010136"/>
    <n v="123"/>
    <n v="108"/>
    <s v="https://gateway-apim-test.vuce.gob.pe/pass-through-https-cert/cp2/gestionduenave-query/1.0/agency/findByRuc?"/>
    <s v="https://gateway-apim-test.vuce.gob.pe/pass-through-https-cert/cp2/gestionduenave-query/1.0/agency/findByRuc?"/>
    <x v="36"/>
  </r>
  <r>
    <s v="Lista de narcóticos - opinar"/>
    <x v="0"/>
    <x v="0"/>
    <x v="63"/>
    <x v="3"/>
    <s v="https://gateway-apim-test.vuce.gob.pe/pass-through-https-cert/cp2/gestionduenave-query/1.0/agency/findByRuc?ruc=20100010136"/>
    <s v="No aplica"/>
    <s v="Bearer eyJhbGciOiJSUzI1NiIsInR5cCIgOiAiSldUIiwia2lkIiA6ICJZbzNJa18xYU9XUk5QcWxPLVJVTmUzVjhESldTU2U0eUgybFp4MG52cy1rIn0.eyJleHAiOjE3NTU3MTA5NTQsImlhdCI6MTc1NTcwOTE1NCwianRpIjoiODc3YTYzNDktYjE1Mi00ZjYzLWFkZDQtZDg4YTIwMzJhNTM1IiwiaXNzIjoiaHR0cHM6Ly9hdXRob3JpemUtdGVzdC52dWNlLmdvYi5wZS9hdXRoMi9yZWFsbXMvYXV0ZW50aWNhY2lvbjIiLCJhdWQiOiJhY2NvdW50Iiwic3ViIjoiZjo1ODY4MTA4Zi0yZTdkLTQ4NGEtYTZkYi00ZWYyMmZhZjJlYWE6Y3AtY2VydGktMTJAZ21haWwuY29tIiwidHlwIjoiQmVhcmVyIiwiYXpwIjoibGFuZGluZy1hdXRoMiIsInNlc3Npb25fc3RhdGUiOiJlMmQ0YjFlYy1kOTY3LTQ5ZmEtOGQ5NS04NzJhY2U5ZmU1Nzk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JlMmQ0YjFlYy1kOTY3LTQ5ZmEtOGQ5NS04NzJhY2U5ZmU1NzkiLCJlbWFpbF92ZXJpZmllZCI6ZmFsc2UsImRlc1RpcG9Eb2N1bWVudG8iOiJETkkiLCJjb2RUaXBvRG9jdW1lbnRvIjoiMiIsInByZWZlcnJlZF91c2VybmFtZSI6ImNwLWNlcnRpLTEyQGdtYWlsLmNvbSIsIm51bWVyb0RvY3VtZW50byI6IjQwODk4MDA3IiwiYXBlTWF0ZXJubyI6Ik5vbGFuIiwibm9tYnJlQ29tcGxldG8iOiJOaWxkYSBOdcOxZXogTm9sYW4iLCJhcGVQYXRlcm5vIjoiTnXDsWV6IiwiZW1haWwiOiJjcC1jZXJ0aS0xMkBnbWFpbC5jb20iLCJub21icmVzIjoiTmlsZGEifQ.CtZZZvYECm1-eVDh-r9nYzEW1O4LIY1UhZ03DeKmnhTtp4jfbm-A7jKu89vWTLd0YKF2L42AtOGJ1kxcd0-xDzzPjT07t0AD0ILKzh1OiaaH8uQrDk11q5DkCYQ72GBpdNbhAfMCQCO4G2-Hh8qdcAvaDOzUvlQZPvFWc2HF-ZbXJ9qTkAzlgkWeJKJZnQZqbJenVo7sByE4TqslJuGAXYiT8uKPwtNyXZrIJ3zpa-HU1i03sEegKOKhOMEIuTrheyYPjjnAeYpJ0_5sH4FcOSGini99RXih0LjXdKJsplnbQM1IenN8OWHqT0jDGHRRnYU_CvQvsvik8Kjbm8bgGQ"/>
    <n v="111"/>
    <s v="111 | Nilda Nuñez Nolan"/>
    <m/>
    <s v="application/json"/>
    <n v="20147907487"/>
    <s v="gestionduenave-query"/>
    <s v="https://gateway-apim-test.vuce.gob.pe/pass-through-https-cert/cp2/gestionduenave-query/1.0/agency/findByRuc?ruc=20100010136"/>
    <n v="123"/>
    <n v="108"/>
    <s v="https://gateway-apim-test.vuce.gob.pe/pass-through-https-cert/cp2/gestionduenave-query/1.0/agency/findByRuc?"/>
    <s v="https://gateway-apim-test.vuce.gob.pe/pass-through-https-cert/cp2/gestionduenave-query/1.0/agency/findByRuc?"/>
    <x v="36"/>
  </r>
  <r>
    <s v="Lista de narcóticos - opinar"/>
    <x v="0"/>
    <x v="0"/>
    <x v="63"/>
    <x v="3"/>
    <s v="https://gateway-apim-test.vuce.gob.pe/pass-through-https-cert/cp2/gestionduenave-query/1.0/agency/findByRuc?ruc=20101395031"/>
    <s v="No aplica"/>
    <s v="Bearer eyJhbGciOiJSUzI1NiIsInR5cCIgOiAiSldUIiwia2lkIiA6ICJZbzNJa18xYU9XUk5QcWxPLVJVTmUzVjhESldTU2U0eUgybFp4MG52cy1rIn0.eyJleHAiOjE3NTU3MTA5NTQsImlhdCI6MTc1NTcwOTE1NCwianRpIjoiODc3YTYzNDktYjE1Mi00ZjYzLWFkZDQtZDg4YTIwMzJhNTM1IiwiaXNzIjoiaHR0cHM6Ly9hdXRob3JpemUtdGVzdC52dWNlLmdvYi5wZS9hdXRoMi9yZWFsbXMvYXV0ZW50aWNhY2lvbjIiLCJhdWQiOiJhY2NvdW50Iiwic3ViIjoiZjo1ODY4MTA4Zi0yZTdkLTQ4NGEtYTZkYi00ZWYyMmZhZjJlYWE6Y3AtY2VydGktMTJAZ21haWwuY29tIiwidHlwIjoiQmVhcmVyIiwiYXpwIjoibGFuZGluZy1hdXRoMiIsInNlc3Npb25fc3RhdGUiOiJlMmQ0YjFlYy1kOTY3LTQ5ZmEtOGQ5NS04NzJhY2U5ZmU1Nzk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JlMmQ0YjFlYy1kOTY3LTQ5ZmEtOGQ5NS04NzJhY2U5ZmU1NzkiLCJlbWFpbF92ZXJpZmllZCI6ZmFsc2UsImRlc1RpcG9Eb2N1bWVudG8iOiJETkkiLCJjb2RUaXBvRG9jdW1lbnRvIjoiMiIsInByZWZlcnJlZF91c2VybmFtZSI6ImNwLWNlcnRpLTEyQGdtYWlsLmNvbSIsIm51bWVyb0RvY3VtZW50byI6IjQwODk4MDA3IiwiYXBlTWF0ZXJubyI6Ik5vbGFuIiwibm9tYnJlQ29tcGxldG8iOiJOaWxkYSBOdcOxZXogTm9sYW4iLCJhcGVQYXRlcm5vIjoiTnXDsWV6IiwiZW1haWwiOiJjcC1jZXJ0aS0xMkBnbWFpbC5jb20iLCJub21icmVzIjoiTmlsZGEifQ.CtZZZvYECm1-eVDh-r9nYzEW1O4LIY1UhZ03DeKmnhTtp4jfbm-A7jKu89vWTLd0YKF2L42AtOGJ1kxcd0-xDzzPjT07t0AD0ILKzh1OiaaH8uQrDk11q5DkCYQ72GBpdNbhAfMCQCO4G2-Hh8qdcAvaDOzUvlQZPvFWc2HF-ZbXJ9qTkAzlgkWeJKJZnQZqbJenVo7sByE4TqslJuGAXYiT8uKPwtNyXZrIJ3zpa-HU1i03sEegKOKhOMEIuTrheyYPjjnAeYpJ0_5sH4FcOSGini99RXih0LjXdKJsplnbQM1IenN8OWHqT0jDGHRRnYU_CvQvsvik8Kjbm8bgGQ"/>
    <n v="111"/>
    <s v="111 | Nilda Nuñez Nolan"/>
    <m/>
    <s v="application/json"/>
    <n v="20147907487"/>
    <s v="gestionduenave-query"/>
    <s v="https://gateway-apim-test.vuce.gob.pe/pass-through-https-cert/cp2/gestionduenave-query/1.0/agency/findByRuc?ruc=20101395031"/>
    <n v="123"/>
    <n v="108"/>
    <s v="https://gateway-apim-test.vuce.gob.pe/pass-through-https-cert/cp2/gestionduenave-query/1.0/agency/findByRuc?"/>
    <s v="https://gateway-apim-test.vuce.gob.pe/pass-through-https-cert/cp2/gestionduenave-query/1.0/agency/findByRuc?"/>
    <x v="36"/>
  </r>
  <r>
    <s v="Lista de narcóticos - opinar"/>
    <x v="0"/>
    <x v="0"/>
    <x v="63"/>
    <x v="3"/>
    <s v="https://gateway-apim-test.vuce.gob.pe/pass-through-https-cert/cp2/gestionduenave-query/1.0/agency/findByRuc?ruc=20147907487"/>
    <s v="No aplica"/>
    <s v="Bearer eyJhbGciOiJSUzI1NiIsInR5cCIgOiAiSldUIiwia2lkIiA6ICJZbzNJa18xYU9XUk5QcWxPLVJVTmUzVjhESldTU2U0eUgybFp4MG52cy1rIn0.eyJleHAiOjE3NTU3MTA5NTQsImlhdCI6MTc1NTcwOTE1NCwianRpIjoiODc3YTYzNDktYjE1Mi00ZjYzLWFkZDQtZDg4YTIwMzJhNTM1IiwiaXNzIjoiaHR0cHM6Ly9hdXRob3JpemUtdGVzdC52dWNlLmdvYi5wZS9hdXRoMi9yZWFsbXMvYXV0ZW50aWNhY2lvbjIiLCJhdWQiOiJhY2NvdW50Iiwic3ViIjoiZjo1ODY4MTA4Zi0yZTdkLTQ4NGEtYTZkYi00ZWYyMmZhZjJlYWE6Y3AtY2VydGktMTJAZ21haWwuY29tIiwidHlwIjoiQmVhcmVyIiwiYXpwIjoibGFuZGluZy1hdXRoMiIsInNlc3Npb25fc3RhdGUiOiJlMmQ0YjFlYy1kOTY3LTQ5ZmEtOGQ5NS04NzJhY2U5ZmU1Nzk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JlMmQ0YjFlYy1kOTY3LTQ5ZmEtOGQ5NS04NzJhY2U5ZmU1NzkiLCJlbWFpbF92ZXJpZmllZCI6ZmFsc2UsImRlc1RpcG9Eb2N1bWVudG8iOiJETkkiLCJjb2RUaXBvRG9jdW1lbnRvIjoiMiIsInByZWZlcnJlZF91c2VybmFtZSI6ImNwLWNlcnRpLTEyQGdtYWlsLmNvbSIsIm51bWVyb0RvY3VtZW50byI6IjQwODk4MDA3IiwiYXBlTWF0ZXJubyI6Ik5vbGFuIiwibm9tYnJlQ29tcGxldG8iOiJOaWxkYSBOdcOxZXogTm9sYW4iLCJhcGVQYXRlcm5vIjoiTnXDsWV6IiwiZW1haWwiOiJjcC1jZXJ0aS0xMkBnbWFpbC5jb20iLCJub21icmVzIjoiTmlsZGEifQ.CtZZZvYECm1-eVDh-r9nYzEW1O4LIY1UhZ03DeKmnhTtp4jfbm-A7jKu89vWTLd0YKF2L42AtOGJ1kxcd0-xDzzPjT07t0AD0ILKzh1OiaaH8uQrDk11q5DkCYQ72GBpdNbhAfMCQCO4G2-Hh8qdcAvaDOzUvlQZPvFWc2HF-ZbXJ9qTkAzlgkWeJKJZnQZqbJenVo7sByE4TqslJuGAXYiT8uKPwtNyXZrIJ3zpa-HU1i03sEegKOKhOMEIuTrheyYPjjnAeYpJ0_5sH4FcOSGini99RXih0LjXdKJsplnbQM1IenN8OWHqT0jDGHRRnYU_CvQvsvik8Kjbm8bgGQ"/>
    <n v="111"/>
    <s v="111 | Nilda Nuñez Nolan"/>
    <m/>
    <s v="application/json"/>
    <n v="20147907487"/>
    <s v="gestionduenave-query"/>
    <s v="https://gateway-apim-test.vuce.gob.pe/pass-through-https-cert/cp2/gestionduenave-query/1.0/agency/findByRuc?ruc=20147907487"/>
    <n v="123"/>
    <n v="108"/>
    <s v="https://gateway-apim-test.vuce.gob.pe/pass-through-https-cert/cp2/gestionduenave-query/1.0/agency/findByRuc?"/>
    <s v="https://gateway-apim-test.vuce.gob.pe/pass-through-https-cert/cp2/gestionduenave-query/1.0/agency/findByRuc?"/>
    <x v="36"/>
  </r>
  <r>
    <s v="Lista de narcóticos - opinar"/>
    <x v="0"/>
    <x v="0"/>
    <x v="63"/>
    <x v="3"/>
    <s v="https://gateway-apim-test.vuce.gob.pe/pass-through-https-cert/cp2/gestionduenave-query/1.0/escalas/1306?escalaId=1306"/>
    <s v="No aplica"/>
    <s v="Bearer eyJhbGciOiJSUzI1NiIsInR5cCIgOiAiSldUIiwia2lkIiA6ICJZbzNJa18xYU9XUk5QcWxPLVJVTmUzVjhESldTU2U0eUgybFp4MG52cy1rIn0.eyJleHAiOjE3NTU3MTA5NTQsImlhdCI6MTc1NTcwOTE1NCwianRpIjoiODc3YTYzNDktYjE1Mi00ZjYzLWFkZDQtZDg4YTIwMzJhNTM1IiwiaXNzIjoiaHR0cHM6Ly9hdXRob3JpemUtdGVzdC52dWNlLmdvYi5wZS9hdXRoMi9yZWFsbXMvYXV0ZW50aWNhY2lvbjIiLCJhdWQiOiJhY2NvdW50Iiwic3ViIjoiZjo1ODY4MTA4Zi0yZTdkLTQ4NGEtYTZkYi00ZWYyMmZhZjJlYWE6Y3AtY2VydGktMTJAZ21haWwuY29tIiwidHlwIjoiQmVhcmVyIiwiYXpwIjoibGFuZGluZy1hdXRoMiIsInNlc3Npb25fc3RhdGUiOiJlMmQ0YjFlYy1kOTY3LTQ5ZmEtOGQ5NS04NzJhY2U5ZmU1Nzk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JlMmQ0YjFlYy1kOTY3LTQ5ZmEtOGQ5NS04NzJhY2U5ZmU1NzkiLCJlbWFpbF92ZXJpZmllZCI6ZmFsc2UsImRlc1RpcG9Eb2N1bWVudG8iOiJETkkiLCJjb2RUaXBvRG9jdW1lbnRvIjoiMiIsInByZWZlcnJlZF91c2VybmFtZSI6ImNwLWNlcnRpLTEyQGdtYWlsLmNvbSIsIm51bWVyb0RvY3VtZW50byI6IjQwODk4MDA3IiwiYXBlTWF0ZXJubyI6Ik5vbGFuIiwibm9tYnJlQ29tcGxldG8iOiJOaWxkYSBOdcOxZXogTm9sYW4iLCJhcGVQYXRlcm5vIjoiTnXDsWV6IiwiZW1haWwiOiJjcC1jZXJ0aS0xMkBnbWFpbC5jb20iLCJub21icmVzIjoiTmlsZGEifQ.CtZZZvYECm1-eVDh-r9nYzEW1O4LIY1UhZ03DeKmnhTtp4jfbm-A7jKu89vWTLd0YKF2L42AtOGJ1kxcd0-xDzzPjT07t0AD0ILKzh1OiaaH8uQrDk11q5DkCYQ72GBpdNbhAfMCQCO4G2-Hh8qdcAvaDOzUvlQZPvFWc2HF-ZbXJ9qTkAzlgkWeJKJZnQZqbJenVo7sByE4TqslJuGAXYiT8uKPwtNyXZrIJ3zpa-HU1i03sEegKOKhOMEIuTrheyYPjjnAeYpJ0_5sH4FcOSGini99RXih0LjXdKJsplnbQM1IenN8OWHqT0jDGHRRnYU_CvQvsvik8Kjbm8bgGQ"/>
    <n v="111"/>
    <s v="111 | Nilda Nuñez Nolan"/>
    <m/>
    <s v="application/json"/>
    <n v="20147907487"/>
    <s v="gestionduenave-query"/>
    <s v="https://gateway-apim-test.vuce.gob.pe/pass-through-https-cert/cp2/gestionduenave-query/1.0/escalas/1306?escalaId=1306"/>
    <n v="117"/>
    <n v="104"/>
    <s v="https://gateway-apim-test.vuce.gob.pe/pass-through-https-cert/cp2/gestionduenave-query/1.0/escalas/1306?"/>
    <s v="https://gateway-apim-test.vuce.gob.pe/pass-through-https-cert/cp2/gestionduenave-query/1.0/escalas/1306?"/>
    <x v="38"/>
  </r>
  <r>
    <s v="Lista de narcóticos - opinar"/>
    <x v="0"/>
    <x v="0"/>
    <x v="63"/>
    <x v="3"/>
    <s v="https://gateway-apim-test.vuce.gob.pe/pass-through-https-cert/cp2/gestionduenave-query/1.0/escalas/convoy/1306"/>
    <s v="No aplica"/>
    <s v="Bearer eyJhbGciOiJSUzI1NiIsInR5cCIgOiAiSldUIiwia2lkIiA6ICJZbzNJa18xYU9XUk5QcWxPLVJVTmUzVjhESldTU2U0eUgybFp4MG52cy1rIn0.eyJleHAiOjE3NTU3MTA5NTQsImlhdCI6MTc1NTcwOTE1NCwianRpIjoiODc3YTYzNDktYjE1Mi00ZjYzLWFkZDQtZDg4YTIwMzJhNTM1IiwiaXNzIjoiaHR0cHM6Ly9hdXRob3JpemUtdGVzdC52dWNlLmdvYi5wZS9hdXRoMi9yZWFsbXMvYXV0ZW50aWNhY2lvbjIiLCJhdWQiOiJhY2NvdW50Iiwic3ViIjoiZjo1ODY4MTA4Zi0yZTdkLTQ4NGEtYTZkYi00ZWYyMmZhZjJlYWE6Y3AtY2VydGktMTJAZ21haWwuY29tIiwidHlwIjoiQmVhcmVyIiwiYXpwIjoibGFuZGluZy1hdXRoMiIsInNlc3Npb25fc3RhdGUiOiJlMmQ0YjFlYy1kOTY3LTQ5ZmEtOGQ5NS04NzJhY2U5ZmU1Nzk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JlMmQ0YjFlYy1kOTY3LTQ5ZmEtOGQ5NS04NzJhY2U5ZmU1NzkiLCJlbWFpbF92ZXJpZmllZCI6ZmFsc2UsImRlc1RpcG9Eb2N1bWVudG8iOiJETkkiLCJjb2RUaXBvRG9jdW1lbnRvIjoiMiIsInByZWZlcnJlZF91c2VybmFtZSI6ImNwLWNlcnRpLTEyQGdtYWlsLmNvbSIsIm51bWVyb0RvY3VtZW50byI6IjQwODk4MDA3IiwiYXBlTWF0ZXJubyI6Ik5vbGFuIiwibm9tYnJlQ29tcGxldG8iOiJOaWxkYSBOdcOxZXogTm9sYW4iLCJhcGVQYXRlcm5vIjoiTnXDsWV6IiwiZW1haWwiOiJjcC1jZXJ0aS0xMkBnbWFpbC5jb20iLCJub21icmVzIjoiTmlsZGEifQ.CtZZZvYECm1-eVDh-r9nYzEW1O4LIY1UhZ03DeKmnhTtp4jfbm-A7jKu89vWTLd0YKF2L42AtOGJ1kxcd0-xDzzPjT07t0AD0ILKzh1OiaaH8uQrDk11q5DkCYQ72GBpdNbhAfMCQCO4G2-Hh8qdcAvaDOzUvlQZPvFWc2HF-ZbXJ9qTkAzlgkWeJKJZnQZqbJenVo7sByE4TqslJuGAXYiT8uKPwtNyXZrIJ3zpa-HU1i03sEegKOKhOMEIuTrheyYPjjnAeYpJ0_5sH4FcOSGini99RXih0LjXdKJsplnbQM1IenN8OWHqT0jDGHRRnYU_CvQvsvik8Kjbm8bgGQ"/>
    <n v="111"/>
    <s v="111 | Nilda Nuñez Nolan"/>
    <m/>
    <s v="application/json"/>
    <n v="20147907487"/>
    <s v="gestionduenave-query"/>
    <s v="https://gateway-apim-test.vuce.gob.pe/pass-through-https-cert/cp2/gestionduenave-query/1.0/escalas/convoy/1306"/>
    <n v="110"/>
    <n v="110"/>
    <s v="https://gateway-apim-test.vuce.gob.pe/pass-through-https-cert/cp2/gestionduenave-query/1.0/escalas/convoy/1306"/>
    <s v="https://gateway-apim-test.vuce.gob.pe/pass-through-https-cert/cp2/gestionduenave-query/1.0/escalas/convoy/1306"/>
    <x v="39"/>
  </r>
  <r>
    <s v="Lista de narcóticos - opinar"/>
    <x v="0"/>
    <x v="0"/>
    <x v="63"/>
    <x v="3"/>
    <s v="https://gateway-apim-test.vuce.gob.pe/pass-through-https-cert/cp2/gestionduenave-query/1.0/escala-seguimientos/escalaId/1306/1?escalaId=1306&amp;estado=1"/>
    <s v="No aplica"/>
    <s v="Bearer eyJhbGciOiJSUzI1NiIsInR5cCIgOiAiSldUIiwia2lkIiA6ICJZbzNJa18xYU9XUk5QcWxPLVJVTmUzVjhESldTU2U0eUgybFp4MG52cy1rIn0.eyJleHAiOjE3NTU3MTA5NTQsImlhdCI6MTc1NTcwOTE1NCwianRpIjoiODc3YTYzNDktYjE1Mi00ZjYzLWFkZDQtZDg4YTIwMzJhNTM1IiwiaXNzIjoiaHR0cHM6Ly9hdXRob3JpemUtdGVzdC52dWNlLmdvYi5wZS9hdXRoMi9yZWFsbXMvYXV0ZW50aWNhY2lvbjIiLCJhdWQiOiJhY2NvdW50Iiwic3ViIjoiZjo1ODY4MTA4Zi0yZTdkLTQ4NGEtYTZkYi00ZWYyMmZhZjJlYWE6Y3AtY2VydGktMTJAZ21haWwuY29tIiwidHlwIjoiQmVhcmVyIiwiYXpwIjoibGFuZGluZy1hdXRoMiIsInNlc3Npb25fc3RhdGUiOiJlMmQ0YjFlYy1kOTY3LTQ5ZmEtOGQ5NS04NzJhY2U5ZmU1Nzk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JlMmQ0YjFlYy1kOTY3LTQ5ZmEtOGQ5NS04NzJhY2U5ZmU1NzkiLCJlbWFpbF92ZXJpZmllZCI6ZmFsc2UsImRlc1RpcG9Eb2N1bWVudG8iOiJETkkiLCJjb2RUaXBvRG9jdW1lbnRvIjoiMiIsInByZWZlcnJlZF91c2VybmFtZSI6ImNwLWNlcnRpLTEyQGdtYWlsLmNvbSIsIm51bWVyb0RvY3VtZW50byI6IjQwODk4MDA3IiwiYXBlTWF0ZXJubyI6Ik5vbGFuIiwibm9tYnJlQ29tcGxldG8iOiJOaWxkYSBOdcOxZXogTm9sYW4iLCJhcGVQYXRlcm5vIjoiTnXDsWV6IiwiZW1haWwiOiJjcC1jZXJ0aS0xMkBnbWFpbC5jb20iLCJub21icmVzIjoiTmlsZGEifQ.CtZZZvYECm1-eVDh-r9nYzEW1O4LIY1UhZ03DeKmnhTtp4jfbm-A7jKu89vWTLd0YKF2L42AtOGJ1kxcd0-xDzzPjT07t0AD0ILKzh1OiaaH8uQrDk11q5DkCYQ72GBpdNbhAfMCQCO4G2-Hh8qdcAvaDOzUvlQZPvFWc2HF-ZbXJ9qTkAzlgkWeJKJZnQZqbJenVo7sByE4TqslJuGAXYiT8uKPwtNyXZrIJ3zpa-HU1i03sEegKOKhOMEIuTrheyYPjjnAeYpJ0_5sH4FcOSGini99RXih0LjXdKJsplnbQM1IenN8OWHqT0jDGHRRnYU_CvQvsvik8Kjbm8bgGQ"/>
    <n v="111"/>
    <s v="111 | Nilda Nuñez Nolan"/>
    <m/>
    <s v="application/json"/>
    <n v="20147907487"/>
    <s v="gestionduenave-query"/>
    <s v="https://gateway-apim-test.vuce.gob.pe/pass-through-https-cert/cp2/gestionduenave-query/1.0/escala-seguimientos/escalaId/1306/1?escalaId=1306&amp;estado=1"/>
    <n v="149"/>
    <n v="127"/>
    <s v="https://gateway-apim-test.vuce.gob.pe/pass-through-https-cert/cp2/gestionduenave-query/1.0/escala-seguimientos/escalaId/1306/1?"/>
    <s v="https://gateway-apim-test.vuce.gob.pe/pass-through-https-cert/cp2/gestionduenave-query/1.0/escala-seguimientos/escalaId/1306/1?"/>
    <x v="40"/>
  </r>
  <r>
    <s v="Lista de narcóticos - opinar"/>
    <x v="0"/>
    <x v="0"/>
    <x v="63"/>
    <x v="3"/>
    <s v="https://gateway-apim-test.vuce.gob.pe/pass-through-https-cert/cp2/gestionduenave-query/1.0/escala-seguimientos/search?escalaId=1306"/>
    <s v="No aplica"/>
    <s v="Bearer eyJhbGciOiJSUzI1NiIsInR5cCIgOiAiSldUIiwia2lkIiA6ICJZbzNJa18xYU9XUk5QcWxPLVJVTmUzVjhESldTU2U0eUgybFp4MG52cy1rIn0.eyJleHAiOjE3NTU3MTA5NTQsImlhdCI6MTc1NTcwOTE1NCwianRpIjoiODc3YTYzNDktYjE1Mi00ZjYzLWFkZDQtZDg4YTIwMzJhNTM1IiwiaXNzIjoiaHR0cHM6Ly9hdXRob3JpemUtdGVzdC52dWNlLmdvYi5wZS9hdXRoMi9yZWFsbXMvYXV0ZW50aWNhY2lvbjIiLCJhdWQiOiJhY2NvdW50Iiwic3ViIjoiZjo1ODY4MTA4Zi0yZTdkLTQ4NGEtYTZkYi00ZWYyMmZhZjJlYWE6Y3AtY2VydGktMTJAZ21haWwuY29tIiwidHlwIjoiQmVhcmVyIiwiYXpwIjoibGFuZGluZy1hdXRoMiIsInNlc3Npb25fc3RhdGUiOiJlMmQ0YjFlYy1kOTY3LTQ5ZmEtOGQ5NS04NzJhY2U5ZmU1Nzk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JlMmQ0YjFlYy1kOTY3LTQ5ZmEtOGQ5NS04NzJhY2U5ZmU1NzkiLCJlbWFpbF92ZXJpZmllZCI6ZmFsc2UsImRlc1RpcG9Eb2N1bWVudG8iOiJETkkiLCJjb2RUaXBvRG9jdW1lbnRvIjoiMiIsInByZWZlcnJlZF91c2VybmFtZSI6ImNwLWNlcnRpLTEyQGdtYWlsLmNvbSIsIm51bWVyb0RvY3VtZW50byI6IjQwODk4MDA3IiwiYXBlTWF0ZXJubyI6Ik5vbGFuIiwibm9tYnJlQ29tcGxldG8iOiJOaWxkYSBOdcOxZXogTm9sYW4iLCJhcGVQYXRlcm5vIjoiTnXDsWV6IiwiZW1haWwiOiJjcC1jZXJ0aS0xMkBnbWFpbC5jb20iLCJub21icmVzIjoiTmlsZGEifQ.CtZZZvYECm1-eVDh-r9nYzEW1O4LIY1UhZ03DeKmnhTtp4jfbm-A7jKu89vWTLd0YKF2L42AtOGJ1kxcd0-xDzzPjT07t0AD0ILKzh1OiaaH8uQrDk11q5DkCYQ72GBpdNbhAfMCQCO4G2-Hh8qdcAvaDOzUvlQZPvFWc2HF-ZbXJ9qTkAzlgkWeJKJZnQZqbJenVo7sByE4TqslJuGAXYiT8uKPwtNyXZrIJ3zpa-HU1i03sEegKOKhOMEIuTrheyYPjjnAeYpJ0_5sH4FcOSGini99RXih0LjXdKJsplnbQM1IenN8OWHqT0jDGHRRnYU_CvQvsvik8Kjbm8bgGQ"/>
    <n v="111"/>
    <s v="111 | Nilda Nuñez Nolan"/>
    <m/>
    <s v="application/json"/>
    <n v="20147907487"/>
    <s v="gestionduenave-query"/>
    <s v="https://gateway-apim-test.vuce.gob.pe/pass-through-https-cert/cp2/gestionduenave-query/1.0/escala-seguimientos/search?escalaId=1306"/>
    <n v="131"/>
    <n v="118"/>
    <s v="https://gateway-apim-test.vuce.gob.pe/pass-through-https-cert/cp2/gestionduenave-query/1.0/escala-seguimientos/search?"/>
    <s v="https://gateway-apim-test.vuce.gob.pe/pass-through-https-cert/cp2/gestionduenave-query/1.0/escala-seguimientos/search?"/>
    <x v="41"/>
  </r>
  <r>
    <s v="Lista de narcóticos - opinar"/>
    <x v="0"/>
    <x v="0"/>
    <x v="64"/>
    <x v="3"/>
    <s v="https://gateway-apim-test.vuce.gob.pe/pass-through-https-cert/cp2/gestionduenave-query/1.0/escala-seguimientos/search?escalaId=1306&amp;documentoId=68"/>
    <s v="No aplica"/>
    <s v="Bearer eyJhbGciOiJSUzI1NiIsInR5cCIgOiAiSldUIiwia2lkIiA6ICJZbzNJa18xYU9XUk5QcWxPLVJVTmUzVjhESldTU2U0eUgybFp4MG52cy1rIn0.eyJleHAiOjE3NTU3MTA5NTQsImlhdCI6MTc1NTcwOTE1NCwianRpIjoiODc3YTYzNDktYjE1Mi00ZjYzLWFkZDQtZDg4YTIwMzJhNTM1IiwiaXNzIjoiaHR0cHM6Ly9hdXRob3JpemUtdGVzdC52dWNlLmdvYi5wZS9hdXRoMi9yZWFsbXMvYXV0ZW50aWNhY2lvbjIiLCJhdWQiOiJhY2NvdW50Iiwic3ViIjoiZjo1ODY4MTA4Zi0yZTdkLTQ4NGEtYTZkYi00ZWYyMmZhZjJlYWE6Y3AtY2VydGktMTJAZ21haWwuY29tIiwidHlwIjoiQmVhcmVyIiwiYXpwIjoibGFuZGluZy1hdXRoMiIsInNlc3Npb25fc3RhdGUiOiJlMmQ0YjFlYy1kOTY3LTQ5ZmEtOGQ5NS04NzJhY2U5ZmU1Nzk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JlMmQ0YjFlYy1kOTY3LTQ5ZmEtOGQ5NS04NzJhY2U5ZmU1NzkiLCJlbWFpbF92ZXJpZmllZCI6ZmFsc2UsImRlc1RpcG9Eb2N1bWVudG8iOiJETkkiLCJjb2RUaXBvRG9jdW1lbnRvIjoiMiIsInByZWZlcnJlZF91c2VybmFtZSI6ImNwLWNlcnRpLTEyQGdtYWlsLmNvbSIsIm51bWVyb0RvY3VtZW50byI6IjQwODk4MDA3IiwiYXBlTWF0ZXJubyI6Ik5vbGFuIiwibm9tYnJlQ29tcGxldG8iOiJOaWxkYSBOdcOxZXogTm9sYW4iLCJhcGVQYXRlcm5vIjoiTnXDsWV6IiwiZW1haWwiOiJjcC1jZXJ0aS0xMkBnbWFpbC5jb20iLCJub21icmVzIjoiTmlsZGEifQ.CtZZZvYECm1-eVDh-r9nYzEW1O4LIY1UhZ03DeKmnhTtp4jfbm-A7jKu89vWTLd0YKF2L42AtOGJ1kxcd0-xDzzPjT07t0AD0ILKzh1OiaaH8uQrDk11q5DkCYQ72GBpdNbhAfMCQCO4G2-Hh8qdcAvaDOzUvlQZPvFWc2HF-ZbXJ9qTkAzlgkWeJKJZnQZqbJenVo7sByE4TqslJuGAXYiT8uKPwtNyXZrIJ3zpa-HU1i03sEegKOKhOMEIuTrheyYPjjnAeYpJ0_5sH4FcOSGini99RXih0LjXdKJsplnbQM1IenN8OWHqT0jDGHRRnYU_CvQvsvik8Kjbm8bgGQ"/>
    <n v="111"/>
    <s v="111 | Nilda Nuñez Nolan"/>
    <m/>
    <s v="application/json"/>
    <n v="20147907487"/>
    <s v="gestionduenave-query"/>
    <s v="https://gateway-apim-test.vuce.gob.pe/pass-through-https-cert/cp2/gestionduenave-query/1.0/escala-seguimientos/search?escalaId=1306&amp;documentoId=68"/>
    <n v="146"/>
    <n v="118"/>
    <s v="https://gateway-apim-test.vuce.gob.pe/pass-through-https-cert/cp2/gestionduenave-query/1.0/escala-seguimientos/search?"/>
    <s v="https://gateway-apim-test.vuce.gob.pe/pass-through-https-cert/cp2/gestionduenave-query/1.0/escala-seguimientos/search?"/>
    <x v="41"/>
  </r>
  <r>
    <s v="Lista de narcóticos - opinar"/>
    <x v="0"/>
    <x v="0"/>
    <x v="59"/>
    <x v="3"/>
    <s v="https://gateway-apim-test.vuce.gob.pe/pass-through-https-cert/cp2/gestionduenave-query/1.0/narcotico/lista/1306"/>
    <s v="No aplica"/>
    <s v="Bearer eyJhbGciOiJSUzI1NiIsInR5cCIgOiAiSldUIiwia2lkIiA6ICJZbzNJa18xYU9XUk5QcWxPLVJVTmUzVjhESldTU2U0eUgybFp4MG52cy1rIn0.eyJleHAiOjE3NTU3MTA5NTQsImlhdCI6MTc1NTcwOTE1NCwianRpIjoiODc3YTYzNDktYjE1Mi00ZjYzLWFkZDQtZDg4YTIwMzJhNTM1IiwiaXNzIjoiaHR0cHM6Ly9hdXRob3JpemUtdGVzdC52dWNlLmdvYi5wZS9hdXRoMi9yZWFsbXMvYXV0ZW50aWNhY2lvbjIiLCJhdWQiOiJhY2NvdW50Iiwic3ViIjoiZjo1ODY4MTA4Zi0yZTdkLTQ4NGEtYTZkYi00ZWYyMmZhZjJlYWE6Y3AtY2VydGktMTJAZ21haWwuY29tIiwidHlwIjoiQmVhcmVyIiwiYXpwIjoibGFuZGluZy1hdXRoMiIsInNlc3Npb25fc3RhdGUiOiJlMmQ0YjFlYy1kOTY3LTQ5ZmEtOGQ5NS04NzJhY2U5ZmU1Nzk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JlMmQ0YjFlYy1kOTY3LTQ5ZmEtOGQ5NS04NzJhY2U5ZmU1NzkiLCJlbWFpbF92ZXJpZmllZCI6ZmFsc2UsImRlc1RpcG9Eb2N1bWVudG8iOiJETkkiLCJjb2RUaXBvRG9jdW1lbnRvIjoiMiIsInByZWZlcnJlZF91c2VybmFtZSI6ImNwLWNlcnRpLTEyQGdtYWlsLmNvbSIsIm51bWVyb0RvY3VtZW50byI6IjQwODk4MDA3IiwiYXBlTWF0ZXJubyI6Ik5vbGFuIiwibm9tYnJlQ29tcGxldG8iOiJOaWxkYSBOdcOxZXogTm9sYW4iLCJhcGVQYXRlcm5vIjoiTnXDsWV6IiwiZW1haWwiOiJjcC1jZXJ0aS0xMkBnbWFpbC5jb20iLCJub21icmVzIjoiTmlsZGEifQ.CtZZZvYECm1-eVDh-r9nYzEW1O4LIY1UhZ03DeKmnhTtp4jfbm-A7jKu89vWTLd0YKF2L42AtOGJ1kxcd0-xDzzPjT07t0AD0ILKzh1OiaaH8uQrDk11q5DkCYQ72GBpdNbhAfMCQCO4G2-Hh8qdcAvaDOzUvlQZPvFWc2HF-ZbXJ9qTkAzlgkWeJKJZnQZqbJenVo7sByE4TqslJuGAXYiT8uKPwtNyXZrIJ3zpa-HU1i03sEegKOKhOMEIuTrheyYPjjnAeYpJ0_5sH4FcOSGini99RXih0LjXdKJsplnbQM1IenN8OWHqT0jDGHRRnYU_CvQvsvik8Kjbm8bgGQ"/>
    <n v="111"/>
    <s v="111 | Nilda Nuñez Nolan"/>
    <m/>
    <s v="application/json"/>
    <n v="20147907487"/>
    <s v="gestionduenave-query"/>
    <s v="https://gateway-apim-test.vuce.gob.pe/pass-through-https-cert/cp2/gestionduenave-query/1.0/narcotico/lista/1306"/>
    <n v="111"/>
    <n v="111"/>
    <s v="https://gateway-apim-test.vuce.gob.pe/pass-through-https-cert/cp2/gestionduenave-query/1.0/narcotico/lista/1306"/>
    <s v="https://gateway-apim-test.vuce.gob.pe/pass-through-https-cert/cp2/gestionduenave-query/1.0/narcotico/lista/1306"/>
    <x v="120"/>
  </r>
  <r>
    <s v="Lista de narcóticos - opinar"/>
    <x v="0"/>
    <x v="0"/>
    <x v="63"/>
    <x v="5"/>
    <s v="https://gateway-apim-test.vuce.gob.pe/pass-through-https-cert/cp2/processdue/1.0/camunda/init"/>
    <s v="{&quot;acronimo&quot;:&quot;LN&quot;,&quot;tipoSeguimientoId&quot;:3,&quot;document&quot;:null,&quot;documentInstance&quot;:null,&quot;body&quot;:{&quot;escalaId&quot;:1306,&quot;tipoSegId&quot;:3,&quot;rucUsuario&quot;:&quot;20147907487&quot;,&quot;razonSocial&quot;:&quot;DIRESA CALLAO&quot;,&quot;indNil&quot;:false,&quot;acronimoDocumento&quot;:&quot;LN&quot;,&quot;indicadorEs&quot;:&quot;E&quot;,&quot;comentario&quot;:&quot;FV&quot;,&quot;estado&quot;:&quot;S&quot;},&quot;anuncio&quot;:false,&quot;id&quot;:null,&quot;registerArrival&quot;:false,&quot;directReception&quot;:false,&quot;corrected&quot;:false,&quot;requiredNill&quot;:false,&quot;escalaId&quot;:0,&quot;acronymList&quot;:[&quot;PBIP&quot;,&quot;LT&quot;,&quot;LP&quot;,&quot;CP&quot;,&quot;DMS&quot;,&quot;LN&quot;,&quot;PR&quot;,&quot;DGA&quot;,&quot;DCAR&quot;,&quot;MERP&quot;]}"/>
    <s v="Bearer eyJhbGciOiJSUzI1NiIsInR5cCIgOiAiSldUIiwia2lkIiA6ICJZbzNJa18xYU9XUk5QcWxPLVJVTmUzVjhESldTU2U0eUgybFp4MG52cy1rIn0.eyJleHAiOjE3NTU3MTA5NTQsImlhdCI6MTc1NTcwOTE1NCwianRpIjoiODc3YTYzNDktYjE1Mi00ZjYzLWFkZDQtZDg4YTIwMzJhNTM1IiwiaXNzIjoiaHR0cHM6Ly9hdXRob3JpemUtdGVzdC52dWNlLmdvYi5wZS9hdXRoMi9yZWFsbXMvYXV0ZW50aWNhY2lvbjIiLCJhdWQiOiJhY2NvdW50Iiwic3ViIjoiZjo1ODY4MTA4Zi0yZTdkLTQ4NGEtYTZkYi00ZWYyMmZhZjJlYWE6Y3AtY2VydGktMTJAZ21haWwuY29tIiwidHlwIjoiQmVhcmVyIiwiYXpwIjoibGFuZGluZy1hdXRoMiIsInNlc3Npb25fc3RhdGUiOiJlMmQ0YjFlYy1kOTY3LTQ5ZmEtOGQ5NS04NzJhY2U5ZmU1Nzk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JlMmQ0YjFlYy1kOTY3LTQ5ZmEtOGQ5NS04NzJhY2U5ZmU1NzkiLCJlbWFpbF92ZXJpZmllZCI6ZmFsc2UsImRlc1RpcG9Eb2N1bWVudG8iOiJETkkiLCJjb2RUaXBvRG9jdW1lbnRvIjoiMiIsInByZWZlcnJlZF91c2VybmFtZSI6ImNwLWNlcnRpLTEyQGdtYWlsLmNvbSIsIm51bWVyb0RvY3VtZW50byI6IjQwODk4MDA3IiwiYXBlTWF0ZXJubyI6Ik5vbGFuIiwibm9tYnJlQ29tcGxldG8iOiJOaWxkYSBOdcOxZXogTm9sYW4iLCJhcGVQYXRlcm5vIjoiTnXDsWV6IiwiZW1haWwiOiJjcC1jZXJ0aS0xMkBnbWFpbC5jb20iLCJub21icmVzIjoiTmlsZGEifQ.CtZZZvYECm1-eVDh-r9nYzEW1O4LIY1UhZ03DeKmnhTtp4jfbm-A7jKu89vWTLd0YKF2L42AtOGJ1kxcd0-xDzzPjT07t0AD0ILKzh1OiaaH8uQrDk11q5DkCYQ72GBpdNbhAfMCQCO4G2-Hh8qdcAvaDOzUvlQZPvFWc2HF-ZbXJ9qTkAzlgkWeJKJZnQZqbJenVo7sByE4TqslJuGAXYiT8uKPwtNyXZrIJ3zpa-HU1i03sEegKOKhOMEIuTrheyYPjjnAeYpJ0_5sH4FcOSGini99RXih0LjXdKJsplnbQM1IenN8OWHqT0jDGHRRnYU_CvQvsvik8Kjbm8bgGQ"/>
    <n v="111"/>
    <s v="111 | Nilda Nuñez Nolan"/>
    <m/>
    <s v="application/json"/>
    <n v="20147907487"/>
    <s v="processdue"/>
    <s v="https://gateway-apim-test.vuce.gob.pe/pass-through-https-cert/cp2/processdue/1.0/camunda/init"/>
    <n v="93"/>
    <n v="93"/>
    <s v="https://gateway-apim-test.vuce.gob.pe/pass-through-https-cert/cp2/processdue/1.0/camunda/init"/>
    <s v="https://gateway-apim-test.vuce.gob.pe/pass-through-https-cert/cp2/processdue/1.0/camunda/init"/>
    <x v="19"/>
  </r>
  <r>
    <s v="Lista de provisiones"/>
    <x v="0"/>
    <x v="0"/>
    <x v="65"/>
    <x v="0"/>
    <s v=" https://gateway-apim-test.vuce.gob.pe/pass-through-https-cert/cp2/comunes-query/1.0/documentos-adjuntos?pestanaId=83 "/>
    <s v="No aplica"/>
    <s v=" Bearer eyJhbGciOiJSUzI1NiIsInR5cCIgOiAiSldUIiwia2lkIiA6ICJZbzNJa18xYU9XUk5QcWxPLVJVTmUzVjhESldTU2U0eUgybFp4MG52cy1rIn0.eyJleHAiOjE3NTU2MzU0MzcsImlhdCI6MTc1NTYzMzYzNywianRpIjoiNzA4NzVlOGItNTBkNC00ZjYyLTg3OWMtMWRlYTVkMjNjZTVj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wZmI4YjE1YS05MjhjLTRlZjUtYjEzZC0zNTdmNTljZWU5Mjg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wZmI4YjE1YS05MjhjLTRlZjUtYjEzZC0zNTdmNTljZWU5Mjg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dsBoW-h1YJeTptd-jjvl5oXMljxaY50RK6GV2Eiu5NqkN-BQiG-fL8C3Cv1QVo3m2nDSGOIWRsM3f8BtjCpEf8X5jjUbQ1ZyMVTQIommxPesmRQtFh45F2BdqQMzKypfb3bBF9X8D8Svda6gf_jLkoHZ70zEUPU2p_mSrLVKNWF95bkPxYtsvW-2Ba9DtchLwwgseIiE63-ig5DHyANBw7ImX-48mcN8gn3NOS-PdyHMkotaC6SqM_3ZykKVq1uYxi6Ae6T6mfFSaAYpcUB87FCxgVUSnuiM35LJgYIB9tuq-XSKsX7vfXV-Hx16V3mSvaQMyAgibiVpvhTO6A7xNQ "/>
    <n v="101"/>
    <s v=" 101 | Rosa Odar Prueba "/>
    <s v=" application/json, text/plain, */* "/>
    <s v=" No aplica "/>
    <n v="20100010136"/>
    <s v="comunes-query"/>
    <s v=" https://gateway-apim-test.vuce.gob.pe/pass-through-https-cert/cp2/comunes-query/1.0/documentos-adjuntos?pestanaId=83 "/>
    <n v="118"/>
    <n v="105"/>
    <s v=" https://gateway-apim-test.vuce.gob.pe/pass-through-https-cert/cp2/comunes-query/1.0/documentos-adjuntos?"/>
    <s v=" https://gateway-apim-test.vuce.gob.pe/pass-through-https-cert/cp2/comunes-query/1.0/documentos-adjuntos?"/>
    <x v="3"/>
  </r>
  <r>
    <s v="Lista de provisiones"/>
    <x v="0"/>
    <x v="0"/>
    <x v="65"/>
    <x v="0"/>
    <s v=" https://gateway-apim-test.vuce.gob.pe/pass-through-https-cert/cp2/comunes-query/1.0/master/allByCodeAndAttribute?estado=%27S%27&amp;code=documento&amp;clase=%27DUE%27 "/>
    <s v="No aplica"/>
    <s v=" Bearer eyJhbGciOiJSUzI1NiIsInR5cCIgOiAiSldUIiwia2lkIiA6ICJZbzNJa18xYU9XUk5QcWxPLVJVTmUzVjhESldTU2U0eUgybFp4MG52cy1rIn0.eyJleHAiOjE3NTU2MzU0MzcsImlhdCI6MTc1NTYzMzYzNywianRpIjoiNzA4NzVlOGItNTBkNC00ZjYyLTg3OWMtMWRlYTVkMjNjZTVj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wZmI4YjE1YS05MjhjLTRlZjUtYjEzZC0zNTdmNTljZWU5Mjg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wZmI4YjE1YS05MjhjLTRlZjUtYjEzZC0zNTdmNTljZWU5Mjg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dsBoW-h1YJeTptd-jjvl5oXMljxaY50RK6GV2Eiu5NqkN-BQiG-fL8C3Cv1QVo3m2nDSGOIWRsM3f8BtjCpEf8X5jjUbQ1ZyMVTQIommxPesmRQtFh45F2BdqQMzKypfb3bBF9X8D8Svda6gf_jLkoHZ70zEUPU2p_mSrLVKNWF95bkPxYtsvW-2Ba9DtchLwwgseIiE63-ig5DHyANBw7ImX-48mcN8gn3NOS-PdyHMkotaC6SqM_3ZykKVq1uYxi6Ae6T6mfFSaAYpcUB87FCxgVUSnuiM35LJgYIB9tuq-XSKsX7vfXV-Hx16V3mSvaQMyAgibiVpvhTO6A7xNQ "/>
    <n v="101"/>
    <s v=" 101 | Rosa Odar Prueba "/>
    <s v=" application/json, text/plain, */* "/>
    <s v=" No aplica "/>
    <n v="20100010136"/>
    <s v="comunes-query"/>
    <s v=" https://gateway-apim-test.vuce.gob.pe/pass-through-https-cert/cp2/comunes-query/1.0/master/allByCodeAndAttribute?estado=%27S%27&amp;code=documento&amp;clase=%27DUE%27 "/>
    <n v="160"/>
    <n v="114"/>
    <s v=" https://gateway-apim-test.vuce.gob.pe/pass-through-https-cert/cp2/comunes-query/1.0/master/allByCodeAndAttribute?"/>
    <s v=" https://gateway-apim-test.vuce.gob.pe/pass-through-https-cert/cp2/comunes-query/1.0/master/allByCodeAndAttribute?"/>
    <x v="4"/>
  </r>
  <r>
    <s v="Lista de provisiones"/>
    <x v="0"/>
    <x v="0"/>
    <x v="65"/>
    <x v="1"/>
    <s v=" https://gateway-apim-test.vuce.gob.pe/pass-through-https-cert/cp2/escaladocumento-command/1.0/escala-documentos "/>
    <s v="No aplica"/>
    <s v=" Bearer eyJhbGciOiJSUzI1NiIsInR5cCIgOiAiSldUIiwia2lkIiA6ICJZbzNJa18xYU9XUk5QcWxPLVJVTmUzVjhESldTU2U0eUgybFp4MG52cy1rIn0.eyJleHAiOjE3NTU2MzU0MzcsImlhdCI6MTc1NTYzMzYzNywianRpIjoiNzA4NzVlOGItNTBkNC00ZjYyLTg3OWMtMWRlYTVkMjNjZTVj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wZmI4YjE1YS05MjhjLTRlZjUtYjEzZC0zNTdmNTljZWU5Mjg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wZmI4YjE1YS05MjhjLTRlZjUtYjEzZC0zNTdmNTljZWU5Mjg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dsBoW-h1YJeTptd-jjvl5oXMljxaY50RK6GV2Eiu5NqkN-BQiG-fL8C3Cv1QVo3m2nDSGOIWRsM3f8BtjCpEf8X5jjUbQ1ZyMVTQIommxPesmRQtFh45F2BdqQMzKypfb3bBF9X8D8Svda6gf_jLkoHZ70zEUPU2p_mSrLVKNWF95bkPxYtsvW-2Ba9DtchLwwgseIiE63-ig5DHyANBw7ImX-48mcN8gn3NOS-PdyHMkotaC6SqM_3ZykKVq1uYxi6Ae6T6mfFSaAYpcUB87FCxgVUSnuiM35LJgYIB9tuq-XSKsX7vfXV-Hx16V3mSvaQMyAgibiVpvhTO6A7xNQ "/>
    <n v="101"/>
    <s v=" 101 | Rosa Odar Prueba "/>
    <s v=" application/json, text/plain, */* "/>
    <s v=" multipart/form-data; boundary=----WebKitFormBoundaryC9tXFpOh45A4Zxtr "/>
    <n v="20100010136"/>
    <s v="escaladocumento-command"/>
    <s v=" https://gateway-apim-test.vuce.gob.pe/pass-through-https-cert/cp2/escaladocumento-command/1.0/escala-documentos "/>
    <n v="113"/>
    <n v="113"/>
    <s v=" https://gateway-apim-test.vuce.gob.pe/pass-through-https-cert/cp2/escaladocumento-command/1.0/escala-documentos "/>
    <s v=" https://gateway-apim-test.vuce.gob.pe/pass-through-https-cert/cp2/escaladocumento-command/1.0/escala-documentos "/>
    <x v="7"/>
  </r>
  <r>
    <s v="Lista de provisiones"/>
    <x v="0"/>
    <x v="0"/>
    <x v="65"/>
    <x v="0"/>
    <s v=" https://gateway-apim-test.vuce.gob.pe/pass-through-https-cert/cp2/escaladocumento-query/1.0/escala-documentos?escalaId=2180&amp;indicador=E&amp;pestanaId=83 "/>
    <s v="No aplica"/>
    <s v=" Bearer eyJhbGciOiJSUzI1NiIsInR5cCIgOiAiSldUIiwia2lkIiA6ICJZbzNJa18xYU9XUk5QcWxPLVJVTmUzVjhESldTU2U0eUgybFp4MG52cy1rIn0.eyJleHAiOjE3NTU2MzU0MzcsImlhdCI6MTc1NTYzMzYzNywianRpIjoiNzA4NzVlOGItNTBkNC00ZjYyLTg3OWMtMWRlYTVkMjNjZTVj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wZmI4YjE1YS05MjhjLTRlZjUtYjEzZC0zNTdmNTljZWU5Mjg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wZmI4YjE1YS05MjhjLTRlZjUtYjEzZC0zNTdmNTljZWU5Mjg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dsBoW-h1YJeTptd-jjvl5oXMljxaY50RK6GV2Eiu5NqkN-BQiG-fL8C3Cv1QVo3m2nDSGOIWRsM3f8BtjCpEf8X5jjUbQ1ZyMVTQIommxPesmRQtFh45F2BdqQMzKypfb3bBF9X8D8Svda6gf_jLkoHZ70zEUPU2p_mSrLVKNWF95bkPxYtsvW-2Ba9DtchLwwgseIiE63-ig5DHyANBw7ImX-48mcN8gn3NOS-PdyHMkotaC6SqM_3ZykKVq1uYxi6Ae6T6mfFSaAYpcUB87FCxgVUSnuiM35LJgYIB9tuq-XSKsX7vfXV-Hx16V3mSvaQMyAgibiVpvhTO6A7xNQ "/>
    <n v="101"/>
    <s v=" 101 | Rosa Odar Prueba "/>
    <s v=" application/json, text/plain, */* "/>
    <s v=" No aplica "/>
    <n v="20100010136"/>
    <s v="escaladocumento-query"/>
    <s v=" https://gateway-apim-test.vuce.gob.pe/pass-through-https-cert/cp2/escaladocumento-query/1.0/escala-documentos?escalaId=2180&amp;indicador=E&amp;pestanaId=83 "/>
    <n v="150"/>
    <n v="111"/>
    <s v=" https://gateway-apim-test.vuce.gob.pe/pass-through-https-cert/cp2/escaladocumento-query/1.0/escala-documentos?"/>
    <s v=" https://gateway-apim-test.vuce.gob.pe/pass-through-https-cert/cp2/escaladocumento-query/1.0/escala-documentos?"/>
    <x v="8"/>
  </r>
  <r>
    <s v="Lista de provisiones"/>
    <x v="0"/>
    <x v="0"/>
    <x v="65"/>
    <x v="0"/>
    <s v=" https://gateway-apim-test.vuce.gob.pe/pass-through-https-cert/cp2/escaladocumento-query/1.0/escala-documentos?escalaId=2180&amp;indicador=E&amp;pestanaId=83 "/>
    <s v="No aplica"/>
    <s v=" Bearer eyJhbGciOiJSUzI1NiIsInR5cCIgOiAiSldUIiwia2lkIiA6ICJZbzNJa18xYU9XUk5QcWxPLVJVTmUzVjhESldTU2U0eUgybFp4MG52cy1rIn0.eyJleHAiOjE3NTU2MzU0MzcsImlhdCI6MTc1NTYzMzYzNywianRpIjoiNzA4NzVlOGItNTBkNC00ZjYyLTg3OWMtMWRlYTVkMjNjZTVj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wZmI4YjE1YS05MjhjLTRlZjUtYjEzZC0zNTdmNTljZWU5Mjg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wZmI4YjE1YS05MjhjLTRlZjUtYjEzZC0zNTdmNTljZWU5Mjg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dsBoW-h1YJeTptd-jjvl5oXMljxaY50RK6GV2Eiu5NqkN-BQiG-fL8C3Cv1QVo3m2nDSGOIWRsM3f8BtjCpEf8X5jjUbQ1ZyMVTQIommxPesmRQtFh45F2BdqQMzKypfb3bBF9X8D8Svda6gf_jLkoHZ70zEUPU2p_mSrLVKNWF95bkPxYtsvW-2Ba9DtchLwwgseIiE63-ig5DHyANBw7ImX-48mcN8gn3NOS-PdyHMkotaC6SqM_3ZykKVq1uYxi6Ae6T6mfFSaAYpcUB87FCxgVUSnuiM35LJgYIB9tuq-XSKsX7vfXV-Hx16V3mSvaQMyAgibiVpvhTO6A7xNQ "/>
    <n v="101"/>
    <s v=" 101 | Rosa Odar Prueba "/>
    <s v=" application/json, text/plain, */* "/>
    <s v=" No aplica "/>
    <n v="20100010136"/>
    <s v="escaladocumento-query"/>
    <s v=" https://gateway-apim-test.vuce.gob.pe/pass-through-https-cert/cp2/escaladocumento-query/1.0/escala-documentos?escalaId=2180&amp;indicador=E&amp;pestanaId=83 "/>
    <n v="150"/>
    <n v="111"/>
    <s v=" https://gateway-apim-test.vuce.gob.pe/pass-through-https-cert/cp2/escaladocumento-query/1.0/escala-documentos?"/>
    <s v=" https://gateway-apim-test.vuce.gob.pe/pass-through-https-cert/cp2/escaladocumento-query/1.0/escala-documentos?"/>
    <x v="8"/>
  </r>
  <r>
    <s v="Lista de provisiones"/>
    <x v="0"/>
    <x v="0"/>
    <x v="65"/>
    <x v="0"/>
    <s v=" https://gateway-apim-test.vuce.gob.pe/pass-through-https-cert/cp2/fichatecnica-query/1.0/documentos?ecmDocumentoId=D047C498-0000-C122-95F9-0595CDAFE836 "/>
    <s v="No aplica"/>
    <s v=" Bearer eyJhbGciOiJSUzI1NiIsInR5cCIgOiAiSldUIiwia2lkIiA6ICJZbzNJa18xYU9XUk5QcWxPLVJVTmUzVjhESldTU2U0eUgybFp4MG52cy1rIn0.eyJleHAiOjE3NTU2MzU0MzcsImlhdCI6MTc1NTYzMzYzNywianRpIjoiNzA4NzVlOGItNTBkNC00ZjYyLTg3OWMtMWRlYTVkMjNjZTVj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wZmI4YjE1YS05MjhjLTRlZjUtYjEzZC0zNTdmNTljZWU5Mjg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wZmI4YjE1YS05MjhjLTRlZjUtYjEzZC0zNTdmNTljZWU5Mjg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dsBoW-h1YJeTptd-jjvl5oXMljxaY50RK6GV2Eiu5NqkN-BQiG-fL8C3Cv1QVo3m2nDSGOIWRsM3f8BtjCpEf8X5jjUbQ1ZyMVTQIommxPesmRQtFh45F2BdqQMzKypfb3bBF9X8D8Svda6gf_jLkoHZ70zEUPU2p_mSrLVKNWF95bkPxYtsvW-2Ba9DtchLwwgseIiE63-ig5DHyANBw7ImX-48mcN8gn3NOS-PdyHMkotaC6SqM_3ZykKVq1uYxi6Ae6T6mfFSaAYpcUB87FCxgVUSnuiM35LJgYIB9tuq-XSKsX7vfXV-Hx16V3mSvaQMyAgibiVpvhTO6A7xNQ "/>
    <n v="101"/>
    <s v=" 101 | Rosa Odar Prueba "/>
    <s v=" application/json, text/plain, */* "/>
    <s v=" No aplica "/>
    <n v="20100010136"/>
    <s v="fichatecnica-query"/>
    <s v=" https://gateway-apim-test.vuce.gob.pe/pass-through-https-cert/cp2/fichatecnica-query/1.0/documentos?ecmDocumentoId=D047C498-0000-C122-95F9-0595CDAFE836 "/>
    <n v="153"/>
    <n v="101"/>
    <s v=" https://gateway-apim-test.vuce.gob.pe/pass-through-https-cert/cp2/fichatecnica-query/1.0/documentos?"/>
    <s v=" https://gateway-apim-test.vuce.gob.pe/pass-through-https-cert/cp2/fichatecnica-query/1.0/documentos?"/>
    <x v="9"/>
  </r>
  <r>
    <s v="Lista de provisiones"/>
    <x v="0"/>
    <x v="0"/>
    <x v="66"/>
    <x v="1"/>
    <s v=" https://gateway-apim-test.vuce.gob.pe/pass-through-https-cert/cp2/gestionduenave-command/1.0/provisiones/cargaMasivaProvision "/>
    <s v="No aplica"/>
    <s v=" Bearer eyJhbGciOiJSUzI1NiIsInR5cCIgOiAiSldUIiwia2lkIiA6ICJZbzNJa18xYU9XUk5QcWxPLVJVTmUzVjhESldTU2U0eUgybFp4MG52cy1rIn0.eyJleHAiOjE3NTU2MzU0MzcsImlhdCI6MTc1NTYzMzYzNywianRpIjoiNzA4NzVlOGItNTBkNC00ZjYyLTg3OWMtMWRlYTVkMjNjZTVj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wZmI4YjE1YS05MjhjLTRlZjUtYjEzZC0zNTdmNTljZWU5Mjg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wZmI4YjE1YS05MjhjLTRlZjUtYjEzZC0zNTdmNTljZWU5Mjg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dsBoW-h1YJeTptd-jjvl5oXMljxaY50RK6GV2Eiu5NqkN-BQiG-fL8C3Cv1QVo3m2nDSGOIWRsM3f8BtjCpEf8X5jjUbQ1ZyMVTQIommxPesmRQtFh45F2BdqQMzKypfb3bBF9X8D8Svda6gf_jLkoHZ70zEUPU2p_mSrLVKNWF95bkPxYtsvW-2Ba9DtchLwwgseIiE63-ig5DHyANBw7ImX-48mcN8gn3NOS-PdyHMkotaC6SqM_3ZykKVq1uYxi6Ae6T6mfFSaAYpcUB87FCxgVUSnuiM35LJgYIB9tuq-XSKsX7vfXV-Hx16V3mSvaQMyAgibiVpvhTO6A7xNQ "/>
    <n v="101"/>
    <s v=" 101 | Rosa Odar Prueba "/>
    <s v=" application/json, text/plain, */* "/>
    <s v=" multipart/form-data; boundary=----WebKitFormBoundaryfyWv8F3GAeRfAF6g "/>
    <n v="20100010136"/>
    <s v="gestionduenave-command"/>
    <s v=" https://gateway-apim-test.vuce.gob.pe/pass-through-https-cert/cp2/gestionduenave-command/1.0/provisiones/cargaMasivaProvision "/>
    <n v="127"/>
    <n v="127"/>
    <s v=" https://gateway-apim-test.vuce.gob.pe/pass-through-https-cert/cp2/gestionduenave-command/1.0/provisiones/cargaMasivaProvision "/>
    <s v=" https://gateway-apim-test.vuce.gob.pe/pass-through-https-cert/cp2/gestionduenave-command/1.0/provisiones/cargaMasivaProvision "/>
    <x v="121"/>
  </r>
  <r>
    <s v="Lista de provisiones"/>
    <x v="0"/>
    <x v="0"/>
    <x v="67"/>
    <x v="0"/>
    <s v=" https://gateway-apim-test.vuce.gob.pe/pass-through-https-cert/cp2/gestionduenave-query/1.0/count-pasajero-tripulante/count?escalaId=2180&amp;estado=S&amp;indicadorEs=E "/>
    <s v="No aplica"/>
    <s v=" Bearer eyJhbGciOiJSUzI1NiIsInR5cCIgOiAiSldUIiwia2lkIiA6ICJZbzNJa18xYU9XUk5QcWxPLVJVTmUzVjhESldTU2U0eUgybFp4MG52cy1rIn0.eyJleHAiOjE3NTU2MzU0MzcsImlhdCI6MTc1NTYzMzYzNywianRpIjoiNzA4NzVlOGItNTBkNC00ZjYyLTg3OWMtMWRlYTVkMjNjZTVj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wZmI4YjE1YS05MjhjLTRlZjUtYjEzZC0zNTdmNTljZWU5Mjg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wZmI4YjE1YS05MjhjLTRlZjUtYjEzZC0zNTdmNTljZWU5Mjg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dsBoW-h1YJeTptd-jjvl5oXMljxaY50RK6GV2Eiu5NqkN-BQiG-fL8C3Cv1QVo3m2nDSGOIWRsM3f8BtjCpEf8X5jjUbQ1ZyMVTQIommxPesmRQtFh45F2BdqQMzKypfb3bBF9X8D8Svda6gf_jLkoHZ70zEUPU2p_mSrLVKNWF95bkPxYtsvW-2Ba9DtchLwwgseIiE63-ig5DHyANBw7ImX-48mcN8gn3NOS-PdyHMkotaC6SqM_3ZykKVq1uYxi6Ae6T6mfFSaAYpcUB87FCxgVUSnuiM35LJgYIB9tuq-XSKsX7vfXV-Hx16V3mSvaQMyAgibiVpvhTO6A7xNQ "/>
    <n v="101"/>
    <s v=" 101 | Rosa Odar Prueba "/>
    <s v=" application/json, text/plain, */* "/>
    <s v=" No aplica "/>
    <n v="20100010136"/>
    <s v="gestionduenave-query"/>
    <s v=" https://gateway-apim-test.vuce.gob.pe/pass-through-https-cert/cp2/gestionduenave-query/1.0/count-pasajero-tripulante/count?escalaId=2180&amp;estado=S&amp;indicadorEs=E "/>
    <n v="161"/>
    <n v="124"/>
    <s v=" https://gateway-apim-test.vuce.gob.pe/pass-through-https-cert/cp2/gestionduenave-query/1.0/count-pasajero-tripulante/count?"/>
    <s v=" https://gateway-apim-test.vuce.gob.pe/pass-through-https-cert/cp2/gestionduenave-query/1.0/count-pasajero-tripulante/count?"/>
    <x v="122"/>
  </r>
  <r>
    <s v="Lista de provisiones"/>
    <x v="0"/>
    <x v="0"/>
    <x v="67"/>
    <x v="0"/>
    <s v=" https://gateway-apim-test.vuce.gob.pe/pass-through-https-cert/cp2/gestionduenave-query/1.0/count-pasajero-tripulante/count?escalaId=2180&amp;estado=S&amp;indicadorEs=E "/>
    <s v="No aplica"/>
    <s v=" Bearer eyJhbGciOiJSUzI1NiIsInR5cCIgOiAiSldUIiwia2lkIiA6ICJZbzNJa18xYU9XUk5QcWxPLVJVTmUzVjhESldTU2U0eUgybFp4MG52cy1rIn0.eyJleHAiOjE3NTU2MzU0MzcsImlhdCI6MTc1NTYzMzYzNywianRpIjoiNzA4NzVlOGItNTBkNC00ZjYyLTg3OWMtMWRlYTVkMjNjZTVj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wZmI4YjE1YS05MjhjLTRlZjUtYjEzZC0zNTdmNTljZWU5Mjg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wZmI4YjE1YS05MjhjLTRlZjUtYjEzZC0zNTdmNTljZWU5Mjg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dsBoW-h1YJeTptd-jjvl5oXMljxaY50RK6GV2Eiu5NqkN-BQiG-fL8C3Cv1QVo3m2nDSGOIWRsM3f8BtjCpEf8X5jjUbQ1ZyMVTQIommxPesmRQtFh45F2BdqQMzKypfb3bBF9X8D8Svda6gf_jLkoHZ70zEUPU2p_mSrLVKNWF95bkPxYtsvW-2Ba9DtchLwwgseIiE63-ig5DHyANBw7ImX-48mcN8gn3NOS-PdyHMkotaC6SqM_3ZykKVq1uYxi6Ae6T6mfFSaAYpcUB87FCxgVUSnuiM35LJgYIB9tuq-XSKsX7vfXV-Hx16V3mSvaQMyAgibiVpvhTO6A7xNQ "/>
    <n v="101"/>
    <s v=" 101 | Rosa Odar Prueba "/>
    <s v=" application/json, text/plain, */* "/>
    <s v=" No aplica "/>
    <n v="20100010136"/>
    <s v="gestionduenave-query"/>
    <s v=" https://gateway-apim-test.vuce.gob.pe/pass-through-https-cert/cp2/gestionduenave-query/1.0/count-pasajero-tripulante/count?escalaId=2180&amp;estado=S&amp;indicadorEs=E "/>
    <n v="161"/>
    <n v="124"/>
    <s v=" https://gateway-apim-test.vuce.gob.pe/pass-through-https-cert/cp2/gestionduenave-query/1.0/count-pasajero-tripulante/count?"/>
    <s v=" https://gateway-apim-test.vuce.gob.pe/pass-through-https-cert/cp2/gestionduenave-query/1.0/count-pasajero-tripulante/count?"/>
    <x v="122"/>
  </r>
  <r>
    <s v="Lista de provisiones"/>
    <x v="0"/>
    <x v="0"/>
    <x v="67"/>
    <x v="0"/>
    <s v=" https://gateway-apim-test.vuce.gob.pe/pass-through-https-cert/cp2/gestionduenave-query/1.0/count-pasajero-tripulante/count?escalaId=2180&amp;estado=S&amp;indicadorEs=E "/>
    <s v="No aplica"/>
    <s v=" Bearer eyJhbGciOiJSUzI1NiIsInR5cCIgOiAiSldUIiwia2lkIiA6ICJZbzNJa18xYU9XUk5QcWxPLVJVTmUzVjhESldTU2U0eUgybFp4MG52cy1rIn0.eyJleHAiOjE3NTU2MzU0MzcsImlhdCI6MTc1NTYzMzYzNywianRpIjoiNzA4NzVlOGItNTBkNC00ZjYyLTg3OWMtMWRlYTVkMjNjZTVj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wZmI4YjE1YS05MjhjLTRlZjUtYjEzZC0zNTdmNTljZWU5Mjg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wZmI4YjE1YS05MjhjLTRlZjUtYjEzZC0zNTdmNTljZWU5Mjg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dsBoW-h1YJeTptd-jjvl5oXMljxaY50RK6GV2Eiu5NqkN-BQiG-fL8C3Cv1QVo3m2nDSGOIWRsM3f8BtjCpEf8X5jjUbQ1ZyMVTQIommxPesmRQtFh45F2BdqQMzKypfb3bBF9X8D8Svda6gf_jLkoHZ70zEUPU2p_mSrLVKNWF95bkPxYtsvW-2Ba9DtchLwwgseIiE63-ig5DHyANBw7ImX-48mcN8gn3NOS-PdyHMkotaC6SqM_3ZykKVq1uYxi6Ae6T6mfFSaAYpcUB87FCxgVUSnuiM35LJgYIB9tuq-XSKsX7vfXV-Hx16V3mSvaQMyAgibiVpvhTO6A7xNQ "/>
    <n v="101"/>
    <s v=" 101 | Rosa Odar Prueba "/>
    <s v=" application/json, text/plain, */* "/>
    <s v=" No aplica "/>
    <n v="20100010136"/>
    <s v="gestionduenave-query"/>
    <s v=" https://gateway-apim-test.vuce.gob.pe/pass-through-https-cert/cp2/gestionduenave-query/1.0/count-pasajero-tripulante/count?escalaId=2180&amp;estado=S&amp;indicadorEs=E "/>
    <n v="161"/>
    <n v="124"/>
    <s v=" https://gateway-apim-test.vuce.gob.pe/pass-through-https-cert/cp2/gestionduenave-query/1.0/count-pasajero-tripulante/count?"/>
    <s v=" https://gateway-apim-test.vuce.gob.pe/pass-through-https-cert/cp2/gestionduenave-query/1.0/count-pasajero-tripulante/count?"/>
    <x v="122"/>
  </r>
  <r>
    <s v="Lista de provisiones"/>
    <x v="0"/>
    <x v="0"/>
    <x v="67"/>
    <x v="0"/>
    <s v=" https://gateway-apim-test.vuce.gob.pe/pass-through-https-cert/cp2/gestionduenave-query/1.0/count-pasajero-tripulante/count?escalaId=2180&amp;estado=S&amp;indicadorEs=E "/>
    <s v="No aplica"/>
    <s v=" Bearer eyJhbGciOiJSUzI1NiIsInR5cCIgOiAiSldUIiwia2lkIiA6ICJZbzNJa18xYU9XUk5QcWxPLVJVTmUzVjhESldTU2U0eUgybFp4MG52cy1rIn0.eyJleHAiOjE3NTU2MzU0MzcsImlhdCI6MTc1NTYzMzYzNywianRpIjoiNzA4NzVlOGItNTBkNC00ZjYyLTg3OWMtMWRlYTVkMjNjZTVj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wZmI4YjE1YS05MjhjLTRlZjUtYjEzZC0zNTdmNTljZWU5Mjg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wZmI4YjE1YS05MjhjLTRlZjUtYjEzZC0zNTdmNTljZWU5Mjg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dsBoW-h1YJeTptd-jjvl5oXMljxaY50RK6GV2Eiu5NqkN-BQiG-fL8C3Cv1QVo3m2nDSGOIWRsM3f8BtjCpEf8X5jjUbQ1ZyMVTQIommxPesmRQtFh45F2BdqQMzKypfb3bBF9X8D8Svda6gf_jLkoHZ70zEUPU2p_mSrLVKNWF95bkPxYtsvW-2Ba9DtchLwwgseIiE63-ig5DHyANBw7ImX-48mcN8gn3NOS-PdyHMkotaC6SqM_3ZykKVq1uYxi6Ae6T6mfFSaAYpcUB87FCxgVUSnuiM35LJgYIB9tuq-XSKsX7vfXV-Hx16V3mSvaQMyAgibiVpvhTO6A7xNQ "/>
    <n v="101"/>
    <s v=" 101 | Rosa Odar Prueba "/>
    <s v=" application/json, text/plain, */* "/>
    <s v=" No aplica "/>
    <n v="20100010136"/>
    <s v="gestionduenave-query"/>
    <s v=" https://gateway-apim-test.vuce.gob.pe/pass-through-https-cert/cp2/gestionduenave-query/1.0/count-pasajero-tripulante/count?escalaId=2180&amp;estado=S&amp;indicadorEs=E "/>
    <n v="161"/>
    <n v="124"/>
    <s v=" https://gateway-apim-test.vuce.gob.pe/pass-through-https-cert/cp2/gestionduenave-query/1.0/count-pasajero-tripulante/count?"/>
    <s v=" https://gateway-apim-test.vuce.gob.pe/pass-through-https-cert/cp2/gestionduenave-query/1.0/count-pasajero-tripulante/count?"/>
    <x v="122"/>
  </r>
  <r>
    <s v="Lista de provisiones"/>
    <x v="0"/>
    <x v="0"/>
    <x v="66"/>
    <x v="0"/>
    <s v=" https://gateway-apim-test.vuce.gob.pe/pass-through-https-cert/cp2/gestionduenave-query/1.0/count-pasajero-tripulante/count?escalaId=2180&amp;estado=S&amp;indicadorEs=E "/>
    <s v="No aplica"/>
    <s v=" Bearer eyJhbGciOiJSUzI1NiIsInR5cCIgOiAiSldUIiwia2lkIiA6ICJZbzNJa18xYU9XUk5QcWxPLVJVTmUzVjhESldTU2U0eUgybFp4MG52cy1rIn0.eyJleHAiOjE3NTU2MzU0MzcsImlhdCI6MTc1NTYzMzYzNywianRpIjoiNzA4NzVlOGItNTBkNC00ZjYyLTg3OWMtMWRlYTVkMjNjZTVj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wZmI4YjE1YS05MjhjLTRlZjUtYjEzZC0zNTdmNTljZWU5Mjg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wZmI4YjE1YS05MjhjLTRlZjUtYjEzZC0zNTdmNTljZWU5Mjg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dsBoW-h1YJeTptd-jjvl5oXMljxaY50RK6GV2Eiu5NqkN-BQiG-fL8C3Cv1QVo3m2nDSGOIWRsM3f8BtjCpEf8X5jjUbQ1ZyMVTQIommxPesmRQtFh45F2BdqQMzKypfb3bBF9X8D8Svda6gf_jLkoHZ70zEUPU2p_mSrLVKNWF95bkPxYtsvW-2Ba9DtchLwwgseIiE63-ig5DHyANBw7ImX-48mcN8gn3NOS-PdyHMkotaC6SqM_3ZykKVq1uYxi6Ae6T6mfFSaAYpcUB87FCxgVUSnuiM35LJgYIB9tuq-XSKsX7vfXV-Hx16V3mSvaQMyAgibiVpvhTO6A7xNQ "/>
    <n v="101"/>
    <s v=" 101 | Rosa Odar Prueba "/>
    <s v=" application/json, text/plain, */* "/>
    <s v=" No aplica "/>
    <n v="20100010136"/>
    <s v="gestionduenave-query"/>
    <s v=" https://gateway-apim-test.vuce.gob.pe/pass-through-https-cert/cp2/gestionduenave-query/1.0/count-pasajero-tripulante/count?escalaId=2180&amp;estado=S&amp;indicadorEs=E "/>
    <n v="161"/>
    <n v="124"/>
    <s v=" https://gateway-apim-test.vuce.gob.pe/pass-through-https-cert/cp2/gestionduenave-query/1.0/count-pasajero-tripulante/count?"/>
    <s v=" https://gateway-apim-test.vuce.gob.pe/pass-through-https-cert/cp2/gestionduenave-query/1.0/count-pasajero-tripulante/count?"/>
    <x v="122"/>
  </r>
  <r>
    <s v="Lista de provisiones"/>
    <x v="0"/>
    <x v="0"/>
    <x v="68"/>
    <x v="0"/>
    <s v=" https://gateway-apim-test.vuce.gob.pe/pass-through-https-cert/cp2/gestionduenave-query/1.0/count-pasajero-tripulante/count?escalaId=2180&amp;estado=S&amp;indicadorEs=E "/>
    <s v="No aplica"/>
    <s v=" Bearer eyJhbGciOiJSUzI1NiIsInR5cCIgOiAiSldUIiwia2lkIiA6ICJZbzNJa18xYU9XUk5QcWxPLVJVTmUzVjhESldTU2U0eUgybFp4MG52cy1rIn0.eyJleHAiOjE3NTU2MzU0MzcsImlhdCI6MTc1NTYzMzYzNywianRpIjoiNzA4NzVlOGItNTBkNC00ZjYyLTg3OWMtMWRlYTVkMjNjZTVj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wZmI4YjE1YS05MjhjLTRlZjUtYjEzZC0zNTdmNTljZWU5Mjg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wZmI4YjE1YS05MjhjLTRlZjUtYjEzZC0zNTdmNTljZWU5Mjg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dsBoW-h1YJeTptd-jjvl5oXMljxaY50RK6GV2Eiu5NqkN-BQiG-fL8C3Cv1QVo3m2nDSGOIWRsM3f8BtjCpEf8X5jjUbQ1ZyMVTQIommxPesmRQtFh45F2BdqQMzKypfb3bBF9X8D8Svda6gf_jLkoHZ70zEUPU2p_mSrLVKNWF95bkPxYtsvW-2Ba9DtchLwwgseIiE63-ig5DHyANBw7ImX-48mcN8gn3NOS-PdyHMkotaC6SqM_3ZykKVq1uYxi6Ae6T6mfFSaAYpcUB87FCxgVUSnuiM35LJgYIB9tuq-XSKsX7vfXV-Hx16V3mSvaQMyAgibiVpvhTO6A7xNQ "/>
    <n v="101"/>
    <s v=" 101 | Rosa Odar Prueba "/>
    <s v=" application/json, text/plain, */* "/>
    <s v=" No aplica "/>
    <n v="20100010136"/>
    <s v="gestionduenave-query"/>
    <s v=" https://gateway-apim-test.vuce.gob.pe/pass-through-https-cert/cp2/gestionduenave-query/1.0/count-pasajero-tripulante/count?escalaId=2180&amp;estado=S&amp;indicadorEs=E "/>
    <n v="161"/>
    <n v="124"/>
    <s v=" https://gateway-apim-test.vuce.gob.pe/pass-through-https-cert/cp2/gestionduenave-query/1.0/count-pasajero-tripulante/count?"/>
    <s v=" https://gateway-apim-test.vuce.gob.pe/pass-through-https-cert/cp2/gestionduenave-query/1.0/count-pasajero-tripulante/count?"/>
    <x v="122"/>
  </r>
  <r>
    <s v="Lista de provisiones"/>
    <x v="0"/>
    <x v="0"/>
    <x v="69"/>
    <x v="0"/>
    <s v=" https://gateway-apim-test.vuce.gob.pe/pass-through-https-cert/cp2/gestionduenave-query/1.0/count-pasajero-tripulante/count?escalaId=2180&amp;estado=S&amp;indicadorEs=E "/>
    <s v="No aplica"/>
    <s v=" Bearer eyJhbGciOiJSUzI1NiIsInR5cCIgOiAiSldUIiwia2lkIiA6ICJZbzNJa18xYU9XUk5QcWxPLVJVTmUzVjhESldTU2U0eUgybFp4MG52cy1rIn0.eyJleHAiOjE3NTU2MzU0MzcsImlhdCI6MTc1NTYzMzYzNywianRpIjoiNzA4NzVlOGItNTBkNC00ZjYyLTg3OWMtMWRlYTVkMjNjZTVj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wZmI4YjE1YS05MjhjLTRlZjUtYjEzZC0zNTdmNTljZWU5Mjg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wZmI4YjE1YS05MjhjLTRlZjUtYjEzZC0zNTdmNTljZWU5Mjg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dsBoW-h1YJeTptd-jjvl5oXMljxaY50RK6GV2Eiu5NqkN-BQiG-fL8C3Cv1QVo3m2nDSGOIWRsM3f8BtjCpEf8X5jjUbQ1ZyMVTQIommxPesmRQtFh45F2BdqQMzKypfb3bBF9X8D8Svda6gf_jLkoHZ70zEUPU2p_mSrLVKNWF95bkPxYtsvW-2Ba9DtchLwwgseIiE63-ig5DHyANBw7ImX-48mcN8gn3NOS-PdyHMkotaC6SqM_3ZykKVq1uYxi6Ae6T6mfFSaAYpcUB87FCxgVUSnuiM35LJgYIB9tuq-XSKsX7vfXV-Hx16V3mSvaQMyAgibiVpvhTO6A7xNQ "/>
    <n v="101"/>
    <s v=" 101 | Rosa Odar Prueba "/>
    <s v=" application/json, text/plain, */* "/>
    <s v=" No aplica "/>
    <n v="20100010136"/>
    <s v="gestionduenave-query"/>
    <s v=" https://gateway-apim-test.vuce.gob.pe/pass-through-https-cert/cp2/gestionduenave-query/1.0/count-pasajero-tripulante/count?escalaId=2180&amp;estado=S&amp;indicadorEs=E "/>
    <n v="161"/>
    <n v="124"/>
    <s v=" https://gateway-apim-test.vuce.gob.pe/pass-through-https-cert/cp2/gestionduenave-query/1.0/count-pasajero-tripulante/count?"/>
    <s v=" https://gateway-apim-test.vuce.gob.pe/pass-through-https-cert/cp2/gestionduenave-query/1.0/count-pasajero-tripulante/count?"/>
    <x v="122"/>
  </r>
  <r>
    <s v="Lista de provisiones"/>
    <x v="0"/>
    <x v="0"/>
    <x v="69"/>
    <x v="0"/>
    <s v=" https://gateway-apim-test.vuce.gob.pe/pass-through-https-cert/cp2/gestionduenave-query/1.0/count-pasajero-tripulante/count?escalaId=2180&amp;estado=S&amp;indicadorEs=E "/>
    <s v="No aplica"/>
    <s v=" Bearer eyJhbGciOiJSUzI1NiIsInR5cCIgOiAiSldUIiwia2lkIiA6ICJZbzNJa18xYU9XUk5QcWxPLVJVTmUzVjhESldTU2U0eUgybFp4MG52cy1rIn0.eyJleHAiOjE3NTU2MzU0MzcsImlhdCI6MTc1NTYzMzYzNywianRpIjoiNzA4NzVlOGItNTBkNC00ZjYyLTg3OWMtMWRlYTVkMjNjZTVj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wZmI4YjE1YS05MjhjLTRlZjUtYjEzZC0zNTdmNTljZWU5Mjg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wZmI4YjE1YS05MjhjLTRlZjUtYjEzZC0zNTdmNTljZWU5Mjg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dsBoW-h1YJeTptd-jjvl5oXMljxaY50RK6GV2Eiu5NqkN-BQiG-fL8C3Cv1QVo3m2nDSGOIWRsM3f8BtjCpEf8X5jjUbQ1ZyMVTQIommxPesmRQtFh45F2BdqQMzKypfb3bBF9X8D8Svda6gf_jLkoHZ70zEUPU2p_mSrLVKNWF95bkPxYtsvW-2Ba9DtchLwwgseIiE63-ig5DHyANBw7ImX-48mcN8gn3NOS-PdyHMkotaC6SqM_3ZykKVq1uYxi6Ae6T6mfFSaAYpcUB87FCxgVUSnuiM35LJgYIB9tuq-XSKsX7vfXV-Hx16V3mSvaQMyAgibiVpvhTO6A7xNQ "/>
    <n v="101"/>
    <s v=" 101 | Rosa Odar Prueba "/>
    <s v=" application/json, text/plain, */* "/>
    <s v=" No aplica "/>
    <n v="20100010136"/>
    <s v="gestionduenave-query"/>
    <s v=" https://gateway-apim-test.vuce.gob.pe/pass-through-https-cert/cp2/gestionduenave-query/1.0/count-pasajero-tripulante/count?escalaId=2180&amp;estado=S&amp;indicadorEs=E "/>
    <n v="161"/>
    <n v="124"/>
    <s v=" https://gateway-apim-test.vuce.gob.pe/pass-through-https-cert/cp2/gestionduenave-query/1.0/count-pasajero-tripulante/count?"/>
    <s v=" https://gateway-apim-test.vuce.gob.pe/pass-through-https-cert/cp2/gestionduenave-query/1.0/count-pasajero-tripulante/count?"/>
    <x v="122"/>
  </r>
  <r>
    <s v="Lista de provisiones"/>
    <x v="0"/>
    <x v="0"/>
    <x v="70"/>
    <x v="0"/>
    <s v=" https://gateway-apim-test.vuce.gob.pe/pass-through-https-cert/cp2/gestionduenave-query/1.0/count-pasajero-tripulante/count?escalaId=2180&amp;estado=S&amp;indicadorEs=E "/>
    <s v="No aplica"/>
    <s v=" Bearer eyJhbGciOiJSUzI1NiIsInR5cCIgOiAiSldUIiwia2lkIiA6ICJZbzNJa18xYU9XUk5QcWxPLVJVTmUzVjhESldTU2U0eUgybFp4MG52cy1rIn0.eyJleHAiOjE3NTU2MzU0MzcsImlhdCI6MTc1NTYzMzYzNywianRpIjoiNzA4NzVlOGItNTBkNC00ZjYyLTg3OWMtMWRlYTVkMjNjZTVj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wZmI4YjE1YS05MjhjLTRlZjUtYjEzZC0zNTdmNTljZWU5Mjg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wZmI4YjE1YS05MjhjLTRlZjUtYjEzZC0zNTdmNTljZWU5Mjg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dsBoW-h1YJeTptd-jjvl5oXMljxaY50RK6GV2Eiu5NqkN-BQiG-fL8C3Cv1QVo3m2nDSGOIWRsM3f8BtjCpEf8X5jjUbQ1ZyMVTQIommxPesmRQtFh45F2BdqQMzKypfb3bBF9X8D8Svda6gf_jLkoHZ70zEUPU2p_mSrLVKNWF95bkPxYtsvW-2Ba9DtchLwwgseIiE63-ig5DHyANBw7ImX-48mcN8gn3NOS-PdyHMkotaC6SqM_3ZykKVq1uYxi6Ae6T6mfFSaAYpcUB87FCxgVUSnuiM35LJgYIB9tuq-XSKsX7vfXV-Hx16V3mSvaQMyAgibiVpvhTO6A7xNQ "/>
    <n v="101"/>
    <s v=" 101 | Rosa Odar Prueba "/>
    <s v=" application/json, text/plain, */* "/>
    <s v=" No aplica "/>
    <n v="20100010136"/>
    <s v="gestionduenave-query"/>
    <s v=" https://gateway-apim-test.vuce.gob.pe/pass-through-https-cert/cp2/gestionduenave-query/1.0/count-pasajero-tripulante/count?escalaId=2180&amp;estado=S&amp;indicadorEs=E "/>
    <n v="161"/>
    <n v="124"/>
    <s v=" https://gateway-apim-test.vuce.gob.pe/pass-through-https-cert/cp2/gestionduenave-query/1.0/count-pasajero-tripulante/count?"/>
    <s v=" https://gateway-apim-test.vuce.gob.pe/pass-through-https-cert/cp2/gestionduenave-query/1.0/count-pasajero-tripulante/count?"/>
    <x v="122"/>
  </r>
  <r>
    <s v="Lista de provisiones"/>
    <x v="0"/>
    <x v="0"/>
    <x v="70"/>
    <x v="0"/>
    <s v=" https://gateway-apim-test.vuce.gob.pe/pass-through-https-cert/cp2/gestionduenave-query/1.0/count-pasajero-tripulante/count?escalaId=2180&amp;estado=S&amp;indicadorEs=E "/>
    <s v="No aplica"/>
    <s v=" Bearer eyJhbGciOiJSUzI1NiIsInR5cCIgOiAiSldUIiwia2lkIiA6ICJZbzNJa18xYU9XUk5QcWxPLVJVTmUzVjhESldTU2U0eUgybFp4MG52cy1rIn0.eyJleHAiOjE3NTU2MzU0MzcsImlhdCI6MTc1NTYzMzYzNywianRpIjoiNzA4NzVlOGItNTBkNC00ZjYyLTg3OWMtMWRlYTVkMjNjZTVj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wZmI4YjE1YS05MjhjLTRlZjUtYjEzZC0zNTdmNTljZWU5Mjg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wZmI4YjE1YS05MjhjLTRlZjUtYjEzZC0zNTdmNTljZWU5Mjg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dsBoW-h1YJeTptd-jjvl5oXMljxaY50RK6GV2Eiu5NqkN-BQiG-fL8C3Cv1QVo3m2nDSGOIWRsM3f8BtjCpEf8X5jjUbQ1ZyMVTQIommxPesmRQtFh45F2BdqQMzKypfb3bBF9X8D8Svda6gf_jLkoHZ70zEUPU2p_mSrLVKNWF95bkPxYtsvW-2Ba9DtchLwwgseIiE63-ig5DHyANBw7ImX-48mcN8gn3NOS-PdyHMkotaC6SqM_3ZykKVq1uYxi6Ae6T6mfFSaAYpcUB87FCxgVUSnuiM35LJgYIB9tuq-XSKsX7vfXV-Hx16V3mSvaQMyAgibiVpvhTO6A7xNQ "/>
    <n v="101"/>
    <s v=" 101 | Rosa Odar Prueba "/>
    <s v=" application/json, text/plain, */* "/>
    <s v=" No aplica "/>
    <n v="20100010136"/>
    <s v="gestionduenave-query"/>
    <s v=" https://gateway-apim-test.vuce.gob.pe/pass-through-https-cert/cp2/gestionduenave-query/1.0/count-pasajero-tripulante/count?escalaId=2180&amp;estado=S&amp;indicadorEs=E "/>
    <n v="161"/>
    <n v="124"/>
    <s v=" https://gateway-apim-test.vuce.gob.pe/pass-through-https-cert/cp2/gestionduenave-query/1.0/count-pasajero-tripulante/count?"/>
    <s v=" https://gateway-apim-test.vuce.gob.pe/pass-through-https-cert/cp2/gestionduenave-query/1.0/count-pasajero-tripulante/count?"/>
    <x v="122"/>
  </r>
  <r>
    <s v="Lista de provisiones"/>
    <x v="0"/>
    <x v="0"/>
    <x v="70"/>
    <x v="0"/>
    <s v=" https://gateway-apim-test.vuce.gob.pe/pass-through-https-cert/cp2/gestionduenave-query/1.0/count-pasajero-tripulante/count?escalaId=2180&amp;estado=S&amp;indicadorEs=E "/>
    <s v="No aplica"/>
    <s v=" Bearer eyJhbGciOiJSUzI1NiIsInR5cCIgOiAiSldUIiwia2lkIiA6ICJZbzNJa18xYU9XUk5QcWxPLVJVTmUzVjhESldTU2U0eUgybFp4MG52cy1rIn0.eyJleHAiOjE3NTU2MzU0MzcsImlhdCI6MTc1NTYzMzYzNywianRpIjoiNzA4NzVlOGItNTBkNC00ZjYyLTg3OWMtMWRlYTVkMjNjZTVj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wZmI4YjE1YS05MjhjLTRlZjUtYjEzZC0zNTdmNTljZWU5Mjg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wZmI4YjE1YS05MjhjLTRlZjUtYjEzZC0zNTdmNTljZWU5Mjg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dsBoW-h1YJeTptd-jjvl5oXMljxaY50RK6GV2Eiu5NqkN-BQiG-fL8C3Cv1QVo3m2nDSGOIWRsM3f8BtjCpEf8X5jjUbQ1ZyMVTQIommxPesmRQtFh45F2BdqQMzKypfb3bBF9X8D8Svda6gf_jLkoHZ70zEUPU2p_mSrLVKNWF95bkPxYtsvW-2Ba9DtchLwwgseIiE63-ig5DHyANBw7ImX-48mcN8gn3NOS-PdyHMkotaC6SqM_3ZykKVq1uYxi6Ae6T6mfFSaAYpcUB87FCxgVUSnuiM35LJgYIB9tuq-XSKsX7vfXV-Hx16V3mSvaQMyAgibiVpvhTO6A7xNQ "/>
    <n v="101"/>
    <s v=" 101 | Rosa Odar Prueba "/>
    <s v=" application/json, text/plain, */* "/>
    <s v=" No aplica "/>
    <n v="20100010136"/>
    <s v="gestionduenave-query"/>
    <s v=" https://gateway-apim-test.vuce.gob.pe/pass-through-https-cert/cp2/gestionduenave-query/1.0/count-pasajero-tripulante/count?escalaId=2180&amp;estado=S&amp;indicadorEs=E "/>
    <n v="161"/>
    <n v="124"/>
    <s v=" https://gateway-apim-test.vuce.gob.pe/pass-through-https-cert/cp2/gestionduenave-query/1.0/count-pasajero-tripulante/count?"/>
    <s v=" https://gateway-apim-test.vuce.gob.pe/pass-through-https-cert/cp2/gestionduenave-query/1.0/count-pasajero-tripulante/count?"/>
    <x v="122"/>
  </r>
  <r>
    <s v="Lista de provisiones"/>
    <x v="0"/>
    <x v="0"/>
    <x v="70"/>
    <x v="0"/>
    <s v=" https://gateway-apim-test.vuce.gob.pe/pass-through-https-cert/cp2/gestionduenave-query/1.0/count-pasajero-tripulante/count?escalaId=2180&amp;estado=S&amp;indicadorEs=E "/>
    <s v="No aplica"/>
    <s v=" Bearer eyJhbGciOiJSUzI1NiIsInR5cCIgOiAiSldUIiwia2lkIiA6ICJZbzNJa18xYU9XUk5QcWxPLVJVTmUzVjhESldTU2U0eUgybFp4MG52cy1rIn0.eyJleHAiOjE3NTU2MzU0MzcsImlhdCI6MTc1NTYzMzYzNywianRpIjoiNzA4NzVlOGItNTBkNC00ZjYyLTg3OWMtMWRlYTVkMjNjZTVj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wZmI4YjE1YS05MjhjLTRlZjUtYjEzZC0zNTdmNTljZWU5Mjg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wZmI4YjE1YS05MjhjLTRlZjUtYjEzZC0zNTdmNTljZWU5Mjg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dsBoW-h1YJeTptd-jjvl5oXMljxaY50RK6GV2Eiu5NqkN-BQiG-fL8C3Cv1QVo3m2nDSGOIWRsM3f8BtjCpEf8X5jjUbQ1ZyMVTQIommxPesmRQtFh45F2BdqQMzKypfb3bBF9X8D8Svda6gf_jLkoHZ70zEUPU2p_mSrLVKNWF95bkPxYtsvW-2Ba9DtchLwwgseIiE63-ig5DHyANBw7ImX-48mcN8gn3NOS-PdyHMkotaC6SqM_3ZykKVq1uYxi6Ae6T6mfFSaAYpcUB87FCxgVUSnuiM35LJgYIB9tuq-XSKsX7vfXV-Hx16V3mSvaQMyAgibiVpvhTO6A7xNQ "/>
    <n v="101"/>
    <s v=" 101 | Rosa Odar Prueba "/>
    <s v=" application/json, text/plain, */* "/>
    <s v=" No aplica "/>
    <n v="20100010136"/>
    <s v="gestionduenave-query"/>
    <s v=" https://gateway-apim-test.vuce.gob.pe/pass-through-https-cert/cp2/gestionduenave-query/1.0/count-pasajero-tripulante/count?escalaId=2180&amp;estado=S&amp;indicadorEs=E "/>
    <n v="161"/>
    <n v="124"/>
    <s v=" https://gateway-apim-test.vuce.gob.pe/pass-through-https-cert/cp2/gestionduenave-query/1.0/count-pasajero-tripulante/count?"/>
    <s v=" https://gateway-apim-test.vuce.gob.pe/pass-through-https-cert/cp2/gestionduenave-query/1.0/count-pasajero-tripulante/count?"/>
    <x v="122"/>
  </r>
  <r>
    <s v="Lista de provisiones"/>
    <x v="0"/>
    <x v="0"/>
    <x v="70"/>
    <x v="0"/>
    <s v=" https://gateway-apim-test.vuce.gob.pe/pass-through-https-cert/cp2/gestionduenave-query/1.0/count-pasajero-tripulante/count?escalaId=2180&amp;estado=S&amp;indicadorEs=E "/>
    <s v="No aplica"/>
    <s v=" Bearer eyJhbGciOiJSUzI1NiIsInR5cCIgOiAiSldUIiwia2lkIiA6ICJZbzNJa18xYU9XUk5QcWxPLVJVTmUzVjhESldTU2U0eUgybFp4MG52cy1rIn0.eyJleHAiOjE3NTU2MzU0MzcsImlhdCI6MTc1NTYzMzYzNywianRpIjoiNzA4NzVlOGItNTBkNC00ZjYyLTg3OWMtMWRlYTVkMjNjZTVj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wZmI4YjE1YS05MjhjLTRlZjUtYjEzZC0zNTdmNTljZWU5Mjg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wZmI4YjE1YS05MjhjLTRlZjUtYjEzZC0zNTdmNTljZWU5Mjg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dsBoW-h1YJeTptd-jjvl5oXMljxaY50RK6GV2Eiu5NqkN-BQiG-fL8C3Cv1QVo3m2nDSGOIWRsM3f8BtjCpEf8X5jjUbQ1ZyMVTQIommxPesmRQtFh45F2BdqQMzKypfb3bBF9X8D8Svda6gf_jLkoHZ70zEUPU2p_mSrLVKNWF95bkPxYtsvW-2Ba9DtchLwwgseIiE63-ig5DHyANBw7ImX-48mcN8gn3NOS-PdyHMkotaC6SqM_3ZykKVq1uYxi6Ae6T6mfFSaAYpcUB87FCxgVUSnuiM35LJgYIB9tuq-XSKsX7vfXV-Hx16V3mSvaQMyAgibiVpvhTO6A7xNQ "/>
    <n v="101"/>
    <s v=" 101 | Rosa Odar Prueba "/>
    <s v=" application/json, text/plain, */* "/>
    <s v=" No aplica "/>
    <n v="20100010136"/>
    <s v="gestionduenave-query"/>
    <s v=" https://gateway-apim-test.vuce.gob.pe/pass-through-https-cert/cp2/gestionduenave-query/1.0/count-pasajero-tripulante/count?escalaId=2180&amp;estado=S&amp;indicadorEs=E "/>
    <n v="161"/>
    <n v="124"/>
    <s v=" https://gateway-apim-test.vuce.gob.pe/pass-through-https-cert/cp2/gestionduenave-query/1.0/count-pasajero-tripulante/count?"/>
    <s v=" https://gateway-apim-test.vuce.gob.pe/pass-through-https-cert/cp2/gestionduenave-query/1.0/count-pasajero-tripulante/count?"/>
    <x v="122"/>
  </r>
  <r>
    <s v="Lista de provisiones"/>
    <x v="0"/>
    <x v="0"/>
    <x v="70"/>
    <x v="0"/>
    <s v=" https://gateway-apim-test.vuce.gob.pe/pass-through-https-cert/cp2/gestionduenave-query/1.0/count-pasajero-tripulante/count?escalaId=2180&amp;estado=S&amp;indicadorEs=E "/>
    <s v="No aplica"/>
    <s v=" Bearer eyJhbGciOiJSUzI1NiIsInR5cCIgOiAiSldUIiwia2lkIiA6ICJZbzNJa18xYU9XUk5QcWxPLVJVTmUzVjhESldTU2U0eUgybFp4MG52cy1rIn0.eyJleHAiOjE3NTU2MzU0MzcsImlhdCI6MTc1NTYzMzYzNywianRpIjoiNzA4NzVlOGItNTBkNC00ZjYyLTg3OWMtMWRlYTVkMjNjZTVj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wZmI4YjE1YS05MjhjLTRlZjUtYjEzZC0zNTdmNTljZWU5Mjg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wZmI4YjE1YS05MjhjLTRlZjUtYjEzZC0zNTdmNTljZWU5Mjg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dsBoW-h1YJeTptd-jjvl5oXMljxaY50RK6GV2Eiu5NqkN-BQiG-fL8C3Cv1QVo3m2nDSGOIWRsM3f8BtjCpEf8X5jjUbQ1ZyMVTQIommxPesmRQtFh45F2BdqQMzKypfb3bBF9X8D8Svda6gf_jLkoHZ70zEUPU2p_mSrLVKNWF95bkPxYtsvW-2Ba9DtchLwwgseIiE63-ig5DHyANBw7ImX-48mcN8gn3NOS-PdyHMkotaC6SqM_3ZykKVq1uYxi6Ae6T6mfFSaAYpcUB87FCxgVUSnuiM35LJgYIB9tuq-XSKsX7vfXV-Hx16V3mSvaQMyAgibiVpvhTO6A7xNQ "/>
    <n v="101"/>
    <s v=" 101 | Rosa Odar Prueba "/>
    <s v=" application/json, text/plain, */* "/>
    <s v=" No aplica "/>
    <n v="20100010136"/>
    <s v="gestionduenave-query"/>
    <s v=" https://gateway-apim-test.vuce.gob.pe/pass-through-https-cert/cp2/gestionduenave-query/1.0/count-pasajero-tripulante/count?escalaId=2180&amp;estado=S&amp;indicadorEs=E "/>
    <n v="161"/>
    <n v="124"/>
    <s v=" https://gateway-apim-test.vuce.gob.pe/pass-through-https-cert/cp2/gestionduenave-query/1.0/count-pasajero-tripulante/count?"/>
    <s v=" https://gateway-apim-test.vuce.gob.pe/pass-through-https-cert/cp2/gestionduenave-query/1.0/count-pasajero-tripulante/count?"/>
    <x v="122"/>
  </r>
  <r>
    <s v="Lista de provisiones"/>
    <x v="0"/>
    <x v="0"/>
    <x v="70"/>
    <x v="0"/>
    <s v=" https://gateway-apim-test.vuce.gob.pe/pass-through-https-cert/cp2/gestionduenave-query/1.0/count-pasajero-tripulante/count?escalaId=2180&amp;estado=S&amp;indicadorEs=E "/>
    <s v="No aplica"/>
    <s v=" Bearer eyJhbGciOiJSUzI1NiIsInR5cCIgOiAiSldUIiwia2lkIiA6ICJZbzNJa18xYU9XUk5QcWxPLVJVTmUzVjhESldTU2U0eUgybFp4MG52cy1rIn0.eyJleHAiOjE3NTU2MzU0MzcsImlhdCI6MTc1NTYzMzYzNywianRpIjoiNzA4NzVlOGItNTBkNC00ZjYyLTg3OWMtMWRlYTVkMjNjZTVj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wZmI4YjE1YS05MjhjLTRlZjUtYjEzZC0zNTdmNTljZWU5Mjg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wZmI4YjE1YS05MjhjLTRlZjUtYjEzZC0zNTdmNTljZWU5Mjg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dsBoW-h1YJeTptd-jjvl5oXMljxaY50RK6GV2Eiu5NqkN-BQiG-fL8C3Cv1QVo3m2nDSGOIWRsM3f8BtjCpEf8X5jjUbQ1ZyMVTQIommxPesmRQtFh45F2BdqQMzKypfb3bBF9X8D8Svda6gf_jLkoHZ70zEUPU2p_mSrLVKNWF95bkPxYtsvW-2Ba9DtchLwwgseIiE63-ig5DHyANBw7ImX-48mcN8gn3NOS-PdyHMkotaC6SqM_3ZykKVq1uYxi6Ae6T6mfFSaAYpcUB87FCxgVUSnuiM35LJgYIB9tuq-XSKsX7vfXV-Hx16V3mSvaQMyAgibiVpvhTO6A7xNQ "/>
    <n v="101"/>
    <s v=" 101 | Rosa Odar Prueba "/>
    <s v=" application/json, text/plain, */* "/>
    <s v=" No aplica "/>
    <n v="20100010136"/>
    <s v="gestionduenave-query"/>
    <s v=" https://gateway-apim-test.vuce.gob.pe/pass-through-https-cert/cp2/gestionduenave-query/1.0/count-pasajero-tripulante/count?escalaId=2180&amp;estado=S&amp;indicadorEs=E "/>
    <n v="161"/>
    <n v="124"/>
    <s v=" https://gateway-apim-test.vuce.gob.pe/pass-through-https-cert/cp2/gestionduenave-query/1.0/count-pasajero-tripulante/count?"/>
    <s v=" https://gateway-apim-test.vuce.gob.pe/pass-through-https-cert/cp2/gestionduenave-query/1.0/count-pasajero-tripulante/count?"/>
    <x v="122"/>
  </r>
  <r>
    <s v="Lista de provisiones"/>
    <x v="0"/>
    <x v="0"/>
    <x v="70"/>
    <x v="0"/>
    <s v=" https://gateway-apim-test.vuce.gob.pe/pass-through-https-cert/cp2/gestionduenave-query/1.0/count-pasajero-tripulante/count?escalaId=2180&amp;estado=S&amp;indicadorEs=E "/>
    <s v="No aplica"/>
    <s v=" Bearer eyJhbGciOiJSUzI1NiIsInR5cCIgOiAiSldUIiwia2lkIiA6ICJZbzNJa18xYU9XUk5QcWxPLVJVTmUzVjhESldTU2U0eUgybFp4MG52cy1rIn0.eyJleHAiOjE3NTU2MzU0MzcsImlhdCI6MTc1NTYzMzYzNywianRpIjoiNzA4NzVlOGItNTBkNC00ZjYyLTg3OWMtMWRlYTVkMjNjZTVj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wZmI4YjE1YS05MjhjLTRlZjUtYjEzZC0zNTdmNTljZWU5Mjg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wZmI4YjE1YS05MjhjLTRlZjUtYjEzZC0zNTdmNTljZWU5Mjg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dsBoW-h1YJeTptd-jjvl5oXMljxaY50RK6GV2Eiu5NqkN-BQiG-fL8C3Cv1QVo3m2nDSGOIWRsM3f8BtjCpEf8X5jjUbQ1ZyMVTQIommxPesmRQtFh45F2BdqQMzKypfb3bBF9X8D8Svda6gf_jLkoHZ70zEUPU2p_mSrLVKNWF95bkPxYtsvW-2Ba9DtchLwwgseIiE63-ig5DHyANBw7ImX-48mcN8gn3NOS-PdyHMkotaC6SqM_3ZykKVq1uYxi6Ae6T6mfFSaAYpcUB87FCxgVUSnuiM35LJgYIB9tuq-XSKsX7vfXV-Hx16V3mSvaQMyAgibiVpvhTO6A7xNQ "/>
    <n v="101"/>
    <s v=" 101 | Rosa Odar Prueba "/>
    <s v=" application/json, text/plain, */* "/>
    <s v=" No aplica "/>
    <n v="20100010136"/>
    <s v="gestionduenave-query"/>
    <s v=" https://gateway-apim-test.vuce.gob.pe/pass-through-https-cert/cp2/gestionduenave-query/1.0/count-pasajero-tripulante/count?escalaId=2180&amp;estado=S&amp;indicadorEs=E "/>
    <n v="161"/>
    <n v="124"/>
    <s v=" https://gateway-apim-test.vuce.gob.pe/pass-through-https-cert/cp2/gestionduenave-query/1.0/count-pasajero-tripulante/count?"/>
    <s v=" https://gateway-apim-test.vuce.gob.pe/pass-through-https-cert/cp2/gestionduenave-query/1.0/count-pasajero-tripulante/count?"/>
    <x v="122"/>
  </r>
  <r>
    <s v="Lista de provisiones"/>
    <x v="0"/>
    <x v="0"/>
    <x v="70"/>
    <x v="0"/>
    <s v=" https://gateway-apim-test.vuce.gob.pe/pass-through-https-cert/cp2/gestionduenave-query/1.0/count-pasajero-tripulante/count?escalaId=2180&amp;estado=S&amp;indicadorEs=E "/>
    <s v="No aplica"/>
    <s v=" Bearer eyJhbGciOiJSUzI1NiIsInR5cCIgOiAiSldUIiwia2lkIiA6ICJZbzNJa18xYU9XUk5QcWxPLVJVTmUzVjhESldTU2U0eUgybFp4MG52cy1rIn0.eyJleHAiOjE3NTU2MzU0MzcsImlhdCI6MTc1NTYzMzYzNywianRpIjoiNzA4NzVlOGItNTBkNC00ZjYyLTg3OWMtMWRlYTVkMjNjZTVj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wZmI4YjE1YS05MjhjLTRlZjUtYjEzZC0zNTdmNTljZWU5Mjg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wZmI4YjE1YS05MjhjLTRlZjUtYjEzZC0zNTdmNTljZWU5Mjg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dsBoW-h1YJeTptd-jjvl5oXMljxaY50RK6GV2Eiu5NqkN-BQiG-fL8C3Cv1QVo3m2nDSGOIWRsM3f8BtjCpEf8X5jjUbQ1ZyMVTQIommxPesmRQtFh45F2BdqQMzKypfb3bBF9X8D8Svda6gf_jLkoHZ70zEUPU2p_mSrLVKNWF95bkPxYtsvW-2Ba9DtchLwwgseIiE63-ig5DHyANBw7ImX-48mcN8gn3NOS-PdyHMkotaC6SqM_3ZykKVq1uYxi6Ae6T6mfFSaAYpcUB87FCxgVUSnuiM35LJgYIB9tuq-XSKsX7vfXV-Hx16V3mSvaQMyAgibiVpvhTO6A7xNQ "/>
    <n v="101"/>
    <s v=" 101 | Rosa Odar Prueba "/>
    <s v=" application/json, text/plain, */* "/>
    <s v=" No aplica "/>
    <n v="20100010136"/>
    <s v="gestionduenave-query"/>
    <s v=" https://gateway-apim-test.vuce.gob.pe/pass-through-https-cert/cp2/gestionduenave-query/1.0/count-pasajero-tripulante/count?escalaId=2180&amp;estado=S&amp;indicadorEs=E "/>
    <n v="161"/>
    <n v="124"/>
    <s v=" https://gateway-apim-test.vuce.gob.pe/pass-through-https-cert/cp2/gestionduenave-query/1.0/count-pasajero-tripulante/count?"/>
    <s v=" https://gateway-apim-test.vuce.gob.pe/pass-through-https-cert/cp2/gestionduenave-query/1.0/count-pasajero-tripulante/count?"/>
    <x v="122"/>
  </r>
  <r>
    <s v="Lista de provisiones"/>
    <x v="0"/>
    <x v="0"/>
    <x v="70"/>
    <x v="0"/>
    <s v=" https://gateway-apim-test.vuce.gob.pe/pass-through-https-cert/cp2/gestionduenave-query/1.0/count-pasajero-tripulante/count?escalaId=2180&amp;estado=S&amp;indicadorEs=E "/>
    <s v="No aplica"/>
    <s v=" Bearer eyJhbGciOiJSUzI1NiIsInR5cCIgOiAiSldUIiwia2lkIiA6ICJZbzNJa18xYU9XUk5QcWxPLVJVTmUzVjhESldTU2U0eUgybFp4MG52cy1rIn0.eyJleHAiOjE3NTU2MzU0MzcsImlhdCI6MTc1NTYzMzYzNywianRpIjoiNzA4NzVlOGItNTBkNC00ZjYyLTg3OWMtMWRlYTVkMjNjZTVj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wZmI4YjE1YS05MjhjLTRlZjUtYjEzZC0zNTdmNTljZWU5Mjg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wZmI4YjE1YS05MjhjLTRlZjUtYjEzZC0zNTdmNTljZWU5Mjg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dsBoW-h1YJeTptd-jjvl5oXMljxaY50RK6GV2Eiu5NqkN-BQiG-fL8C3Cv1QVo3m2nDSGOIWRsM3f8BtjCpEf8X5jjUbQ1ZyMVTQIommxPesmRQtFh45F2BdqQMzKypfb3bBF9X8D8Svda6gf_jLkoHZ70zEUPU2p_mSrLVKNWF95bkPxYtsvW-2Ba9DtchLwwgseIiE63-ig5DHyANBw7ImX-48mcN8gn3NOS-PdyHMkotaC6SqM_3ZykKVq1uYxi6Ae6T6mfFSaAYpcUB87FCxgVUSnuiM35LJgYIB9tuq-XSKsX7vfXV-Hx16V3mSvaQMyAgibiVpvhTO6A7xNQ "/>
    <n v="101"/>
    <s v=" 101 | Rosa Odar Prueba "/>
    <s v=" application/json, text/plain, */* "/>
    <s v=" No aplica "/>
    <n v="20100010136"/>
    <s v="gestionduenave-query"/>
    <s v=" https://gateway-apim-test.vuce.gob.pe/pass-through-https-cert/cp2/gestionduenave-query/1.0/count-pasajero-tripulante/count?escalaId=2180&amp;estado=S&amp;indicadorEs=E "/>
    <n v="161"/>
    <n v="124"/>
    <s v=" https://gateway-apim-test.vuce.gob.pe/pass-through-https-cert/cp2/gestionduenave-query/1.0/count-pasajero-tripulante/count?"/>
    <s v=" https://gateway-apim-test.vuce.gob.pe/pass-through-https-cert/cp2/gestionduenave-query/1.0/count-pasajero-tripulante/count?"/>
    <x v="122"/>
  </r>
  <r>
    <s v="Lista de provisiones"/>
    <x v="0"/>
    <x v="0"/>
    <x v="70"/>
    <x v="0"/>
    <s v=" https://gateway-apim-test.vuce.gob.pe/pass-through-https-cert/cp2/gestionduenave-query/1.0/count-pasajero-tripulante/count?escalaId=2180&amp;estado=S&amp;indicadorEs=E "/>
    <s v="No aplica"/>
    <s v=" Bearer eyJhbGciOiJSUzI1NiIsInR5cCIgOiAiSldUIiwia2lkIiA6ICJZbzNJa18xYU9XUk5QcWxPLVJVTmUzVjhESldTU2U0eUgybFp4MG52cy1rIn0.eyJleHAiOjE3NTU2MzU0MzcsImlhdCI6MTc1NTYzMzYzNywianRpIjoiNzA4NzVlOGItNTBkNC00ZjYyLTg3OWMtMWRlYTVkMjNjZTVj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wZmI4YjE1YS05MjhjLTRlZjUtYjEzZC0zNTdmNTljZWU5Mjg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wZmI4YjE1YS05MjhjLTRlZjUtYjEzZC0zNTdmNTljZWU5Mjg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dsBoW-h1YJeTptd-jjvl5oXMljxaY50RK6GV2Eiu5NqkN-BQiG-fL8C3Cv1QVo3m2nDSGOIWRsM3f8BtjCpEf8X5jjUbQ1ZyMVTQIommxPesmRQtFh45F2BdqQMzKypfb3bBF9X8D8Svda6gf_jLkoHZ70zEUPU2p_mSrLVKNWF95bkPxYtsvW-2Ba9DtchLwwgseIiE63-ig5DHyANBw7ImX-48mcN8gn3NOS-PdyHMkotaC6SqM_3ZykKVq1uYxi6Ae6T6mfFSaAYpcUB87FCxgVUSnuiM35LJgYIB9tuq-XSKsX7vfXV-Hx16V3mSvaQMyAgibiVpvhTO6A7xNQ "/>
    <n v="101"/>
    <s v=" 101 | Rosa Odar Prueba "/>
    <s v=" application/json, text/plain, */* "/>
    <s v=" No aplica "/>
    <n v="20100010136"/>
    <s v="gestionduenave-query"/>
    <s v=" https://gateway-apim-test.vuce.gob.pe/pass-through-https-cert/cp2/gestionduenave-query/1.0/count-pasajero-tripulante/count?escalaId=2180&amp;estado=S&amp;indicadorEs=E "/>
    <n v="161"/>
    <n v="124"/>
    <s v=" https://gateway-apim-test.vuce.gob.pe/pass-through-https-cert/cp2/gestionduenave-query/1.0/count-pasajero-tripulante/count?"/>
    <s v=" https://gateway-apim-test.vuce.gob.pe/pass-through-https-cert/cp2/gestionduenave-query/1.0/count-pasajero-tripulante/count?"/>
    <x v="122"/>
  </r>
  <r>
    <s v="Lista de provisiones"/>
    <x v="0"/>
    <x v="0"/>
    <x v="70"/>
    <x v="0"/>
    <s v=" https://gateway-apim-test.vuce.gob.pe/pass-through-https-cert/cp2/gestionduenave-query/1.0/count-pasajero-tripulante/count?escalaId=2180&amp;estado=S&amp;indicadorEs=E "/>
    <s v="No aplica"/>
    <s v=" Bearer eyJhbGciOiJSUzI1NiIsInR5cCIgOiAiSldUIiwia2lkIiA6ICJZbzNJa18xYU9XUk5QcWxPLVJVTmUzVjhESldTU2U0eUgybFp4MG52cy1rIn0.eyJleHAiOjE3NTU2MzU0MzcsImlhdCI6MTc1NTYzMzYzNywianRpIjoiNzA4NzVlOGItNTBkNC00ZjYyLTg3OWMtMWRlYTVkMjNjZTVj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wZmI4YjE1YS05MjhjLTRlZjUtYjEzZC0zNTdmNTljZWU5Mjg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wZmI4YjE1YS05MjhjLTRlZjUtYjEzZC0zNTdmNTljZWU5Mjg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dsBoW-h1YJeTptd-jjvl5oXMljxaY50RK6GV2Eiu5NqkN-BQiG-fL8C3Cv1QVo3m2nDSGOIWRsM3f8BtjCpEf8X5jjUbQ1ZyMVTQIommxPesmRQtFh45F2BdqQMzKypfb3bBF9X8D8Svda6gf_jLkoHZ70zEUPU2p_mSrLVKNWF95bkPxYtsvW-2Ba9DtchLwwgseIiE63-ig5DHyANBw7ImX-48mcN8gn3NOS-PdyHMkotaC6SqM_3ZykKVq1uYxi6Ae6T6mfFSaAYpcUB87FCxgVUSnuiM35LJgYIB9tuq-XSKsX7vfXV-Hx16V3mSvaQMyAgibiVpvhTO6A7xNQ "/>
    <n v="101"/>
    <s v=" 101 | Rosa Odar Prueba "/>
    <s v=" application/json, text/plain, */* "/>
    <s v=" No aplica "/>
    <n v="20100010136"/>
    <s v="gestionduenave-query"/>
    <s v=" https://gateway-apim-test.vuce.gob.pe/pass-through-https-cert/cp2/gestionduenave-query/1.0/count-pasajero-tripulante/count?escalaId=2180&amp;estado=S&amp;indicadorEs=E "/>
    <n v="161"/>
    <n v="124"/>
    <s v=" https://gateway-apim-test.vuce.gob.pe/pass-through-https-cert/cp2/gestionduenave-query/1.0/count-pasajero-tripulante/count?"/>
    <s v=" https://gateway-apim-test.vuce.gob.pe/pass-through-https-cert/cp2/gestionduenave-query/1.0/count-pasajero-tripulante/count?"/>
    <x v="122"/>
  </r>
  <r>
    <s v="Lista de provisiones"/>
    <x v="0"/>
    <x v="0"/>
    <x v="70"/>
    <x v="0"/>
    <s v=" https://gateway-apim-test.vuce.gob.pe/pass-through-https-cert/cp2/gestionduenave-query/1.0/count-pasajero-tripulante/count?escalaId=2180&amp;estado=S&amp;indicadorEs=E "/>
    <s v="No aplica"/>
    <s v=" Bearer eyJhbGciOiJSUzI1NiIsInR5cCIgOiAiSldUIiwia2lkIiA6ICJZbzNJa18xYU9XUk5QcWxPLVJVTmUzVjhESldTU2U0eUgybFp4MG52cy1rIn0.eyJleHAiOjE3NTU2MzU0MzcsImlhdCI6MTc1NTYzMzYzNywianRpIjoiNzA4NzVlOGItNTBkNC00ZjYyLTg3OWMtMWRlYTVkMjNjZTVj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wZmI4YjE1YS05MjhjLTRlZjUtYjEzZC0zNTdmNTljZWU5Mjg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wZmI4YjE1YS05MjhjLTRlZjUtYjEzZC0zNTdmNTljZWU5Mjg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dsBoW-h1YJeTptd-jjvl5oXMljxaY50RK6GV2Eiu5NqkN-BQiG-fL8C3Cv1QVo3m2nDSGOIWRsM3f8BtjCpEf8X5jjUbQ1ZyMVTQIommxPesmRQtFh45F2BdqQMzKypfb3bBF9X8D8Svda6gf_jLkoHZ70zEUPU2p_mSrLVKNWF95bkPxYtsvW-2Ba9DtchLwwgseIiE63-ig5DHyANBw7ImX-48mcN8gn3NOS-PdyHMkotaC6SqM_3ZykKVq1uYxi6Ae6T6mfFSaAYpcUB87FCxgVUSnuiM35LJgYIB9tuq-XSKsX7vfXV-Hx16V3mSvaQMyAgibiVpvhTO6A7xNQ "/>
    <n v="101"/>
    <s v=" 101 | Rosa Odar Prueba "/>
    <s v=" application/json, text/plain, */* "/>
    <s v=" No aplica "/>
    <n v="20100010136"/>
    <s v="gestionduenave-query"/>
    <s v=" https://gateway-apim-test.vuce.gob.pe/pass-through-https-cert/cp2/gestionduenave-query/1.0/count-pasajero-tripulante/count?escalaId=2180&amp;estado=S&amp;indicadorEs=E "/>
    <n v="161"/>
    <n v="124"/>
    <s v=" https://gateway-apim-test.vuce.gob.pe/pass-through-https-cert/cp2/gestionduenave-query/1.0/count-pasajero-tripulante/count?"/>
    <s v=" https://gateway-apim-test.vuce.gob.pe/pass-through-https-cert/cp2/gestionduenave-query/1.0/count-pasajero-tripulante/count?"/>
    <x v="122"/>
  </r>
  <r>
    <s v="Lista de provisiones"/>
    <x v="0"/>
    <x v="0"/>
    <x v="70"/>
    <x v="0"/>
    <s v=" https://gateway-apim-test.vuce.gob.pe/pass-through-https-cert/cp2/gestionduenave-query/1.0/count-pasajero-tripulante/count?escalaId=2180&amp;estado=S&amp;indicadorEs=E "/>
    <s v="No aplica"/>
    <s v=" Bearer eyJhbGciOiJSUzI1NiIsInR5cCIgOiAiSldUIiwia2lkIiA6ICJZbzNJa18xYU9XUk5QcWxPLVJVTmUzVjhESldTU2U0eUgybFp4MG52cy1rIn0.eyJleHAiOjE3NTU2MzU0MzcsImlhdCI6MTc1NTYzMzYzNywianRpIjoiNzA4NzVlOGItNTBkNC00ZjYyLTg3OWMtMWRlYTVkMjNjZTVj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wZmI4YjE1YS05MjhjLTRlZjUtYjEzZC0zNTdmNTljZWU5Mjg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wZmI4YjE1YS05MjhjLTRlZjUtYjEzZC0zNTdmNTljZWU5Mjg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dsBoW-h1YJeTptd-jjvl5oXMljxaY50RK6GV2Eiu5NqkN-BQiG-fL8C3Cv1QVo3m2nDSGOIWRsM3f8BtjCpEf8X5jjUbQ1ZyMVTQIommxPesmRQtFh45F2BdqQMzKypfb3bBF9X8D8Svda6gf_jLkoHZ70zEUPU2p_mSrLVKNWF95bkPxYtsvW-2Ba9DtchLwwgseIiE63-ig5DHyANBw7ImX-48mcN8gn3NOS-PdyHMkotaC6SqM_3ZykKVq1uYxi6Ae6T6mfFSaAYpcUB87FCxgVUSnuiM35LJgYIB9tuq-XSKsX7vfXV-Hx16V3mSvaQMyAgibiVpvhTO6A7xNQ "/>
    <n v="101"/>
    <s v=" 101 | Rosa Odar Prueba "/>
    <s v=" application/json, text/plain, */* "/>
    <s v=" No aplica "/>
    <n v="20100010136"/>
    <s v="gestionduenave-query"/>
    <s v=" https://gateway-apim-test.vuce.gob.pe/pass-through-https-cert/cp2/gestionduenave-query/1.0/count-pasajero-tripulante/count?escalaId=2180&amp;estado=S&amp;indicadorEs=E "/>
    <n v="161"/>
    <n v="124"/>
    <s v=" https://gateway-apim-test.vuce.gob.pe/pass-through-https-cert/cp2/gestionduenave-query/1.0/count-pasajero-tripulante/count?"/>
    <s v=" https://gateway-apim-test.vuce.gob.pe/pass-through-https-cert/cp2/gestionduenave-query/1.0/count-pasajero-tripulante/count?"/>
    <x v="122"/>
  </r>
  <r>
    <s v="Lista de provisiones"/>
    <x v="0"/>
    <x v="0"/>
    <x v="70"/>
    <x v="0"/>
    <s v=" https://gateway-apim-test.vuce.gob.pe/pass-through-https-cert/cp2/gestionduenave-query/1.0/count-pasajero-tripulante/count?escalaId=2180&amp;estado=S&amp;indicadorEs=E "/>
    <s v="No aplica"/>
    <s v=" Bearer eyJhbGciOiJSUzI1NiIsInR5cCIgOiAiSldUIiwia2lkIiA6ICJZbzNJa18xYU9XUk5QcWxPLVJVTmUzVjhESldTU2U0eUgybFp4MG52cy1rIn0.eyJleHAiOjE3NTU2MzU0MzcsImlhdCI6MTc1NTYzMzYzNywianRpIjoiNzA4NzVlOGItNTBkNC00ZjYyLTg3OWMtMWRlYTVkMjNjZTVj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wZmI4YjE1YS05MjhjLTRlZjUtYjEzZC0zNTdmNTljZWU5Mjg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wZmI4YjE1YS05MjhjLTRlZjUtYjEzZC0zNTdmNTljZWU5Mjg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dsBoW-h1YJeTptd-jjvl5oXMljxaY50RK6GV2Eiu5NqkN-BQiG-fL8C3Cv1QVo3m2nDSGOIWRsM3f8BtjCpEf8X5jjUbQ1ZyMVTQIommxPesmRQtFh45F2BdqQMzKypfb3bBF9X8D8Svda6gf_jLkoHZ70zEUPU2p_mSrLVKNWF95bkPxYtsvW-2Ba9DtchLwwgseIiE63-ig5DHyANBw7ImX-48mcN8gn3NOS-PdyHMkotaC6SqM_3ZykKVq1uYxi6Ae6T6mfFSaAYpcUB87FCxgVUSnuiM35LJgYIB9tuq-XSKsX7vfXV-Hx16V3mSvaQMyAgibiVpvhTO6A7xNQ "/>
    <n v="101"/>
    <s v=" 101 | Rosa Odar Prueba "/>
    <s v=" application/json, text/plain, */* "/>
    <s v=" No aplica "/>
    <n v="20100010136"/>
    <s v="gestionduenave-query"/>
    <s v=" https://gateway-apim-test.vuce.gob.pe/pass-through-https-cert/cp2/gestionduenave-query/1.0/count-pasajero-tripulante/count?escalaId=2180&amp;estado=S&amp;indicadorEs=E "/>
    <n v="161"/>
    <n v="124"/>
    <s v=" https://gateway-apim-test.vuce.gob.pe/pass-through-https-cert/cp2/gestionduenave-query/1.0/count-pasajero-tripulante/count?"/>
    <s v=" https://gateway-apim-test.vuce.gob.pe/pass-through-https-cert/cp2/gestionduenave-query/1.0/count-pasajero-tripulante/count?"/>
    <x v="122"/>
  </r>
  <r>
    <s v="Lista de provisiones"/>
    <x v="0"/>
    <x v="0"/>
    <x v="71"/>
    <x v="0"/>
    <s v=" https://gateway-apim-test.vuce.gob.pe/pass-through-https-cert/cp2/gestionduenave-query/1.0/count-pasajero-tripulante/count?escalaId=2180&amp;estado=S&amp;indicadorEs=E "/>
    <s v="No aplica"/>
    <s v=" Bearer eyJhbGciOiJSUzI1NiIsInR5cCIgOiAiSldUIiwia2lkIiA6ICJZbzNJa18xYU9XUk5QcWxPLVJVTmUzVjhESldTU2U0eUgybFp4MG52cy1rIn0.eyJleHAiOjE3NTU2MzU0MzcsImlhdCI6MTc1NTYzMzYzNywianRpIjoiNzA4NzVlOGItNTBkNC00ZjYyLTg3OWMtMWRlYTVkMjNjZTVj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wZmI4YjE1YS05MjhjLTRlZjUtYjEzZC0zNTdmNTljZWU5Mjg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wZmI4YjE1YS05MjhjLTRlZjUtYjEzZC0zNTdmNTljZWU5Mjg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dsBoW-h1YJeTptd-jjvl5oXMljxaY50RK6GV2Eiu5NqkN-BQiG-fL8C3Cv1QVo3m2nDSGOIWRsM3f8BtjCpEf8X5jjUbQ1ZyMVTQIommxPesmRQtFh45F2BdqQMzKypfb3bBF9X8D8Svda6gf_jLkoHZ70zEUPU2p_mSrLVKNWF95bkPxYtsvW-2Ba9DtchLwwgseIiE63-ig5DHyANBw7ImX-48mcN8gn3NOS-PdyHMkotaC6SqM_3ZykKVq1uYxi6Ae6T6mfFSaAYpcUB87FCxgVUSnuiM35LJgYIB9tuq-XSKsX7vfXV-Hx16V3mSvaQMyAgibiVpvhTO6A7xNQ "/>
    <n v="101"/>
    <s v=" 101 | Rosa Odar Prueba "/>
    <s v=" application/json, text/plain, */* "/>
    <s v=" No aplica "/>
    <n v="20100010136"/>
    <s v="gestionduenave-query"/>
    <s v=" https://gateway-apim-test.vuce.gob.pe/pass-through-https-cert/cp2/gestionduenave-query/1.0/count-pasajero-tripulante/count?escalaId=2180&amp;estado=S&amp;indicadorEs=E "/>
    <n v="161"/>
    <n v="124"/>
    <s v=" https://gateway-apim-test.vuce.gob.pe/pass-through-https-cert/cp2/gestionduenave-query/1.0/count-pasajero-tripulante/count?"/>
    <s v=" https://gateway-apim-test.vuce.gob.pe/pass-through-https-cert/cp2/gestionduenave-query/1.0/count-pasajero-tripulante/count?"/>
    <x v="122"/>
  </r>
  <r>
    <s v="Lista de provisiones"/>
    <x v="0"/>
    <x v="0"/>
    <x v="71"/>
    <x v="0"/>
    <s v=" https://gateway-apim-test.vuce.gob.pe/pass-through-https-cert/cp2/gestionduenave-query/1.0/count-pasajero-tripulante/count?escalaId=2180&amp;estado=S&amp;indicadorEs=E "/>
    <s v="No aplica"/>
    <s v=" Bearer eyJhbGciOiJSUzI1NiIsInR5cCIgOiAiSldUIiwia2lkIiA6ICJZbzNJa18xYU9XUk5QcWxPLVJVTmUzVjhESldTU2U0eUgybFp4MG52cy1rIn0.eyJleHAiOjE3NTU2MzU0MzcsImlhdCI6MTc1NTYzMzYzNywianRpIjoiNzA4NzVlOGItNTBkNC00ZjYyLTg3OWMtMWRlYTVkMjNjZTVj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wZmI4YjE1YS05MjhjLTRlZjUtYjEzZC0zNTdmNTljZWU5Mjg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wZmI4YjE1YS05MjhjLTRlZjUtYjEzZC0zNTdmNTljZWU5Mjg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dsBoW-h1YJeTptd-jjvl5oXMljxaY50RK6GV2Eiu5NqkN-BQiG-fL8C3Cv1QVo3m2nDSGOIWRsM3f8BtjCpEf8X5jjUbQ1ZyMVTQIommxPesmRQtFh45F2BdqQMzKypfb3bBF9X8D8Svda6gf_jLkoHZ70zEUPU2p_mSrLVKNWF95bkPxYtsvW-2Ba9DtchLwwgseIiE63-ig5DHyANBw7ImX-48mcN8gn3NOS-PdyHMkotaC6SqM_3ZykKVq1uYxi6Ae6T6mfFSaAYpcUB87FCxgVUSnuiM35LJgYIB9tuq-XSKsX7vfXV-Hx16V3mSvaQMyAgibiVpvhTO6A7xNQ "/>
    <n v="101"/>
    <s v=" 101 | Rosa Odar Prueba "/>
    <s v=" application/json, text/plain, */* "/>
    <s v=" No aplica "/>
    <n v="20100010136"/>
    <s v="gestionduenave-query"/>
    <s v=" https://gateway-apim-test.vuce.gob.pe/pass-through-https-cert/cp2/gestionduenave-query/1.0/count-pasajero-tripulante/count?escalaId=2180&amp;estado=S&amp;indicadorEs=E "/>
    <n v="161"/>
    <n v="124"/>
    <s v=" https://gateway-apim-test.vuce.gob.pe/pass-through-https-cert/cp2/gestionduenave-query/1.0/count-pasajero-tripulante/count?"/>
    <s v=" https://gateway-apim-test.vuce.gob.pe/pass-through-https-cert/cp2/gestionduenave-query/1.0/count-pasajero-tripulante/count?"/>
    <x v="122"/>
  </r>
  <r>
    <s v="Lista de provisiones"/>
    <x v="0"/>
    <x v="0"/>
    <x v="71"/>
    <x v="0"/>
    <s v=" https://gateway-apim-test.vuce.gob.pe/pass-through-https-cert/cp2/gestionduenave-query/1.0/count-pasajero-tripulante/count?escalaId=2180&amp;estado=S&amp;indicadorEs=E "/>
    <s v="No aplica"/>
    <s v=" Bearer eyJhbGciOiJSUzI1NiIsInR5cCIgOiAiSldUIiwia2lkIiA6ICJZbzNJa18xYU9XUk5QcWxPLVJVTmUzVjhESldTU2U0eUgybFp4MG52cy1rIn0.eyJleHAiOjE3NTU2MzU0MzcsImlhdCI6MTc1NTYzMzYzNywianRpIjoiNzA4NzVlOGItNTBkNC00ZjYyLTg3OWMtMWRlYTVkMjNjZTVj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wZmI4YjE1YS05MjhjLTRlZjUtYjEzZC0zNTdmNTljZWU5Mjg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wZmI4YjE1YS05MjhjLTRlZjUtYjEzZC0zNTdmNTljZWU5Mjg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dsBoW-h1YJeTptd-jjvl5oXMljxaY50RK6GV2Eiu5NqkN-BQiG-fL8C3Cv1QVo3m2nDSGOIWRsM3f8BtjCpEf8X5jjUbQ1ZyMVTQIommxPesmRQtFh45F2BdqQMzKypfb3bBF9X8D8Svda6gf_jLkoHZ70zEUPU2p_mSrLVKNWF95bkPxYtsvW-2Ba9DtchLwwgseIiE63-ig5DHyANBw7ImX-48mcN8gn3NOS-PdyHMkotaC6SqM_3ZykKVq1uYxi6Ae6T6mfFSaAYpcUB87FCxgVUSnuiM35LJgYIB9tuq-XSKsX7vfXV-Hx16V3mSvaQMyAgibiVpvhTO6A7xNQ "/>
    <n v="101"/>
    <s v=" 101 | Rosa Odar Prueba "/>
    <s v=" application/json, text/plain, */* "/>
    <s v=" No aplica "/>
    <n v="20100010136"/>
    <s v="gestionduenave-query"/>
    <s v=" https://gateway-apim-test.vuce.gob.pe/pass-through-https-cert/cp2/gestionduenave-query/1.0/count-pasajero-tripulante/count?escalaId=2180&amp;estado=S&amp;indicadorEs=E "/>
    <n v="161"/>
    <n v="124"/>
    <s v=" https://gateway-apim-test.vuce.gob.pe/pass-through-https-cert/cp2/gestionduenave-query/1.0/count-pasajero-tripulante/count?"/>
    <s v=" https://gateway-apim-test.vuce.gob.pe/pass-through-https-cert/cp2/gestionduenave-query/1.0/count-pasajero-tripulante/count?"/>
    <x v="122"/>
  </r>
  <r>
    <s v="Lista de provisiones"/>
    <x v="0"/>
    <x v="0"/>
    <x v="71"/>
    <x v="0"/>
    <s v=" https://gateway-apim-test.vuce.gob.pe/pass-through-https-cert/cp2/gestionduenave-query/1.0/count-pasajero-tripulante/count?escalaId=2180&amp;estado=S&amp;indicadorEs=E "/>
    <s v="No aplica"/>
    <s v=" Bearer eyJhbGciOiJSUzI1NiIsInR5cCIgOiAiSldUIiwia2lkIiA6ICJZbzNJa18xYU9XUk5QcWxPLVJVTmUzVjhESldTU2U0eUgybFp4MG52cy1rIn0.eyJleHAiOjE3NTU2MzU0MzcsImlhdCI6MTc1NTYzMzYzNywianRpIjoiNzA4NzVlOGItNTBkNC00ZjYyLTg3OWMtMWRlYTVkMjNjZTVj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wZmI4YjE1YS05MjhjLTRlZjUtYjEzZC0zNTdmNTljZWU5Mjg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wZmI4YjE1YS05MjhjLTRlZjUtYjEzZC0zNTdmNTljZWU5Mjg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dsBoW-h1YJeTptd-jjvl5oXMljxaY50RK6GV2Eiu5NqkN-BQiG-fL8C3Cv1QVo3m2nDSGOIWRsM3f8BtjCpEf8X5jjUbQ1ZyMVTQIommxPesmRQtFh45F2BdqQMzKypfb3bBF9X8D8Svda6gf_jLkoHZ70zEUPU2p_mSrLVKNWF95bkPxYtsvW-2Ba9DtchLwwgseIiE63-ig5DHyANBw7ImX-48mcN8gn3NOS-PdyHMkotaC6SqM_3ZykKVq1uYxi6Ae6T6mfFSaAYpcUB87FCxgVUSnuiM35LJgYIB9tuq-XSKsX7vfXV-Hx16V3mSvaQMyAgibiVpvhTO6A7xNQ "/>
    <n v="101"/>
    <s v=" 101 | Rosa Odar Prueba "/>
    <s v=" application/json, text/plain, */* "/>
    <s v=" No aplica "/>
    <n v="20100010136"/>
    <s v="gestionduenave-query"/>
    <s v=" https://gateway-apim-test.vuce.gob.pe/pass-through-https-cert/cp2/gestionduenave-query/1.0/count-pasajero-tripulante/count?escalaId=2180&amp;estado=S&amp;indicadorEs=E "/>
    <n v="161"/>
    <n v="124"/>
    <s v=" https://gateway-apim-test.vuce.gob.pe/pass-through-https-cert/cp2/gestionduenave-query/1.0/count-pasajero-tripulante/count?"/>
    <s v=" https://gateway-apim-test.vuce.gob.pe/pass-through-https-cert/cp2/gestionduenave-query/1.0/count-pasajero-tripulante/count?"/>
    <x v="122"/>
  </r>
  <r>
    <s v="Lista de provisiones"/>
    <x v="0"/>
    <x v="0"/>
    <x v="71"/>
    <x v="0"/>
    <s v=" https://gateway-apim-test.vuce.gob.pe/pass-through-https-cert/cp2/gestionduenave-query/1.0/count-pasajero-tripulante/count?escalaId=2180&amp;estado=S&amp;indicadorEs=E "/>
    <s v="No aplica"/>
    <s v=" Bearer eyJhbGciOiJSUzI1NiIsInR5cCIgOiAiSldUIiwia2lkIiA6ICJZbzNJa18xYU9XUk5QcWxPLVJVTmUzVjhESldTU2U0eUgybFp4MG52cy1rIn0.eyJleHAiOjE3NTU2MzU0MzcsImlhdCI6MTc1NTYzMzYzNywianRpIjoiNzA4NzVlOGItNTBkNC00ZjYyLTg3OWMtMWRlYTVkMjNjZTVj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wZmI4YjE1YS05MjhjLTRlZjUtYjEzZC0zNTdmNTljZWU5Mjg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wZmI4YjE1YS05MjhjLTRlZjUtYjEzZC0zNTdmNTljZWU5Mjg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dsBoW-h1YJeTptd-jjvl5oXMljxaY50RK6GV2Eiu5NqkN-BQiG-fL8C3Cv1QVo3m2nDSGOIWRsM3f8BtjCpEf8X5jjUbQ1ZyMVTQIommxPesmRQtFh45F2BdqQMzKypfb3bBF9X8D8Svda6gf_jLkoHZ70zEUPU2p_mSrLVKNWF95bkPxYtsvW-2Ba9DtchLwwgseIiE63-ig5DHyANBw7ImX-48mcN8gn3NOS-PdyHMkotaC6SqM_3ZykKVq1uYxi6Ae6T6mfFSaAYpcUB87FCxgVUSnuiM35LJgYIB9tuq-XSKsX7vfXV-Hx16V3mSvaQMyAgibiVpvhTO6A7xNQ "/>
    <n v="101"/>
    <s v=" 101 | Rosa Odar Prueba "/>
    <s v=" application/json, text/plain, */* "/>
    <s v=" No aplica "/>
    <n v="20100010136"/>
    <s v="gestionduenave-query"/>
    <s v=" https://gateway-apim-test.vuce.gob.pe/pass-through-https-cert/cp2/gestionduenave-query/1.0/count-pasajero-tripulante/count?escalaId=2180&amp;estado=S&amp;indicadorEs=E "/>
    <n v="161"/>
    <n v="124"/>
    <s v=" https://gateway-apim-test.vuce.gob.pe/pass-through-https-cert/cp2/gestionduenave-query/1.0/count-pasajero-tripulante/count?"/>
    <s v=" https://gateway-apim-test.vuce.gob.pe/pass-through-https-cert/cp2/gestionduenave-query/1.0/count-pasajero-tripulante/count?"/>
    <x v="122"/>
  </r>
  <r>
    <s v="Lista de provisiones"/>
    <x v="0"/>
    <x v="0"/>
    <x v="71"/>
    <x v="0"/>
    <s v=" https://gateway-apim-test.vuce.gob.pe/pass-through-https-cert/cp2/gestionduenave-query/1.0/count-pasajero-tripulante/count?escalaId=2180&amp;estado=S&amp;indicadorEs=E "/>
    <s v="No aplica"/>
    <s v=" Bearer eyJhbGciOiJSUzI1NiIsInR5cCIgOiAiSldUIiwia2lkIiA6ICJZbzNJa18xYU9XUk5QcWxPLVJVTmUzVjhESldTU2U0eUgybFp4MG52cy1rIn0.eyJleHAiOjE3NTU2MzU0MzcsImlhdCI6MTc1NTYzMzYzNywianRpIjoiNzA4NzVlOGItNTBkNC00ZjYyLTg3OWMtMWRlYTVkMjNjZTVj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wZmI4YjE1YS05MjhjLTRlZjUtYjEzZC0zNTdmNTljZWU5Mjg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wZmI4YjE1YS05MjhjLTRlZjUtYjEzZC0zNTdmNTljZWU5Mjg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dsBoW-h1YJeTptd-jjvl5oXMljxaY50RK6GV2Eiu5NqkN-BQiG-fL8C3Cv1QVo3m2nDSGOIWRsM3f8BtjCpEf8X5jjUbQ1ZyMVTQIommxPesmRQtFh45F2BdqQMzKypfb3bBF9X8D8Svda6gf_jLkoHZ70zEUPU2p_mSrLVKNWF95bkPxYtsvW-2Ba9DtchLwwgseIiE63-ig5DHyANBw7ImX-48mcN8gn3NOS-PdyHMkotaC6SqM_3ZykKVq1uYxi6Ae6T6mfFSaAYpcUB87FCxgVUSnuiM35LJgYIB9tuq-XSKsX7vfXV-Hx16V3mSvaQMyAgibiVpvhTO6A7xNQ "/>
    <n v="101"/>
    <s v=" 101 | Rosa Odar Prueba "/>
    <s v=" application/json, text/plain, */* "/>
    <s v=" No aplica "/>
    <n v="20100010136"/>
    <s v="gestionduenave-query"/>
    <s v=" https://gateway-apim-test.vuce.gob.pe/pass-through-https-cert/cp2/gestionduenave-query/1.0/count-pasajero-tripulante/count?escalaId=2180&amp;estado=S&amp;indicadorEs=E "/>
    <n v="161"/>
    <n v="124"/>
    <s v=" https://gateway-apim-test.vuce.gob.pe/pass-through-https-cert/cp2/gestionduenave-query/1.0/count-pasajero-tripulante/count?"/>
    <s v=" https://gateway-apim-test.vuce.gob.pe/pass-through-https-cert/cp2/gestionduenave-query/1.0/count-pasajero-tripulante/count?"/>
    <x v="122"/>
  </r>
  <r>
    <s v="Lista de provisiones"/>
    <x v="0"/>
    <x v="0"/>
    <x v="71"/>
    <x v="0"/>
    <s v=" https://gateway-apim-test.vuce.gob.pe/pass-through-https-cert/cp2/gestionduenave-query/1.0/count-pasajero-tripulante/count?escalaId=2180&amp;estado=S&amp;indicadorEs=E "/>
    <s v="No aplica"/>
    <s v=" Bearer eyJhbGciOiJSUzI1NiIsInR5cCIgOiAiSldUIiwia2lkIiA6ICJZbzNJa18xYU9XUk5QcWxPLVJVTmUzVjhESldTU2U0eUgybFp4MG52cy1rIn0.eyJleHAiOjE3NTU2MzU0MzcsImlhdCI6MTc1NTYzMzYzNywianRpIjoiNzA4NzVlOGItNTBkNC00ZjYyLTg3OWMtMWRlYTVkMjNjZTVj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wZmI4YjE1YS05MjhjLTRlZjUtYjEzZC0zNTdmNTljZWU5Mjg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wZmI4YjE1YS05MjhjLTRlZjUtYjEzZC0zNTdmNTljZWU5Mjg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dsBoW-h1YJeTptd-jjvl5oXMljxaY50RK6GV2Eiu5NqkN-BQiG-fL8C3Cv1QVo3m2nDSGOIWRsM3f8BtjCpEf8X5jjUbQ1ZyMVTQIommxPesmRQtFh45F2BdqQMzKypfb3bBF9X8D8Svda6gf_jLkoHZ70zEUPU2p_mSrLVKNWF95bkPxYtsvW-2Ba9DtchLwwgseIiE63-ig5DHyANBw7ImX-48mcN8gn3NOS-PdyHMkotaC6SqM_3ZykKVq1uYxi6Ae6T6mfFSaAYpcUB87FCxgVUSnuiM35LJgYIB9tuq-XSKsX7vfXV-Hx16V3mSvaQMyAgibiVpvhTO6A7xNQ "/>
    <n v="101"/>
    <s v=" 101 | Rosa Odar Prueba "/>
    <s v=" application/json, text/plain, */* "/>
    <s v=" No aplica "/>
    <n v="20100010136"/>
    <s v="gestionduenave-query"/>
    <s v=" https://gateway-apim-test.vuce.gob.pe/pass-through-https-cert/cp2/gestionduenave-query/1.0/count-pasajero-tripulante/count?escalaId=2180&amp;estado=S&amp;indicadorEs=E "/>
    <n v="161"/>
    <n v="124"/>
    <s v=" https://gateway-apim-test.vuce.gob.pe/pass-through-https-cert/cp2/gestionduenave-query/1.0/count-pasajero-tripulante/count?"/>
    <s v=" https://gateway-apim-test.vuce.gob.pe/pass-through-https-cert/cp2/gestionduenave-query/1.0/count-pasajero-tripulante/count?"/>
    <x v="122"/>
  </r>
  <r>
    <s v="Lista de provisiones"/>
    <x v="0"/>
    <x v="0"/>
    <x v="71"/>
    <x v="0"/>
    <s v=" https://gateway-apim-test.vuce.gob.pe/pass-through-https-cert/cp2/gestionduenave-query/1.0/count-pasajero-tripulante/count?escalaId=2180&amp;estado=S&amp;indicadorEs=E "/>
    <s v="No aplica"/>
    <s v=" Bearer eyJhbGciOiJSUzI1NiIsInR5cCIgOiAiSldUIiwia2lkIiA6ICJZbzNJa18xYU9XUk5QcWxPLVJVTmUzVjhESldTU2U0eUgybFp4MG52cy1rIn0.eyJleHAiOjE3NTU2MzU0MzcsImlhdCI6MTc1NTYzMzYzNywianRpIjoiNzA4NzVlOGItNTBkNC00ZjYyLTg3OWMtMWRlYTVkMjNjZTVj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wZmI4YjE1YS05MjhjLTRlZjUtYjEzZC0zNTdmNTljZWU5Mjg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wZmI4YjE1YS05MjhjLTRlZjUtYjEzZC0zNTdmNTljZWU5Mjg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dsBoW-h1YJeTptd-jjvl5oXMljxaY50RK6GV2Eiu5NqkN-BQiG-fL8C3Cv1QVo3m2nDSGOIWRsM3f8BtjCpEf8X5jjUbQ1ZyMVTQIommxPesmRQtFh45F2BdqQMzKypfb3bBF9X8D8Svda6gf_jLkoHZ70zEUPU2p_mSrLVKNWF95bkPxYtsvW-2Ba9DtchLwwgseIiE63-ig5DHyANBw7ImX-48mcN8gn3NOS-PdyHMkotaC6SqM_3ZykKVq1uYxi6Ae6T6mfFSaAYpcUB87FCxgVUSnuiM35LJgYIB9tuq-XSKsX7vfXV-Hx16V3mSvaQMyAgibiVpvhTO6A7xNQ "/>
    <n v="101"/>
    <s v=" 101 | Rosa Odar Prueba "/>
    <s v=" application/json, text/plain, */* "/>
    <s v=" No aplica "/>
    <n v="20100010136"/>
    <s v="gestionduenave-query"/>
    <s v=" https://gateway-apim-test.vuce.gob.pe/pass-through-https-cert/cp2/gestionduenave-query/1.0/count-pasajero-tripulante/count?escalaId=2180&amp;estado=S&amp;indicadorEs=E "/>
    <n v="161"/>
    <n v="124"/>
    <s v=" https://gateway-apim-test.vuce.gob.pe/pass-through-https-cert/cp2/gestionduenave-query/1.0/count-pasajero-tripulante/count?"/>
    <s v=" https://gateway-apim-test.vuce.gob.pe/pass-through-https-cert/cp2/gestionduenave-query/1.0/count-pasajero-tripulante/count?"/>
    <x v="122"/>
  </r>
  <r>
    <s v="Lista de provisiones"/>
    <x v="0"/>
    <x v="0"/>
    <x v="71"/>
    <x v="0"/>
    <s v=" https://gateway-apim-test.vuce.gob.pe/pass-through-https-cert/cp2/gestionduenave-query/1.0/count-pasajero-tripulante/count?escalaId=2180&amp;estado=S&amp;indicadorEs=E "/>
    <s v="No aplica"/>
    <s v=" Bearer eyJhbGciOiJSUzI1NiIsInR5cCIgOiAiSldUIiwia2lkIiA6ICJZbzNJa18xYU9XUk5QcWxPLVJVTmUzVjhESldTU2U0eUgybFp4MG52cy1rIn0.eyJleHAiOjE3NTU2MzU0MzcsImlhdCI6MTc1NTYzMzYzNywianRpIjoiNzA4NzVlOGItNTBkNC00ZjYyLTg3OWMtMWRlYTVkMjNjZTVj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wZmI4YjE1YS05MjhjLTRlZjUtYjEzZC0zNTdmNTljZWU5Mjg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wZmI4YjE1YS05MjhjLTRlZjUtYjEzZC0zNTdmNTljZWU5Mjg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dsBoW-h1YJeTptd-jjvl5oXMljxaY50RK6GV2Eiu5NqkN-BQiG-fL8C3Cv1QVo3m2nDSGOIWRsM3f8BtjCpEf8X5jjUbQ1ZyMVTQIommxPesmRQtFh45F2BdqQMzKypfb3bBF9X8D8Svda6gf_jLkoHZ70zEUPU2p_mSrLVKNWF95bkPxYtsvW-2Ba9DtchLwwgseIiE63-ig5DHyANBw7ImX-48mcN8gn3NOS-PdyHMkotaC6SqM_3ZykKVq1uYxi6Ae6T6mfFSaAYpcUB87FCxgVUSnuiM35LJgYIB9tuq-XSKsX7vfXV-Hx16V3mSvaQMyAgibiVpvhTO6A7xNQ "/>
    <n v="101"/>
    <s v=" 101 | Rosa Odar Prueba "/>
    <s v=" application/json, text/plain, */* "/>
    <s v=" No aplica "/>
    <n v="20100010136"/>
    <s v="gestionduenave-query"/>
    <s v=" https://gateway-apim-test.vuce.gob.pe/pass-through-https-cert/cp2/gestionduenave-query/1.0/count-pasajero-tripulante/count?escalaId=2180&amp;estado=S&amp;indicadorEs=E "/>
    <n v="161"/>
    <n v="124"/>
    <s v=" https://gateway-apim-test.vuce.gob.pe/pass-through-https-cert/cp2/gestionduenave-query/1.0/count-pasajero-tripulante/count?"/>
    <s v=" https://gateway-apim-test.vuce.gob.pe/pass-through-https-cert/cp2/gestionduenave-query/1.0/count-pasajero-tripulante/count?"/>
    <x v="122"/>
  </r>
  <r>
    <s v="Lista de provisiones"/>
    <x v="0"/>
    <x v="0"/>
    <x v="71"/>
    <x v="0"/>
    <s v=" https://gateway-apim-test.vuce.gob.pe/pass-through-https-cert/cp2/gestionduenave-query/1.0/count-pasajero-tripulante/count?escalaId=2180&amp;estado=S&amp;indicadorEs=E "/>
    <s v="No aplica"/>
    <s v=" Bearer eyJhbGciOiJSUzI1NiIsInR5cCIgOiAiSldUIiwia2lkIiA6ICJZbzNJa18xYU9XUk5QcWxPLVJVTmUzVjhESldTU2U0eUgybFp4MG52cy1rIn0.eyJleHAiOjE3NTU2MzU0MzcsImlhdCI6MTc1NTYzMzYzNywianRpIjoiNzA4NzVlOGItNTBkNC00ZjYyLTg3OWMtMWRlYTVkMjNjZTVj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wZmI4YjE1YS05MjhjLTRlZjUtYjEzZC0zNTdmNTljZWU5Mjg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wZmI4YjE1YS05MjhjLTRlZjUtYjEzZC0zNTdmNTljZWU5Mjg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dsBoW-h1YJeTptd-jjvl5oXMljxaY50RK6GV2Eiu5NqkN-BQiG-fL8C3Cv1QVo3m2nDSGOIWRsM3f8BtjCpEf8X5jjUbQ1ZyMVTQIommxPesmRQtFh45F2BdqQMzKypfb3bBF9X8D8Svda6gf_jLkoHZ70zEUPU2p_mSrLVKNWF95bkPxYtsvW-2Ba9DtchLwwgseIiE63-ig5DHyANBw7ImX-48mcN8gn3NOS-PdyHMkotaC6SqM_3ZykKVq1uYxi6Ae6T6mfFSaAYpcUB87FCxgVUSnuiM35LJgYIB9tuq-XSKsX7vfXV-Hx16V3mSvaQMyAgibiVpvhTO6A7xNQ "/>
    <n v="101"/>
    <s v=" 101 | Rosa Odar Prueba "/>
    <s v=" application/json, text/plain, */* "/>
    <s v=" No aplica "/>
    <n v="20100010136"/>
    <s v="gestionduenave-query"/>
    <s v=" https://gateway-apim-test.vuce.gob.pe/pass-through-https-cert/cp2/gestionduenave-query/1.0/count-pasajero-tripulante/count?escalaId=2180&amp;estado=S&amp;indicadorEs=E "/>
    <n v="161"/>
    <n v="124"/>
    <s v=" https://gateway-apim-test.vuce.gob.pe/pass-through-https-cert/cp2/gestionduenave-query/1.0/count-pasajero-tripulante/count?"/>
    <s v=" https://gateway-apim-test.vuce.gob.pe/pass-through-https-cert/cp2/gestionduenave-query/1.0/count-pasajero-tripulante/count?"/>
    <x v="122"/>
  </r>
  <r>
    <s v="Lista de provisiones"/>
    <x v="0"/>
    <x v="0"/>
    <x v="71"/>
    <x v="0"/>
    <s v=" https://gateway-apim-test.vuce.gob.pe/pass-through-https-cert/cp2/gestionduenave-query/1.0/count-pasajero-tripulante/count?escalaId=2180&amp;estado=S&amp;indicadorEs=E "/>
    <s v="No aplica"/>
    <s v=" Bearer eyJhbGciOiJSUzI1NiIsInR5cCIgOiAiSldUIiwia2lkIiA6ICJZbzNJa18xYU9XUk5QcWxPLVJVTmUzVjhESldTU2U0eUgybFp4MG52cy1rIn0.eyJleHAiOjE3NTU2MzU0MzcsImlhdCI6MTc1NTYzMzYzNywianRpIjoiNzA4NzVlOGItNTBkNC00ZjYyLTg3OWMtMWRlYTVkMjNjZTVj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wZmI4YjE1YS05MjhjLTRlZjUtYjEzZC0zNTdmNTljZWU5Mjg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wZmI4YjE1YS05MjhjLTRlZjUtYjEzZC0zNTdmNTljZWU5Mjg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dsBoW-h1YJeTptd-jjvl5oXMljxaY50RK6GV2Eiu5NqkN-BQiG-fL8C3Cv1QVo3m2nDSGOIWRsM3f8BtjCpEf8X5jjUbQ1ZyMVTQIommxPesmRQtFh45F2BdqQMzKypfb3bBF9X8D8Svda6gf_jLkoHZ70zEUPU2p_mSrLVKNWF95bkPxYtsvW-2Ba9DtchLwwgseIiE63-ig5DHyANBw7ImX-48mcN8gn3NOS-PdyHMkotaC6SqM_3ZykKVq1uYxi6Ae6T6mfFSaAYpcUB87FCxgVUSnuiM35LJgYIB9tuq-XSKsX7vfXV-Hx16V3mSvaQMyAgibiVpvhTO6A7xNQ "/>
    <n v="101"/>
    <s v=" 101 | Rosa Odar Prueba "/>
    <s v=" application/json, text/plain, */* "/>
    <s v=" No aplica "/>
    <n v="20100010136"/>
    <s v="gestionduenave-query"/>
    <s v=" https://gateway-apim-test.vuce.gob.pe/pass-through-https-cert/cp2/gestionduenave-query/1.0/count-pasajero-tripulante/count?escalaId=2180&amp;estado=S&amp;indicadorEs=E "/>
    <n v="161"/>
    <n v="124"/>
    <s v=" https://gateway-apim-test.vuce.gob.pe/pass-through-https-cert/cp2/gestionduenave-query/1.0/count-pasajero-tripulante/count?"/>
    <s v=" https://gateway-apim-test.vuce.gob.pe/pass-through-https-cert/cp2/gestionduenave-query/1.0/count-pasajero-tripulante/count?"/>
    <x v="122"/>
  </r>
  <r>
    <s v="Lista de provisiones"/>
    <x v="0"/>
    <x v="0"/>
    <x v="71"/>
    <x v="0"/>
    <s v=" https://gateway-apim-test.vuce.gob.pe/pass-through-https-cert/cp2/gestionduenave-query/1.0/count-pasajero-tripulante/count?escalaId=2180&amp;estado=S&amp;indicadorEs=E "/>
    <s v="No aplica"/>
    <s v=" Bearer eyJhbGciOiJSUzI1NiIsInR5cCIgOiAiSldUIiwia2lkIiA6ICJZbzNJa18xYU9XUk5QcWxPLVJVTmUzVjhESldTU2U0eUgybFp4MG52cy1rIn0.eyJleHAiOjE3NTU2MzU0MzcsImlhdCI6MTc1NTYzMzYzNywianRpIjoiNzA4NzVlOGItNTBkNC00ZjYyLTg3OWMtMWRlYTVkMjNjZTVj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wZmI4YjE1YS05MjhjLTRlZjUtYjEzZC0zNTdmNTljZWU5Mjg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wZmI4YjE1YS05MjhjLTRlZjUtYjEzZC0zNTdmNTljZWU5Mjg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dsBoW-h1YJeTptd-jjvl5oXMljxaY50RK6GV2Eiu5NqkN-BQiG-fL8C3Cv1QVo3m2nDSGOIWRsM3f8BtjCpEf8X5jjUbQ1ZyMVTQIommxPesmRQtFh45F2BdqQMzKypfb3bBF9X8D8Svda6gf_jLkoHZ70zEUPU2p_mSrLVKNWF95bkPxYtsvW-2Ba9DtchLwwgseIiE63-ig5DHyANBw7ImX-48mcN8gn3NOS-PdyHMkotaC6SqM_3ZykKVq1uYxi6Ae6T6mfFSaAYpcUB87FCxgVUSnuiM35LJgYIB9tuq-XSKsX7vfXV-Hx16V3mSvaQMyAgibiVpvhTO6A7xNQ "/>
    <n v="101"/>
    <s v=" 101 | Rosa Odar Prueba "/>
    <s v=" application/json, text/plain, */* "/>
    <s v=" No aplica "/>
    <n v="20100010136"/>
    <s v="gestionduenave-query"/>
    <s v=" https://gateway-apim-test.vuce.gob.pe/pass-through-https-cert/cp2/gestionduenave-query/1.0/count-pasajero-tripulante/count?escalaId=2180&amp;estado=S&amp;indicadorEs=E "/>
    <n v="161"/>
    <n v="124"/>
    <s v=" https://gateway-apim-test.vuce.gob.pe/pass-through-https-cert/cp2/gestionduenave-query/1.0/count-pasajero-tripulante/count?"/>
    <s v=" https://gateway-apim-test.vuce.gob.pe/pass-through-https-cert/cp2/gestionduenave-query/1.0/count-pasajero-tripulante/count?"/>
    <x v="122"/>
  </r>
  <r>
    <s v="Lista de provisiones"/>
    <x v="0"/>
    <x v="0"/>
    <x v="71"/>
    <x v="0"/>
    <s v=" https://gateway-apim-test.vuce.gob.pe/pass-through-https-cert/cp2/gestionduenave-query/1.0/count-pasajero-tripulante/count?escalaId=2180&amp;estado=S&amp;indicadorEs=E "/>
    <s v="No aplica"/>
    <s v=" Bearer eyJhbGciOiJSUzI1NiIsInR5cCIgOiAiSldUIiwia2lkIiA6ICJZbzNJa18xYU9XUk5QcWxPLVJVTmUzVjhESldTU2U0eUgybFp4MG52cy1rIn0.eyJleHAiOjE3NTU2MzU0MzcsImlhdCI6MTc1NTYzMzYzNywianRpIjoiNzA4NzVlOGItNTBkNC00ZjYyLTg3OWMtMWRlYTVkMjNjZTVj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wZmI4YjE1YS05MjhjLTRlZjUtYjEzZC0zNTdmNTljZWU5Mjg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wZmI4YjE1YS05MjhjLTRlZjUtYjEzZC0zNTdmNTljZWU5Mjg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dsBoW-h1YJeTptd-jjvl5oXMljxaY50RK6GV2Eiu5NqkN-BQiG-fL8C3Cv1QVo3m2nDSGOIWRsM3f8BtjCpEf8X5jjUbQ1ZyMVTQIommxPesmRQtFh45F2BdqQMzKypfb3bBF9X8D8Svda6gf_jLkoHZ70zEUPU2p_mSrLVKNWF95bkPxYtsvW-2Ba9DtchLwwgseIiE63-ig5DHyANBw7ImX-48mcN8gn3NOS-PdyHMkotaC6SqM_3ZykKVq1uYxi6Ae6T6mfFSaAYpcUB87FCxgVUSnuiM35LJgYIB9tuq-XSKsX7vfXV-Hx16V3mSvaQMyAgibiVpvhTO6A7xNQ "/>
    <n v="101"/>
    <s v=" 101 | Rosa Odar Prueba "/>
    <s v=" application/json, text/plain, */* "/>
    <s v=" No aplica "/>
    <n v="20100010136"/>
    <s v="gestionduenave-query"/>
    <s v=" https://gateway-apim-test.vuce.gob.pe/pass-through-https-cert/cp2/gestionduenave-query/1.0/count-pasajero-tripulante/count?escalaId=2180&amp;estado=S&amp;indicadorEs=E "/>
    <n v="161"/>
    <n v="124"/>
    <s v=" https://gateway-apim-test.vuce.gob.pe/pass-through-https-cert/cp2/gestionduenave-query/1.0/count-pasajero-tripulante/count?"/>
    <s v=" https://gateway-apim-test.vuce.gob.pe/pass-through-https-cert/cp2/gestionduenave-query/1.0/count-pasajero-tripulante/count?"/>
    <x v="122"/>
  </r>
  <r>
    <s v="Lista de provisiones"/>
    <x v="0"/>
    <x v="0"/>
    <x v="71"/>
    <x v="0"/>
    <s v=" https://gateway-apim-test.vuce.gob.pe/pass-through-https-cert/cp2/gestionduenave-query/1.0/count-pasajero-tripulante/count?escalaId=2180&amp;estado=S&amp;indicadorEs=E "/>
    <s v="No aplica"/>
    <s v=" Bearer eyJhbGciOiJSUzI1NiIsInR5cCIgOiAiSldUIiwia2lkIiA6ICJZbzNJa18xYU9XUk5QcWxPLVJVTmUzVjhESldTU2U0eUgybFp4MG52cy1rIn0.eyJleHAiOjE3NTU2MzU0MzcsImlhdCI6MTc1NTYzMzYzNywianRpIjoiNzA4NzVlOGItNTBkNC00ZjYyLTg3OWMtMWRlYTVkMjNjZTVj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wZmI4YjE1YS05MjhjLTRlZjUtYjEzZC0zNTdmNTljZWU5Mjg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wZmI4YjE1YS05MjhjLTRlZjUtYjEzZC0zNTdmNTljZWU5Mjg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dsBoW-h1YJeTptd-jjvl5oXMljxaY50RK6GV2Eiu5NqkN-BQiG-fL8C3Cv1QVo3m2nDSGOIWRsM3f8BtjCpEf8X5jjUbQ1ZyMVTQIommxPesmRQtFh45F2BdqQMzKypfb3bBF9X8D8Svda6gf_jLkoHZ70zEUPU2p_mSrLVKNWF95bkPxYtsvW-2Ba9DtchLwwgseIiE63-ig5DHyANBw7ImX-48mcN8gn3NOS-PdyHMkotaC6SqM_3ZykKVq1uYxi6Ae6T6mfFSaAYpcUB87FCxgVUSnuiM35LJgYIB9tuq-XSKsX7vfXV-Hx16V3mSvaQMyAgibiVpvhTO6A7xNQ "/>
    <n v="101"/>
    <s v=" 101 | Rosa Odar Prueba "/>
    <s v=" application/json, text/plain, */* "/>
    <s v=" No aplica "/>
    <n v="20100010136"/>
    <s v="gestionduenave-query"/>
    <s v=" https://gateway-apim-test.vuce.gob.pe/pass-through-https-cert/cp2/gestionduenave-query/1.0/count-pasajero-tripulante/count?escalaId=2180&amp;estado=S&amp;indicadorEs=E "/>
    <n v="161"/>
    <n v="124"/>
    <s v=" https://gateway-apim-test.vuce.gob.pe/pass-through-https-cert/cp2/gestionduenave-query/1.0/count-pasajero-tripulante/count?"/>
    <s v=" https://gateway-apim-test.vuce.gob.pe/pass-through-https-cert/cp2/gestionduenave-query/1.0/count-pasajero-tripulante/count?"/>
    <x v="122"/>
  </r>
  <r>
    <s v="Lista de provisiones"/>
    <x v="0"/>
    <x v="0"/>
    <x v="71"/>
    <x v="0"/>
    <s v=" https://gateway-apim-test.vuce.gob.pe/pass-through-https-cert/cp2/gestionduenave-query/1.0/count-pasajero-tripulante/count?escalaId=2180&amp;estado=S&amp;indicadorEs=E "/>
    <s v="No aplica"/>
    <s v=" Bearer eyJhbGciOiJSUzI1NiIsInR5cCIgOiAiSldUIiwia2lkIiA6ICJZbzNJa18xYU9XUk5QcWxPLVJVTmUzVjhESldTU2U0eUgybFp4MG52cy1rIn0.eyJleHAiOjE3NTU2MzU0MzcsImlhdCI6MTc1NTYzMzYzNywianRpIjoiNzA4NzVlOGItNTBkNC00ZjYyLTg3OWMtMWRlYTVkMjNjZTVj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wZmI4YjE1YS05MjhjLTRlZjUtYjEzZC0zNTdmNTljZWU5Mjg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wZmI4YjE1YS05MjhjLTRlZjUtYjEzZC0zNTdmNTljZWU5Mjg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dsBoW-h1YJeTptd-jjvl5oXMljxaY50RK6GV2Eiu5NqkN-BQiG-fL8C3Cv1QVo3m2nDSGOIWRsM3f8BtjCpEf8X5jjUbQ1ZyMVTQIommxPesmRQtFh45F2BdqQMzKypfb3bBF9X8D8Svda6gf_jLkoHZ70zEUPU2p_mSrLVKNWF95bkPxYtsvW-2Ba9DtchLwwgseIiE63-ig5DHyANBw7ImX-48mcN8gn3NOS-PdyHMkotaC6SqM_3ZykKVq1uYxi6Ae6T6mfFSaAYpcUB87FCxgVUSnuiM35LJgYIB9tuq-XSKsX7vfXV-Hx16V3mSvaQMyAgibiVpvhTO6A7xNQ "/>
    <n v="101"/>
    <s v=" 101 | Rosa Odar Prueba "/>
    <s v=" application/json, text/plain, */* "/>
    <s v=" No aplica "/>
    <n v="20100010136"/>
    <s v="gestionduenave-query"/>
    <s v=" https://gateway-apim-test.vuce.gob.pe/pass-through-https-cert/cp2/gestionduenave-query/1.0/count-pasajero-tripulante/count?escalaId=2180&amp;estado=S&amp;indicadorEs=E "/>
    <n v="161"/>
    <n v="124"/>
    <s v=" https://gateway-apim-test.vuce.gob.pe/pass-through-https-cert/cp2/gestionduenave-query/1.0/count-pasajero-tripulante/count?"/>
    <s v=" https://gateway-apim-test.vuce.gob.pe/pass-through-https-cert/cp2/gestionduenave-query/1.0/count-pasajero-tripulante/count?"/>
    <x v="122"/>
  </r>
  <r>
    <s v="Lista de provisiones"/>
    <x v="0"/>
    <x v="0"/>
    <x v="70"/>
    <x v="0"/>
    <s v=" https://gateway-apim-test.vuce.gob.pe/pass-through-https-cert/cp2/gestionduenave-query/1.0/escalas/2180?escalaId=2180 "/>
    <s v="No aplica"/>
    <s v=" Bearer eyJhbGciOiJSUzI1NiIsInR5cCIgOiAiSldUIiwia2lkIiA6ICJZbzNJa18xYU9XUk5QcWxPLVJVTmUzVjhESldTU2U0eUgybFp4MG52cy1rIn0.eyJleHAiOjE3NTU2MzU0MzcsImlhdCI6MTc1NTYzMzYzNywianRpIjoiNzA4NzVlOGItNTBkNC00ZjYyLTg3OWMtMWRlYTVkMjNjZTVj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wZmI4YjE1YS05MjhjLTRlZjUtYjEzZC0zNTdmNTljZWU5Mjg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wZmI4YjE1YS05MjhjLTRlZjUtYjEzZC0zNTdmNTljZWU5Mjg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dsBoW-h1YJeTptd-jjvl5oXMljxaY50RK6GV2Eiu5NqkN-BQiG-fL8C3Cv1QVo3m2nDSGOIWRsM3f8BtjCpEf8X5jjUbQ1ZyMVTQIommxPesmRQtFh45F2BdqQMzKypfb3bBF9X8D8Svda6gf_jLkoHZ70zEUPU2p_mSrLVKNWF95bkPxYtsvW-2Ba9DtchLwwgseIiE63-ig5DHyANBw7ImX-48mcN8gn3NOS-PdyHMkotaC6SqM_3ZykKVq1uYxi6Ae6T6mfFSaAYpcUB87FCxgVUSnuiM35LJgYIB9tuq-XSKsX7vfXV-Hx16V3mSvaQMyAgibiVpvhTO6A7xNQ "/>
    <n v="101"/>
    <s v=" 101 | Rosa Odar Prueba "/>
    <s v=" application/json, text/plain, */* "/>
    <s v=" No aplica "/>
    <n v="20100010136"/>
    <s v="gestionduenave-query"/>
    <s v=" https://gateway-apim-test.vuce.gob.pe/pass-through-https-cert/cp2/gestionduenave-query/1.0/escalas/2180?escalaId=2180 "/>
    <n v="119"/>
    <n v="105"/>
    <s v=" https://gateway-apim-test.vuce.gob.pe/pass-through-https-cert/cp2/gestionduenave-query/1.0/escalas/2180?"/>
    <s v=" https://gateway-apim-test.vuce.gob.pe/pass-through-https-cert/cp2/gestionduenave-query/1.0/escalas/2180?"/>
    <x v="13"/>
  </r>
  <r>
    <s v="Lista de provisiones"/>
    <x v="0"/>
    <x v="0"/>
    <x v="71"/>
    <x v="0"/>
    <s v=" https://gateway-apim-test.vuce.gob.pe/pass-through-https-cert/cp2/gestionduenave-query/1.0/escalas/2180?escalaId=2180 "/>
    <s v="No aplica"/>
    <s v=" Bearer eyJhbGciOiJSUzI1NiIsInR5cCIgOiAiSldUIiwia2lkIiA6ICJZbzNJa18xYU9XUk5QcWxPLVJVTmUzVjhESldTU2U0eUgybFp4MG52cy1rIn0.eyJleHAiOjE3NTU2MzU0MzcsImlhdCI6MTc1NTYzMzYzNywianRpIjoiNzA4NzVlOGItNTBkNC00ZjYyLTg3OWMtMWRlYTVkMjNjZTVj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wZmI4YjE1YS05MjhjLTRlZjUtYjEzZC0zNTdmNTljZWU5Mjg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wZmI4YjE1YS05MjhjLTRlZjUtYjEzZC0zNTdmNTljZWU5Mjg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dsBoW-h1YJeTptd-jjvl5oXMljxaY50RK6GV2Eiu5NqkN-BQiG-fL8C3Cv1QVo3m2nDSGOIWRsM3f8BtjCpEf8X5jjUbQ1ZyMVTQIommxPesmRQtFh45F2BdqQMzKypfb3bBF9X8D8Svda6gf_jLkoHZ70zEUPU2p_mSrLVKNWF95bkPxYtsvW-2Ba9DtchLwwgseIiE63-ig5DHyANBw7ImX-48mcN8gn3NOS-PdyHMkotaC6SqM_3ZykKVq1uYxi6Ae6T6mfFSaAYpcUB87FCxgVUSnuiM35LJgYIB9tuq-XSKsX7vfXV-Hx16V3mSvaQMyAgibiVpvhTO6A7xNQ "/>
    <n v="101"/>
    <s v=" 101 | Rosa Odar Prueba "/>
    <s v=" application/json, text/plain, */* "/>
    <s v=" No aplica "/>
    <n v="20100010136"/>
    <s v="gestionduenave-query"/>
    <s v=" https://gateway-apim-test.vuce.gob.pe/pass-through-https-cert/cp2/gestionduenave-query/1.0/escalas/2180?escalaId=2180 "/>
    <n v="119"/>
    <n v="105"/>
    <s v=" https://gateway-apim-test.vuce.gob.pe/pass-through-https-cert/cp2/gestionduenave-query/1.0/escalas/2180?"/>
    <s v=" https://gateway-apim-test.vuce.gob.pe/pass-through-https-cert/cp2/gestionduenave-query/1.0/escalas/2180?"/>
    <x v="13"/>
  </r>
  <r>
    <s v="Lista de provisiones"/>
    <x v="0"/>
    <x v="0"/>
    <x v="70"/>
    <x v="0"/>
    <s v=" https://gateway-apim-test.vuce.gob.pe/pass-through-https-cert/cp2/gestionduenave-query/1.0/escalas/convoy/2180 "/>
    <s v="No aplica"/>
    <s v=" Bearer eyJhbGciOiJSUzI1NiIsInR5cCIgOiAiSldUIiwia2lkIiA6ICJZbzNJa18xYU9XUk5QcWxPLVJVTmUzVjhESldTU2U0eUgybFp4MG52cy1rIn0.eyJleHAiOjE3NTU2MzU0MzcsImlhdCI6MTc1NTYzMzYzNywianRpIjoiNzA4NzVlOGItNTBkNC00ZjYyLTg3OWMtMWRlYTVkMjNjZTVj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wZmI4YjE1YS05MjhjLTRlZjUtYjEzZC0zNTdmNTljZWU5Mjg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wZmI4YjE1YS05MjhjLTRlZjUtYjEzZC0zNTdmNTljZWU5Mjg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dsBoW-h1YJeTptd-jjvl5oXMljxaY50RK6GV2Eiu5NqkN-BQiG-fL8C3Cv1QVo3m2nDSGOIWRsM3f8BtjCpEf8X5jjUbQ1ZyMVTQIommxPesmRQtFh45F2BdqQMzKypfb3bBF9X8D8Svda6gf_jLkoHZ70zEUPU2p_mSrLVKNWF95bkPxYtsvW-2Ba9DtchLwwgseIiE63-ig5DHyANBw7ImX-48mcN8gn3NOS-PdyHMkotaC6SqM_3ZykKVq1uYxi6Ae6T6mfFSaAYpcUB87FCxgVUSnuiM35LJgYIB9tuq-XSKsX7vfXV-Hx16V3mSvaQMyAgibiVpvhTO6A7xNQ "/>
    <n v="101"/>
    <s v=" 101 | Rosa Odar Prueba "/>
    <s v=" application/json, text/plain, */* "/>
    <s v=" No aplica "/>
    <n v="20100010136"/>
    <s v="gestionduenave-query"/>
    <s v=" https://gateway-apim-test.vuce.gob.pe/pass-through-https-cert/cp2/gestionduenave-query/1.0/escalas/convoy/2180 "/>
    <n v="112"/>
    <n v="112"/>
    <s v=" https://gateway-apim-test.vuce.gob.pe/pass-through-https-cert/cp2/gestionduenave-query/1.0/escalas/convoy/2180 "/>
    <s v=" https://gateway-apim-test.vuce.gob.pe/pass-through-https-cert/cp2/gestionduenave-query/1.0/escalas/convoy/2180 "/>
    <x v="118"/>
  </r>
  <r>
    <s v="Lista de provisiones"/>
    <x v="0"/>
    <x v="0"/>
    <x v="71"/>
    <x v="0"/>
    <s v=" https://gateway-apim-test.vuce.gob.pe/pass-through-https-cert/cp2/gestionduenave-query/1.0/escalas/convoy/2180 "/>
    <s v="No aplica"/>
    <s v=" Bearer eyJhbGciOiJSUzI1NiIsInR5cCIgOiAiSldUIiwia2lkIiA6ICJZbzNJa18xYU9XUk5QcWxPLVJVTmUzVjhESldTU2U0eUgybFp4MG52cy1rIn0.eyJleHAiOjE3NTU2MzU0MzcsImlhdCI6MTc1NTYzMzYzNywianRpIjoiNzA4NzVlOGItNTBkNC00ZjYyLTg3OWMtMWRlYTVkMjNjZTVj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wZmI4YjE1YS05MjhjLTRlZjUtYjEzZC0zNTdmNTljZWU5Mjg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wZmI4YjE1YS05MjhjLTRlZjUtYjEzZC0zNTdmNTljZWU5Mjg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dsBoW-h1YJeTptd-jjvl5oXMljxaY50RK6GV2Eiu5NqkN-BQiG-fL8C3Cv1QVo3m2nDSGOIWRsM3f8BtjCpEf8X5jjUbQ1ZyMVTQIommxPesmRQtFh45F2BdqQMzKypfb3bBF9X8D8Svda6gf_jLkoHZ70zEUPU2p_mSrLVKNWF95bkPxYtsvW-2Ba9DtchLwwgseIiE63-ig5DHyANBw7ImX-48mcN8gn3NOS-PdyHMkotaC6SqM_3ZykKVq1uYxi6Ae6T6mfFSaAYpcUB87FCxgVUSnuiM35LJgYIB9tuq-XSKsX7vfXV-Hx16V3mSvaQMyAgibiVpvhTO6A7xNQ "/>
    <n v="101"/>
    <s v=" 101 | Rosa Odar Prueba "/>
    <s v=" application/json, text/plain, */* "/>
    <s v=" No aplica "/>
    <n v="20100010136"/>
    <s v="gestionduenave-query"/>
    <s v=" https://gateway-apim-test.vuce.gob.pe/pass-through-https-cert/cp2/gestionduenave-query/1.0/escalas/convoy/2180 "/>
    <n v="112"/>
    <n v="112"/>
    <s v=" https://gateway-apim-test.vuce.gob.pe/pass-through-https-cert/cp2/gestionduenave-query/1.0/escalas/convoy/2180 "/>
    <s v=" https://gateway-apim-test.vuce.gob.pe/pass-through-https-cert/cp2/gestionduenave-query/1.0/escalas/convoy/2180 "/>
    <x v="118"/>
  </r>
  <r>
    <s v="Lista de provisiones"/>
    <x v="0"/>
    <x v="0"/>
    <x v="67"/>
    <x v="0"/>
    <s v=" https://gateway-apim-test.vuce.gob.pe/pass-through-https-cert/cp2/gestionduenave-query/1.0/provisiones/estado/S/escala/2180/indicador/E "/>
    <s v="No aplica"/>
    <s v=" Bearer eyJhbGciOiJSUzI1NiIsInR5cCIgOiAiSldUIiwia2lkIiA6ICJZbzNJa18xYU9XUk5QcWxPLVJVTmUzVjhESldTU2U0eUgybFp4MG52cy1rIn0.eyJleHAiOjE3NTU2MzU0MzcsImlhdCI6MTc1NTYzMzYzNywianRpIjoiNzA4NzVlOGItNTBkNC00ZjYyLTg3OWMtMWRlYTVkMjNjZTVj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wZmI4YjE1YS05MjhjLTRlZjUtYjEzZC0zNTdmNTljZWU5Mjg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wZmI4YjE1YS05MjhjLTRlZjUtYjEzZC0zNTdmNTljZWU5Mjg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dsBoW-h1YJeTptd-jjvl5oXMljxaY50RK6GV2Eiu5NqkN-BQiG-fL8C3Cv1QVo3m2nDSGOIWRsM3f8BtjCpEf8X5jjUbQ1ZyMVTQIommxPesmRQtFh45F2BdqQMzKypfb3bBF9X8D8Svda6gf_jLkoHZ70zEUPU2p_mSrLVKNWF95bkPxYtsvW-2Ba9DtchLwwgseIiE63-ig5DHyANBw7ImX-48mcN8gn3NOS-PdyHMkotaC6SqM_3ZykKVq1uYxi6Ae6T6mfFSaAYpcUB87FCxgVUSnuiM35LJgYIB9tuq-XSKsX7vfXV-Hx16V3mSvaQMyAgibiVpvhTO6A7xNQ "/>
    <n v="101"/>
    <s v=" 101 | Rosa Odar Prueba "/>
    <s v=" application/json, text/plain, */* "/>
    <s v=" No aplica "/>
    <n v="20100010136"/>
    <s v="gestionduenave-query"/>
    <s v=" https://gateway-apim-test.vuce.gob.pe/pass-through-https-cert/cp2/gestionduenave-query/1.0/provisiones/estado/S/escala/2180/indicador/E "/>
    <n v="137"/>
    <n v="137"/>
    <s v=" https://gateway-apim-test.vuce.gob.pe/pass-through-https-cert/cp2/gestionduenave-query/1.0/provisiones/estado/S/escala/2180/indicador/E "/>
    <s v=" https://gateway-apim-test.vuce.gob.pe/pass-through-https-cert/cp2/gestionduenave-query/1.0/provisiones/estado/S/escala/2180/indicador/E "/>
    <x v="123"/>
  </r>
  <r>
    <s v="Lista de provisiones"/>
    <x v="0"/>
    <x v="0"/>
    <x v="67"/>
    <x v="0"/>
    <s v=" https://gateway-apim-test.vuce.gob.pe/pass-through-https-cert/cp2/gestionduenave-query/1.0/provisiones/estado/S/escala/2180/indicador/E "/>
    <s v="No aplica"/>
    <s v=" Bearer eyJhbGciOiJSUzI1NiIsInR5cCIgOiAiSldUIiwia2lkIiA6ICJZbzNJa18xYU9XUk5QcWxPLVJVTmUzVjhESldTU2U0eUgybFp4MG52cy1rIn0.eyJleHAiOjE3NTU2MzU0MzcsImlhdCI6MTc1NTYzMzYzNywianRpIjoiNzA4NzVlOGItNTBkNC00ZjYyLTg3OWMtMWRlYTVkMjNjZTVj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wZmI4YjE1YS05MjhjLTRlZjUtYjEzZC0zNTdmNTljZWU5Mjg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wZmI4YjE1YS05MjhjLTRlZjUtYjEzZC0zNTdmNTljZWU5Mjg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dsBoW-h1YJeTptd-jjvl5oXMljxaY50RK6GV2Eiu5NqkN-BQiG-fL8C3Cv1QVo3m2nDSGOIWRsM3f8BtjCpEf8X5jjUbQ1ZyMVTQIommxPesmRQtFh45F2BdqQMzKypfb3bBF9X8D8Svda6gf_jLkoHZ70zEUPU2p_mSrLVKNWF95bkPxYtsvW-2Ba9DtchLwwgseIiE63-ig5DHyANBw7ImX-48mcN8gn3NOS-PdyHMkotaC6SqM_3ZykKVq1uYxi6Ae6T6mfFSaAYpcUB87FCxgVUSnuiM35LJgYIB9tuq-XSKsX7vfXV-Hx16V3mSvaQMyAgibiVpvhTO6A7xNQ "/>
    <n v="101"/>
    <s v=" 101 | Rosa Odar Prueba "/>
    <s v=" application/json, text/plain, */* "/>
    <s v=" No aplica "/>
    <n v="20100010136"/>
    <s v="gestionduenave-query"/>
    <s v=" https://gateway-apim-test.vuce.gob.pe/pass-through-https-cert/cp2/gestionduenave-query/1.0/provisiones/estado/S/escala/2180/indicador/E "/>
    <n v="137"/>
    <n v="137"/>
    <s v=" https://gateway-apim-test.vuce.gob.pe/pass-through-https-cert/cp2/gestionduenave-query/1.0/provisiones/estado/S/escala/2180/indicador/E "/>
    <s v=" https://gateway-apim-test.vuce.gob.pe/pass-through-https-cert/cp2/gestionduenave-query/1.0/provisiones/estado/S/escala/2180/indicador/E "/>
    <x v="123"/>
  </r>
  <r>
    <s v="Lista de provisiones"/>
    <x v="0"/>
    <x v="0"/>
    <x v="67"/>
    <x v="0"/>
    <s v=" https://gateway-apim-test.vuce.gob.pe/pass-through-https-cert/cp2/gestionduenave-query/1.0/provisiones/estado/S/escala/2180/indicador/E "/>
    <s v="No aplica"/>
    <s v=" Bearer eyJhbGciOiJSUzI1NiIsInR5cCIgOiAiSldUIiwia2lkIiA6ICJZbzNJa18xYU9XUk5QcWxPLVJVTmUzVjhESldTU2U0eUgybFp4MG52cy1rIn0.eyJleHAiOjE3NTU2MzU0MzcsImlhdCI6MTc1NTYzMzYzNywianRpIjoiNzA4NzVlOGItNTBkNC00ZjYyLTg3OWMtMWRlYTVkMjNjZTVj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wZmI4YjE1YS05MjhjLTRlZjUtYjEzZC0zNTdmNTljZWU5Mjg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wZmI4YjE1YS05MjhjLTRlZjUtYjEzZC0zNTdmNTljZWU5Mjg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dsBoW-h1YJeTptd-jjvl5oXMljxaY50RK6GV2Eiu5NqkN-BQiG-fL8C3Cv1QVo3m2nDSGOIWRsM3f8BtjCpEf8X5jjUbQ1ZyMVTQIommxPesmRQtFh45F2BdqQMzKypfb3bBF9X8D8Svda6gf_jLkoHZ70zEUPU2p_mSrLVKNWF95bkPxYtsvW-2Ba9DtchLwwgseIiE63-ig5DHyANBw7ImX-48mcN8gn3NOS-PdyHMkotaC6SqM_3ZykKVq1uYxi6Ae6T6mfFSaAYpcUB87FCxgVUSnuiM35LJgYIB9tuq-XSKsX7vfXV-Hx16V3mSvaQMyAgibiVpvhTO6A7xNQ "/>
    <n v="101"/>
    <s v=" 101 | Rosa Odar Prueba "/>
    <s v=" application/json, text/plain, */* "/>
    <s v=" No aplica "/>
    <n v="20100010136"/>
    <s v="gestionduenave-query"/>
    <s v=" https://gateway-apim-test.vuce.gob.pe/pass-through-https-cert/cp2/gestionduenave-query/1.0/provisiones/estado/S/escala/2180/indicador/E "/>
    <n v="137"/>
    <n v="137"/>
    <s v=" https://gateway-apim-test.vuce.gob.pe/pass-through-https-cert/cp2/gestionduenave-query/1.0/provisiones/estado/S/escala/2180/indicador/E "/>
    <s v=" https://gateway-apim-test.vuce.gob.pe/pass-through-https-cert/cp2/gestionduenave-query/1.0/provisiones/estado/S/escala/2180/indicador/E "/>
    <x v="123"/>
  </r>
  <r>
    <s v="Lista de provisiones"/>
    <x v="0"/>
    <x v="0"/>
    <x v="66"/>
    <x v="0"/>
    <s v=" https://gateway-apim-test.vuce.gob.pe/pass-through-https-cert/cp2/gestionduenave-query/1.0/provisiones/estado/S/escala/2180/indicador/E "/>
    <s v="No aplica"/>
    <s v=" Bearer eyJhbGciOiJSUzI1NiIsInR5cCIgOiAiSldUIiwia2lkIiA6ICJZbzNJa18xYU9XUk5QcWxPLVJVTmUzVjhESldTU2U0eUgybFp4MG52cy1rIn0.eyJleHAiOjE3NTU2MzU0MzcsImlhdCI6MTc1NTYzMzYzNywianRpIjoiNzA4NzVlOGItNTBkNC00ZjYyLTg3OWMtMWRlYTVkMjNjZTVj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wZmI4YjE1YS05MjhjLTRlZjUtYjEzZC0zNTdmNTljZWU5Mjg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wZmI4YjE1YS05MjhjLTRlZjUtYjEzZC0zNTdmNTljZWU5Mjg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dsBoW-h1YJeTptd-jjvl5oXMljxaY50RK6GV2Eiu5NqkN-BQiG-fL8C3Cv1QVo3m2nDSGOIWRsM3f8BtjCpEf8X5jjUbQ1ZyMVTQIommxPesmRQtFh45F2BdqQMzKypfb3bBF9X8D8Svda6gf_jLkoHZ70zEUPU2p_mSrLVKNWF95bkPxYtsvW-2Ba9DtchLwwgseIiE63-ig5DHyANBw7ImX-48mcN8gn3NOS-PdyHMkotaC6SqM_3ZykKVq1uYxi6Ae6T6mfFSaAYpcUB87FCxgVUSnuiM35LJgYIB9tuq-XSKsX7vfXV-Hx16V3mSvaQMyAgibiVpvhTO6A7xNQ "/>
    <n v="101"/>
    <s v=" 101 | Rosa Odar Prueba "/>
    <s v=" application/json, text/plain, */* "/>
    <s v=" No aplica "/>
    <n v="20100010136"/>
    <s v="gestionduenave-query"/>
    <s v=" https://gateway-apim-test.vuce.gob.pe/pass-through-https-cert/cp2/gestionduenave-query/1.0/provisiones/estado/S/escala/2180/indicador/E "/>
    <n v="137"/>
    <n v="137"/>
    <s v=" https://gateway-apim-test.vuce.gob.pe/pass-through-https-cert/cp2/gestionduenave-query/1.0/provisiones/estado/S/escala/2180/indicador/E "/>
    <s v=" https://gateway-apim-test.vuce.gob.pe/pass-through-https-cert/cp2/gestionduenave-query/1.0/provisiones/estado/S/escala/2180/indicador/E "/>
    <x v="123"/>
  </r>
  <r>
    <s v="Lista de provisiones"/>
    <x v="0"/>
    <x v="0"/>
    <x v="72"/>
    <x v="0"/>
    <s v=" https://gateway-apim-test.vuce.gob.pe/pass-through-https-cert/cp2/gestionduenave-query/1.0/provisiones/estado/S/escala/2180/indicador/E "/>
    <s v="No aplica"/>
    <s v=" Bearer eyJhbGciOiJSUzI1NiIsInR5cCIgOiAiSldUIiwia2lkIiA6ICJZbzNJa18xYU9XUk5QcWxPLVJVTmUzVjhESldTU2U0eUgybFp4MG52cy1rIn0.eyJleHAiOjE3NTU2MzU0MzcsImlhdCI6MTc1NTYzMzYzNywianRpIjoiNzA4NzVlOGItNTBkNC00ZjYyLTg3OWMtMWRlYTVkMjNjZTVj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wZmI4YjE1YS05MjhjLTRlZjUtYjEzZC0zNTdmNTljZWU5Mjg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wZmI4YjE1YS05MjhjLTRlZjUtYjEzZC0zNTdmNTljZWU5Mjg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dsBoW-h1YJeTptd-jjvl5oXMljxaY50RK6GV2Eiu5NqkN-BQiG-fL8C3Cv1QVo3m2nDSGOIWRsM3f8BtjCpEf8X5jjUbQ1ZyMVTQIommxPesmRQtFh45F2BdqQMzKypfb3bBF9X8D8Svda6gf_jLkoHZ70zEUPU2p_mSrLVKNWF95bkPxYtsvW-2Ba9DtchLwwgseIiE63-ig5DHyANBw7ImX-48mcN8gn3NOS-PdyHMkotaC6SqM_3ZykKVq1uYxi6Ae6T6mfFSaAYpcUB87FCxgVUSnuiM35LJgYIB9tuq-XSKsX7vfXV-Hx16V3mSvaQMyAgibiVpvhTO6A7xNQ "/>
    <n v="101"/>
    <s v=" 101 | Rosa Odar Prueba "/>
    <s v=" application/json, text/plain, */* "/>
    <s v=" No aplica "/>
    <n v="20100010136"/>
    <s v="gestionduenave-query"/>
    <s v=" https://gateway-apim-test.vuce.gob.pe/pass-through-https-cert/cp2/gestionduenave-query/1.0/provisiones/estado/S/escala/2180/indicador/E "/>
    <n v="137"/>
    <n v="137"/>
    <s v=" https://gateway-apim-test.vuce.gob.pe/pass-through-https-cert/cp2/gestionduenave-query/1.0/provisiones/estado/S/escala/2180/indicador/E "/>
    <s v=" https://gateway-apim-test.vuce.gob.pe/pass-through-https-cert/cp2/gestionduenave-query/1.0/provisiones/estado/S/escala/2180/indicador/E "/>
    <x v="123"/>
  </r>
  <r>
    <s v="Lista de provisiones"/>
    <x v="0"/>
    <x v="0"/>
    <x v="68"/>
    <x v="0"/>
    <s v=" https://gateway-apim-test.vuce.gob.pe/pass-through-https-cert/cp2/gestionduenave-query/1.0/provisiones/estado/S/escala/2180/indicador/E "/>
    <s v="No aplica"/>
    <s v=" Bearer eyJhbGciOiJSUzI1NiIsInR5cCIgOiAiSldUIiwia2lkIiA6ICJZbzNJa18xYU9XUk5QcWxPLVJVTmUzVjhESldTU2U0eUgybFp4MG52cy1rIn0.eyJleHAiOjE3NTU2MzU0MzcsImlhdCI6MTc1NTYzMzYzNywianRpIjoiNzA4NzVlOGItNTBkNC00ZjYyLTg3OWMtMWRlYTVkMjNjZTVj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wZmI4YjE1YS05MjhjLTRlZjUtYjEzZC0zNTdmNTljZWU5Mjg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wZmI4YjE1YS05MjhjLTRlZjUtYjEzZC0zNTdmNTljZWU5Mjg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dsBoW-h1YJeTptd-jjvl5oXMljxaY50RK6GV2Eiu5NqkN-BQiG-fL8C3Cv1QVo3m2nDSGOIWRsM3f8BtjCpEf8X5jjUbQ1ZyMVTQIommxPesmRQtFh45F2BdqQMzKypfb3bBF9X8D8Svda6gf_jLkoHZ70zEUPU2p_mSrLVKNWF95bkPxYtsvW-2Ba9DtchLwwgseIiE63-ig5DHyANBw7ImX-48mcN8gn3NOS-PdyHMkotaC6SqM_3ZykKVq1uYxi6Ae6T6mfFSaAYpcUB87FCxgVUSnuiM35LJgYIB9tuq-XSKsX7vfXV-Hx16V3mSvaQMyAgibiVpvhTO6A7xNQ "/>
    <n v="101"/>
    <s v=" 101 | Rosa Odar Prueba "/>
    <s v=" application/json, text/plain, */* "/>
    <s v=" No aplica "/>
    <n v="20100010136"/>
    <s v="gestionduenave-query"/>
    <s v=" https://gateway-apim-test.vuce.gob.pe/pass-through-https-cert/cp2/gestionduenave-query/1.0/provisiones/estado/S/escala/2180/indicador/E "/>
    <n v="137"/>
    <n v="137"/>
    <s v=" https://gateway-apim-test.vuce.gob.pe/pass-through-https-cert/cp2/gestionduenave-query/1.0/provisiones/estado/S/escala/2180/indicador/E "/>
    <s v=" https://gateway-apim-test.vuce.gob.pe/pass-through-https-cert/cp2/gestionduenave-query/1.0/provisiones/estado/S/escala/2180/indicador/E "/>
    <x v="123"/>
  </r>
  <r>
    <s v="Lista de provisiones"/>
    <x v="0"/>
    <x v="0"/>
    <x v="69"/>
    <x v="0"/>
    <s v=" https://gateway-apim-test.vuce.gob.pe/pass-through-https-cert/cp2/gestionduenave-query/1.0/provisiones/estado/S/escala/2180/indicador/E "/>
    <s v="No aplica"/>
    <s v=" Bearer eyJhbGciOiJSUzI1NiIsInR5cCIgOiAiSldUIiwia2lkIiA6ICJZbzNJa18xYU9XUk5QcWxPLVJVTmUzVjhESldTU2U0eUgybFp4MG52cy1rIn0.eyJleHAiOjE3NTU2MzU0MzcsImlhdCI6MTc1NTYzMzYzNywianRpIjoiNzA4NzVlOGItNTBkNC00ZjYyLTg3OWMtMWRlYTVkMjNjZTVj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wZmI4YjE1YS05MjhjLTRlZjUtYjEzZC0zNTdmNTljZWU5Mjg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wZmI4YjE1YS05MjhjLTRlZjUtYjEzZC0zNTdmNTljZWU5Mjg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dsBoW-h1YJeTptd-jjvl5oXMljxaY50RK6GV2Eiu5NqkN-BQiG-fL8C3Cv1QVo3m2nDSGOIWRsM3f8BtjCpEf8X5jjUbQ1ZyMVTQIommxPesmRQtFh45F2BdqQMzKypfb3bBF9X8D8Svda6gf_jLkoHZ70zEUPU2p_mSrLVKNWF95bkPxYtsvW-2Ba9DtchLwwgseIiE63-ig5DHyANBw7ImX-48mcN8gn3NOS-PdyHMkotaC6SqM_3ZykKVq1uYxi6Ae6T6mfFSaAYpcUB87FCxgVUSnuiM35LJgYIB9tuq-XSKsX7vfXV-Hx16V3mSvaQMyAgibiVpvhTO6A7xNQ "/>
    <n v="101"/>
    <s v=" 101 | Rosa Odar Prueba "/>
    <s v=" application/json, text/plain, */* "/>
    <s v=" No aplica "/>
    <n v="20100010136"/>
    <s v="gestionduenave-query"/>
    <s v=" https://gateway-apim-test.vuce.gob.pe/pass-through-https-cert/cp2/gestionduenave-query/1.0/provisiones/estado/S/escala/2180/indicador/E "/>
    <n v="137"/>
    <n v="137"/>
    <s v=" https://gateway-apim-test.vuce.gob.pe/pass-through-https-cert/cp2/gestionduenave-query/1.0/provisiones/estado/S/escala/2180/indicador/E "/>
    <s v=" https://gateway-apim-test.vuce.gob.pe/pass-through-https-cert/cp2/gestionduenave-query/1.0/provisiones/estado/S/escala/2180/indicador/E "/>
    <x v="123"/>
  </r>
  <r>
    <s v="Lista de provisiones"/>
    <x v="0"/>
    <x v="0"/>
    <x v="70"/>
    <x v="0"/>
    <s v=" https://gateway-apim-test.vuce.gob.pe/pass-through-https-cert/cp2/gestionduenave-query/1.0/provisiones/estado/S/escala/2180/indicador/E "/>
    <s v="No aplica"/>
    <s v=" Bearer eyJhbGciOiJSUzI1NiIsInR5cCIgOiAiSldUIiwia2lkIiA6ICJZbzNJa18xYU9XUk5QcWxPLVJVTmUzVjhESldTU2U0eUgybFp4MG52cy1rIn0.eyJleHAiOjE3NTU2MzU0MzcsImlhdCI6MTc1NTYzMzYzNywianRpIjoiNzA4NzVlOGItNTBkNC00ZjYyLTg3OWMtMWRlYTVkMjNjZTVj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wZmI4YjE1YS05MjhjLTRlZjUtYjEzZC0zNTdmNTljZWU5Mjg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wZmI4YjE1YS05MjhjLTRlZjUtYjEzZC0zNTdmNTljZWU5Mjg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dsBoW-h1YJeTptd-jjvl5oXMljxaY50RK6GV2Eiu5NqkN-BQiG-fL8C3Cv1QVo3m2nDSGOIWRsM3f8BtjCpEf8X5jjUbQ1ZyMVTQIommxPesmRQtFh45F2BdqQMzKypfb3bBF9X8D8Svda6gf_jLkoHZ70zEUPU2p_mSrLVKNWF95bkPxYtsvW-2Ba9DtchLwwgseIiE63-ig5DHyANBw7ImX-48mcN8gn3NOS-PdyHMkotaC6SqM_3ZykKVq1uYxi6Ae6T6mfFSaAYpcUB87FCxgVUSnuiM35LJgYIB9tuq-XSKsX7vfXV-Hx16V3mSvaQMyAgibiVpvhTO6A7xNQ "/>
    <n v="101"/>
    <s v=" 101 | Rosa Odar Prueba "/>
    <s v=" application/json, text/plain, */* "/>
    <s v=" No aplica "/>
    <n v="20100010136"/>
    <s v="gestionduenave-query"/>
    <s v=" https://gateway-apim-test.vuce.gob.pe/pass-through-https-cert/cp2/gestionduenave-query/1.0/provisiones/estado/S/escala/2180/indicador/E "/>
    <n v="137"/>
    <n v="137"/>
    <s v=" https://gateway-apim-test.vuce.gob.pe/pass-through-https-cert/cp2/gestionduenave-query/1.0/provisiones/estado/S/escala/2180/indicador/E "/>
    <s v=" https://gateway-apim-test.vuce.gob.pe/pass-through-https-cert/cp2/gestionduenave-query/1.0/provisiones/estado/S/escala/2180/indicador/E "/>
    <x v="123"/>
  </r>
  <r>
    <s v="Lista de provisiones"/>
    <x v="0"/>
    <x v="0"/>
    <x v="70"/>
    <x v="0"/>
    <s v=" https://gateway-apim-test.vuce.gob.pe/pass-through-https-cert/cp2/gestionduenave-query/1.0/provisiones/estado/S/escala/2180/indicador/E "/>
    <s v="No aplica"/>
    <s v=" Bearer eyJhbGciOiJSUzI1NiIsInR5cCIgOiAiSldUIiwia2lkIiA6ICJZbzNJa18xYU9XUk5QcWxPLVJVTmUzVjhESldTU2U0eUgybFp4MG52cy1rIn0.eyJleHAiOjE3NTU2MzU0MzcsImlhdCI6MTc1NTYzMzYzNywianRpIjoiNzA4NzVlOGItNTBkNC00ZjYyLTg3OWMtMWRlYTVkMjNjZTVj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wZmI4YjE1YS05MjhjLTRlZjUtYjEzZC0zNTdmNTljZWU5Mjg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wZmI4YjE1YS05MjhjLTRlZjUtYjEzZC0zNTdmNTljZWU5Mjg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dsBoW-h1YJeTptd-jjvl5oXMljxaY50RK6GV2Eiu5NqkN-BQiG-fL8C3Cv1QVo3m2nDSGOIWRsM3f8BtjCpEf8X5jjUbQ1ZyMVTQIommxPesmRQtFh45F2BdqQMzKypfb3bBF9X8D8Svda6gf_jLkoHZ70zEUPU2p_mSrLVKNWF95bkPxYtsvW-2Ba9DtchLwwgseIiE63-ig5DHyANBw7ImX-48mcN8gn3NOS-PdyHMkotaC6SqM_3ZykKVq1uYxi6Ae6T6mfFSaAYpcUB87FCxgVUSnuiM35LJgYIB9tuq-XSKsX7vfXV-Hx16V3mSvaQMyAgibiVpvhTO6A7xNQ "/>
    <n v="101"/>
    <s v=" 101 | Rosa Odar Prueba "/>
    <s v=" application/json, text/plain, */* "/>
    <s v=" No aplica "/>
    <n v="20100010136"/>
    <s v="gestionduenave-query"/>
    <s v=" https://gateway-apim-test.vuce.gob.pe/pass-through-https-cert/cp2/gestionduenave-query/1.0/provisiones/estado/S/escala/2180/indicador/E "/>
    <n v="137"/>
    <n v="137"/>
    <s v=" https://gateway-apim-test.vuce.gob.pe/pass-through-https-cert/cp2/gestionduenave-query/1.0/provisiones/estado/S/escala/2180/indicador/E "/>
    <s v=" https://gateway-apim-test.vuce.gob.pe/pass-through-https-cert/cp2/gestionduenave-query/1.0/provisiones/estado/S/escala/2180/indicador/E "/>
    <x v="123"/>
  </r>
  <r>
    <s v="Lista de provisiones"/>
    <x v="0"/>
    <x v="0"/>
    <x v="70"/>
    <x v="0"/>
    <s v=" https://gateway-apim-test.vuce.gob.pe/pass-through-https-cert/cp2/gestionduenave-query/1.0/provisiones/estado/S/escala/2180/indicador/E "/>
    <s v="No aplica"/>
    <s v=" Bearer eyJhbGciOiJSUzI1NiIsInR5cCIgOiAiSldUIiwia2lkIiA6ICJZbzNJa18xYU9XUk5QcWxPLVJVTmUzVjhESldTU2U0eUgybFp4MG52cy1rIn0.eyJleHAiOjE3NTU2MzU0MzcsImlhdCI6MTc1NTYzMzYzNywianRpIjoiNzA4NzVlOGItNTBkNC00ZjYyLTg3OWMtMWRlYTVkMjNjZTVj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wZmI4YjE1YS05MjhjLTRlZjUtYjEzZC0zNTdmNTljZWU5Mjg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wZmI4YjE1YS05MjhjLTRlZjUtYjEzZC0zNTdmNTljZWU5Mjg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dsBoW-h1YJeTptd-jjvl5oXMljxaY50RK6GV2Eiu5NqkN-BQiG-fL8C3Cv1QVo3m2nDSGOIWRsM3f8BtjCpEf8X5jjUbQ1ZyMVTQIommxPesmRQtFh45F2BdqQMzKypfb3bBF9X8D8Svda6gf_jLkoHZ70zEUPU2p_mSrLVKNWF95bkPxYtsvW-2Ba9DtchLwwgseIiE63-ig5DHyANBw7ImX-48mcN8gn3NOS-PdyHMkotaC6SqM_3ZykKVq1uYxi6Ae6T6mfFSaAYpcUB87FCxgVUSnuiM35LJgYIB9tuq-XSKsX7vfXV-Hx16V3mSvaQMyAgibiVpvhTO6A7xNQ "/>
    <n v="101"/>
    <s v=" 101 | Rosa Odar Prueba "/>
    <s v=" application/json, text/plain, */* "/>
    <s v=" No aplica "/>
    <n v="20100010136"/>
    <s v="gestionduenave-query"/>
    <s v=" https://gateway-apim-test.vuce.gob.pe/pass-through-https-cert/cp2/gestionduenave-query/1.0/provisiones/estado/S/escala/2180/indicador/E "/>
    <n v="137"/>
    <n v="137"/>
    <s v=" https://gateway-apim-test.vuce.gob.pe/pass-through-https-cert/cp2/gestionduenave-query/1.0/provisiones/estado/S/escala/2180/indicador/E "/>
    <s v=" https://gateway-apim-test.vuce.gob.pe/pass-through-https-cert/cp2/gestionduenave-query/1.0/provisiones/estado/S/escala/2180/indicador/E "/>
    <x v="123"/>
  </r>
  <r>
    <s v="Lista de provisiones"/>
    <x v="0"/>
    <x v="0"/>
    <x v="70"/>
    <x v="0"/>
    <s v=" https://gateway-apim-test.vuce.gob.pe/pass-through-https-cert/cp2/gestionduenave-query/1.0/provisiones/estado/S/escala/2180/indicador/E "/>
    <s v="No aplica"/>
    <s v=" Bearer eyJhbGciOiJSUzI1NiIsInR5cCIgOiAiSldUIiwia2lkIiA6ICJZbzNJa18xYU9XUk5QcWxPLVJVTmUzVjhESldTU2U0eUgybFp4MG52cy1rIn0.eyJleHAiOjE3NTU2MzU0MzcsImlhdCI6MTc1NTYzMzYzNywianRpIjoiNzA4NzVlOGItNTBkNC00ZjYyLTg3OWMtMWRlYTVkMjNjZTVj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wZmI4YjE1YS05MjhjLTRlZjUtYjEzZC0zNTdmNTljZWU5Mjg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wZmI4YjE1YS05MjhjLTRlZjUtYjEzZC0zNTdmNTljZWU5Mjg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dsBoW-h1YJeTptd-jjvl5oXMljxaY50RK6GV2Eiu5NqkN-BQiG-fL8C3Cv1QVo3m2nDSGOIWRsM3f8BtjCpEf8X5jjUbQ1ZyMVTQIommxPesmRQtFh45F2BdqQMzKypfb3bBF9X8D8Svda6gf_jLkoHZ70zEUPU2p_mSrLVKNWF95bkPxYtsvW-2Ba9DtchLwwgseIiE63-ig5DHyANBw7ImX-48mcN8gn3NOS-PdyHMkotaC6SqM_3ZykKVq1uYxi6Ae6T6mfFSaAYpcUB87FCxgVUSnuiM35LJgYIB9tuq-XSKsX7vfXV-Hx16V3mSvaQMyAgibiVpvhTO6A7xNQ "/>
    <n v="101"/>
    <s v=" 101 | Rosa Odar Prueba "/>
    <s v=" application/json, text/plain, */* "/>
    <s v=" No aplica "/>
    <n v="20100010136"/>
    <s v="gestionduenave-query"/>
    <s v=" https://gateway-apim-test.vuce.gob.pe/pass-through-https-cert/cp2/gestionduenave-query/1.0/provisiones/estado/S/escala/2180/indicador/E "/>
    <n v="137"/>
    <n v="137"/>
    <s v=" https://gateway-apim-test.vuce.gob.pe/pass-through-https-cert/cp2/gestionduenave-query/1.0/provisiones/estado/S/escala/2180/indicador/E "/>
    <s v=" https://gateway-apim-test.vuce.gob.pe/pass-through-https-cert/cp2/gestionduenave-query/1.0/provisiones/estado/S/escala/2180/indicador/E "/>
    <x v="123"/>
  </r>
  <r>
    <s v="Lista de provisiones"/>
    <x v="0"/>
    <x v="0"/>
    <x v="70"/>
    <x v="0"/>
    <s v=" https://gateway-apim-test.vuce.gob.pe/pass-through-https-cert/cp2/gestionduenave-query/1.0/provisiones/estado/S/escala/2180/indicador/E "/>
    <s v="No aplica"/>
    <s v=" Bearer eyJhbGciOiJSUzI1NiIsInR5cCIgOiAiSldUIiwia2lkIiA6ICJZbzNJa18xYU9XUk5QcWxPLVJVTmUzVjhESldTU2U0eUgybFp4MG52cy1rIn0.eyJleHAiOjE3NTU2MzU0MzcsImlhdCI6MTc1NTYzMzYzNywianRpIjoiNzA4NzVlOGItNTBkNC00ZjYyLTg3OWMtMWRlYTVkMjNjZTVj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wZmI4YjE1YS05MjhjLTRlZjUtYjEzZC0zNTdmNTljZWU5Mjg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wZmI4YjE1YS05MjhjLTRlZjUtYjEzZC0zNTdmNTljZWU5Mjg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dsBoW-h1YJeTptd-jjvl5oXMljxaY50RK6GV2Eiu5NqkN-BQiG-fL8C3Cv1QVo3m2nDSGOIWRsM3f8BtjCpEf8X5jjUbQ1ZyMVTQIommxPesmRQtFh45F2BdqQMzKypfb3bBF9X8D8Svda6gf_jLkoHZ70zEUPU2p_mSrLVKNWF95bkPxYtsvW-2Ba9DtchLwwgseIiE63-ig5DHyANBw7ImX-48mcN8gn3NOS-PdyHMkotaC6SqM_3ZykKVq1uYxi6Ae6T6mfFSaAYpcUB87FCxgVUSnuiM35LJgYIB9tuq-XSKsX7vfXV-Hx16V3mSvaQMyAgibiVpvhTO6A7xNQ "/>
    <n v="101"/>
    <s v=" 101 | Rosa Odar Prueba "/>
    <s v=" application/json, text/plain, */* "/>
    <s v=" No aplica "/>
    <n v="20100010136"/>
    <s v="gestionduenave-query"/>
    <s v=" https://gateway-apim-test.vuce.gob.pe/pass-through-https-cert/cp2/gestionduenave-query/1.0/provisiones/estado/S/escala/2180/indicador/E "/>
    <n v="137"/>
    <n v="137"/>
    <s v=" https://gateway-apim-test.vuce.gob.pe/pass-through-https-cert/cp2/gestionduenave-query/1.0/provisiones/estado/S/escala/2180/indicador/E "/>
    <s v=" https://gateway-apim-test.vuce.gob.pe/pass-through-https-cert/cp2/gestionduenave-query/1.0/provisiones/estado/S/escala/2180/indicador/E "/>
    <x v="123"/>
  </r>
  <r>
    <s v="Lista de provisiones"/>
    <x v="0"/>
    <x v="0"/>
    <x v="70"/>
    <x v="0"/>
    <s v=" https://gateway-apim-test.vuce.gob.pe/pass-through-https-cert/cp2/gestionduenave-query/1.0/provisiones/estado/S/escala/2180/indicador/E "/>
    <s v="No aplica"/>
    <s v=" Bearer eyJhbGciOiJSUzI1NiIsInR5cCIgOiAiSldUIiwia2lkIiA6ICJZbzNJa18xYU9XUk5QcWxPLVJVTmUzVjhESldTU2U0eUgybFp4MG52cy1rIn0.eyJleHAiOjE3NTU2MzU0MzcsImlhdCI6MTc1NTYzMzYzNywianRpIjoiNzA4NzVlOGItNTBkNC00ZjYyLTg3OWMtMWRlYTVkMjNjZTVj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wZmI4YjE1YS05MjhjLTRlZjUtYjEzZC0zNTdmNTljZWU5Mjg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wZmI4YjE1YS05MjhjLTRlZjUtYjEzZC0zNTdmNTljZWU5Mjg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dsBoW-h1YJeTptd-jjvl5oXMljxaY50RK6GV2Eiu5NqkN-BQiG-fL8C3Cv1QVo3m2nDSGOIWRsM3f8BtjCpEf8X5jjUbQ1ZyMVTQIommxPesmRQtFh45F2BdqQMzKypfb3bBF9X8D8Svda6gf_jLkoHZ70zEUPU2p_mSrLVKNWF95bkPxYtsvW-2Ba9DtchLwwgseIiE63-ig5DHyANBw7ImX-48mcN8gn3NOS-PdyHMkotaC6SqM_3ZykKVq1uYxi6Ae6T6mfFSaAYpcUB87FCxgVUSnuiM35LJgYIB9tuq-XSKsX7vfXV-Hx16V3mSvaQMyAgibiVpvhTO6A7xNQ "/>
    <n v="101"/>
    <s v=" 101 | Rosa Odar Prueba "/>
    <s v=" application/json, text/plain, */* "/>
    <s v=" No aplica "/>
    <n v="20100010136"/>
    <s v="gestionduenave-query"/>
    <s v=" https://gateway-apim-test.vuce.gob.pe/pass-through-https-cert/cp2/gestionduenave-query/1.0/provisiones/estado/S/escala/2180/indicador/E "/>
    <n v="137"/>
    <n v="137"/>
    <s v=" https://gateway-apim-test.vuce.gob.pe/pass-through-https-cert/cp2/gestionduenave-query/1.0/provisiones/estado/S/escala/2180/indicador/E "/>
    <s v=" https://gateway-apim-test.vuce.gob.pe/pass-through-https-cert/cp2/gestionduenave-query/1.0/provisiones/estado/S/escala/2180/indicador/E "/>
    <x v="123"/>
  </r>
  <r>
    <s v="Lista de provisiones"/>
    <x v="0"/>
    <x v="0"/>
    <x v="70"/>
    <x v="0"/>
    <s v=" https://gateway-apim-test.vuce.gob.pe/pass-through-https-cert/cp2/gestionduenave-query/1.0/provisiones/estado/S/escala/2180/indicador/E "/>
    <s v="No aplica"/>
    <s v=" Bearer eyJhbGciOiJSUzI1NiIsInR5cCIgOiAiSldUIiwia2lkIiA6ICJZbzNJa18xYU9XUk5QcWxPLVJVTmUzVjhESldTU2U0eUgybFp4MG52cy1rIn0.eyJleHAiOjE3NTU2MzU0MzcsImlhdCI6MTc1NTYzMzYzNywianRpIjoiNzA4NzVlOGItNTBkNC00ZjYyLTg3OWMtMWRlYTVkMjNjZTVj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wZmI4YjE1YS05MjhjLTRlZjUtYjEzZC0zNTdmNTljZWU5Mjg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wZmI4YjE1YS05MjhjLTRlZjUtYjEzZC0zNTdmNTljZWU5Mjg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dsBoW-h1YJeTptd-jjvl5oXMljxaY50RK6GV2Eiu5NqkN-BQiG-fL8C3Cv1QVo3m2nDSGOIWRsM3f8BtjCpEf8X5jjUbQ1ZyMVTQIommxPesmRQtFh45F2BdqQMzKypfb3bBF9X8D8Svda6gf_jLkoHZ70zEUPU2p_mSrLVKNWF95bkPxYtsvW-2Ba9DtchLwwgseIiE63-ig5DHyANBw7ImX-48mcN8gn3NOS-PdyHMkotaC6SqM_3ZykKVq1uYxi6Ae6T6mfFSaAYpcUB87FCxgVUSnuiM35LJgYIB9tuq-XSKsX7vfXV-Hx16V3mSvaQMyAgibiVpvhTO6A7xNQ "/>
    <n v="101"/>
    <s v=" 101 | Rosa Odar Prueba "/>
    <s v=" application/json, text/plain, */* "/>
    <s v=" No aplica "/>
    <n v="20100010136"/>
    <s v="gestionduenave-query"/>
    <s v=" https://gateway-apim-test.vuce.gob.pe/pass-through-https-cert/cp2/gestionduenave-query/1.0/provisiones/estado/S/escala/2180/indicador/E "/>
    <n v="137"/>
    <n v="137"/>
    <s v=" https://gateway-apim-test.vuce.gob.pe/pass-through-https-cert/cp2/gestionduenave-query/1.0/provisiones/estado/S/escala/2180/indicador/E "/>
    <s v=" https://gateway-apim-test.vuce.gob.pe/pass-through-https-cert/cp2/gestionduenave-query/1.0/provisiones/estado/S/escala/2180/indicador/E "/>
    <x v="123"/>
  </r>
  <r>
    <s v="Lista de provisiones"/>
    <x v="0"/>
    <x v="0"/>
    <x v="70"/>
    <x v="0"/>
    <s v=" https://gateway-apim-test.vuce.gob.pe/pass-through-https-cert/cp2/gestionduenave-query/1.0/provisiones/estado/S/escala/2180/indicador/E "/>
    <s v="No aplica"/>
    <s v=" Bearer eyJhbGciOiJSUzI1NiIsInR5cCIgOiAiSldUIiwia2lkIiA6ICJZbzNJa18xYU9XUk5QcWxPLVJVTmUzVjhESldTU2U0eUgybFp4MG52cy1rIn0.eyJleHAiOjE3NTU2MzU0MzcsImlhdCI6MTc1NTYzMzYzNywianRpIjoiNzA4NzVlOGItNTBkNC00ZjYyLTg3OWMtMWRlYTVkMjNjZTVj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wZmI4YjE1YS05MjhjLTRlZjUtYjEzZC0zNTdmNTljZWU5Mjg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wZmI4YjE1YS05MjhjLTRlZjUtYjEzZC0zNTdmNTljZWU5Mjg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dsBoW-h1YJeTptd-jjvl5oXMljxaY50RK6GV2Eiu5NqkN-BQiG-fL8C3Cv1QVo3m2nDSGOIWRsM3f8BtjCpEf8X5jjUbQ1ZyMVTQIommxPesmRQtFh45F2BdqQMzKypfb3bBF9X8D8Svda6gf_jLkoHZ70zEUPU2p_mSrLVKNWF95bkPxYtsvW-2Ba9DtchLwwgseIiE63-ig5DHyANBw7ImX-48mcN8gn3NOS-PdyHMkotaC6SqM_3ZykKVq1uYxi6Ae6T6mfFSaAYpcUB87FCxgVUSnuiM35LJgYIB9tuq-XSKsX7vfXV-Hx16V3mSvaQMyAgibiVpvhTO6A7xNQ "/>
    <n v="101"/>
    <s v=" 101 | Rosa Odar Prueba "/>
    <s v=" application/json, text/plain, */* "/>
    <s v=" No aplica "/>
    <n v="20100010136"/>
    <s v="gestionduenave-query"/>
    <s v=" https://gateway-apim-test.vuce.gob.pe/pass-through-https-cert/cp2/gestionduenave-query/1.0/provisiones/estado/S/escala/2180/indicador/E "/>
    <n v="137"/>
    <n v="137"/>
    <s v=" https://gateway-apim-test.vuce.gob.pe/pass-through-https-cert/cp2/gestionduenave-query/1.0/provisiones/estado/S/escala/2180/indicador/E "/>
    <s v=" https://gateway-apim-test.vuce.gob.pe/pass-through-https-cert/cp2/gestionduenave-query/1.0/provisiones/estado/S/escala/2180/indicador/E "/>
    <x v="123"/>
  </r>
  <r>
    <s v="Lista de provisiones"/>
    <x v="0"/>
    <x v="0"/>
    <x v="70"/>
    <x v="0"/>
    <s v=" https://gateway-apim-test.vuce.gob.pe/pass-through-https-cert/cp2/gestionduenave-query/1.0/provisiones/estado/S/escala/2180/indicador/E "/>
    <s v="No aplica"/>
    <s v=" Bearer eyJhbGciOiJSUzI1NiIsInR5cCIgOiAiSldUIiwia2lkIiA6ICJZbzNJa18xYU9XUk5QcWxPLVJVTmUzVjhESldTU2U0eUgybFp4MG52cy1rIn0.eyJleHAiOjE3NTU2MzU0MzcsImlhdCI6MTc1NTYzMzYzNywianRpIjoiNzA4NzVlOGItNTBkNC00ZjYyLTg3OWMtMWRlYTVkMjNjZTVj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wZmI4YjE1YS05MjhjLTRlZjUtYjEzZC0zNTdmNTljZWU5Mjg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wZmI4YjE1YS05MjhjLTRlZjUtYjEzZC0zNTdmNTljZWU5Mjg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dsBoW-h1YJeTptd-jjvl5oXMljxaY50RK6GV2Eiu5NqkN-BQiG-fL8C3Cv1QVo3m2nDSGOIWRsM3f8BtjCpEf8X5jjUbQ1ZyMVTQIommxPesmRQtFh45F2BdqQMzKypfb3bBF9X8D8Svda6gf_jLkoHZ70zEUPU2p_mSrLVKNWF95bkPxYtsvW-2Ba9DtchLwwgseIiE63-ig5DHyANBw7ImX-48mcN8gn3NOS-PdyHMkotaC6SqM_3ZykKVq1uYxi6Ae6T6mfFSaAYpcUB87FCxgVUSnuiM35LJgYIB9tuq-XSKsX7vfXV-Hx16V3mSvaQMyAgibiVpvhTO6A7xNQ "/>
    <n v="101"/>
    <s v=" 101 | Rosa Odar Prueba "/>
    <s v=" application/json, text/plain, */* "/>
    <s v=" No aplica "/>
    <n v="20100010136"/>
    <s v="gestionduenave-query"/>
    <s v=" https://gateway-apim-test.vuce.gob.pe/pass-through-https-cert/cp2/gestionduenave-query/1.0/provisiones/estado/S/escala/2180/indicador/E "/>
    <n v="137"/>
    <n v="137"/>
    <s v=" https://gateway-apim-test.vuce.gob.pe/pass-through-https-cert/cp2/gestionduenave-query/1.0/provisiones/estado/S/escala/2180/indicador/E "/>
    <s v=" https://gateway-apim-test.vuce.gob.pe/pass-through-https-cert/cp2/gestionduenave-query/1.0/provisiones/estado/S/escala/2180/indicador/E "/>
    <x v="123"/>
  </r>
  <r>
    <s v="Lista de provisiones"/>
    <x v="0"/>
    <x v="0"/>
    <x v="70"/>
    <x v="0"/>
    <s v=" https://gateway-apim-test.vuce.gob.pe/pass-through-https-cert/cp2/gestionduenave-query/1.0/provisiones/estado/S/escala/2180/indicador/E "/>
    <s v="No aplica"/>
    <s v=" Bearer eyJhbGciOiJSUzI1NiIsInR5cCIgOiAiSldUIiwia2lkIiA6ICJZbzNJa18xYU9XUk5QcWxPLVJVTmUzVjhESldTU2U0eUgybFp4MG52cy1rIn0.eyJleHAiOjE3NTU2MzU0MzcsImlhdCI6MTc1NTYzMzYzNywianRpIjoiNzA4NzVlOGItNTBkNC00ZjYyLTg3OWMtMWRlYTVkMjNjZTVj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wZmI4YjE1YS05MjhjLTRlZjUtYjEzZC0zNTdmNTljZWU5Mjg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wZmI4YjE1YS05MjhjLTRlZjUtYjEzZC0zNTdmNTljZWU5Mjg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dsBoW-h1YJeTptd-jjvl5oXMljxaY50RK6GV2Eiu5NqkN-BQiG-fL8C3Cv1QVo3m2nDSGOIWRsM3f8BtjCpEf8X5jjUbQ1ZyMVTQIommxPesmRQtFh45F2BdqQMzKypfb3bBF9X8D8Svda6gf_jLkoHZ70zEUPU2p_mSrLVKNWF95bkPxYtsvW-2Ba9DtchLwwgseIiE63-ig5DHyANBw7ImX-48mcN8gn3NOS-PdyHMkotaC6SqM_3ZykKVq1uYxi6Ae6T6mfFSaAYpcUB87FCxgVUSnuiM35LJgYIB9tuq-XSKsX7vfXV-Hx16V3mSvaQMyAgibiVpvhTO6A7xNQ "/>
    <n v="101"/>
    <s v=" 101 | Rosa Odar Prueba "/>
    <s v=" application/json, text/plain, */* "/>
    <s v=" No aplica "/>
    <n v="20100010136"/>
    <s v="gestionduenave-query"/>
    <s v=" https://gateway-apim-test.vuce.gob.pe/pass-through-https-cert/cp2/gestionduenave-query/1.0/provisiones/estado/S/escala/2180/indicador/E "/>
    <n v="137"/>
    <n v="137"/>
    <s v=" https://gateway-apim-test.vuce.gob.pe/pass-through-https-cert/cp2/gestionduenave-query/1.0/provisiones/estado/S/escala/2180/indicador/E "/>
    <s v=" https://gateway-apim-test.vuce.gob.pe/pass-through-https-cert/cp2/gestionduenave-query/1.0/provisiones/estado/S/escala/2180/indicador/E "/>
    <x v="123"/>
  </r>
  <r>
    <s v="Lista de provisiones"/>
    <x v="0"/>
    <x v="0"/>
    <x v="70"/>
    <x v="0"/>
    <s v=" https://gateway-apim-test.vuce.gob.pe/pass-through-https-cert/cp2/gestionduenave-query/1.0/provisiones/estado/S/escala/2180/indicador/E "/>
    <s v="No aplica"/>
    <s v=" Bearer eyJhbGciOiJSUzI1NiIsInR5cCIgOiAiSldUIiwia2lkIiA6ICJZbzNJa18xYU9XUk5QcWxPLVJVTmUzVjhESldTU2U0eUgybFp4MG52cy1rIn0.eyJleHAiOjE3NTU2MzU0MzcsImlhdCI6MTc1NTYzMzYzNywianRpIjoiNzA4NzVlOGItNTBkNC00ZjYyLTg3OWMtMWRlYTVkMjNjZTVj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wZmI4YjE1YS05MjhjLTRlZjUtYjEzZC0zNTdmNTljZWU5Mjg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wZmI4YjE1YS05MjhjLTRlZjUtYjEzZC0zNTdmNTljZWU5Mjg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dsBoW-h1YJeTptd-jjvl5oXMljxaY50RK6GV2Eiu5NqkN-BQiG-fL8C3Cv1QVo3m2nDSGOIWRsM3f8BtjCpEf8X5jjUbQ1ZyMVTQIommxPesmRQtFh45F2BdqQMzKypfb3bBF9X8D8Svda6gf_jLkoHZ70zEUPU2p_mSrLVKNWF95bkPxYtsvW-2Ba9DtchLwwgseIiE63-ig5DHyANBw7ImX-48mcN8gn3NOS-PdyHMkotaC6SqM_3ZykKVq1uYxi6Ae6T6mfFSaAYpcUB87FCxgVUSnuiM35LJgYIB9tuq-XSKsX7vfXV-Hx16V3mSvaQMyAgibiVpvhTO6A7xNQ "/>
    <n v="101"/>
    <s v=" 101 | Rosa Odar Prueba "/>
    <s v=" application/json, text/plain, */* "/>
    <s v=" No aplica "/>
    <n v="20100010136"/>
    <s v="gestionduenave-query"/>
    <s v=" https://gateway-apim-test.vuce.gob.pe/pass-through-https-cert/cp2/gestionduenave-query/1.0/provisiones/estado/S/escala/2180/indicador/E "/>
    <n v="137"/>
    <n v="137"/>
    <s v=" https://gateway-apim-test.vuce.gob.pe/pass-through-https-cert/cp2/gestionduenave-query/1.0/provisiones/estado/S/escala/2180/indicador/E "/>
    <s v=" https://gateway-apim-test.vuce.gob.pe/pass-through-https-cert/cp2/gestionduenave-query/1.0/provisiones/estado/S/escala/2180/indicador/E "/>
    <x v="123"/>
  </r>
  <r>
    <s v="Lista de provisiones"/>
    <x v="0"/>
    <x v="0"/>
    <x v="70"/>
    <x v="0"/>
    <s v=" https://gateway-apim-test.vuce.gob.pe/pass-through-https-cert/cp2/gestionduenave-query/1.0/provisiones/estado/S/escala/2180/indicador/E "/>
    <s v="No aplica"/>
    <s v=" Bearer eyJhbGciOiJSUzI1NiIsInR5cCIgOiAiSldUIiwia2lkIiA6ICJZbzNJa18xYU9XUk5QcWxPLVJVTmUzVjhESldTU2U0eUgybFp4MG52cy1rIn0.eyJleHAiOjE3NTU2MzU0MzcsImlhdCI6MTc1NTYzMzYzNywianRpIjoiNzA4NzVlOGItNTBkNC00ZjYyLTg3OWMtMWRlYTVkMjNjZTVj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wZmI4YjE1YS05MjhjLTRlZjUtYjEzZC0zNTdmNTljZWU5Mjg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wZmI4YjE1YS05MjhjLTRlZjUtYjEzZC0zNTdmNTljZWU5Mjg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dsBoW-h1YJeTptd-jjvl5oXMljxaY50RK6GV2Eiu5NqkN-BQiG-fL8C3Cv1QVo3m2nDSGOIWRsM3f8BtjCpEf8X5jjUbQ1ZyMVTQIommxPesmRQtFh45F2BdqQMzKypfb3bBF9X8D8Svda6gf_jLkoHZ70zEUPU2p_mSrLVKNWF95bkPxYtsvW-2Ba9DtchLwwgseIiE63-ig5DHyANBw7ImX-48mcN8gn3NOS-PdyHMkotaC6SqM_3ZykKVq1uYxi6Ae6T6mfFSaAYpcUB87FCxgVUSnuiM35LJgYIB9tuq-XSKsX7vfXV-Hx16V3mSvaQMyAgibiVpvhTO6A7xNQ "/>
    <n v="101"/>
    <s v=" 101 | Rosa Odar Prueba "/>
    <s v=" application/json, text/plain, */* "/>
    <s v=" No aplica "/>
    <n v="20100010136"/>
    <s v="gestionduenave-query"/>
    <s v=" https://gateway-apim-test.vuce.gob.pe/pass-through-https-cert/cp2/gestionduenave-query/1.0/provisiones/estado/S/escala/2180/indicador/E "/>
    <n v="137"/>
    <n v="137"/>
    <s v=" https://gateway-apim-test.vuce.gob.pe/pass-through-https-cert/cp2/gestionduenave-query/1.0/provisiones/estado/S/escala/2180/indicador/E "/>
    <s v=" https://gateway-apim-test.vuce.gob.pe/pass-through-https-cert/cp2/gestionduenave-query/1.0/provisiones/estado/S/escala/2180/indicador/E "/>
    <x v="123"/>
  </r>
  <r>
    <s v="Lista de provisiones"/>
    <x v="0"/>
    <x v="0"/>
    <x v="70"/>
    <x v="0"/>
    <s v=" https://gateway-apim-test.vuce.gob.pe/pass-through-https-cert/cp2/gestionduenave-query/1.0/provisiones/estado/S/escala/2180/indicador/E "/>
    <s v="No aplica"/>
    <s v=" Bearer eyJhbGciOiJSUzI1NiIsInR5cCIgOiAiSldUIiwia2lkIiA6ICJZbzNJa18xYU9XUk5QcWxPLVJVTmUzVjhESldTU2U0eUgybFp4MG52cy1rIn0.eyJleHAiOjE3NTU2MzU0MzcsImlhdCI6MTc1NTYzMzYzNywianRpIjoiNzA4NzVlOGItNTBkNC00ZjYyLTg3OWMtMWRlYTVkMjNjZTVj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wZmI4YjE1YS05MjhjLTRlZjUtYjEzZC0zNTdmNTljZWU5Mjg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wZmI4YjE1YS05MjhjLTRlZjUtYjEzZC0zNTdmNTljZWU5Mjg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dsBoW-h1YJeTptd-jjvl5oXMljxaY50RK6GV2Eiu5NqkN-BQiG-fL8C3Cv1QVo3m2nDSGOIWRsM3f8BtjCpEf8X5jjUbQ1ZyMVTQIommxPesmRQtFh45F2BdqQMzKypfb3bBF9X8D8Svda6gf_jLkoHZ70zEUPU2p_mSrLVKNWF95bkPxYtsvW-2Ba9DtchLwwgseIiE63-ig5DHyANBw7ImX-48mcN8gn3NOS-PdyHMkotaC6SqM_3ZykKVq1uYxi6Ae6T6mfFSaAYpcUB87FCxgVUSnuiM35LJgYIB9tuq-XSKsX7vfXV-Hx16V3mSvaQMyAgibiVpvhTO6A7xNQ "/>
    <n v="101"/>
    <s v=" 101 | Rosa Odar Prueba "/>
    <s v=" application/json, text/plain, */* "/>
    <s v=" No aplica "/>
    <n v="20100010136"/>
    <s v="gestionduenave-query"/>
    <s v=" https://gateway-apim-test.vuce.gob.pe/pass-through-https-cert/cp2/gestionduenave-query/1.0/provisiones/estado/S/escala/2180/indicador/E "/>
    <n v="137"/>
    <n v="137"/>
    <s v=" https://gateway-apim-test.vuce.gob.pe/pass-through-https-cert/cp2/gestionduenave-query/1.0/provisiones/estado/S/escala/2180/indicador/E "/>
    <s v=" https://gateway-apim-test.vuce.gob.pe/pass-through-https-cert/cp2/gestionduenave-query/1.0/provisiones/estado/S/escala/2180/indicador/E "/>
    <x v="123"/>
  </r>
  <r>
    <s v="Lista de provisiones"/>
    <x v="0"/>
    <x v="0"/>
    <x v="70"/>
    <x v="0"/>
    <s v=" https://gateway-apim-test.vuce.gob.pe/pass-through-https-cert/cp2/gestionduenave-query/1.0/provisiones/estado/S/escala/2180/indicador/E "/>
    <s v="No aplica"/>
    <s v=" Bearer eyJhbGciOiJSUzI1NiIsInR5cCIgOiAiSldUIiwia2lkIiA6ICJZbzNJa18xYU9XUk5QcWxPLVJVTmUzVjhESldTU2U0eUgybFp4MG52cy1rIn0.eyJleHAiOjE3NTU2MzU0MzcsImlhdCI6MTc1NTYzMzYzNywianRpIjoiNzA4NzVlOGItNTBkNC00ZjYyLTg3OWMtMWRlYTVkMjNjZTVj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wZmI4YjE1YS05MjhjLTRlZjUtYjEzZC0zNTdmNTljZWU5Mjg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wZmI4YjE1YS05MjhjLTRlZjUtYjEzZC0zNTdmNTljZWU5Mjg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dsBoW-h1YJeTptd-jjvl5oXMljxaY50RK6GV2Eiu5NqkN-BQiG-fL8C3Cv1QVo3m2nDSGOIWRsM3f8BtjCpEf8X5jjUbQ1ZyMVTQIommxPesmRQtFh45F2BdqQMzKypfb3bBF9X8D8Svda6gf_jLkoHZ70zEUPU2p_mSrLVKNWF95bkPxYtsvW-2Ba9DtchLwwgseIiE63-ig5DHyANBw7ImX-48mcN8gn3NOS-PdyHMkotaC6SqM_3ZykKVq1uYxi6Ae6T6mfFSaAYpcUB87FCxgVUSnuiM35LJgYIB9tuq-XSKsX7vfXV-Hx16V3mSvaQMyAgibiVpvhTO6A7xNQ "/>
    <n v="101"/>
    <s v=" 101 | Rosa Odar Prueba "/>
    <s v=" application/json, text/plain, */* "/>
    <s v=" No aplica "/>
    <n v="20100010136"/>
    <s v="gestionduenave-query"/>
    <s v=" https://gateway-apim-test.vuce.gob.pe/pass-through-https-cert/cp2/gestionduenave-query/1.0/provisiones/estado/S/escala/2180/indicador/E "/>
    <n v="137"/>
    <n v="137"/>
    <s v=" https://gateway-apim-test.vuce.gob.pe/pass-through-https-cert/cp2/gestionduenave-query/1.0/provisiones/estado/S/escala/2180/indicador/E "/>
    <s v=" https://gateway-apim-test.vuce.gob.pe/pass-through-https-cert/cp2/gestionduenave-query/1.0/provisiones/estado/S/escala/2180/indicador/E "/>
    <x v="123"/>
  </r>
  <r>
    <s v="Lista de provisiones"/>
    <x v="0"/>
    <x v="0"/>
    <x v="70"/>
    <x v="0"/>
    <s v=" https://gateway-apim-test.vuce.gob.pe/pass-through-https-cert/cp2/gestionduenave-query/1.0/provisiones/estado/S/escala/2180/indicador/E "/>
    <s v="No aplica"/>
    <s v=" Bearer eyJhbGciOiJSUzI1NiIsInR5cCIgOiAiSldUIiwia2lkIiA6ICJZbzNJa18xYU9XUk5QcWxPLVJVTmUzVjhESldTU2U0eUgybFp4MG52cy1rIn0.eyJleHAiOjE3NTU2MzU0MzcsImlhdCI6MTc1NTYzMzYzNywianRpIjoiNzA4NzVlOGItNTBkNC00ZjYyLTg3OWMtMWRlYTVkMjNjZTVj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wZmI4YjE1YS05MjhjLTRlZjUtYjEzZC0zNTdmNTljZWU5Mjg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wZmI4YjE1YS05MjhjLTRlZjUtYjEzZC0zNTdmNTljZWU5Mjg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dsBoW-h1YJeTptd-jjvl5oXMljxaY50RK6GV2Eiu5NqkN-BQiG-fL8C3Cv1QVo3m2nDSGOIWRsM3f8BtjCpEf8X5jjUbQ1ZyMVTQIommxPesmRQtFh45F2BdqQMzKypfb3bBF9X8D8Svda6gf_jLkoHZ70zEUPU2p_mSrLVKNWF95bkPxYtsvW-2Ba9DtchLwwgseIiE63-ig5DHyANBw7ImX-48mcN8gn3NOS-PdyHMkotaC6SqM_3ZykKVq1uYxi6Ae6T6mfFSaAYpcUB87FCxgVUSnuiM35LJgYIB9tuq-XSKsX7vfXV-Hx16V3mSvaQMyAgibiVpvhTO6A7xNQ "/>
    <n v="101"/>
    <s v=" 101 | Rosa Odar Prueba "/>
    <s v=" application/json, text/plain, */* "/>
    <s v=" No aplica "/>
    <n v="20100010136"/>
    <s v="gestionduenave-query"/>
    <s v=" https://gateway-apim-test.vuce.gob.pe/pass-through-https-cert/cp2/gestionduenave-query/1.0/provisiones/estado/S/escala/2180/indicador/E "/>
    <n v="137"/>
    <n v="137"/>
    <s v=" https://gateway-apim-test.vuce.gob.pe/pass-through-https-cert/cp2/gestionduenave-query/1.0/provisiones/estado/S/escala/2180/indicador/E "/>
    <s v=" https://gateway-apim-test.vuce.gob.pe/pass-through-https-cert/cp2/gestionduenave-query/1.0/provisiones/estado/S/escala/2180/indicador/E "/>
    <x v="123"/>
  </r>
  <r>
    <s v="Lista de provisiones"/>
    <x v="0"/>
    <x v="0"/>
    <x v="71"/>
    <x v="0"/>
    <s v=" https://gateway-apim-test.vuce.gob.pe/pass-through-https-cert/cp2/gestionduenave-query/1.0/provisiones/estado/S/escala/2180/indicador/E "/>
    <s v="No aplica"/>
    <s v=" Bearer eyJhbGciOiJSUzI1NiIsInR5cCIgOiAiSldUIiwia2lkIiA6ICJZbzNJa18xYU9XUk5QcWxPLVJVTmUzVjhESldTU2U0eUgybFp4MG52cy1rIn0.eyJleHAiOjE3NTU2MzU0MzcsImlhdCI6MTc1NTYzMzYzNywianRpIjoiNzA4NzVlOGItNTBkNC00ZjYyLTg3OWMtMWRlYTVkMjNjZTVj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wZmI4YjE1YS05MjhjLTRlZjUtYjEzZC0zNTdmNTljZWU5Mjg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wZmI4YjE1YS05MjhjLTRlZjUtYjEzZC0zNTdmNTljZWU5Mjg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dsBoW-h1YJeTptd-jjvl5oXMljxaY50RK6GV2Eiu5NqkN-BQiG-fL8C3Cv1QVo3m2nDSGOIWRsM3f8BtjCpEf8X5jjUbQ1ZyMVTQIommxPesmRQtFh45F2BdqQMzKypfb3bBF9X8D8Svda6gf_jLkoHZ70zEUPU2p_mSrLVKNWF95bkPxYtsvW-2Ba9DtchLwwgseIiE63-ig5DHyANBw7ImX-48mcN8gn3NOS-PdyHMkotaC6SqM_3ZykKVq1uYxi6Ae6T6mfFSaAYpcUB87FCxgVUSnuiM35LJgYIB9tuq-XSKsX7vfXV-Hx16V3mSvaQMyAgibiVpvhTO6A7xNQ "/>
    <n v="101"/>
    <s v=" 101 | Rosa Odar Prueba "/>
    <s v=" application/json, text/plain, */* "/>
    <s v=" No aplica "/>
    <n v="20100010136"/>
    <s v="gestionduenave-query"/>
    <s v=" https://gateway-apim-test.vuce.gob.pe/pass-through-https-cert/cp2/gestionduenave-query/1.0/provisiones/estado/S/escala/2180/indicador/E "/>
    <n v="137"/>
    <n v="137"/>
    <s v=" https://gateway-apim-test.vuce.gob.pe/pass-through-https-cert/cp2/gestionduenave-query/1.0/provisiones/estado/S/escala/2180/indicador/E "/>
    <s v=" https://gateway-apim-test.vuce.gob.pe/pass-through-https-cert/cp2/gestionduenave-query/1.0/provisiones/estado/S/escala/2180/indicador/E "/>
    <x v="123"/>
  </r>
  <r>
    <s v="Lista de provisiones"/>
    <x v="0"/>
    <x v="0"/>
    <x v="71"/>
    <x v="0"/>
    <s v=" https://gateway-apim-test.vuce.gob.pe/pass-through-https-cert/cp2/gestionduenave-query/1.0/provisiones/estado/S/escala/2180/indicador/E "/>
    <s v="No aplica"/>
    <s v=" Bearer eyJhbGciOiJSUzI1NiIsInR5cCIgOiAiSldUIiwia2lkIiA6ICJZbzNJa18xYU9XUk5QcWxPLVJVTmUzVjhESldTU2U0eUgybFp4MG52cy1rIn0.eyJleHAiOjE3NTU2MzU0MzcsImlhdCI6MTc1NTYzMzYzNywianRpIjoiNzA4NzVlOGItNTBkNC00ZjYyLTg3OWMtMWRlYTVkMjNjZTVj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wZmI4YjE1YS05MjhjLTRlZjUtYjEzZC0zNTdmNTljZWU5Mjg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wZmI4YjE1YS05MjhjLTRlZjUtYjEzZC0zNTdmNTljZWU5Mjg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dsBoW-h1YJeTptd-jjvl5oXMljxaY50RK6GV2Eiu5NqkN-BQiG-fL8C3Cv1QVo3m2nDSGOIWRsM3f8BtjCpEf8X5jjUbQ1ZyMVTQIommxPesmRQtFh45F2BdqQMzKypfb3bBF9X8D8Svda6gf_jLkoHZ70zEUPU2p_mSrLVKNWF95bkPxYtsvW-2Ba9DtchLwwgseIiE63-ig5DHyANBw7ImX-48mcN8gn3NOS-PdyHMkotaC6SqM_3ZykKVq1uYxi6Ae6T6mfFSaAYpcUB87FCxgVUSnuiM35LJgYIB9tuq-XSKsX7vfXV-Hx16V3mSvaQMyAgibiVpvhTO6A7xNQ "/>
    <n v="101"/>
    <s v=" 101 | Rosa Odar Prueba "/>
    <s v=" application/json, text/plain, */* "/>
    <s v=" No aplica "/>
    <n v="20100010136"/>
    <s v="gestionduenave-query"/>
    <s v=" https://gateway-apim-test.vuce.gob.pe/pass-through-https-cert/cp2/gestionduenave-query/1.0/provisiones/estado/S/escala/2180/indicador/E "/>
    <n v="137"/>
    <n v="137"/>
    <s v=" https://gateway-apim-test.vuce.gob.pe/pass-through-https-cert/cp2/gestionduenave-query/1.0/provisiones/estado/S/escala/2180/indicador/E "/>
    <s v=" https://gateway-apim-test.vuce.gob.pe/pass-through-https-cert/cp2/gestionduenave-query/1.0/provisiones/estado/S/escala/2180/indicador/E "/>
    <x v="123"/>
  </r>
  <r>
    <s v="Lista de provisiones"/>
    <x v="0"/>
    <x v="0"/>
    <x v="71"/>
    <x v="0"/>
    <s v=" https://gateway-apim-test.vuce.gob.pe/pass-through-https-cert/cp2/gestionduenave-query/1.0/provisiones/estado/S/escala/2180/indicador/E "/>
    <s v="No aplica"/>
    <s v=" Bearer eyJhbGciOiJSUzI1NiIsInR5cCIgOiAiSldUIiwia2lkIiA6ICJZbzNJa18xYU9XUk5QcWxPLVJVTmUzVjhESldTU2U0eUgybFp4MG52cy1rIn0.eyJleHAiOjE3NTU2MzU0MzcsImlhdCI6MTc1NTYzMzYzNywianRpIjoiNzA4NzVlOGItNTBkNC00ZjYyLTg3OWMtMWRlYTVkMjNjZTVj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wZmI4YjE1YS05MjhjLTRlZjUtYjEzZC0zNTdmNTljZWU5Mjg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wZmI4YjE1YS05MjhjLTRlZjUtYjEzZC0zNTdmNTljZWU5Mjg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dsBoW-h1YJeTptd-jjvl5oXMljxaY50RK6GV2Eiu5NqkN-BQiG-fL8C3Cv1QVo3m2nDSGOIWRsM3f8BtjCpEf8X5jjUbQ1ZyMVTQIommxPesmRQtFh45F2BdqQMzKypfb3bBF9X8D8Svda6gf_jLkoHZ70zEUPU2p_mSrLVKNWF95bkPxYtsvW-2Ba9DtchLwwgseIiE63-ig5DHyANBw7ImX-48mcN8gn3NOS-PdyHMkotaC6SqM_3ZykKVq1uYxi6Ae6T6mfFSaAYpcUB87FCxgVUSnuiM35LJgYIB9tuq-XSKsX7vfXV-Hx16V3mSvaQMyAgibiVpvhTO6A7xNQ "/>
    <n v="101"/>
    <s v=" 101 | Rosa Odar Prueba "/>
    <s v=" application/json, text/plain, */* "/>
    <s v=" No aplica "/>
    <n v="20100010136"/>
    <s v="gestionduenave-query"/>
    <s v=" https://gateway-apim-test.vuce.gob.pe/pass-through-https-cert/cp2/gestionduenave-query/1.0/provisiones/estado/S/escala/2180/indicador/E "/>
    <n v="137"/>
    <n v="137"/>
    <s v=" https://gateway-apim-test.vuce.gob.pe/pass-through-https-cert/cp2/gestionduenave-query/1.0/provisiones/estado/S/escala/2180/indicador/E "/>
    <s v=" https://gateway-apim-test.vuce.gob.pe/pass-through-https-cert/cp2/gestionduenave-query/1.0/provisiones/estado/S/escala/2180/indicador/E "/>
    <x v="123"/>
  </r>
  <r>
    <s v="Lista de provisiones"/>
    <x v="0"/>
    <x v="0"/>
    <x v="71"/>
    <x v="0"/>
    <s v=" https://gateway-apim-test.vuce.gob.pe/pass-through-https-cert/cp2/gestionduenave-query/1.0/provisiones/estado/S/escala/2180/indicador/E "/>
    <s v="No aplica"/>
    <s v=" Bearer eyJhbGciOiJSUzI1NiIsInR5cCIgOiAiSldUIiwia2lkIiA6ICJZbzNJa18xYU9XUk5QcWxPLVJVTmUzVjhESldTU2U0eUgybFp4MG52cy1rIn0.eyJleHAiOjE3NTU2MzU0MzcsImlhdCI6MTc1NTYzMzYzNywianRpIjoiNzA4NzVlOGItNTBkNC00ZjYyLTg3OWMtMWRlYTVkMjNjZTVj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wZmI4YjE1YS05MjhjLTRlZjUtYjEzZC0zNTdmNTljZWU5Mjg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wZmI4YjE1YS05MjhjLTRlZjUtYjEzZC0zNTdmNTljZWU5Mjg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dsBoW-h1YJeTptd-jjvl5oXMljxaY50RK6GV2Eiu5NqkN-BQiG-fL8C3Cv1QVo3m2nDSGOIWRsM3f8BtjCpEf8X5jjUbQ1ZyMVTQIommxPesmRQtFh45F2BdqQMzKypfb3bBF9X8D8Svda6gf_jLkoHZ70zEUPU2p_mSrLVKNWF95bkPxYtsvW-2Ba9DtchLwwgseIiE63-ig5DHyANBw7ImX-48mcN8gn3NOS-PdyHMkotaC6SqM_3ZykKVq1uYxi6Ae6T6mfFSaAYpcUB87FCxgVUSnuiM35LJgYIB9tuq-XSKsX7vfXV-Hx16V3mSvaQMyAgibiVpvhTO6A7xNQ "/>
    <n v="101"/>
    <s v=" 101 | Rosa Odar Prueba "/>
    <s v=" application/json, text/plain, */* "/>
    <s v=" No aplica "/>
    <n v="20100010136"/>
    <s v="gestionduenave-query"/>
    <s v=" https://gateway-apim-test.vuce.gob.pe/pass-through-https-cert/cp2/gestionduenave-query/1.0/provisiones/estado/S/escala/2180/indicador/E "/>
    <n v="137"/>
    <n v="137"/>
    <s v=" https://gateway-apim-test.vuce.gob.pe/pass-through-https-cert/cp2/gestionduenave-query/1.0/provisiones/estado/S/escala/2180/indicador/E "/>
    <s v=" https://gateway-apim-test.vuce.gob.pe/pass-through-https-cert/cp2/gestionduenave-query/1.0/provisiones/estado/S/escala/2180/indicador/E "/>
    <x v="123"/>
  </r>
  <r>
    <s v="Lista de provisiones"/>
    <x v="0"/>
    <x v="0"/>
    <x v="71"/>
    <x v="0"/>
    <s v=" https://gateway-apim-test.vuce.gob.pe/pass-through-https-cert/cp2/gestionduenave-query/1.0/provisiones/estado/S/escala/2180/indicador/E "/>
    <s v="No aplica"/>
    <s v=" Bearer eyJhbGciOiJSUzI1NiIsInR5cCIgOiAiSldUIiwia2lkIiA6ICJZbzNJa18xYU9XUk5QcWxPLVJVTmUzVjhESldTU2U0eUgybFp4MG52cy1rIn0.eyJleHAiOjE3NTU2MzU0MzcsImlhdCI6MTc1NTYzMzYzNywianRpIjoiNzA4NzVlOGItNTBkNC00ZjYyLTg3OWMtMWRlYTVkMjNjZTVj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wZmI4YjE1YS05MjhjLTRlZjUtYjEzZC0zNTdmNTljZWU5Mjg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wZmI4YjE1YS05MjhjLTRlZjUtYjEzZC0zNTdmNTljZWU5Mjg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dsBoW-h1YJeTptd-jjvl5oXMljxaY50RK6GV2Eiu5NqkN-BQiG-fL8C3Cv1QVo3m2nDSGOIWRsM3f8BtjCpEf8X5jjUbQ1ZyMVTQIommxPesmRQtFh45F2BdqQMzKypfb3bBF9X8D8Svda6gf_jLkoHZ70zEUPU2p_mSrLVKNWF95bkPxYtsvW-2Ba9DtchLwwgseIiE63-ig5DHyANBw7ImX-48mcN8gn3NOS-PdyHMkotaC6SqM_3ZykKVq1uYxi6Ae6T6mfFSaAYpcUB87FCxgVUSnuiM35LJgYIB9tuq-XSKsX7vfXV-Hx16V3mSvaQMyAgibiVpvhTO6A7xNQ "/>
    <n v="101"/>
    <s v=" 101 | Rosa Odar Prueba "/>
    <s v=" application/json, text/plain, */* "/>
    <s v=" No aplica "/>
    <n v="20100010136"/>
    <s v="gestionduenave-query"/>
    <s v=" https://gateway-apim-test.vuce.gob.pe/pass-through-https-cert/cp2/gestionduenave-query/1.0/provisiones/estado/S/escala/2180/indicador/E "/>
    <n v="137"/>
    <n v="137"/>
    <s v=" https://gateway-apim-test.vuce.gob.pe/pass-through-https-cert/cp2/gestionduenave-query/1.0/provisiones/estado/S/escala/2180/indicador/E "/>
    <s v=" https://gateway-apim-test.vuce.gob.pe/pass-through-https-cert/cp2/gestionduenave-query/1.0/provisiones/estado/S/escala/2180/indicador/E "/>
    <x v="123"/>
  </r>
  <r>
    <s v="Lista de provisiones"/>
    <x v="0"/>
    <x v="0"/>
    <x v="71"/>
    <x v="0"/>
    <s v=" https://gateway-apim-test.vuce.gob.pe/pass-through-https-cert/cp2/gestionduenave-query/1.0/provisiones/estado/S/escala/2180/indicador/E "/>
    <s v="No aplica"/>
    <s v=" Bearer eyJhbGciOiJSUzI1NiIsInR5cCIgOiAiSldUIiwia2lkIiA6ICJZbzNJa18xYU9XUk5QcWxPLVJVTmUzVjhESldTU2U0eUgybFp4MG52cy1rIn0.eyJleHAiOjE3NTU2MzU0MzcsImlhdCI6MTc1NTYzMzYzNywianRpIjoiNzA4NzVlOGItNTBkNC00ZjYyLTg3OWMtMWRlYTVkMjNjZTVj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wZmI4YjE1YS05MjhjLTRlZjUtYjEzZC0zNTdmNTljZWU5Mjg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wZmI4YjE1YS05MjhjLTRlZjUtYjEzZC0zNTdmNTljZWU5Mjg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dsBoW-h1YJeTptd-jjvl5oXMljxaY50RK6GV2Eiu5NqkN-BQiG-fL8C3Cv1QVo3m2nDSGOIWRsM3f8BtjCpEf8X5jjUbQ1ZyMVTQIommxPesmRQtFh45F2BdqQMzKypfb3bBF9X8D8Svda6gf_jLkoHZ70zEUPU2p_mSrLVKNWF95bkPxYtsvW-2Ba9DtchLwwgseIiE63-ig5DHyANBw7ImX-48mcN8gn3NOS-PdyHMkotaC6SqM_3ZykKVq1uYxi6Ae6T6mfFSaAYpcUB87FCxgVUSnuiM35LJgYIB9tuq-XSKsX7vfXV-Hx16V3mSvaQMyAgibiVpvhTO6A7xNQ "/>
    <n v="101"/>
    <s v=" 101 | Rosa Odar Prueba "/>
    <s v=" application/json, text/plain, */* "/>
    <s v=" No aplica "/>
    <n v="20100010136"/>
    <s v="gestionduenave-query"/>
    <s v=" https://gateway-apim-test.vuce.gob.pe/pass-through-https-cert/cp2/gestionduenave-query/1.0/provisiones/estado/S/escala/2180/indicador/E "/>
    <n v="137"/>
    <n v="137"/>
    <s v=" https://gateway-apim-test.vuce.gob.pe/pass-through-https-cert/cp2/gestionduenave-query/1.0/provisiones/estado/S/escala/2180/indicador/E "/>
    <s v=" https://gateway-apim-test.vuce.gob.pe/pass-through-https-cert/cp2/gestionduenave-query/1.0/provisiones/estado/S/escala/2180/indicador/E "/>
    <x v="123"/>
  </r>
  <r>
    <s v="Lista de provisiones"/>
    <x v="0"/>
    <x v="0"/>
    <x v="71"/>
    <x v="0"/>
    <s v=" https://gateway-apim-test.vuce.gob.pe/pass-through-https-cert/cp2/gestionduenave-query/1.0/provisiones/estado/S/escala/2180/indicador/E "/>
    <s v="No aplica"/>
    <s v=" Bearer eyJhbGciOiJSUzI1NiIsInR5cCIgOiAiSldUIiwia2lkIiA6ICJZbzNJa18xYU9XUk5QcWxPLVJVTmUzVjhESldTU2U0eUgybFp4MG52cy1rIn0.eyJleHAiOjE3NTU2MzU0MzcsImlhdCI6MTc1NTYzMzYzNywianRpIjoiNzA4NzVlOGItNTBkNC00ZjYyLTg3OWMtMWRlYTVkMjNjZTVj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wZmI4YjE1YS05MjhjLTRlZjUtYjEzZC0zNTdmNTljZWU5Mjg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wZmI4YjE1YS05MjhjLTRlZjUtYjEzZC0zNTdmNTljZWU5Mjg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dsBoW-h1YJeTptd-jjvl5oXMljxaY50RK6GV2Eiu5NqkN-BQiG-fL8C3Cv1QVo3m2nDSGOIWRsM3f8BtjCpEf8X5jjUbQ1ZyMVTQIommxPesmRQtFh45F2BdqQMzKypfb3bBF9X8D8Svda6gf_jLkoHZ70zEUPU2p_mSrLVKNWF95bkPxYtsvW-2Ba9DtchLwwgseIiE63-ig5DHyANBw7ImX-48mcN8gn3NOS-PdyHMkotaC6SqM_3ZykKVq1uYxi6Ae6T6mfFSaAYpcUB87FCxgVUSnuiM35LJgYIB9tuq-XSKsX7vfXV-Hx16V3mSvaQMyAgibiVpvhTO6A7xNQ "/>
    <n v="101"/>
    <s v=" 101 | Rosa Odar Prueba "/>
    <s v=" application/json, text/plain, */* "/>
    <s v=" No aplica "/>
    <n v="20100010136"/>
    <s v="gestionduenave-query"/>
    <s v=" https://gateway-apim-test.vuce.gob.pe/pass-through-https-cert/cp2/gestionduenave-query/1.0/provisiones/estado/S/escala/2180/indicador/E "/>
    <n v="137"/>
    <n v="137"/>
    <s v=" https://gateway-apim-test.vuce.gob.pe/pass-through-https-cert/cp2/gestionduenave-query/1.0/provisiones/estado/S/escala/2180/indicador/E "/>
    <s v=" https://gateway-apim-test.vuce.gob.pe/pass-through-https-cert/cp2/gestionduenave-query/1.0/provisiones/estado/S/escala/2180/indicador/E "/>
    <x v="123"/>
  </r>
  <r>
    <s v="Lista de provisiones"/>
    <x v="0"/>
    <x v="0"/>
    <x v="71"/>
    <x v="0"/>
    <s v=" https://gateway-apim-test.vuce.gob.pe/pass-through-https-cert/cp2/gestionduenave-query/1.0/provisiones/estado/S/escala/2180/indicador/E "/>
    <s v="No aplica"/>
    <s v=" Bearer eyJhbGciOiJSUzI1NiIsInR5cCIgOiAiSldUIiwia2lkIiA6ICJZbzNJa18xYU9XUk5QcWxPLVJVTmUzVjhESldTU2U0eUgybFp4MG52cy1rIn0.eyJleHAiOjE3NTU2MzU0MzcsImlhdCI6MTc1NTYzMzYzNywianRpIjoiNzA4NzVlOGItNTBkNC00ZjYyLTg3OWMtMWRlYTVkMjNjZTVj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wZmI4YjE1YS05MjhjLTRlZjUtYjEzZC0zNTdmNTljZWU5Mjg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wZmI4YjE1YS05MjhjLTRlZjUtYjEzZC0zNTdmNTljZWU5Mjg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dsBoW-h1YJeTptd-jjvl5oXMljxaY50RK6GV2Eiu5NqkN-BQiG-fL8C3Cv1QVo3m2nDSGOIWRsM3f8BtjCpEf8X5jjUbQ1ZyMVTQIommxPesmRQtFh45F2BdqQMzKypfb3bBF9X8D8Svda6gf_jLkoHZ70zEUPU2p_mSrLVKNWF95bkPxYtsvW-2Ba9DtchLwwgseIiE63-ig5DHyANBw7ImX-48mcN8gn3NOS-PdyHMkotaC6SqM_3ZykKVq1uYxi6Ae6T6mfFSaAYpcUB87FCxgVUSnuiM35LJgYIB9tuq-XSKsX7vfXV-Hx16V3mSvaQMyAgibiVpvhTO6A7xNQ "/>
    <n v="101"/>
    <s v=" 101 | Rosa Odar Prueba "/>
    <s v=" application/json, text/plain, */* "/>
    <s v=" No aplica "/>
    <n v="20100010136"/>
    <s v="gestionduenave-query"/>
    <s v=" https://gateway-apim-test.vuce.gob.pe/pass-through-https-cert/cp2/gestionduenave-query/1.0/provisiones/estado/S/escala/2180/indicador/E "/>
    <n v="137"/>
    <n v="137"/>
    <s v=" https://gateway-apim-test.vuce.gob.pe/pass-through-https-cert/cp2/gestionduenave-query/1.0/provisiones/estado/S/escala/2180/indicador/E "/>
    <s v=" https://gateway-apim-test.vuce.gob.pe/pass-through-https-cert/cp2/gestionduenave-query/1.0/provisiones/estado/S/escala/2180/indicador/E "/>
    <x v="123"/>
  </r>
  <r>
    <s v="Lista de provisiones"/>
    <x v="0"/>
    <x v="0"/>
    <x v="71"/>
    <x v="0"/>
    <s v=" https://gateway-apim-test.vuce.gob.pe/pass-through-https-cert/cp2/gestionduenave-query/1.0/provisiones/estado/S/escala/2180/indicador/E "/>
    <s v="No aplica"/>
    <s v=" Bearer eyJhbGciOiJSUzI1NiIsInR5cCIgOiAiSldUIiwia2lkIiA6ICJZbzNJa18xYU9XUk5QcWxPLVJVTmUzVjhESldTU2U0eUgybFp4MG52cy1rIn0.eyJleHAiOjE3NTU2MzU0MzcsImlhdCI6MTc1NTYzMzYzNywianRpIjoiNzA4NzVlOGItNTBkNC00ZjYyLTg3OWMtMWRlYTVkMjNjZTVj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wZmI4YjE1YS05MjhjLTRlZjUtYjEzZC0zNTdmNTljZWU5Mjg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wZmI4YjE1YS05MjhjLTRlZjUtYjEzZC0zNTdmNTljZWU5Mjg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dsBoW-h1YJeTptd-jjvl5oXMljxaY50RK6GV2Eiu5NqkN-BQiG-fL8C3Cv1QVo3m2nDSGOIWRsM3f8BtjCpEf8X5jjUbQ1ZyMVTQIommxPesmRQtFh45F2BdqQMzKypfb3bBF9X8D8Svda6gf_jLkoHZ70zEUPU2p_mSrLVKNWF95bkPxYtsvW-2Ba9DtchLwwgseIiE63-ig5DHyANBw7ImX-48mcN8gn3NOS-PdyHMkotaC6SqM_3ZykKVq1uYxi6Ae6T6mfFSaAYpcUB87FCxgVUSnuiM35LJgYIB9tuq-XSKsX7vfXV-Hx16V3mSvaQMyAgibiVpvhTO6A7xNQ "/>
    <n v="101"/>
    <s v=" 101 | Rosa Odar Prueba "/>
    <s v=" application/json, text/plain, */* "/>
    <s v=" No aplica "/>
    <n v="20100010136"/>
    <s v="gestionduenave-query"/>
    <s v=" https://gateway-apim-test.vuce.gob.pe/pass-through-https-cert/cp2/gestionduenave-query/1.0/provisiones/estado/S/escala/2180/indicador/E "/>
    <n v="137"/>
    <n v="137"/>
    <s v=" https://gateway-apim-test.vuce.gob.pe/pass-through-https-cert/cp2/gestionduenave-query/1.0/provisiones/estado/S/escala/2180/indicador/E "/>
    <s v=" https://gateway-apim-test.vuce.gob.pe/pass-through-https-cert/cp2/gestionduenave-query/1.0/provisiones/estado/S/escala/2180/indicador/E "/>
    <x v="123"/>
  </r>
  <r>
    <s v="Lista de provisiones"/>
    <x v="0"/>
    <x v="0"/>
    <x v="71"/>
    <x v="0"/>
    <s v=" https://gateway-apim-test.vuce.gob.pe/pass-through-https-cert/cp2/gestionduenave-query/1.0/provisiones/estado/S/escala/2180/indicador/E "/>
    <s v="No aplica"/>
    <s v=" Bearer eyJhbGciOiJSUzI1NiIsInR5cCIgOiAiSldUIiwia2lkIiA6ICJZbzNJa18xYU9XUk5QcWxPLVJVTmUzVjhESldTU2U0eUgybFp4MG52cy1rIn0.eyJleHAiOjE3NTU2MzU0MzcsImlhdCI6MTc1NTYzMzYzNywianRpIjoiNzA4NzVlOGItNTBkNC00ZjYyLTg3OWMtMWRlYTVkMjNjZTVj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wZmI4YjE1YS05MjhjLTRlZjUtYjEzZC0zNTdmNTljZWU5Mjg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wZmI4YjE1YS05MjhjLTRlZjUtYjEzZC0zNTdmNTljZWU5Mjg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dsBoW-h1YJeTptd-jjvl5oXMljxaY50RK6GV2Eiu5NqkN-BQiG-fL8C3Cv1QVo3m2nDSGOIWRsM3f8BtjCpEf8X5jjUbQ1ZyMVTQIommxPesmRQtFh45F2BdqQMzKypfb3bBF9X8D8Svda6gf_jLkoHZ70zEUPU2p_mSrLVKNWF95bkPxYtsvW-2Ba9DtchLwwgseIiE63-ig5DHyANBw7ImX-48mcN8gn3NOS-PdyHMkotaC6SqM_3ZykKVq1uYxi6Ae6T6mfFSaAYpcUB87FCxgVUSnuiM35LJgYIB9tuq-XSKsX7vfXV-Hx16V3mSvaQMyAgibiVpvhTO6A7xNQ "/>
    <n v="101"/>
    <s v=" 101 | Rosa Odar Prueba "/>
    <s v=" application/json, text/plain, */* "/>
    <s v=" No aplica "/>
    <n v="20100010136"/>
    <s v="gestionduenave-query"/>
    <s v=" https://gateway-apim-test.vuce.gob.pe/pass-through-https-cert/cp2/gestionduenave-query/1.0/provisiones/estado/S/escala/2180/indicador/E "/>
    <n v="137"/>
    <n v="137"/>
    <s v=" https://gateway-apim-test.vuce.gob.pe/pass-through-https-cert/cp2/gestionduenave-query/1.0/provisiones/estado/S/escala/2180/indicador/E "/>
    <s v=" https://gateway-apim-test.vuce.gob.pe/pass-through-https-cert/cp2/gestionduenave-query/1.0/provisiones/estado/S/escala/2180/indicador/E "/>
    <x v="123"/>
  </r>
  <r>
    <s v="Lista de provisiones"/>
    <x v="0"/>
    <x v="0"/>
    <x v="71"/>
    <x v="0"/>
    <s v=" https://gateway-apim-test.vuce.gob.pe/pass-through-https-cert/cp2/gestionduenave-query/1.0/provisiones/estado/S/escala/2180/indicador/E "/>
    <s v="No aplica"/>
    <s v=" Bearer eyJhbGciOiJSUzI1NiIsInR5cCIgOiAiSldUIiwia2lkIiA6ICJZbzNJa18xYU9XUk5QcWxPLVJVTmUzVjhESldTU2U0eUgybFp4MG52cy1rIn0.eyJleHAiOjE3NTU2MzU0MzcsImlhdCI6MTc1NTYzMzYzNywianRpIjoiNzA4NzVlOGItNTBkNC00ZjYyLTg3OWMtMWRlYTVkMjNjZTVj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wZmI4YjE1YS05MjhjLTRlZjUtYjEzZC0zNTdmNTljZWU5Mjg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wZmI4YjE1YS05MjhjLTRlZjUtYjEzZC0zNTdmNTljZWU5Mjg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dsBoW-h1YJeTptd-jjvl5oXMljxaY50RK6GV2Eiu5NqkN-BQiG-fL8C3Cv1QVo3m2nDSGOIWRsM3f8BtjCpEf8X5jjUbQ1ZyMVTQIommxPesmRQtFh45F2BdqQMzKypfb3bBF9X8D8Svda6gf_jLkoHZ70zEUPU2p_mSrLVKNWF95bkPxYtsvW-2Ba9DtchLwwgseIiE63-ig5DHyANBw7ImX-48mcN8gn3NOS-PdyHMkotaC6SqM_3ZykKVq1uYxi6Ae6T6mfFSaAYpcUB87FCxgVUSnuiM35LJgYIB9tuq-XSKsX7vfXV-Hx16V3mSvaQMyAgibiVpvhTO6A7xNQ "/>
    <n v="101"/>
    <s v=" 101 | Rosa Odar Prueba "/>
    <s v=" application/json, text/plain, */* "/>
    <s v=" No aplica "/>
    <n v="20100010136"/>
    <s v="gestionduenave-query"/>
    <s v=" https://gateway-apim-test.vuce.gob.pe/pass-through-https-cert/cp2/gestionduenave-query/1.0/provisiones/estado/S/escala/2180/indicador/E "/>
    <n v="137"/>
    <n v="137"/>
    <s v=" https://gateway-apim-test.vuce.gob.pe/pass-through-https-cert/cp2/gestionduenave-query/1.0/provisiones/estado/S/escala/2180/indicador/E "/>
    <s v=" https://gateway-apim-test.vuce.gob.pe/pass-through-https-cert/cp2/gestionduenave-query/1.0/provisiones/estado/S/escala/2180/indicador/E "/>
    <x v="123"/>
  </r>
  <r>
    <s v="Lista de provisiones"/>
    <x v="0"/>
    <x v="0"/>
    <x v="71"/>
    <x v="0"/>
    <s v=" https://gateway-apim-test.vuce.gob.pe/pass-through-https-cert/cp2/gestionduenave-query/1.0/provisiones/estado/S/escala/2180/indicador/E "/>
    <s v="No aplica"/>
    <s v=" Bearer eyJhbGciOiJSUzI1NiIsInR5cCIgOiAiSldUIiwia2lkIiA6ICJZbzNJa18xYU9XUk5QcWxPLVJVTmUzVjhESldTU2U0eUgybFp4MG52cy1rIn0.eyJleHAiOjE3NTU2MzU0MzcsImlhdCI6MTc1NTYzMzYzNywianRpIjoiNzA4NzVlOGItNTBkNC00ZjYyLTg3OWMtMWRlYTVkMjNjZTVj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wZmI4YjE1YS05MjhjLTRlZjUtYjEzZC0zNTdmNTljZWU5Mjg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wZmI4YjE1YS05MjhjLTRlZjUtYjEzZC0zNTdmNTljZWU5Mjg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dsBoW-h1YJeTptd-jjvl5oXMljxaY50RK6GV2Eiu5NqkN-BQiG-fL8C3Cv1QVo3m2nDSGOIWRsM3f8BtjCpEf8X5jjUbQ1ZyMVTQIommxPesmRQtFh45F2BdqQMzKypfb3bBF9X8D8Svda6gf_jLkoHZ70zEUPU2p_mSrLVKNWF95bkPxYtsvW-2Ba9DtchLwwgseIiE63-ig5DHyANBw7ImX-48mcN8gn3NOS-PdyHMkotaC6SqM_3ZykKVq1uYxi6Ae6T6mfFSaAYpcUB87FCxgVUSnuiM35LJgYIB9tuq-XSKsX7vfXV-Hx16V3mSvaQMyAgibiVpvhTO6A7xNQ "/>
    <n v="101"/>
    <s v=" 101 | Rosa Odar Prueba "/>
    <s v=" application/json, text/plain, */* "/>
    <s v=" No aplica "/>
    <n v="20100010136"/>
    <s v="gestionduenave-query"/>
    <s v=" https://gateway-apim-test.vuce.gob.pe/pass-through-https-cert/cp2/gestionduenave-query/1.0/provisiones/estado/S/escala/2180/indicador/E "/>
    <n v="137"/>
    <n v="137"/>
    <s v=" https://gateway-apim-test.vuce.gob.pe/pass-through-https-cert/cp2/gestionduenave-query/1.0/provisiones/estado/S/escala/2180/indicador/E "/>
    <s v=" https://gateway-apim-test.vuce.gob.pe/pass-through-https-cert/cp2/gestionduenave-query/1.0/provisiones/estado/S/escala/2180/indicador/E "/>
    <x v="123"/>
  </r>
  <r>
    <s v="Lista de provisiones"/>
    <x v="0"/>
    <x v="0"/>
    <x v="71"/>
    <x v="0"/>
    <s v=" https://gateway-apim-test.vuce.gob.pe/pass-through-https-cert/cp2/gestionduenave-query/1.0/provisiones/estado/S/escala/2180/indicador/E "/>
    <s v="No aplica"/>
    <s v=" Bearer eyJhbGciOiJSUzI1NiIsInR5cCIgOiAiSldUIiwia2lkIiA6ICJZbzNJa18xYU9XUk5QcWxPLVJVTmUzVjhESldTU2U0eUgybFp4MG52cy1rIn0.eyJleHAiOjE3NTU2MzU0MzcsImlhdCI6MTc1NTYzMzYzNywianRpIjoiNzA4NzVlOGItNTBkNC00ZjYyLTg3OWMtMWRlYTVkMjNjZTVj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wZmI4YjE1YS05MjhjLTRlZjUtYjEzZC0zNTdmNTljZWU5Mjg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wZmI4YjE1YS05MjhjLTRlZjUtYjEzZC0zNTdmNTljZWU5Mjg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dsBoW-h1YJeTptd-jjvl5oXMljxaY50RK6GV2Eiu5NqkN-BQiG-fL8C3Cv1QVo3m2nDSGOIWRsM3f8BtjCpEf8X5jjUbQ1ZyMVTQIommxPesmRQtFh45F2BdqQMzKypfb3bBF9X8D8Svda6gf_jLkoHZ70zEUPU2p_mSrLVKNWF95bkPxYtsvW-2Ba9DtchLwwgseIiE63-ig5DHyANBw7ImX-48mcN8gn3NOS-PdyHMkotaC6SqM_3ZykKVq1uYxi6Ae6T6mfFSaAYpcUB87FCxgVUSnuiM35LJgYIB9tuq-XSKsX7vfXV-Hx16V3mSvaQMyAgibiVpvhTO6A7xNQ "/>
    <n v="101"/>
    <s v=" 101 | Rosa Odar Prueba "/>
    <s v=" application/json, text/plain, */* "/>
    <s v=" No aplica "/>
    <n v="20100010136"/>
    <s v="gestionduenave-query"/>
    <s v=" https://gateway-apim-test.vuce.gob.pe/pass-through-https-cert/cp2/gestionduenave-query/1.0/provisiones/estado/S/escala/2180/indicador/E "/>
    <n v="137"/>
    <n v="137"/>
    <s v=" https://gateway-apim-test.vuce.gob.pe/pass-through-https-cert/cp2/gestionduenave-query/1.0/provisiones/estado/S/escala/2180/indicador/E "/>
    <s v=" https://gateway-apim-test.vuce.gob.pe/pass-through-https-cert/cp2/gestionduenave-query/1.0/provisiones/estado/S/escala/2180/indicador/E "/>
    <x v="123"/>
  </r>
  <r>
    <s v="Lista de provisiones"/>
    <x v="0"/>
    <x v="0"/>
    <x v="71"/>
    <x v="0"/>
    <s v=" https://gateway-apim-test.vuce.gob.pe/pass-through-https-cert/cp2/gestionduenave-query/1.0/provisiones/estado/S/escala/2180/indicador/E "/>
    <s v="No aplica"/>
    <s v=" Bearer eyJhbGciOiJSUzI1NiIsInR5cCIgOiAiSldUIiwia2lkIiA6ICJZbzNJa18xYU9XUk5QcWxPLVJVTmUzVjhESldTU2U0eUgybFp4MG52cy1rIn0.eyJleHAiOjE3NTU2MzU0MzcsImlhdCI6MTc1NTYzMzYzNywianRpIjoiNzA4NzVlOGItNTBkNC00ZjYyLTg3OWMtMWRlYTVkMjNjZTVj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wZmI4YjE1YS05MjhjLTRlZjUtYjEzZC0zNTdmNTljZWU5Mjg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wZmI4YjE1YS05MjhjLTRlZjUtYjEzZC0zNTdmNTljZWU5Mjg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dsBoW-h1YJeTptd-jjvl5oXMljxaY50RK6GV2Eiu5NqkN-BQiG-fL8C3Cv1QVo3m2nDSGOIWRsM3f8BtjCpEf8X5jjUbQ1ZyMVTQIommxPesmRQtFh45F2BdqQMzKypfb3bBF9X8D8Svda6gf_jLkoHZ70zEUPU2p_mSrLVKNWF95bkPxYtsvW-2Ba9DtchLwwgseIiE63-ig5DHyANBw7ImX-48mcN8gn3NOS-PdyHMkotaC6SqM_3ZykKVq1uYxi6Ae6T6mfFSaAYpcUB87FCxgVUSnuiM35LJgYIB9tuq-XSKsX7vfXV-Hx16V3mSvaQMyAgibiVpvhTO6A7xNQ "/>
    <n v="101"/>
    <s v=" 101 | Rosa Odar Prueba "/>
    <s v=" application/json, text/plain, */* "/>
    <s v=" No aplica "/>
    <n v="20100010136"/>
    <s v="gestionduenave-query"/>
    <s v=" https://gateway-apim-test.vuce.gob.pe/pass-through-https-cert/cp2/gestionduenave-query/1.0/provisiones/estado/S/escala/2180/indicador/E "/>
    <n v="137"/>
    <n v="137"/>
    <s v=" https://gateway-apim-test.vuce.gob.pe/pass-through-https-cert/cp2/gestionduenave-query/1.0/provisiones/estado/S/escala/2180/indicador/E "/>
    <s v=" https://gateway-apim-test.vuce.gob.pe/pass-through-https-cert/cp2/gestionduenave-query/1.0/provisiones/estado/S/escala/2180/indicador/E "/>
    <x v="123"/>
  </r>
  <r>
    <s v="Lista de provisiones"/>
    <x v="0"/>
    <x v="0"/>
    <x v="71"/>
    <x v="0"/>
    <s v=" https://gateway-apim-test.vuce.gob.pe/pass-through-https-cert/cp2/gestionduenave-query/1.0/provisiones/estado/S/escala/2180/indicador/E "/>
    <s v="No aplica"/>
    <s v=" Bearer eyJhbGciOiJSUzI1NiIsInR5cCIgOiAiSldUIiwia2lkIiA6ICJZbzNJa18xYU9XUk5QcWxPLVJVTmUzVjhESldTU2U0eUgybFp4MG52cy1rIn0.eyJleHAiOjE3NTU2MzU0MzcsImlhdCI6MTc1NTYzMzYzNywianRpIjoiNzA4NzVlOGItNTBkNC00ZjYyLTg3OWMtMWRlYTVkMjNjZTVj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wZmI4YjE1YS05MjhjLTRlZjUtYjEzZC0zNTdmNTljZWU5Mjg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wZmI4YjE1YS05MjhjLTRlZjUtYjEzZC0zNTdmNTljZWU5Mjg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dsBoW-h1YJeTptd-jjvl5oXMljxaY50RK6GV2Eiu5NqkN-BQiG-fL8C3Cv1QVo3m2nDSGOIWRsM3f8BtjCpEf8X5jjUbQ1ZyMVTQIommxPesmRQtFh45F2BdqQMzKypfb3bBF9X8D8Svda6gf_jLkoHZ70zEUPU2p_mSrLVKNWF95bkPxYtsvW-2Ba9DtchLwwgseIiE63-ig5DHyANBw7ImX-48mcN8gn3NOS-PdyHMkotaC6SqM_3ZykKVq1uYxi6Ae6T6mfFSaAYpcUB87FCxgVUSnuiM35LJgYIB9tuq-XSKsX7vfXV-Hx16V3mSvaQMyAgibiVpvhTO6A7xNQ "/>
    <n v="101"/>
    <s v=" 101 | Rosa Odar Prueba "/>
    <s v=" application/json, text/plain, */* "/>
    <s v=" No aplica "/>
    <n v="20100010136"/>
    <s v="gestionduenave-query"/>
    <s v=" https://gateway-apim-test.vuce.gob.pe/pass-through-https-cert/cp2/gestionduenave-query/1.0/provisiones/estado/S/escala/2180/indicador/E "/>
    <n v="137"/>
    <n v="137"/>
    <s v=" https://gateway-apim-test.vuce.gob.pe/pass-through-https-cert/cp2/gestionduenave-query/1.0/provisiones/estado/S/escala/2180/indicador/E "/>
    <s v=" https://gateway-apim-test.vuce.gob.pe/pass-through-https-cert/cp2/gestionduenave-query/1.0/provisiones/estado/S/escala/2180/indicador/E "/>
    <x v="123"/>
  </r>
  <r>
    <s v="Lista de provisiones"/>
    <x v="0"/>
    <x v="0"/>
    <x v="73"/>
    <x v="0"/>
    <s v=" https://gateway-apim-test.vuce.gob.pe/pass-through-https-cert/cp2/gestionduenave-query/1.0/provisiones/files/provision.xlsx "/>
    <s v="No aplica"/>
    <s v=" Bearer eyJhbGciOiJSUzI1NiIsInR5cCIgOiAiSldUIiwia2lkIiA6ICJZbzNJa18xYU9XUk5QcWxPLVJVTmUzVjhESldTU2U0eUgybFp4MG52cy1rIn0.eyJleHAiOjE3NTU2MzU0MzcsImlhdCI6MTc1NTYzMzYzNywianRpIjoiNzA4NzVlOGItNTBkNC00ZjYyLTg3OWMtMWRlYTVkMjNjZTVj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wZmI4YjE1YS05MjhjLTRlZjUtYjEzZC0zNTdmNTljZWU5Mjg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wZmI4YjE1YS05MjhjLTRlZjUtYjEzZC0zNTdmNTljZWU5Mjg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dsBoW-h1YJeTptd-jjvl5oXMljxaY50RK6GV2Eiu5NqkN-BQiG-fL8C3Cv1QVo3m2nDSGOIWRsM3f8BtjCpEf8X5jjUbQ1ZyMVTQIommxPesmRQtFh45F2BdqQMzKypfb3bBF9X8D8Svda6gf_jLkoHZ70zEUPU2p_mSrLVKNWF95bkPxYtsvW-2Ba9DtchLwwgseIiE63-ig5DHyANBw7ImX-48mcN8gn3NOS-PdyHMkotaC6SqM_3ZykKVq1uYxi6Ae6T6mfFSaAYpcUB87FCxgVUSnuiM35LJgYIB9tuq-XSKsX7vfXV-Hx16V3mSvaQMyAgibiVpvhTO6A7xNQ "/>
    <n v="101"/>
    <s v=" 101 | Rosa Odar Prueba "/>
    <s v=" application/json, text/plain, */* "/>
    <s v=" No aplica "/>
    <n v="20100010136"/>
    <s v="gestionduenave-query"/>
    <s v=" https://gateway-apim-test.vuce.gob.pe/pass-through-https-cert/cp2/gestionduenave-query/1.0/provisiones/files/provision.xlsx "/>
    <n v="125"/>
    <n v="125"/>
    <s v=" https://gateway-apim-test.vuce.gob.pe/pass-through-https-cert/cp2/gestionduenave-query/1.0/provisiones/files/provision.xlsx "/>
    <s v=" https://gateway-apim-test.vuce.gob.pe/pass-through-https-cert/cp2/gestionduenave-query/1.0/provisiones/files/provision.xlsx "/>
    <x v="124"/>
  </r>
  <r>
    <s v="Lista de provisiones"/>
    <x v="0"/>
    <x v="0"/>
    <x v="67"/>
    <x v="0"/>
    <s v=" https://gateway-apim-test.vuce.gob.pe/pass-through-https-cert/cp2/gestionduenave-query/1.0/provisiones/status/2180 "/>
    <s v="No aplica"/>
    <s v=" Bearer eyJhbGciOiJSUzI1NiIsInR5cCIgOiAiSldUIiwia2lkIiA6ICJZbzNJa18xYU9XUk5QcWxPLVJVTmUzVjhESldTU2U0eUgybFp4MG52cy1rIn0.eyJleHAiOjE3NTU2MzU0MzcsImlhdCI6MTc1NTYzMzYzNywianRpIjoiNzA4NzVlOGItNTBkNC00ZjYyLTg3OWMtMWRlYTVkMjNjZTVj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wZmI4YjE1YS05MjhjLTRlZjUtYjEzZC0zNTdmNTljZWU5Mjg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wZmI4YjE1YS05MjhjLTRlZjUtYjEzZC0zNTdmNTljZWU5Mjg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dsBoW-h1YJeTptd-jjvl5oXMljxaY50RK6GV2Eiu5NqkN-BQiG-fL8C3Cv1QVo3m2nDSGOIWRsM3f8BtjCpEf8X5jjUbQ1ZyMVTQIommxPesmRQtFh45F2BdqQMzKypfb3bBF9X8D8Svda6gf_jLkoHZ70zEUPU2p_mSrLVKNWF95bkPxYtsvW-2Ba9DtchLwwgseIiE63-ig5DHyANBw7ImX-48mcN8gn3NOS-PdyHMkotaC6SqM_3ZykKVq1uYxi6Ae6T6mfFSaAYpcUB87FCxgVUSnuiM35LJgYIB9tuq-XSKsX7vfXV-Hx16V3mSvaQMyAgibiVpvhTO6A7xNQ "/>
    <n v="101"/>
    <s v=" 101 | Rosa Odar Prueba "/>
    <s v=" application/json, text/plain, */* "/>
    <s v=" No aplica "/>
    <n v="20100010136"/>
    <s v="gestionduenave-query"/>
    <s v=" https://gateway-apim-test.vuce.gob.pe/pass-through-https-cert/cp2/gestionduenave-query/1.0/provisiones/status/2180 "/>
    <n v="116"/>
    <n v="116"/>
    <s v=" https://gateway-apim-test.vuce.gob.pe/pass-through-https-cert/cp2/gestionduenave-query/1.0/provisiones/status/2180 "/>
    <s v=" https://gateway-apim-test.vuce.gob.pe/pass-through-https-cert/cp2/gestionduenave-query/1.0/provisiones/status/2180 "/>
    <x v="125"/>
  </r>
  <r>
    <s v="Lista de provisiones"/>
    <x v="0"/>
    <x v="0"/>
    <x v="70"/>
    <x v="2"/>
    <s v=" https://gateway-apim-test.vuce.gob.pe/pass-through-https-cert/cp2/processdue/1.0/camunda/init "/>
    <s v="{&quot;acronimo&quot;:&quot;PR&quot;,&quot;tipoSeguimientoId&quot;:1,&quot;document&quot;:&quot;&quot;,&quot;documentInstance&quot;:&quot;&quot;,&quot;body&quot;:{&quot;id&quot;:0,&quot;scaleId&quot;:2180,&quot;status&quot;:&quot;S&quot;,&quot;indicator&quot;:&quot;E&quot;,&quot;requireProvision&quot;:true,&quot;trackingType&quot;:1,&quot;comment&quot;:&quot;&quot;,&quot;provisions&quot;:[]},&quot;anuncio&quot;:false,&quot;id&quot;:1,&quot;registerArrival&quot;:false,&quot;directReception&quot;:false,&quot;corrected&quot;:false,&quot;requiredNill&quot;:false,&quot;escalaId&quot;:2180,&quot;acronymList&quot;:[&quot;PBIP&quot;,&quot;LT&quot;,&quot;LP&quot;,&quot;CP&quot;,&quot;DMS&quot;,&quot;LN&quot;,&quot;PR&quot;,&quot;DGA&quot;,&quot;DCAR&quot;]}  "/>
    <s v=" Bearer eyJhbGciOiJSUzI1NiIsInR5cCIgOiAiSldUIiwia2lkIiA6ICJZbzNJa18xYU9XUk5QcWxPLVJVTmUzVjhESldTU2U0eUgybFp4MG52cy1rIn0.eyJleHAiOjE3NTU2MzU0MzcsImlhdCI6MTc1NTYzMzYzNywianRpIjoiNzA4NzVlOGItNTBkNC00ZjYyLTg3OWMtMWRlYTVkMjNjZTVj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wZmI4YjE1YS05MjhjLTRlZjUtYjEzZC0zNTdmNTljZWU5Mjg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wZmI4YjE1YS05MjhjLTRlZjUtYjEzZC0zNTdmNTljZWU5Mjg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dsBoW-h1YJeTptd-jjvl5oXMljxaY50RK6GV2Eiu5NqkN-BQiG-fL8C3Cv1QVo3m2nDSGOIWRsM3f8BtjCpEf8X5jjUbQ1ZyMVTQIommxPesmRQtFh45F2BdqQMzKypfb3bBF9X8D8Svda6gf_jLkoHZ70zEUPU2p_mSrLVKNWF95bkPxYtsvW-2Ba9DtchLwwgseIiE63-ig5DHyANBw7ImX-48mcN8gn3NOS-PdyHMkotaC6SqM_3ZykKVq1uYxi6Ae6T6mfFSaAYpcUB87FCxgVUSnuiM35LJgYIB9tuq-XSKsX7vfXV-Hx16V3mSvaQMyAgibiVpvhTO6A7xNQ "/>
    <n v="101"/>
    <s v=" 101 | Rosa Odar Prueba "/>
    <s v=" application/json, text/plain, */* "/>
    <s v=" application/json "/>
    <n v="20100010136"/>
    <s v="processdue"/>
    <s v=" https://gateway-apim-test.vuce.gob.pe/pass-through-https-cert/cp2/processdue/1.0/camunda/init "/>
    <n v="95"/>
    <n v="95"/>
    <s v=" https://gateway-apim-test.vuce.gob.pe/pass-through-https-cert/cp2/processdue/1.0/camunda/init "/>
    <s v=" https://gateway-apim-test.vuce.gob.pe/pass-through-https-cert/cp2/processdue/1.0/camunda/init "/>
    <x v="19"/>
  </r>
  <r>
    <s v="Lista de provisiones"/>
    <x v="0"/>
    <x v="0"/>
    <x v="71"/>
    <x v="2"/>
    <s v=" https://gateway-apim-test.vuce.gob.pe/pass-through-https-cert/cp2/processdue/1.0/camunda/init "/>
    <s v="{&quot;acronimo&quot;:&quot;PR&quot;,&quot;tipoSeguimientoId&quot;:2,&quot;document&quot;:&quot;&quot;,&quot;documentInstance&quot;:&quot;&quot;,&quot;body&quot;:{&quot;id&quot;:0,&quot;scaleId&quot;:2180,&quot;status&quot;:&quot;S&quot;,&quot;indicator&quot;:&quot;E&quot;,&quot;requireProvision&quot;:true,&quot;trackingType&quot;:2,&quot;comment&quot;:&quot;&quot;,&quot;provisions&quot;:[]},&quot;anuncio&quot;:false,&quot;id&quot;:1,&quot;registerArrival&quot;:false,&quot;directReception&quot;:false,&quot;corrected&quot;:false,&quot;requiredNill&quot;:false,&quot;escalaId&quot;:2180,&quot;acronymList&quot;:[&quot;PBIP&quot;,&quot;LT&quot;,&quot;LP&quot;,&quot;CP&quot;,&quot;DMS&quot;,&quot;LN&quot;,&quot;PR&quot;,&quot;DGA&quot;,&quot;DCAR&quot;]}  "/>
    <s v=" Bearer eyJhbGciOiJSUzI1NiIsInR5cCIgOiAiSldUIiwia2lkIiA6ICJZbzNJa18xYU9XUk5QcWxPLVJVTmUzVjhESldTU2U0eUgybFp4MG52cy1rIn0.eyJleHAiOjE3NTU2MzU0MzcsImlhdCI6MTc1NTYzMzYzNywianRpIjoiNzA4NzVlOGItNTBkNC00ZjYyLTg3OWMtMWRlYTVkMjNjZTVj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wZmI4YjE1YS05MjhjLTRlZjUtYjEzZC0zNTdmNTljZWU5Mjg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wZmI4YjE1YS05MjhjLTRlZjUtYjEzZC0zNTdmNTljZWU5Mjg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dsBoW-h1YJeTptd-jjvl5oXMljxaY50RK6GV2Eiu5NqkN-BQiG-fL8C3Cv1QVo3m2nDSGOIWRsM3f8BtjCpEf8X5jjUbQ1ZyMVTQIommxPesmRQtFh45F2BdqQMzKypfb3bBF9X8D8Svda6gf_jLkoHZ70zEUPU2p_mSrLVKNWF95bkPxYtsvW-2Ba9DtchLwwgseIiE63-ig5DHyANBw7ImX-48mcN8gn3NOS-PdyHMkotaC6SqM_3ZykKVq1uYxi6Ae6T6mfFSaAYpcUB87FCxgVUSnuiM35LJgYIB9tuq-XSKsX7vfXV-Hx16V3mSvaQMyAgibiVpvhTO6A7xNQ "/>
    <n v="101"/>
    <s v=" 101 | Rosa Odar Prueba "/>
    <s v=" application/json, text/plain, */* "/>
    <s v=" application/json "/>
    <n v="20100010136"/>
    <s v="processdue"/>
    <s v=" https://gateway-apim-test.vuce.gob.pe/pass-through-https-cert/cp2/processdue/1.0/camunda/init "/>
    <n v="95"/>
    <n v="95"/>
    <s v=" https://gateway-apim-test.vuce.gob.pe/pass-through-https-cert/cp2/processdue/1.0/camunda/init "/>
    <s v=" https://gateway-apim-test.vuce.gob.pe/pass-through-https-cert/cp2/processdue/1.0/camunda/init "/>
    <x v="19"/>
  </r>
  <r>
    <s v="Lista de provisiones - Opinar"/>
    <x v="0"/>
    <x v="0"/>
    <x v="74"/>
    <x v="1"/>
    <s v=" https://gateway-apim-test.vuce.gob.pe/pass-through-https-cert/cp2/gestionduenave-command/1.0/escala-revision "/>
    <s v=" {&quot;escala&quot;:2180,&quot;ruc&quot;:&quot;20131312955&quot;,&quot;indEnRevision&quot;:true,&quot;user&quot;:&quot;107 | Marta Mendez Mirez&quot;}  "/>
    <s v=" Bearer eyJhbGciOiJSUzI1NiIsInR5cCIgOiAiSldUIiwia2lkIiA6ICJZbzNJa18xYU9XUk5QcWxPLVJVTmUzVjhESldTU2U0eUgybFp4MG52cy1rIn0.eyJleHAiOjE3NTU2NDE4MDIsImlhdCI6MTc1NTY0MDAwMiwianRpIjoiMDYyYWRjYjMtNDg5ZS00OWE4LTkzZTYtMTI0OWNiNzI4MzM4IiwiaXNzIjoiaHR0cHM6Ly9hdXRob3JpemUtdGVzdC52dWNlLmdvYi5wZS9hdXRoMi9yZWFsbXMvYXV0ZW50aWNhY2lvbjIiLCJhdWQiOiJhY2NvdW50Iiwic3ViIjoiZjo1ODY4MTA4Zi0yZTdkLTQ4NGEtYTZkYi00ZWYyMmZhZjJlYWE6Y3AtY2VydGktMDhAZ21haWwuY29tIiwidHlwIjoiQmVhcmVyIiwiYXpwIjoibGFuZGluZy1hdXRoMiIsInNlc3Npb25fc3RhdGUiOiIyMDMxNzJhYS03MWY1LTQxNWEtOTZjMy0xMmQ3NDE2ZjUyZTc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yMDMxNzJhYS03MWY1LTQxNWEtOTZjMy0xMmQ3NDE2ZjUyZTciLCJlbWFpbF92ZXJpZmllZCI6ZmFsc2UsImRlc1RpcG9Eb2N1bWVudG8iOiJETkkiLCJjb2RUaXBvRG9jdW1lbnRvIjoiMiIsInByZWZlcnJlZF91c2VybmFtZSI6ImNwLWNlcnRpLTA4QGdtYWlsLmNvbSIsIm51bWVyb0RvY3VtZW50byI6IjQwODk4MDAzIiwiYXBlTWF0ZXJubyI6Ik1pcmV6Iiwibm9tYnJlQ29tcGxldG8iOiJNYXJ0YSBNZW5kZXogTWlyZXoiLCJhcGVQYXRlcm5vIjoiTWVuZGV6IiwiZW1haWwiOiJjcC1jZXJ0aS0wOEBnbWFpbC5jb20iLCJub21icmVzIjoiTWFydGEifQ.MO9PFes7x2ZHoxZl6g2rQwCIbQr_y6WSX-BcopHWd_xNGXGdUdB0zyZesUF4ml_JLZ_yh3atfkkjxFmrIsqeWJ3IMzzW3v5qfn5u1FeP9X3RMO7mmgixu8Sy5YsQhH63D4BNYmMWqaXJWB0_t6qWR1Hs87phAu6RxSDcXFkMmU5lap_dKxXrpSxrtMi0mg5p5Z7L5ZOQjRFkJJ_qmNhHTUAlvgdOofQJA0Yu4FCZ_USOOMExebVGZ8tmLsuXzWDnFr2DwbdRAM_8E9Px-g9Dy-mECIr8d8Badgp9Q5c6x8IfiyMv61B8hUJvKHs0QSN7q0LEaKPeBHz2Pyt-pLYk9A "/>
    <n v="107"/>
    <s v=" 107 | Marta Mendez Mirez "/>
    <s v=" application/json, text/plain, */* "/>
    <s v=" application/json "/>
    <n v="20131312955"/>
    <s v="gestionduenave-command"/>
    <s v="https://gateway-apim-test.vuce.gob.pe/pass-through-https-cert/cp2/gestionduenave-command/1.0/escala-revision "/>
    <n v="109"/>
    <n v="109"/>
    <s v="https://gateway-apim-test.vuce.gob.pe/pass-through-https-cert/cp2/gestionduenave-command/1.0/escala-revision "/>
    <s v="https://gateway-apim-test.vuce.gob.pe/pass-through-https-cert/cp2/gestionduenave-command/1.0/escala-revision "/>
    <x v="35"/>
  </r>
  <r>
    <s v="Lista de provisiones - Opinar"/>
    <x v="0"/>
    <x v="0"/>
    <x v="75"/>
    <x v="0"/>
    <s v=" https://gateway-apim-test.vuce.gob.pe/pass-through-https-cert/cp2/gestionduenave-query/1.0/agency/findByRuc?ruc=20100010136 "/>
    <s v="No aplica"/>
    <s v=" Bearer eyJhbGciOiJSUzI1NiIsInR5cCIgOiAiSldUIiwia2lkIiA6ICJZbzNJa18xYU9XUk5QcWxPLVJVTmUzVjhESldTU2U0eUgybFp4MG52cy1rIn0.eyJleHAiOjE3NTU2NDE4MDIsImlhdCI6MTc1NTY0MDAwMiwianRpIjoiMDYyYWRjYjMtNDg5ZS00OWE4LTkzZTYtMTI0OWNiNzI4MzM4IiwiaXNzIjoiaHR0cHM6Ly9hdXRob3JpemUtdGVzdC52dWNlLmdvYi5wZS9hdXRoMi9yZWFsbXMvYXV0ZW50aWNhY2lvbjIiLCJhdWQiOiJhY2NvdW50Iiwic3ViIjoiZjo1ODY4MTA4Zi0yZTdkLTQ4NGEtYTZkYi00ZWYyMmZhZjJlYWE6Y3AtY2VydGktMDhAZ21haWwuY29tIiwidHlwIjoiQmVhcmVyIiwiYXpwIjoibGFuZGluZy1hdXRoMiIsInNlc3Npb25fc3RhdGUiOiIyMDMxNzJhYS03MWY1LTQxNWEtOTZjMy0xMmQ3NDE2ZjUyZTc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yMDMxNzJhYS03MWY1LTQxNWEtOTZjMy0xMmQ3NDE2ZjUyZTciLCJlbWFpbF92ZXJpZmllZCI6ZmFsc2UsImRlc1RpcG9Eb2N1bWVudG8iOiJETkkiLCJjb2RUaXBvRG9jdW1lbnRvIjoiMiIsInByZWZlcnJlZF91c2VybmFtZSI6ImNwLWNlcnRpLTA4QGdtYWlsLmNvbSIsIm51bWVyb0RvY3VtZW50byI6IjQwODk4MDAzIiwiYXBlTWF0ZXJubyI6Ik1pcmV6Iiwibm9tYnJlQ29tcGxldG8iOiJNYXJ0YSBNZW5kZXogTWlyZXoiLCJhcGVQYXRlcm5vIjoiTWVuZGV6IiwiZW1haWwiOiJjcC1jZXJ0aS0wOEBnbWFpbC5jb20iLCJub21icmVzIjoiTWFydGEifQ.MO9PFes7x2ZHoxZl6g2rQwCIbQr_y6WSX-BcopHWd_xNGXGdUdB0zyZesUF4ml_JLZ_yh3atfkkjxFmrIsqeWJ3IMzzW3v5qfn5u1FeP9X3RMO7mmgixu8Sy5YsQhH63D4BNYmMWqaXJWB0_t6qWR1Hs87phAu6RxSDcXFkMmU5lap_dKxXrpSxrtMi0mg5p5Z7L5ZOQjRFkJJ_qmNhHTUAlvgdOofQJA0Yu4FCZ_USOOMExebVGZ8tmLsuXzWDnFr2DwbdRAM_8E9Px-g9Dy-mECIr8d8Badgp9Q5c6x8IfiyMv61B8hUJvKHs0QSN7q0LEaKPeBHz2Pyt-pLYk9A "/>
    <n v="107"/>
    <s v=" 107 | Marta Mendez Mirez "/>
    <s v=" application/json, text/plain, */* "/>
    <s v=" No aplica "/>
    <n v="20131312955"/>
    <s v="gestionduenave-query"/>
    <s v=" https://gateway-apim-test.vuce.gob.pe/pass-through-https-cert/cp2/gestionduenave-query/1.0/agency/findByRuc?ruc=20100010136 "/>
    <n v="125"/>
    <n v="109"/>
    <s v=" https://gateway-apim-test.vuce.gob.pe/pass-through-https-cert/cp2/gestionduenave-query/1.0/agency/findByRuc?"/>
    <s v=" https://gateway-apim-test.vuce.gob.pe/pass-through-https-cert/cp2/gestionduenave-query/1.0/agency/findByRuc?"/>
    <x v="36"/>
  </r>
  <r>
    <s v="Lista de provisiones - Opinar"/>
    <x v="0"/>
    <x v="0"/>
    <x v="74"/>
    <x v="0"/>
    <s v=" https://gateway-apim-test.vuce.gob.pe/pass-through-https-cert/cp2/gestionduenave-query/1.0/agency/findByRuc?ruc=20100010136 "/>
    <s v="No aplica"/>
    <s v=" Bearer eyJhbGciOiJSUzI1NiIsInR5cCIgOiAiSldUIiwia2lkIiA6ICJZbzNJa18xYU9XUk5QcWxPLVJVTmUzVjhESldTU2U0eUgybFp4MG52cy1rIn0.eyJleHAiOjE3NTU2NDE4MDIsImlhdCI6MTc1NTY0MDAwMiwianRpIjoiMDYyYWRjYjMtNDg5ZS00OWE4LTkzZTYtMTI0OWNiNzI4MzM4IiwiaXNzIjoiaHR0cHM6Ly9hdXRob3JpemUtdGVzdC52dWNlLmdvYi5wZS9hdXRoMi9yZWFsbXMvYXV0ZW50aWNhY2lvbjIiLCJhdWQiOiJhY2NvdW50Iiwic3ViIjoiZjo1ODY4MTA4Zi0yZTdkLTQ4NGEtYTZkYi00ZWYyMmZhZjJlYWE6Y3AtY2VydGktMDhAZ21haWwuY29tIiwidHlwIjoiQmVhcmVyIiwiYXpwIjoibGFuZGluZy1hdXRoMiIsInNlc3Npb25fc3RhdGUiOiIyMDMxNzJhYS03MWY1LTQxNWEtOTZjMy0xMmQ3NDE2ZjUyZTc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yMDMxNzJhYS03MWY1LTQxNWEtOTZjMy0xMmQ3NDE2ZjUyZTciLCJlbWFpbF92ZXJpZmllZCI6ZmFsc2UsImRlc1RpcG9Eb2N1bWVudG8iOiJETkkiLCJjb2RUaXBvRG9jdW1lbnRvIjoiMiIsInByZWZlcnJlZF91c2VybmFtZSI6ImNwLWNlcnRpLTA4QGdtYWlsLmNvbSIsIm51bWVyb0RvY3VtZW50byI6IjQwODk4MDAzIiwiYXBlTWF0ZXJubyI6Ik1pcmV6Iiwibm9tYnJlQ29tcGxldG8iOiJNYXJ0YSBNZW5kZXogTWlyZXoiLCJhcGVQYXRlcm5vIjoiTWVuZGV6IiwiZW1haWwiOiJjcC1jZXJ0aS0wOEBnbWFpbC5jb20iLCJub21icmVzIjoiTWFydGEifQ.MO9PFes7x2ZHoxZl6g2rQwCIbQr_y6WSX-BcopHWd_xNGXGdUdB0zyZesUF4ml_JLZ_yh3atfkkjxFmrIsqeWJ3IMzzW3v5qfn5u1FeP9X3RMO7mmgixu8Sy5YsQhH63D4BNYmMWqaXJWB0_t6qWR1Hs87phAu6RxSDcXFkMmU5lap_dKxXrpSxrtMi0mg5p5Z7L5ZOQjRFkJJ_qmNhHTUAlvgdOofQJA0Yu4FCZ_USOOMExebVGZ8tmLsuXzWDnFr2DwbdRAM_8E9Px-g9Dy-mECIr8d8Badgp9Q5c6x8IfiyMv61B8hUJvKHs0QSN7q0LEaKPeBHz2Pyt-pLYk9A "/>
    <n v="107"/>
    <s v=" 107 | Marta Mendez Mirez "/>
    <s v=" application/json, text/plain, */* "/>
    <s v=" No aplica "/>
    <n v="20131312955"/>
    <s v="gestionduenave-query"/>
    <s v=" https://gateway-apim-test.vuce.gob.pe/pass-through-https-cert/cp2/gestionduenave-query/1.0/agency/findByRuc?ruc=20100010136 "/>
    <n v="125"/>
    <n v="109"/>
    <s v=" https://gateway-apim-test.vuce.gob.pe/pass-through-https-cert/cp2/gestionduenave-query/1.0/agency/findByRuc?"/>
    <s v=" https://gateway-apim-test.vuce.gob.pe/pass-through-https-cert/cp2/gestionduenave-query/1.0/agency/findByRuc?"/>
    <x v="36"/>
  </r>
  <r>
    <s v="Lista de provisiones - Opinar"/>
    <x v="0"/>
    <x v="0"/>
    <x v="74"/>
    <x v="0"/>
    <s v=" https://gateway-apim-test.vuce.gob.pe/pass-through-https-cert/cp2/gestionduenave-query/1.0/agency/findByRuc?ruc=20131312955 "/>
    <s v="No aplica"/>
    <s v=" Bearer eyJhbGciOiJSUzI1NiIsInR5cCIgOiAiSldUIiwia2lkIiA6ICJZbzNJa18xYU9XUk5QcWxPLVJVTmUzVjhESldTU2U0eUgybFp4MG52cy1rIn0.eyJleHAiOjE3NTU2NDE4MDIsImlhdCI6MTc1NTY0MDAwMiwianRpIjoiMDYyYWRjYjMtNDg5ZS00OWE4LTkzZTYtMTI0OWNiNzI4MzM4IiwiaXNzIjoiaHR0cHM6Ly9hdXRob3JpemUtdGVzdC52dWNlLmdvYi5wZS9hdXRoMi9yZWFsbXMvYXV0ZW50aWNhY2lvbjIiLCJhdWQiOiJhY2NvdW50Iiwic3ViIjoiZjo1ODY4MTA4Zi0yZTdkLTQ4NGEtYTZkYi00ZWYyMmZhZjJlYWE6Y3AtY2VydGktMDhAZ21haWwuY29tIiwidHlwIjoiQmVhcmVyIiwiYXpwIjoibGFuZGluZy1hdXRoMiIsInNlc3Npb25fc3RhdGUiOiIyMDMxNzJhYS03MWY1LTQxNWEtOTZjMy0xMmQ3NDE2ZjUyZTc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yMDMxNzJhYS03MWY1LTQxNWEtOTZjMy0xMmQ3NDE2ZjUyZTciLCJlbWFpbF92ZXJpZmllZCI6ZmFsc2UsImRlc1RpcG9Eb2N1bWVudG8iOiJETkkiLCJjb2RUaXBvRG9jdW1lbnRvIjoiMiIsInByZWZlcnJlZF91c2VybmFtZSI6ImNwLWNlcnRpLTA4QGdtYWlsLmNvbSIsIm51bWVyb0RvY3VtZW50byI6IjQwODk4MDAzIiwiYXBlTWF0ZXJubyI6Ik1pcmV6Iiwibm9tYnJlQ29tcGxldG8iOiJNYXJ0YSBNZW5kZXogTWlyZXoiLCJhcGVQYXRlcm5vIjoiTWVuZGV6IiwiZW1haWwiOiJjcC1jZXJ0aS0wOEBnbWFpbC5jb20iLCJub21icmVzIjoiTWFydGEifQ.MO9PFes7x2ZHoxZl6g2rQwCIbQr_y6WSX-BcopHWd_xNGXGdUdB0zyZesUF4ml_JLZ_yh3atfkkjxFmrIsqeWJ3IMzzW3v5qfn5u1FeP9X3RMO7mmgixu8Sy5YsQhH63D4BNYmMWqaXJWB0_t6qWR1Hs87phAu6RxSDcXFkMmU5lap_dKxXrpSxrtMi0mg5p5Z7L5ZOQjRFkJJ_qmNhHTUAlvgdOofQJA0Yu4FCZ_USOOMExebVGZ8tmLsuXzWDnFr2DwbdRAM_8E9Px-g9Dy-mECIr8d8Badgp9Q5c6x8IfiyMv61B8hUJvKHs0QSN7q0LEaKPeBHz2Pyt-pLYk9A "/>
    <n v="107"/>
    <s v=" 107 | Marta Mendez Mirez "/>
    <s v=" application/json, text/plain, */* "/>
    <s v=" No aplica "/>
    <n v="20131312955"/>
    <s v="gestionduenave-query"/>
    <s v=" https://gateway-apim-test.vuce.gob.pe/pass-through-https-cert/cp2/gestionduenave-query/1.0/agency/findByRuc?ruc=20131312955 "/>
    <n v="125"/>
    <n v="109"/>
    <s v=" https://gateway-apim-test.vuce.gob.pe/pass-through-https-cert/cp2/gestionduenave-query/1.0/agency/findByRuc?"/>
    <s v=" https://gateway-apim-test.vuce.gob.pe/pass-through-https-cert/cp2/gestionduenave-query/1.0/agency/findByRuc?"/>
    <x v="36"/>
  </r>
  <r>
    <s v="Lista de provisiones - Opinar"/>
    <x v="0"/>
    <x v="0"/>
    <x v="74"/>
    <x v="0"/>
    <s v=" https://gateway-apim-test.vuce.gob.pe/pass-through-https-cert/cp2/gestionduenave-query/1.0/agency/findByRuc?ruc=20147907487 "/>
    <s v="No aplica"/>
    <s v=" Bearer eyJhbGciOiJSUzI1NiIsInR5cCIgOiAiSldUIiwia2lkIiA6ICJZbzNJa18xYU9XUk5QcWxPLVJVTmUzVjhESldTU2U0eUgybFp4MG52cy1rIn0.eyJleHAiOjE3NTU2NDE4MDIsImlhdCI6MTc1NTY0MDAwMiwianRpIjoiMDYyYWRjYjMtNDg5ZS00OWE4LTkzZTYtMTI0OWNiNzI4MzM4IiwiaXNzIjoiaHR0cHM6Ly9hdXRob3JpemUtdGVzdC52dWNlLmdvYi5wZS9hdXRoMi9yZWFsbXMvYXV0ZW50aWNhY2lvbjIiLCJhdWQiOiJhY2NvdW50Iiwic3ViIjoiZjo1ODY4MTA4Zi0yZTdkLTQ4NGEtYTZkYi00ZWYyMmZhZjJlYWE6Y3AtY2VydGktMDhAZ21haWwuY29tIiwidHlwIjoiQmVhcmVyIiwiYXpwIjoibGFuZGluZy1hdXRoMiIsInNlc3Npb25fc3RhdGUiOiIyMDMxNzJhYS03MWY1LTQxNWEtOTZjMy0xMmQ3NDE2ZjUyZTc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yMDMxNzJhYS03MWY1LTQxNWEtOTZjMy0xMmQ3NDE2ZjUyZTciLCJlbWFpbF92ZXJpZmllZCI6ZmFsc2UsImRlc1RpcG9Eb2N1bWVudG8iOiJETkkiLCJjb2RUaXBvRG9jdW1lbnRvIjoiMiIsInByZWZlcnJlZF91c2VybmFtZSI6ImNwLWNlcnRpLTA4QGdtYWlsLmNvbSIsIm51bWVyb0RvY3VtZW50byI6IjQwODk4MDAzIiwiYXBlTWF0ZXJubyI6Ik1pcmV6Iiwibm9tYnJlQ29tcGxldG8iOiJNYXJ0YSBNZW5kZXogTWlyZXoiLCJhcGVQYXRlcm5vIjoiTWVuZGV6IiwiZW1haWwiOiJjcC1jZXJ0aS0wOEBnbWFpbC5jb20iLCJub21icmVzIjoiTWFydGEifQ.MO9PFes7x2ZHoxZl6g2rQwCIbQr_y6WSX-BcopHWd_xNGXGdUdB0zyZesUF4ml_JLZ_yh3atfkkjxFmrIsqeWJ3IMzzW3v5qfn5u1FeP9X3RMO7mmgixu8Sy5YsQhH63D4BNYmMWqaXJWB0_t6qWR1Hs87phAu6RxSDcXFkMmU5lap_dKxXrpSxrtMi0mg5p5Z7L5ZOQjRFkJJ_qmNhHTUAlvgdOofQJA0Yu4FCZ_USOOMExebVGZ8tmLsuXzWDnFr2DwbdRAM_8E9Px-g9Dy-mECIr8d8Badgp9Q5c6x8IfiyMv61B8hUJvKHs0QSN7q0LEaKPeBHz2Pyt-pLYk9A "/>
    <n v="107"/>
    <s v=" 107 | Marta Mendez Mirez "/>
    <s v=" application/json, text/plain, */* "/>
    <s v=" No aplica "/>
    <n v="20131312955"/>
    <s v="gestionduenave-query"/>
    <s v=" https://gateway-apim-test.vuce.gob.pe/pass-through-https-cert/cp2/gestionduenave-query/1.0/agency/findByRuc?ruc=20147907487 "/>
    <n v="125"/>
    <n v="109"/>
    <s v=" https://gateway-apim-test.vuce.gob.pe/pass-through-https-cert/cp2/gestionduenave-query/1.0/agency/findByRuc?"/>
    <s v=" https://gateway-apim-test.vuce.gob.pe/pass-through-https-cert/cp2/gestionduenave-query/1.0/agency/findByRuc?"/>
    <x v="36"/>
  </r>
  <r>
    <s v="Lista de provisiones - Opinar"/>
    <x v="0"/>
    <x v="0"/>
    <x v="74"/>
    <x v="0"/>
    <s v=" https://gateway-apim-test.vuce.gob.pe/pass-through-https-cert/cp2/gestionduenave-query/1.0/agency/findByRuc?ruc=20153408191 "/>
    <s v="No aplica"/>
    <s v=" Bearer eyJhbGciOiJSUzI1NiIsInR5cCIgOiAiSldUIiwia2lkIiA6ICJZbzNJa18xYU9XUk5QcWxPLVJVTmUzVjhESldTU2U0eUgybFp4MG52cy1rIn0.eyJleHAiOjE3NTU2NDE4MDIsImlhdCI6MTc1NTY0MDAwMiwianRpIjoiMDYyYWRjYjMtNDg5ZS00OWE4LTkzZTYtMTI0OWNiNzI4MzM4IiwiaXNzIjoiaHR0cHM6Ly9hdXRob3JpemUtdGVzdC52dWNlLmdvYi5wZS9hdXRoMi9yZWFsbXMvYXV0ZW50aWNhY2lvbjIiLCJhdWQiOiJhY2NvdW50Iiwic3ViIjoiZjo1ODY4MTA4Zi0yZTdkLTQ4NGEtYTZkYi00ZWYyMmZhZjJlYWE6Y3AtY2VydGktMDhAZ21haWwuY29tIiwidHlwIjoiQmVhcmVyIiwiYXpwIjoibGFuZGluZy1hdXRoMiIsInNlc3Npb25fc3RhdGUiOiIyMDMxNzJhYS03MWY1LTQxNWEtOTZjMy0xMmQ3NDE2ZjUyZTc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yMDMxNzJhYS03MWY1LTQxNWEtOTZjMy0xMmQ3NDE2ZjUyZTciLCJlbWFpbF92ZXJpZmllZCI6ZmFsc2UsImRlc1RpcG9Eb2N1bWVudG8iOiJETkkiLCJjb2RUaXBvRG9jdW1lbnRvIjoiMiIsInByZWZlcnJlZF91c2VybmFtZSI6ImNwLWNlcnRpLTA4QGdtYWlsLmNvbSIsIm51bWVyb0RvY3VtZW50byI6IjQwODk4MDAzIiwiYXBlTWF0ZXJubyI6Ik1pcmV6Iiwibm9tYnJlQ29tcGxldG8iOiJNYXJ0YSBNZW5kZXogTWlyZXoiLCJhcGVQYXRlcm5vIjoiTWVuZGV6IiwiZW1haWwiOiJjcC1jZXJ0aS0wOEBnbWFpbC5jb20iLCJub21icmVzIjoiTWFydGEifQ.MO9PFes7x2ZHoxZl6g2rQwCIbQr_y6WSX-BcopHWd_xNGXGdUdB0zyZesUF4ml_JLZ_yh3atfkkjxFmrIsqeWJ3IMzzW3v5qfn5u1FeP9X3RMO7mmgixu8Sy5YsQhH63D4BNYmMWqaXJWB0_t6qWR1Hs87phAu6RxSDcXFkMmU5lap_dKxXrpSxrtMi0mg5p5Z7L5ZOQjRFkJJ_qmNhHTUAlvgdOofQJA0Yu4FCZ_USOOMExebVGZ8tmLsuXzWDnFr2DwbdRAM_8E9Px-g9Dy-mECIr8d8Badgp9Q5c6x8IfiyMv61B8hUJvKHs0QSN7q0LEaKPeBHz2Pyt-pLYk9A "/>
    <n v="107"/>
    <s v=" 107 | Marta Mendez Mirez "/>
    <s v=" application/json, text/plain, */* "/>
    <s v=" No aplica "/>
    <n v="20131312955"/>
    <s v="gestionduenave-query"/>
    <s v=" https://gateway-apim-test.vuce.gob.pe/pass-through-https-cert/cp2/gestionduenave-query/1.0/agency/findByRuc?ruc=20153408191 "/>
    <n v="125"/>
    <n v="109"/>
    <s v=" https://gateway-apim-test.vuce.gob.pe/pass-through-https-cert/cp2/gestionduenave-query/1.0/agency/findByRuc?"/>
    <s v=" https://gateway-apim-test.vuce.gob.pe/pass-through-https-cert/cp2/gestionduenave-query/1.0/agency/findByRuc?"/>
    <x v="36"/>
  </r>
  <r>
    <s v="Lista de provisiones - Opinar"/>
    <x v="0"/>
    <x v="0"/>
    <x v="74"/>
    <x v="0"/>
    <s v=" https://gateway-apim-test.vuce.gob.pe/pass-through-https-cert/cp2/gestionduenave-query/1.0/agency/findByRuc?ruc=20551239692 "/>
    <s v="No aplica"/>
    <s v=" Bearer eyJhbGciOiJSUzI1NiIsInR5cCIgOiAiSldUIiwia2lkIiA6ICJZbzNJa18xYU9XUk5QcWxPLVJVTmUzVjhESldTU2U0eUgybFp4MG52cy1rIn0.eyJleHAiOjE3NTU2NDE4MDIsImlhdCI6MTc1NTY0MDAwMiwianRpIjoiMDYyYWRjYjMtNDg5ZS00OWE4LTkzZTYtMTI0OWNiNzI4MzM4IiwiaXNzIjoiaHR0cHM6Ly9hdXRob3JpemUtdGVzdC52dWNlLmdvYi5wZS9hdXRoMi9yZWFsbXMvYXV0ZW50aWNhY2lvbjIiLCJhdWQiOiJhY2NvdW50Iiwic3ViIjoiZjo1ODY4MTA4Zi0yZTdkLTQ4NGEtYTZkYi00ZWYyMmZhZjJlYWE6Y3AtY2VydGktMDhAZ21haWwuY29tIiwidHlwIjoiQmVhcmVyIiwiYXpwIjoibGFuZGluZy1hdXRoMiIsInNlc3Npb25fc3RhdGUiOiIyMDMxNzJhYS03MWY1LTQxNWEtOTZjMy0xMmQ3NDE2ZjUyZTc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yMDMxNzJhYS03MWY1LTQxNWEtOTZjMy0xMmQ3NDE2ZjUyZTciLCJlbWFpbF92ZXJpZmllZCI6ZmFsc2UsImRlc1RpcG9Eb2N1bWVudG8iOiJETkkiLCJjb2RUaXBvRG9jdW1lbnRvIjoiMiIsInByZWZlcnJlZF91c2VybmFtZSI6ImNwLWNlcnRpLTA4QGdtYWlsLmNvbSIsIm51bWVyb0RvY3VtZW50byI6IjQwODk4MDAzIiwiYXBlTWF0ZXJubyI6Ik1pcmV6Iiwibm9tYnJlQ29tcGxldG8iOiJNYXJ0YSBNZW5kZXogTWlyZXoiLCJhcGVQYXRlcm5vIjoiTWVuZGV6IiwiZW1haWwiOiJjcC1jZXJ0aS0wOEBnbWFpbC5jb20iLCJub21icmVzIjoiTWFydGEifQ.MO9PFes7x2ZHoxZl6g2rQwCIbQr_y6WSX-BcopHWd_xNGXGdUdB0zyZesUF4ml_JLZ_yh3atfkkjxFmrIsqeWJ3IMzzW3v5qfn5u1FeP9X3RMO7mmgixu8Sy5YsQhH63D4BNYmMWqaXJWB0_t6qWR1Hs87phAu6RxSDcXFkMmU5lap_dKxXrpSxrtMi0mg5p5Z7L5ZOQjRFkJJ_qmNhHTUAlvgdOofQJA0Yu4FCZ_USOOMExebVGZ8tmLsuXzWDnFr2DwbdRAM_8E9Px-g9Dy-mECIr8d8Badgp9Q5c6x8IfiyMv61B8hUJvKHs0QSN7q0LEaKPeBHz2Pyt-pLYk9A "/>
    <n v="107"/>
    <s v=" 107 | Marta Mendez Mirez "/>
    <s v=" application/json, text/plain, */* "/>
    <s v=" No aplica "/>
    <n v="20131312955"/>
    <s v="gestionduenave-query"/>
    <s v=" https://gateway-apim-test.vuce.gob.pe/pass-through-https-cert/cp2/gestionduenave-query/1.0/agency/findByRuc?ruc=20551239692 "/>
    <n v="125"/>
    <n v="109"/>
    <s v=" https://gateway-apim-test.vuce.gob.pe/pass-through-https-cert/cp2/gestionduenave-query/1.0/agency/findByRuc?"/>
    <s v=" https://gateway-apim-test.vuce.gob.pe/pass-through-https-cert/cp2/gestionduenave-query/1.0/agency/findByRuc?"/>
    <x v="36"/>
  </r>
  <r>
    <s v="Lista de provisiones - Opinar"/>
    <x v="0"/>
    <x v="0"/>
    <x v="67"/>
    <x v="0"/>
    <s v=" https://gateway-apim-test.vuce.gob.pe/pass-through-https-cert/cp2/gestionduenave-query/1.0/count-pasajero-tripulante/count?escalaId=2180&amp;estado=S&amp;indicadorEs=E "/>
    <s v="No aplica"/>
    <s v=" Bearer eyJhbGciOiJSUzI1NiIsInR5cCIgOiAiSldUIiwia2lkIiA6ICJZbzNJa18xYU9XUk5QcWxPLVJVTmUzVjhESldTU2U0eUgybFp4MG52cy1rIn0.eyJleHAiOjE3NTU2NDE4MDIsImlhdCI6MTc1NTY0MDAwMiwianRpIjoiMDYyYWRjYjMtNDg5ZS00OWE4LTkzZTYtMTI0OWNiNzI4MzM4IiwiaXNzIjoiaHR0cHM6Ly9hdXRob3JpemUtdGVzdC52dWNlLmdvYi5wZS9hdXRoMi9yZWFsbXMvYXV0ZW50aWNhY2lvbjIiLCJhdWQiOiJhY2NvdW50Iiwic3ViIjoiZjo1ODY4MTA4Zi0yZTdkLTQ4NGEtYTZkYi00ZWYyMmZhZjJlYWE6Y3AtY2VydGktMDhAZ21haWwuY29tIiwidHlwIjoiQmVhcmVyIiwiYXpwIjoibGFuZGluZy1hdXRoMiIsInNlc3Npb25fc3RhdGUiOiIyMDMxNzJhYS03MWY1LTQxNWEtOTZjMy0xMmQ3NDE2ZjUyZTc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yMDMxNzJhYS03MWY1LTQxNWEtOTZjMy0xMmQ3NDE2ZjUyZTciLCJlbWFpbF92ZXJpZmllZCI6ZmFsc2UsImRlc1RpcG9Eb2N1bWVudG8iOiJETkkiLCJjb2RUaXBvRG9jdW1lbnRvIjoiMiIsInByZWZlcnJlZF91c2VybmFtZSI6ImNwLWNlcnRpLTA4QGdtYWlsLmNvbSIsIm51bWVyb0RvY3VtZW50byI6IjQwODk4MDAzIiwiYXBlTWF0ZXJubyI6Ik1pcmV6Iiwibm9tYnJlQ29tcGxldG8iOiJNYXJ0YSBNZW5kZXogTWlyZXoiLCJhcGVQYXRlcm5vIjoiTWVuZGV6IiwiZW1haWwiOiJjcC1jZXJ0aS0wOEBnbWFpbC5jb20iLCJub21icmVzIjoiTWFydGEifQ.MO9PFes7x2ZHoxZl6g2rQwCIbQr_y6WSX-BcopHWd_xNGXGdUdB0zyZesUF4ml_JLZ_yh3atfkkjxFmrIsqeWJ3IMzzW3v5qfn5u1FeP9X3RMO7mmgixu8Sy5YsQhH63D4BNYmMWqaXJWB0_t6qWR1Hs87phAu6RxSDcXFkMmU5lap_dKxXrpSxrtMi0mg5p5Z7L5ZOQjRFkJJ_qmNhHTUAlvgdOofQJA0Yu4FCZ_USOOMExebVGZ8tmLsuXzWDnFr2DwbdRAM_8E9Px-g9Dy-mECIr8d8Badgp9Q5c6x8IfiyMv61B8hUJvKHs0QSN7q0LEaKPeBHz2Pyt-pLYk9A "/>
    <n v="107"/>
    <s v=" 107 | Marta Mendez Mirez "/>
    <s v=" application/json, text/plain, */* "/>
    <s v=" No aplica "/>
    <n v="20131312955"/>
    <s v="gestionduenave-query"/>
    <s v=" https://gateway-apim-test.vuce.gob.pe/pass-through-https-cert/cp2/gestionduenave-query/1.0/count-pasajero-tripulante/count?escalaId=2180&amp;estado=S&amp;indicadorEs=E "/>
    <n v="161"/>
    <n v="124"/>
    <s v=" https://gateway-apim-test.vuce.gob.pe/pass-through-https-cert/cp2/gestionduenave-query/1.0/count-pasajero-tripulante/count?"/>
    <s v=" https://gateway-apim-test.vuce.gob.pe/pass-through-https-cert/cp2/gestionduenave-query/1.0/count-pasajero-tripulante/count?"/>
    <x v="122"/>
  </r>
  <r>
    <s v="Lista de provisiones - Opinar"/>
    <x v="0"/>
    <x v="0"/>
    <x v="67"/>
    <x v="0"/>
    <s v=" https://gateway-apim-test.vuce.gob.pe/pass-through-https-cert/cp2/gestionduenave-query/1.0/count-pasajero-tripulante/count?escalaId=2180&amp;estado=S&amp;indicadorEs=E "/>
    <s v="No aplica"/>
    <s v=" Bearer eyJhbGciOiJSUzI1NiIsInR5cCIgOiAiSldUIiwia2lkIiA6ICJZbzNJa18xYU9XUk5QcWxPLVJVTmUzVjhESldTU2U0eUgybFp4MG52cy1rIn0.eyJleHAiOjE3NTU2NDE4MDIsImlhdCI6MTc1NTY0MDAwMiwianRpIjoiMDYyYWRjYjMtNDg5ZS00OWE4LTkzZTYtMTI0OWNiNzI4MzM4IiwiaXNzIjoiaHR0cHM6Ly9hdXRob3JpemUtdGVzdC52dWNlLmdvYi5wZS9hdXRoMi9yZWFsbXMvYXV0ZW50aWNhY2lvbjIiLCJhdWQiOiJhY2NvdW50Iiwic3ViIjoiZjo1ODY4MTA4Zi0yZTdkLTQ4NGEtYTZkYi00ZWYyMmZhZjJlYWE6Y3AtY2VydGktMDhAZ21haWwuY29tIiwidHlwIjoiQmVhcmVyIiwiYXpwIjoibGFuZGluZy1hdXRoMiIsInNlc3Npb25fc3RhdGUiOiIyMDMxNzJhYS03MWY1LTQxNWEtOTZjMy0xMmQ3NDE2ZjUyZTc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yMDMxNzJhYS03MWY1LTQxNWEtOTZjMy0xMmQ3NDE2ZjUyZTciLCJlbWFpbF92ZXJpZmllZCI6ZmFsc2UsImRlc1RpcG9Eb2N1bWVudG8iOiJETkkiLCJjb2RUaXBvRG9jdW1lbnRvIjoiMiIsInByZWZlcnJlZF91c2VybmFtZSI6ImNwLWNlcnRpLTA4QGdtYWlsLmNvbSIsIm51bWVyb0RvY3VtZW50byI6IjQwODk4MDAzIiwiYXBlTWF0ZXJubyI6Ik1pcmV6Iiwibm9tYnJlQ29tcGxldG8iOiJNYXJ0YSBNZW5kZXogTWlyZXoiLCJhcGVQYXRlcm5vIjoiTWVuZGV6IiwiZW1haWwiOiJjcC1jZXJ0aS0wOEBnbWFpbC5jb20iLCJub21icmVzIjoiTWFydGEifQ.MO9PFes7x2ZHoxZl6g2rQwCIbQr_y6WSX-BcopHWd_xNGXGdUdB0zyZesUF4ml_JLZ_yh3atfkkjxFmrIsqeWJ3IMzzW3v5qfn5u1FeP9X3RMO7mmgixu8Sy5YsQhH63D4BNYmMWqaXJWB0_t6qWR1Hs87phAu6RxSDcXFkMmU5lap_dKxXrpSxrtMi0mg5p5Z7L5ZOQjRFkJJ_qmNhHTUAlvgdOofQJA0Yu4FCZ_USOOMExebVGZ8tmLsuXzWDnFr2DwbdRAM_8E9Px-g9Dy-mECIr8d8Badgp9Q5c6x8IfiyMv61B8hUJvKHs0QSN7q0LEaKPeBHz2Pyt-pLYk9A "/>
    <n v="107"/>
    <s v=" 107 | Marta Mendez Mirez "/>
    <s v=" application/json, text/plain, */* "/>
    <s v=" No aplica "/>
    <n v="20131312955"/>
    <s v="gestionduenave-query"/>
    <s v=" https://gateway-apim-test.vuce.gob.pe/pass-through-https-cert/cp2/gestionduenave-query/1.0/count-pasajero-tripulante/count?escalaId=2180&amp;estado=S&amp;indicadorEs=E "/>
    <n v="161"/>
    <n v="124"/>
    <s v=" https://gateway-apim-test.vuce.gob.pe/pass-through-https-cert/cp2/gestionduenave-query/1.0/count-pasajero-tripulante/count?"/>
    <s v=" https://gateway-apim-test.vuce.gob.pe/pass-through-https-cert/cp2/gestionduenave-query/1.0/count-pasajero-tripulante/count?"/>
    <x v="122"/>
  </r>
  <r>
    <s v="Lista de provisiones - Opinar"/>
    <x v="0"/>
    <x v="0"/>
    <x v="67"/>
    <x v="0"/>
    <s v=" https://gateway-apim-test.vuce.gob.pe/pass-through-https-cert/cp2/gestionduenave-query/1.0/count-pasajero-tripulante/count?escalaId=2180&amp;estado=S&amp;indicadorEs=E "/>
    <s v="No aplica"/>
    <s v=" Bearer eyJhbGciOiJSUzI1NiIsInR5cCIgOiAiSldUIiwia2lkIiA6ICJZbzNJa18xYU9XUk5QcWxPLVJVTmUzVjhESldTU2U0eUgybFp4MG52cy1rIn0.eyJleHAiOjE3NTU2NDE4MDIsImlhdCI6MTc1NTY0MDAwMiwianRpIjoiMDYyYWRjYjMtNDg5ZS00OWE4LTkzZTYtMTI0OWNiNzI4MzM4IiwiaXNzIjoiaHR0cHM6Ly9hdXRob3JpemUtdGVzdC52dWNlLmdvYi5wZS9hdXRoMi9yZWFsbXMvYXV0ZW50aWNhY2lvbjIiLCJhdWQiOiJhY2NvdW50Iiwic3ViIjoiZjo1ODY4MTA4Zi0yZTdkLTQ4NGEtYTZkYi00ZWYyMmZhZjJlYWE6Y3AtY2VydGktMDhAZ21haWwuY29tIiwidHlwIjoiQmVhcmVyIiwiYXpwIjoibGFuZGluZy1hdXRoMiIsInNlc3Npb25fc3RhdGUiOiIyMDMxNzJhYS03MWY1LTQxNWEtOTZjMy0xMmQ3NDE2ZjUyZTc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yMDMxNzJhYS03MWY1LTQxNWEtOTZjMy0xMmQ3NDE2ZjUyZTciLCJlbWFpbF92ZXJpZmllZCI6ZmFsc2UsImRlc1RpcG9Eb2N1bWVudG8iOiJETkkiLCJjb2RUaXBvRG9jdW1lbnRvIjoiMiIsInByZWZlcnJlZF91c2VybmFtZSI6ImNwLWNlcnRpLTA4QGdtYWlsLmNvbSIsIm51bWVyb0RvY3VtZW50byI6IjQwODk4MDAzIiwiYXBlTWF0ZXJubyI6Ik1pcmV6Iiwibm9tYnJlQ29tcGxldG8iOiJNYXJ0YSBNZW5kZXogTWlyZXoiLCJhcGVQYXRlcm5vIjoiTWVuZGV6IiwiZW1haWwiOiJjcC1jZXJ0aS0wOEBnbWFpbC5jb20iLCJub21icmVzIjoiTWFydGEifQ.MO9PFes7x2ZHoxZl6g2rQwCIbQr_y6WSX-BcopHWd_xNGXGdUdB0zyZesUF4ml_JLZ_yh3atfkkjxFmrIsqeWJ3IMzzW3v5qfn5u1FeP9X3RMO7mmgixu8Sy5YsQhH63D4BNYmMWqaXJWB0_t6qWR1Hs87phAu6RxSDcXFkMmU5lap_dKxXrpSxrtMi0mg5p5Z7L5ZOQjRFkJJ_qmNhHTUAlvgdOofQJA0Yu4FCZ_USOOMExebVGZ8tmLsuXzWDnFr2DwbdRAM_8E9Px-g9Dy-mECIr8d8Badgp9Q5c6x8IfiyMv61B8hUJvKHs0QSN7q0LEaKPeBHz2Pyt-pLYk9A "/>
    <n v="107"/>
    <s v=" 107 | Marta Mendez Mirez "/>
    <s v=" application/json, text/plain, */* "/>
    <s v=" No aplica "/>
    <n v="20131312955"/>
    <s v="gestionduenave-query"/>
    <s v=" https://gateway-apim-test.vuce.gob.pe/pass-through-https-cert/cp2/gestionduenave-query/1.0/count-pasajero-tripulante/count?escalaId=2180&amp;estado=S&amp;indicadorEs=E "/>
    <n v="161"/>
    <n v="124"/>
    <s v=" https://gateway-apim-test.vuce.gob.pe/pass-through-https-cert/cp2/gestionduenave-query/1.0/count-pasajero-tripulante/count?"/>
    <s v=" https://gateway-apim-test.vuce.gob.pe/pass-through-https-cert/cp2/gestionduenave-query/1.0/count-pasajero-tripulante/count?"/>
    <x v="122"/>
  </r>
  <r>
    <s v="Lista de provisiones - Opinar"/>
    <x v="0"/>
    <x v="0"/>
    <x v="67"/>
    <x v="0"/>
    <s v=" https://gateway-apim-test.vuce.gob.pe/pass-through-https-cert/cp2/gestionduenave-query/1.0/count-pasajero-tripulante/count?escalaId=2180&amp;estado=S&amp;indicadorEs=E "/>
    <s v="No aplica"/>
    <s v=" Bearer eyJhbGciOiJSUzI1NiIsInR5cCIgOiAiSldUIiwia2lkIiA6ICJZbzNJa18xYU9XUk5QcWxPLVJVTmUzVjhESldTU2U0eUgybFp4MG52cy1rIn0.eyJleHAiOjE3NTU2NDE4MDIsImlhdCI6MTc1NTY0MDAwMiwianRpIjoiMDYyYWRjYjMtNDg5ZS00OWE4LTkzZTYtMTI0OWNiNzI4MzM4IiwiaXNzIjoiaHR0cHM6Ly9hdXRob3JpemUtdGVzdC52dWNlLmdvYi5wZS9hdXRoMi9yZWFsbXMvYXV0ZW50aWNhY2lvbjIiLCJhdWQiOiJhY2NvdW50Iiwic3ViIjoiZjo1ODY4MTA4Zi0yZTdkLTQ4NGEtYTZkYi00ZWYyMmZhZjJlYWE6Y3AtY2VydGktMDhAZ21haWwuY29tIiwidHlwIjoiQmVhcmVyIiwiYXpwIjoibGFuZGluZy1hdXRoMiIsInNlc3Npb25fc3RhdGUiOiIyMDMxNzJhYS03MWY1LTQxNWEtOTZjMy0xMmQ3NDE2ZjUyZTc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yMDMxNzJhYS03MWY1LTQxNWEtOTZjMy0xMmQ3NDE2ZjUyZTciLCJlbWFpbF92ZXJpZmllZCI6ZmFsc2UsImRlc1RpcG9Eb2N1bWVudG8iOiJETkkiLCJjb2RUaXBvRG9jdW1lbnRvIjoiMiIsInByZWZlcnJlZF91c2VybmFtZSI6ImNwLWNlcnRpLTA4QGdtYWlsLmNvbSIsIm51bWVyb0RvY3VtZW50byI6IjQwODk4MDAzIiwiYXBlTWF0ZXJubyI6Ik1pcmV6Iiwibm9tYnJlQ29tcGxldG8iOiJNYXJ0YSBNZW5kZXogTWlyZXoiLCJhcGVQYXRlcm5vIjoiTWVuZGV6IiwiZW1haWwiOiJjcC1jZXJ0aS0wOEBnbWFpbC5jb20iLCJub21icmVzIjoiTWFydGEifQ.MO9PFes7x2ZHoxZl6g2rQwCIbQr_y6WSX-BcopHWd_xNGXGdUdB0zyZesUF4ml_JLZ_yh3atfkkjxFmrIsqeWJ3IMzzW3v5qfn5u1FeP9X3RMO7mmgixu8Sy5YsQhH63D4BNYmMWqaXJWB0_t6qWR1Hs87phAu6RxSDcXFkMmU5lap_dKxXrpSxrtMi0mg5p5Z7L5ZOQjRFkJJ_qmNhHTUAlvgdOofQJA0Yu4FCZ_USOOMExebVGZ8tmLsuXzWDnFr2DwbdRAM_8E9Px-g9Dy-mECIr8d8Badgp9Q5c6x8IfiyMv61B8hUJvKHs0QSN7q0LEaKPeBHz2Pyt-pLYk9A "/>
    <n v="107"/>
    <s v=" 107 | Marta Mendez Mirez "/>
    <s v=" application/json, text/plain, */* "/>
    <s v=" No aplica "/>
    <n v="20131312955"/>
    <s v="gestionduenave-query"/>
    <s v=" https://gateway-apim-test.vuce.gob.pe/pass-through-https-cert/cp2/gestionduenave-query/1.0/count-pasajero-tripulante/count?escalaId=2180&amp;estado=S&amp;indicadorEs=E "/>
    <n v="161"/>
    <n v="124"/>
    <s v=" https://gateway-apim-test.vuce.gob.pe/pass-through-https-cert/cp2/gestionduenave-query/1.0/count-pasajero-tripulante/count?"/>
    <s v=" https://gateway-apim-test.vuce.gob.pe/pass-through-https-cert/cp2/gestionduenave-query/1.0/count-pasajero-tripulante/count?"/>
    <x v="122"/>
  </r>
  <r>
    <s v="Lista de provisiones - Opinar"/>
    <x v="0"/>
    <x v="0"/>
    <x v="74"/>
    <x v="0"/>
    <s v=" https://gateway-apim-test.vuce.gob.pe/pass-through-https-cert/cp2/gestionduenave-query/1.0/count-pasajero-tripulante/count?escalaId=2180&amp;estado=S&amp;indicadorEs=E "/>
    <s v="No aplica"/>
    <s v=" Bearer eyJhbGciOiJSUzI1NiIsInR5cCIgOiAiSldUIiwia2lkIiA6ICJZbzNJa18xYU9XUk5QcWxPLVJVTmUzVjhESldTU2U0eUgybFp4MG52cy1rIn0.eyJleHAiOjE3NTU2NDE4MDIsImlhdCI6MTc1NTY0MDAwMiwianRpIjoiMDYyYWRjYjMtNDg5ZS00OWE4LTkzZTYtMTI0OWNiNzI4MzM4IiwiaXNzIjoiaHR0cHM6Ly9hdXRob3JpemUtdGVzdC52dWNlLmdvYi5wZS9hdXRoMi9yZWFsbXMvYXV0ZW50aWNhY2lvbjIiLCJhdWQiOiJhY2NvdW50Iiwic3ViIjoiZjo1ODY4MTA4Zi0yZTdkLTQ4NGEtYTZkYi00ZWYyMmZhZjJlYWE6Y3AtY2VydGktMDhAZ21haWwuY29tIiwidHlwIjoiQmVhcmVyIiwiYXpwIjoibGFuZGluZy1hdXRoMiIsInNlc3Npb25fc3RhdGUiOiIyMDMxNzJhYS03MWY1LTQxNWEtOTZjMy0xMmQ3NDE2ZjUyZTc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yMDMxNzJhYS03MWY1LTQxNWEtOTZjMy0xMmQ3NDE2ZjUyZTciLCJlbWFpbF92ZXJpZmllZCI6ZmFsc2UsImRlc1RpcG9Eb2N1bWVudG8iOiJETkkiLCJjb2RUaXBvRG9jdW1lbnRvIjoiMiIsInByZWZlcnJlZF91c2VybmFtZSI6ImNwLWNlcnRpLTA4QGdtYWlsLmNvbSIsIm51bWVyb0RvY3VtZW50byI6IjQwODk4MDAzIiwiYXBlTWF0ZXJubyI6Ik1pcmV6Iiwibm9tYnJlQ29tcGxldG8iOiJNYXJ0YSBNZW5kZXogTWlyZXoiLCJhcGVQYXRlcm5vIjoiTWVuZGV6IiwiZW1haWwiOiJjcC1jZXJ0aS0wOEBnbWFpbC5jb20iLCJub21icmVzIjoiTWFydGEifQ.MO9PFes7x2ZHoxZl6g2rQwCIbQr_y6WSX-BcopHWd_xNGXGdUdB0zyZesUF4ml_JLZ_yh3atfkkjxFmrIsqeWJ3IMzzW3v5qfn5u1FeP9X3RMO7mmgixu8Sy5YsQhH63D4BNYmMWqaXJWB0_t6qWR1Hs87phAu6RxSDcXFkMmU5lap_dKxXrpSxrtMi0mg5p5Z7L5ZOQjRFkJJ_qmNhHTUAlvgdOofQJA0Yu4FCZ_USOOMExebVGZ8tmLsuXzWDnFr2DwbdRAM_8E9Px-g9Dy-mECIr8d8Badgp9Q5c6x8IfiyMv61B8hUJvKHs0QSN7q0LEaKPeBHz2Pyt-pLYk9A "/>
    <n v="107"/>
    <s v=" 107 | Marta Mendez Mirez "/>
    <s v=" application/json, text/plain, */* "/>
    <s v=" No aplica "/>
    <n v="20131312955"/>
    <s v="gestionduenave-query"/>
    <s v=" https://gateway-apim-test.vuce.gob.pe/pass-through-https-cert/cp2/gestionduenave-query/1.0/count-pasajero-tripulante/count?escalaId=2180&amp;estado=S&amp;indicadorEs=E "/>
    <n v="161"/>
    <n v="124"/>
    <s v=" https://gateway-apim-test.vuce.gob.pe/pass-through-https-cert/cp2/gestionduenave-query/1.0/count-pasajero-tripulante/count?"/>
    <s v=" https://gateway-apim-test.vuce.gob.pe/pass-through-https-cert/cp2/gestionduenave-query/1.0/count-pasajero-tripulante/count?"/>
    <x v="122"/>
  </r>
  <r>
    <s v="Lista de provisiones - Opinar"/>
    <x v="0"/>
    <x v="0"/>
    <x v="74"/>
    <x v="0"/>
    <s v=" https://gateway-apim-test.vuce.gob.pe/pass-through-https-cert/cp2/gestionduenave-query/1.0/count-pasajero-tripulante/count?escalaId=2180&amp;estado=S&amp;indicadorEs=E "/>
    <s v="No aplica"/>
    <s v=" Bearer eyJhbGciOiJSUzI1NiIsInR5cCIgOiAiSldUIiwia2lkIiA6ICJZbzNJa18xYU9XUk5QcWxPLVJVTmUzVjhESldTU2U0eUgybFp4MG52cy1rIn0.eyJleHAiOjE3NTU2NDE4MDIsImlhdCI6MTc1NTY0MDAwMiwianRpIjoiMDYyYWRjYjMtNDg5ZS00OWE4LTkzZTYtMTI0OWNiNzI4MzM4IiwiaXNzIjoiaHR0cHM6Ly9hdXRob3JpemUtdGVzdC52dWNlLmdvYi5wZS9hdXRoMi9yZWFsbXMvYXV0ZW50aWNhY2lvbjIiLCJhdWQiOiJhY2NvdW50Iiwic3ViIjoiZjo1ODY4MTA4Zi0yZTdkLTQ4NGEtYTZkYi00ZWYyMmZhZjJlYWE6Y3AtY2VydGktMDhAZ21haWwuY29tIiwidHlwIjoiQmVhcmVyIiwiYXpwIjoibGFuZGluZy1hdXRoMiIsInNlc3Npb25fc3RhdGUiOiIyMDMxNzJhYS03MWY1LTQxNWEtOTZjMy0xMmQ3NDE2ZjUyZTc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yMDMxNzJhYS03MWY1LTQxNWEtOTZjMy0xMmQ3NDE2ZjUyZTciLCJlbWFpbF92ZXJpZmllZCI6ZmFsc2UsImRlc1RpcG9Eb2N1bWVudG8iOiJETkkiLCJjb2RUaXBvRG9jdW1lbnRvIjoiMiIsInByZWZlcnJlZF91c2VybmFtZSI6ImNwLWNlcnRpLTA4QGdtYWlsLmNvbSIsIm51bWVyb0RvY3VtZW50byI6IjQwODk4MDAzIiwiYXBlTWF0ZXJubyI6Ik1pcmV6Iiwibm9tYnJlQ29tcGxldG8iOiJNYXJ0YSBNZW5kZXogTWlyZXoiLCJhcGVQYXRlcm5vIjoiTWVuZGV6IiwiZW1haWwiOiJjcC1jZXJ0aS0wOEBnbWFpbC5jb20iLCJub21icmVzIjoiTWFydGEifQ.MO9PFes7x2ZHoxZl6g2rQwCIbQr_y6WSX-BcopHWd_xNGXGdUdB0zyZesUF4ml_JLZ_yh3atfkkjxFmrIsqeWJ3IMzzW3v5qfn5u1FeP9X3RMO7mmgixu8Sy5YsQhH63D4BNYmMWqaXJWB0_t6qWR1Hs87phAu6RxSDcXFkMmU5lap_dKxXrpSxrtMi0mg5p5Z7L5ZOQjRFkJJ_qmNhHTUAlvgdOofQJA0Yu4FCZ_USOOMExebVGZ8tmLsuXzWDnFr2DwbdRAM_8E9Px-g9Dy-mECIr8d8Badgp9Q5c6x8IfiyMv61B8hUJvKHs0QSN7q0LEaKPeBHz2Pyt-pLYk9A "/>
    <n v="107"/>
    <s v=" 107 | Marta Mendez Mirez "/>
    <s v=" application/json, text/plain, */* "/>
    <s v=" No aplica "/>
    <n v="20131312955"/>
    <s v="gestionduenave-query"/>
    <s v=" https://gateway-apim-test.vuce.gob.pe/pass-through-https-cert/cp2/gestionduenave-query/1.0/count-pasajero-tripulante/count?escalaId=2180&amp;estado=S&amp;indicadorEs=E "/>
    <n v="161"/>
    <n v="124"/>
    <s v=" https://gateway-apim-test.vuce.gob.pe/pass-through-https-cert/cp2/gestionduenave-query/1.0/count-pasajero-tripulante/count?"/>
    <s v=" https://gateway-apim-test.vuce.gob.pe/pass-through-https-cert/cp2/gestionduenave-query/1.0/count-pasajero-tripulante/count?"/>
    <x v="122"/>
  </r>
  <r>
    <s v="Lista de provisiones - Opinar"/>
    <x v="0"/>
    <x v="0"/>
    <x v="74"/>
    <x v="0"/>
    <s v=" https://gateway-apim-test.vuce.gob.pe/pass-through-https-cert/cp2/gestionduenave-query/1.0/count-pasajero-tripulante/count?escalaId=2180&amp;estado=S&amp;indicadorEs=E "/>
    <s v="No aplica"/>
    <s v=" Bearer eyJhbGciOiJSUzI1NiIsInR5cCIgOiAiSldUIiwia2lkIiA6ICJZbzNJa18xYU9XUk5QcWxPLVJVTmUzVjhESldTU2U0eUgybFp4MG52cy1rIn0.eyJleHAiOjE3NTU2NDE4MDIsImlhdCI6MTc1NTY0MDAwMiwianRpIjoiMDYyYWRjYjMtNDg5ZS00OWE4LTkzZTYtMTI0OWNiNzI4MzM4IiwiaXNzIjoiaHR0cHM6Ly9hdXRob3JpemUtdGVzdC52dWNlLmdvYi5wZS9hdXRoMi9yZWFsbXMvYXV0ZW50aWNhY2lvbjIiLCJhdWQiOiJhY2NvdW50Iiwic3ViIjoiZjo1ODY4MTA4Zi0yZTdkLTQ4NGEtYTZkYi00ZWYyMmZhZjJlYWE6Y3AtY2VydGktMDhAZ21haWwuY29tIiwidHlwIjoiQmVhcmVyIiwiYXpwIjoibGFuZGluZy1hdXRoMiIsInNlc3Npb25fc3RhdGUiOiIyMDMxNzJhYS03MWY1LTQxNWEtOTZjMy0xMmQ3NDE2ZjUyZTc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yMDMxNzJhYS03MWY1LTQxNWEtOTZjMy0xMmQ3NDE2ZjUyZTciLCJlbWFpbF92ZXJpZmllZCI6ZmFsc2UsImRlc1RpcG9Eb2N1bWVudG8iOiJETkkiLCJjb2RUaXBvRG9jdW1lbnRvIjoiMiIsInByZWZlcnJlZF91c2VybmFtZSI6ImNwLWNlcnRpLTA4QGdtYWlsLmNvbSIsIm51bWVyb0RvY3VtZW50byI6IjQwODk4MDAzIiwiYXBlTWF0ZXJubyI6Ik1pcmV6Iiwibm9tYnJlQ29tcGxldG8iOiJNYXJ0YSBNZW5kZXogTWlyZXoiLCJhcGVQYXRlcm5vIjoiTWVuZGV6IiwiZW1haWwiOiJjcC1jZXJ0aS0wOEBnbWFpbC5jb20iLCJub21icmVzIjoiTWFydGEifQ.MO9PFes7x2ZHoxZl6g2rQwCIbQr_y6WSX-BcopHWd_xNGXGdUdB0zyZesUF4ml_JLZ_yh3atfkkjxFmrIsqeWJ3IMzzW3v5qfn5u1FeP9X3RMO7mmgixu8Sy5YsQhH63D4BNYmMWqaXJWB0_t6qWR1Hs87phAu6RxSDcXFkMmU5lap_dKxXrpSxrtMi0mg5p5Z7L5ZOQjRFkJJ_qmNhHTUAlvgdOofQJA0Yu4FCZ_USOOMExebVGZ8tmLsuXzWDnFr2DwbdRAM_8E9Px-g9Dy-mECIr8d8Badgp9Q5c6x8IfiyMv61B8hUJvKHs0QSN7q0LEaKPeBHz2Pyt-pLYk9A "/>
    <n v="107"/>
    <s v=" 107 | Marta Mendez Mirez "/>
    <s v=" application/json, text/plain, */* "/>
    <s v=" No aplica "/>
    <n v="20131312955"/>
    <s v="gestionduenave-query"/>
    <s v=" https://gateway-apim-test.vuce.gob.pe/pass-through-https-cert/cp2/gestionduenave-query/1.0/count-pasajero-tripulante/count?escalaId=2180&amp;estado=S&amp;indicadorEs=E "/>
    <n v="161"/>
    <n v="124"/>
    <s v=" https://gateway-apim-test.vuce.gob.pe/pass-through-https-cert/cp2/gestionduenave-query/1.0/count-pasajero-tripulante/count?"/>
    <s v=" https://gateway-apim-test.vuce.gob.pe/pass-through-https-cert/cp2/gestionduenave-query/1.0/count-pasajero-tripulante/count?"/>
    <x v="122"/>
  </r>
  <r>
    <s v="Lista de provisiones - Opinar"/>
    <x v="0"/>
    <x v="0"/>
    <x v="74"/>
    <x v="0"/>
    <s v=" https://gateway-apim-test.vuce.gob.pe/pass-through-https-cert/cp2/gestionduenave-query/1.0/count-pasajero-tripulante/count?escalaId=2180&amp;estado=S&amp;indicadorEs=E "/>
    <s v="No aplica"/>
    <s v=" Bearer eyJhbGciOiJSUzI1NiIsInR5cCIgOiAiSldUIiwia2lkIiA6ICJZbzNJa18xYU9XUk5QcWxPLVJVTmUzVjhESldTU2U0eUgybFp4MG52cy1rIn0.eyJleHAiOjE3NTU2NDE4MDIsImlhdCI6MTc1NTY0MDAwMiwianRpIjoiMDYyYWRjYjMtNDg5ZS00OWE4LTkzZTYtMTI0OWNiNzI4MzM4IiwiaXNzIjoiaHR0cHM6Ly9hdXRob3JpemUtdGVzdC52dWNlLmdvYi5wZS9hdXRoMi9yZWFsbXMvYXV0ZW50aWNhY2lvbjIiLCJhdWQiOiJhY2NvdW50Iiwic3ViIjoiZjo1ODY4MTA4Zi0yZTdkLTQ4NGEtYTZkYi00ZWYyMmZhZjJlYWE6Y3AtY2VydGktMDhAZ21haWwuY29tIiwidHlwIjoiQmVhcmVyIiwiYXpwIjoibGFuZGluZy1hdXRoMiIsInNlc3Npb25fc3RhdGUiOiIyMDMxNzJhYS03MWY1LTQxNWEtOTZjMy0xMmQ3NDE2ZjUyZTc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yMDMxNzJhYS03MWY1LTQxNWEtOTZjMy0xMmQ3NDE2ZjUyZTciLCJlbWFpbF92ZXJpZmllZCI6ZmFsc2UsImRlc1RpcG9Eb2N1bWVudG8iOiJETkkiLCJjb2RUaXBvRG9jdW1lbnRvIjoiMiIsInByZWZlcnJlZF91c2VybmFtZSI6ImNwLWNlcnRpLTA4QGdtYWlsLmNvbSIsIm51bWVyb0RvY3VtZW50byI6IjQwODk4MDAzIiwiYXBlTWF0ZXJubyI6Ik1pcmV6Iiwibm9tYnJlQ29tcGxldG8iOiJNYXJ0YSBNZW5kZXogTWlyZXoiLCJhcGVQYXRlcm5vIjoiTWVuZGV6IiwiZW1haWwiOiJjcC1jZXJ0aS0wOEBnbWFpbC5jb20iLCJub21icmVzIjoiTWFydGEifQ.MO9PFes7x2ZHoxZl6g2rQwCIbQr_y6WSX-BcopHWd_xNGXGdUdB0zyZesUF4ml_JLZ_yh3atfkkjxFmrIsqeWJ3IMzzW3v5qfn5u1FeP9X3RMO7mmgixu8Sy5YsQhH63D4BNYmMWqaXJWB0_t6qWR1Hs87phAu6RxSDcXFkMmU5lap_dKxXrpSxrtMi0mg5p5Z7L5ZOQjRFkJJ_qmNhHTUAlvgdOofQJA0Yu4FCZ_USOOMExebVGZ8tmLsuXzWDnFr2DwbdRAM_8E9Px-g9Dy-mECIr8d8Badgp9Q5c6x8IfiyMv61B8hUJvKHs0QSN7q0LEaKPeBHz2Pyt-pLYk9A "/>
    <n v="107"/>
    <s v=" 107 | Marta Mendez Mirez "/>
    <s v=" application/json, text/plain, */* "/>
    <s v=" No aplica "/>
    <n v="20131312955"/>
    <s v="gestionduenave-query"/>
    <s v=" https://gateway-apim-test.vuce.gob.pe/pass-through-https-cert/cp2/gestionduenave-query/1.0/count-pasajero-tripulante/count?escalaId=2180&amp;estado=S&amp;indicadorEs=E "/>
    <n v="161"/>
    <n v="124"/>
    <s v=" https://gateway-apim-test.vuce.gob.pe/pass-through-https-cert/cp2/gestionduenave-query/1.0/count-pasajero-tripulante/count?"/>
    <s v=" https://gateway-apim-test.vuce.gob.pe/pass-through-https-cert/cp2/gestionduenave-query/1.0/count-pasajero-tripulante/count?"/>
    <x v="122"/>
  </r>
  <r>
    <s v="Lista de provisiones - Opinar"/>
    <x v="0"/>
    <x v="0"/>
    <x v="74"/>
    <x v="0"/>
    <s v=" https://gateway-apim-test.vuce.gob.pe/pass-through-https-cert/cp2/gestionduenave-query/1.0/escalas/2180?escalaId=2180 "/>
    <s v="No aplica"/>
    <s v=" Bearer eyJhbGciOiJSUzI1NiIsInR5cCIgOiAiSldUIiwia2lkIiA6ICJZbzNJa18xYU9XUk5QcWxPLVJVTmUzVjhESldTU2U0eUgybFp4MG52cy1rIn0.eyJleHAiOjE3NTU2NDE4MDIsImlhdCI6MTc1NTY0MDAwMiwianRpIjoiMDYyYWRjYjMtNDg5ZS00OWE4LTkzZTYtMTI0OWNiNzI4MzM4IiwiaXNzIjoiaHR0cHM6Ly9hdXRob3JpemUtdGVzdC52dWNlLmdvYi5wZS9hdXRoMi9yZWFsbXMvYXV0ZW50aWNhY2lvbjIiLCJhdWQiOiJhY2NvdW50Iiwic3ViIjoiZjo1ODY4MTA4Zi0yZTdkLTQ4NGEtYTZkYi00ZWYyMmZhZjJlYWE6Y3AtY2VydGktMDhAZ21haWwuY29tIiwidHlwIjoiQmVhcmVyIiwiYXpwIjoibGFuZGluZy1hdXRoMiIsInNlc3Npb25fc3RhdGUiOiIyMDMxNzJhYS03MWY1LTQxNWEtOTZjMy0xMmQ3NDE2ZjUyZTc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yMDMxNzJhYS03MWY1LTQxNWEtOTZjMy0xMmQ3NDE2ZjUyZTciLCJlbWFpbF92ZXJpZmllZCI6ZmFsc2UsImRlc1RpcG9Eb2N1bWVudG8iOiJETkkiLCJjb2RUaXBvRG9jdW1lbnRvIjoiMiIsInByZWZlcnJlZF91c2VybmFtZSI6ImNwLWNlcnRpLTA4QGdtYWlsLmNvbSIsIm51bWVyb0RvY3VtZW50byI6IjQwODk4MDAzIiwiYXBlTWF0ZXJubyI6Ik1pcmV6Iiwibm9tYnJlQ29tcGxldG8iOiJNYXJ0YSBNZW5kZXogTWlyZXoiLCJhcGVQYXRlcm5vIjoiTWVuZGV6IiwiZW1haWwiOiJjcC1jZXJ0aS0wOEBnbWFpbC5jb20iLCJub21icmVzIjoiTWFydGEifQ.MO9PFes7x2ZHoxZl6g2rQwCIbQr_y6WSX-BcopHWd_xNGXGdUdB0zyZesUF4ml_JLZ_yh3atfkkjxFmrIsqeWJ3IMzzW3v5qfn5u1FeP9X3RMO7mmgixu8Sy5YsQhH63D4BNYmMWqaXJWB0_t6qWR1Hs87phAu6RxSDcXFkMmU5lap_dKxXrpSxrtMi0mg5p5Z7L5ZOQjRFkJJ_qmNhHTUAlvgdOofQJA0Yu4FCZ_USOOMExebVGZ8tmLsuXzWDnFr2DwbdRAM_8E9Px-g9Dy-mECIr8d8Badgp9Q5c6x8IfiyMv61B8hUJvKHs0QSN7q0LEaKPeBHz2Pyt-pLYk9A "/>
    <n v="107"/>
    <s v=" 107 | Marta Mendez Mirez "/>
    <s v=" application/json, text/plain, */* "/>
    <s v=" No aplica "/>
    <n v="20131312955"/>
    <s v="gestionduenave-query"/>
    <s v=" https://gateway-apim-test.vuce.gob.pe/pass-through-https-cert/cp2/gestionduenave-query/1.0/escalas/2180?escalaId=2180 "/>
    <n v="119"/>
    <n v="105"/>
    <s v=" https://gateway-apim-test.vuce.gob.pe/pass-through-https-cert/cp2/gestionduenave-query/1.0/escalas/2180?"/>
    <s v=" https://gateway-apim-test.vuce.gob.pe/pass-through-https-cert/cp2/gestionduenave-query/1.0/escalas/2180?"/>
    <x v="13"/>
  </r>
  <r>
    <s v="Lista de provisiones - Opinar"/>
    <x v="0"/>
    <x v="0"/>
    <x v="74"/>
    <x v="0"/>
    <s v=" https://gateway-apim-test.vuce.gob.pe/pass-through-https-cert/cp2/gestionduenave-query/1.0/escalas/convoy/2180 "/>
    <s v="No aplica"/>
    <s v=" Bearer eyJhbGciOiJSUzI1NiIsInR5cCIgOiAiSldUIiwia2lkIiA6ICJZbzNJa18xYU9XUk5QcWxPLVJVTmUzVjhESldTU2U0eUgybFp4MG52cy1rIn0.eyJleHAiOjE3NTU2NDE4MDIsImlhdCI6MTc1NTY0MDAwMiwianRpIjoiMDYyYWRjYjMtNDg5ZS00OWE4LTkzZTYtMTI0OWNiNzI4MzM4IiwiaXNzIjoiaHR0cHM6Ly9hdXRob3JpemUtdGVzdC52dWNlLmdvYi5wZS9hdXRoMi9yZWFsbXMvYXV0ZW50aWNhY2lvbjIiLCJhdWQiOiJhY2NvdW50Iiwic3ViIjoiZjo1ODY4MTA4Zi0yZTdkLTQ4NGEtYTZkYi00ZWYyMmZhZjJlYWE6Y3AtY2VydGktMDhAZ21haWwuY29tIiwidHlwIjoiQmVhcmVyIiwiYXpwIjoibGFuZGluZy1hdXRoMiIsInNlc3Npb25fc3RhdGUiOiIyMDMxNzJhYS03MWY1LTQxNWEtOTZjMy0xMmQ3NDE2ZjUyZTc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yMDMxNzJhYS03MWY1LTQxNWEtOTZjMy0xMmQ3NDE2ZjUyZTciLCJlbWFpbF92ZXJpZmllZCI6ZmFsc2UsImRlc1RpcG9Eb2N1bWVudG8iOiJETkkiLCJjb2RUaXBvRG9jdW1lbnRvIjoiMiIsInByZWZlcnJlZF91c2VybmFtZSI6ImNwLWNlcnRpLTA4QGdtYWlsLmNvbSIsIm51bWVyb0RvY3VtZW50byI6IjQwODk4MDAzIiwiYXBlTWF0ZXJubyI6Ik1pcmV6Iiwibm9tYnJlQ29tcGxldG8iOiJNYXJ0YSBNZW5kZXogTWlyZXoiLCJhcGVQYXRlcm5vIjoiTWVuZGV6IiwiZW1haWwiOiJjcC1jZXJ0aS0wOEBnbWFpbC5jb20iLCJub21icmVzIjoiTWFydGEifQ.MO9PFes7x2ZHoxZl6g2rQwCIbQr_y6WSX-BcopHWd_xNGXGdUdB0zyZesUF4ml_JLZ_yh3atfkkjxFmrIsqeWJ3IMzzW3v5qfn5u1FeP9X3RMO7mmgixu8Sy5YsQhH63D4BNYmMWqaXJWB0_t6qWR1Hs87phAu6RxSDcXFkMmU5lap_dKxXrpSxrtMi0mg5p5Z7L5ZOQjRFkJJ_qmNhHTUAlvgdOofQJA0Yu4FCZ_USOOMExebVGZ8tmLsuXzWDnFr2DwbdRAM_8E9Px-g9Dy-mECIr8d8Badgp9Q5c6x8IfiyMv61B8hUJvKHs0QSN7q0LEaKPeBHz2Pyt-pLYk9A "/>
    <n v="107"/>
    <s v=" 107 | Marta Mendez Mirez "/>
    <s v=" application/json, text/plain, */* "/>
    <s v=" No aplica "/>
    <n v="20131312955"/>
    <s v="gestionduenave-query"/>
    <s v=" https://gateway-apim-test.vuce.gob.pe/pass-through-https-cert/cp2/gestionduenave-query/1.0/escalas/convoy/2180 "/>
    <n v="112"/>
    <n v="112"/>
    <s v=" https://gateway-apim-test.vuce.gob.pe/pass-through-https-cert/cp2/gestionduenave-query/1.0/escalas/convoy/2180 "/>
    <s v=" https://gateway-apim-test.vuce.gob.pe/pass-through-https-cert/cp2/gestionduenave-query/1.0/escalas/convoy/2180 "/>
    <x v="118"/>
  </r>
  <r>
    <s v="Lista de provisiones - Opinar"/>
    <x v="0"/>
    <x v="0"/>
    <x v="74"/>
    <x v="0"/>
    <s v=" https://gateway-apim-test.vuce.gob.pe/pass-through-https-cert/cp2/gestionduenave-query/1.0/escala-seguimientos/escalaId/2180/1?escalaId=2180&amp;estado=1 "/>
    <s v="No aplica"/>
    <s v=" Bearer eyJhbGciOiJSUzI1NiIsInR5cCIgOiAiSldUIiwia2lkIiA6ICJZbzNJa18xYU9XUk5QcWxPLVJVTmUzVjhESldTU2U0eUgybFp4MG52cy1rIn0.eyJleHAiOjE3NTU2NDE4MDIsImlhdCI6MTc1NTY0MDAwMiwianRpIjoiMDYyYWRjYjMtNDg5ZS00OWE4LTkzZTYtMTI0OWNiNzI4MzM4IiwiaXNzIjoiaHR0cHM6Ly9hdXRob3JpemUtdGVzdC52dWNlLmdvYi5wZS9hdXRoMi9yZWFsbXMvYXV0ZW50aWNhY2lvbjIiLCJhdWQiOiJhY2NvdW50Iiwic3ViIjoiZjo1ODY4MTA4Zi0yZTdkLTQ4NGEtYTZkYi00ZWYyMmZhZjJlYWE6Y3AtY2VydGktMDhAZ21haWwuY29tIiwidHlwIjoiQmVhcmVyIiwiYXpwIjoibGFuZGluZy1hdXRoMiIsInNlc3Npb25fc3RhdGUiOiIyMDMxNzJhYS03MWY1LTQxNWEtOTZjMy0xMmQ3NDE2ZjUyZTc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yMDMxNzJhYS03MWY1LTQxNWEtOTZjMy0xMmQ3NDE2ZjUyZTciLCJlbWFpbF92ZXJpZmllZCI6ZmFsc2UsImRlc1RpcG9Eb2N1bWVudG8iOiJETkkiLCJjb2RUaXBvRG9jdW1lbnRvIjoiMiIsInByZWZlcnJlZF91c2VybmFtZSI6ImNwLWNlcnRpLTA4QGdtYWlsLmNvbSIsIm51bWVyb0RvY3VtZW50byI6IjQwODk4MDAzIiwiYXBlTWF0ZXJubyI6Ik1pcmV6Iiwibm9tYnJlQ29tcGxldG8iOiJNYXJ0YSBNZW5kZXogTWlyZXoiLCJhcGVQYXRlcm5vIjoiTWVuZGV6IiwiZW1haWwiOiJjcC1jZXJ0aS0wOEBnbWFpbC5jb20iLCJub21icmVzIjoiTWFydGEifQ.MO9PFes7x2ZHoxZl6g2rQwCIbQr_y6WSX-BcopHWd_xNGXGdUdB0zyZesUF4ml_JLZ_yh3atfkkjxFmrIsqeWJ3IMzzW3v5qfn5u1FeP9X3RMO7mmgixu8Sy5YsQhH63D4BNYmMWqaXJWB0_t6qWR1Hs87phAu6RxSDcXFkMmU5lap_dKxXrpSxrtMi0mg5p5Z7L5ZOQjRFkJJ_qmNhHTUAlvgdOofQJA0Yu4FCZ_USOOMExebVGZ8tmLsuXzWDnFr2DwbdRAM_8E9Px-g9Dy-mECIr8d8Badgp9Q5c6x8IfiyMv61B8hUJvKHs0QSN7q0LEaKPeBHz2Pyt-pLYk9A "/>
    <n v="107"/>
    <s v=" 107 | Marta Mendez Mirez "/>
    <s v=" application/json, text/plain, */* "/>
    <s v=" No aplica "/>
    <n v="20131312955"/>
    <s v="gestionduenave-query"/>
    <s v=" https://gateway-apim-test.vuce.gob.pe/pass-through-https-cert/cp2/gestionduenave-query/1.0/escala-seguimientos/escalaId/2180/1?escalaId=2180&amp;estado=1 "/>
    <n v="151"/>
    <n v="128"/>
    <s v=" https://gateway-apim-test.vuce.gob.pe/pass-through-https-cert/cp2/gestionduenave-query/1.0/escala-seguimientos/escalaId/2180/1?"/>
    <s v=" https://gateway-apim-test.vuce.gob.pe/pass-through-https-cert/cp2/gestionduenave-query/1.0/escala-seguimientos/escalaId/2180/1?"/>
    <x v="126"/>
  </r>
  <r>
    <s v="Lista de provisiones - Opinar"/>
    <x v="0"/>
    <x v="0"/>
    <x v="74"/>
    <x v="0"/>
    <s v=" https://gateway-apim-test.vuce.gob.pe/pass-through-https-cert/cp2/gestionduenave-query/1.0/escala-seguimientos/search?escalaId=2180 "/>
    <s v="No aplica"/>
    <s v=" Bearer eyJhbGciOiJSUzI1NiIsInR5cCIgOiAiSldUIiwia2lkIiA6ICJZbzNJa18xYU9XUk5QcWxPLVJVTmUzVjhESldTU2U0eUgybFp4MG52cy1rIn0.eyJleHAiOjE3NTU2NDE4MDIsImlhdCI6MTc1NTY0MDAwMiwianRpIjoiMDYyYWRjYjMtNDg5ZS00OWE4LTkzZTYtMTI0OWNiNzI4MzM4IiwiaXNzIjoiaHR0cHM6Ly9hdXRob3JpemUtdGVzdC52dWNlLmdvYi5wZS9hdXRoMi9yZWFsbXMvYXV0ZW50aWNhY2lvbjIiLCJhdWQiOiJhY2NvdW50Iiwic3ViIjoiZjo1ODY4MTA4Zi0yZTdkLTQ4NGEtYTZkYi00ZWYyMmZhZjJlYWE6Y3AtY2VydGktMDhAZ21haWwuY29tIiwidHlwIjoiQmVhcmVyIiwiYXpwIjoibGFuZGluZy1hdXRoMiIsInNlc3Npb25fc3RhdGUiOiIyMDMxNzJhYS03MWY1LTQxNWEtOTZjMy0xMmQ3NDE2ZjUyZTc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yMDMxNzJhYS03MWY1LTQxNWEtOTZjMy0xMmQ3NDE2ZjUyZTciLCJlbWFpbF92ZXJpZmllZCI6ZmFsc2UsImRlc1RpcG9Eb2N1bWVudG8iOiJETkkiLCJjb2RUaXBvRG9jdW1lbnRvIjoiMiIsInByZWZlcnJlZF91c2VybmFtZSI6ImNwLWNlcnRpLTA4QGdtYWlsLmNvbSIsIm51bWVyb0RvY3VtZW50byI6IjQwODk4MDAzIiwiYXBlTWF0ZXJubyI6Ik1pcmV6Iiwibm9tYnJlQ29tcGxldG8iOiJNYXJ0YSBNZW5kZXogTWlyZXoiLCJhcGVQYXRlcm5vIjoiTWVuZGV6IiwiZW1haWwiOiJjcC1jZXJ0aS0wOEBnbWFpbC5jb20iLCJub21icmVzIjoiTWFydGEifQ.MO9PFes7x2ZHoxZl6g2rQwCIbQr_y6WSX-BcopHWd_xNGXGdUdB0zyZesUF4ml_JLZ_yh3atfkkjxFmrIsqeWJ3IMzzW3v5qfn5u1FeP9X3RMO7mmgixu8Sy5YsQhH63D4BNYmMWqaXJWB0_t6qWR1Hs87phAu6RxSDcXFkMmU5lap_dKxXrpSxrtMi0mg5p5Z7L5ZOQjRFkJJ_qmNhHTUAlvgdOofQJA0Yu4FCZ_USOOMExebVGZ8tmLsuXzWDnFr2DwbdRAM_8E9Px-g9Dy-mECIr8d8Badgp9Q5c6x8IfiyMv61B8hUJvKHs0QSN7q0LEaKPeBHz2Pyt-pLYk9A "/>
    <n v="107"/>
    <s v=" 107 | Marta Mendez Mirez "/>
    <s v=" application/json, text/plain, */* "/>
    <s v=" No aplica "/>
    <n v="20131312955"/>
    <s v="gestionduenave-query"/>
    <s v=" https://gateway-apim-test.vuce.gob.pe/pass-through-https-cert/cp2/gestionduenave-query/1.0/escala-seguimientos/search?escalaId=2180 "/>
    <n v="133"/>
    <n v="119"/>
    <s v=" https://gateway-apim-test.vuce.gob.pe/pass-through-https-cert/cp2/gestionduenave-query/1.0/escala-seguimientos/search?"/>
    <s v=" https://gateway-apim-test.vuce.gob.pe/pass-through-https-cert/cp2/gestionduenave-query/1.0/escala-seguimientos/search?"/>
    <x v="41"/>
  </r>
  <r>
    <s v="Lista de provisiones - Opinar"/>
    <x v="0"/>
    <x v="0"/>
    <x v="75"/>
    <x v="0"/>
    <s v=" https://gateway-apim-test.vuce.gob.pe/pass-through-https-cert/cp2/gestionduenave-query/1.0/escala-seguimientos/search?escalaId=2180&amp;documentoId=83 "/>
    <s v="No aplica"/>
    <s v=" Bearer eyJhbGciOiJSUzI1NiIsInR5cCIgOiAiSldUIiwia2lkIiA6ICJZbzNJa18xYU9XUk5QcWxPLVJVTmUzVjhESldTU2U0eUgybFp4MG52cy1rIn0.eyJleHAiOjE3NTU2NDE4MDIsImlhdCI6MTc1NTY0MDAwMiwianRpIjoiMDYyYWRjYjMtNDg5ZS00OWE4LTkzZTYtMTI0OWNiNzI4MzM4IiwiaXNzIjoiaHR0cHM6Ly9hdXRob3JpemUtdGVzdC52dWNlLmdvYi5wZS9hdXRoMi9yZWFsbXMvYXV0ZW50aWNhY2lvbjIiLCJhdWQiOiJhY2NvdW50Iiwic3ViIjoiZjo1ODY4MTA4Zi0yZTdkLTQ4NGEtYTZkYi00ZWYyMmZhZjJlYWE6Y3AtY2VydGktMDhAZ21haWwuY29tIiwidHlwIjoiQmVhcmVyIiwiYXpwIjoibGFuZGluZy1hdXRoMiIsInNlc3Npb25fc3RhdGUiOiIyMDMxNzJhYS03MWY1LTQxNWEtOTZjMy0xMmQ3NDE2ZjUyZTc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yMDMxNzJhYS03MWY1LTQxNWEtOTZjMy0xMmQ3NDE2ZjUyZTciLCJlbWFpbF92ZXJpZmllZCI6ZmFsc2UsImRlc1RpcG9Eb2N1bWVudG8iOiJETkkiLCJjb2RUaXBvRG9jdW1lbnRvIjoiMiIsInByZWZlcnJlZF91c2VybmFtZSI6ImNwLWNlcnRpLTA4QGdtYWlsLmNvbSIsIm51bWVyb0RvY3VtZW50byI6IjQwODk4MDAzIiwiYXBlTWF0ZXJubyI6Ik1pcmV6Iiwibm9tYnJlQ29tcGxldG8iOiJNYXJ0YSBNZW5kZXogTWlyZXoiLCJhcGVQYXRlcm5vIjoiTWVuZGV6IiwiZW1haWwiOiJjcC1jZXJ0aS0wOEBnbWFpbC5jb20iLCJub21icmVzIjoiTWFydGEifQ.MO9PFes7x2ZHoxZl6g2rQwCIbQr_y6WSX-BcopHWd_xNGXGdUdB0zyZesUF4ml_JLZ_yh3atfkkjxFmrIsqeWJ3IMzzW3v5qfn5u1FeP9X3RMO7mmgixu8Sy5YsQhH63D4BNYmMWqaXJWB0_t6qWR1Hs87phAu6RxSDcXFkMmU5lap_dKxXrpSxrtMi0mg5p5Z7L5ZOQjRFkJJ_qmNhHTUAlvgdOofQJA0Yu4FCZ_USOOMExebVGZ8tmLsuXzWDnFr2DwbdRAM_8E9Px-g9Dy-mECIr8d8Badgp9Q5c6x8IfiyMv61B8hUJvKHs0QSN7q0LEaKPeBHz2Pyt-pLYk9A "/>
    <n v="107"/>
    <s v=" 107 | Marta Mendez Mirez "/>
    <s v=" application/json, text/plain, */* "/>
    <s v=" No aplica "/>
    <n v="20131312955"/>
    <s v="gestionduenave-query"/>
    <s v=" https://gateway-apim-test.vuce.gob.pe/pass-through-https-cert/cp2/gestionduenave-query/1.0/escala-seguimientos/search?escalaId=2180&amp;documentoId=83 "/>
    <n v="148"/>
    <n v="119"/>
    <s v=" https://gateway-apim-test.vuce.gob.pe/pass-through-https-cert/cp2/gestionduenave-query/1.0/escala-seguimientos/search?"/>
    <s v=" https://gateway-apim-test.vuce.gob.pe/pass-through-https-cert/cp2/gestionduenave-query/1.0/escala-seguimientos/search?"/>
    <x v="41"/>
  </r>
  <r>
    <s v="Lista de provisiones - Opinar"/>
    <x v="0"/>
    <x v="0"/>
    <x v="67"/>
    <x v="0"/>
    <s v=" https://gateway-apim-test.vuce.gob.pe/pass-through-https-cert/cp2/gestionduenave-query/1.0/provisiones/estado/S/escala/2180/indicador/E "/>
    <s v="No aplica"/>
    <s v=" Bearer eyJhbGciOiJSUzI1NiIsInR5cCIgOiAiSldUIiwia2lkIiA6ICJZbzNJa18xYU9XUk5QcWxPLVJVTmUzVjhESldTU2U0eUgybFp4MG52cy1rIn0.eyJleHAiOjE3NTU2NDE4MDIsImlhdCI6MTc1NTY0MDAwMiwianRpIjoiMDYyYWRjYjMtNDg5ZS00OWE4LTkzZTYtMTI0OWNiNzI4MzM4IiwiaXNzIjoiaHR0cHM6Ly9hdXRob3JpemUtdGVzdC52dWNlLmdvYi5wZS9hdXRoMi9yZWFsbXMvYXV0ZW50aWNhY2lvbjIiLCJhdWQiOiJhY2NvdW50Iiwic3ViIjoiZjo1ODY4MTA4Zi0yZTdkLTQ4NGEtYTZkYi00ZWYyMmZhZjJlYWE6Y3AtY2VydGktMDhAZ21haWwuY29tIiwidHlwIjoiQmVhcmVyIiwiYXpwIjoibGFuZGluZy1hdXRoMiIsInNlc3Npb25fc3RhdGUiOiIyMDMxNzJhYS03MWY1LTQxNWEtOTZjMy0xMmQ3NDE2ZjUyZTc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yMDMxNzJhYS03MWY1LTQxNWEtOTZjMy0xMmQ3NDE2ZjUyZTciLCJlbWFpbF92ZXJpZmllZCI6ZmFsc2UsImRlc1RpcG9Eb2N1bWVudG8iOiJETkkiLCJjb2RUaXBvRG9jdW1lbnRvIjoiMiIsInByZWZlcnJlZF91c2VybmFtZSI6ImNwLWNlcnRpLTA4QGdtYWlsLmNvbSIsIm51bWVyb0RvY3VtZW50byI6IjQwODk4MDAzIiwiYXBlTWF0ZXJubyI6Ik1pcmV6Iiwibm9tYnJlQ29tcGxldG8iOiJNYXJ0YSBNZW5kZXogTWlyZXoiLCJhcGVQYXRlcm5vIjoiTWVuZGV6IiwiZW1haWwiOiJjcC1jZXJ0aS0wOEBnbWFpbC5jb20iLCJub21icmVzIjoiTWFydGEifQ.MO9PFes7x2ZHoxZl6g2rQwCIbQr_y6WSX-BcopHWd_xNGXGdUdB0zyZesUF4ml_JLZ_yh3atfkkjxFmrIsqeWJ3IMzzW3v5qfn5u1FeP9X3RMO7mmgixu8Sy5YsQhH63D4BNYmMWqaXJWB0_t6qWR1Hs87phAu6RxSDcXFkMmU5lap_dKxXrpSxrtMi0mg5p5Z7L5ZOQjRFkJJ_qmNhHTUAlvgdOofQJA0Yu4FCZ_USOOMExebVGZ8tmLsuXzWDnFr2DwbdRAM_8E9Px-g9Dy-mECIr8d8Badgp9Q5c6x8IfiyMv61B8hUJvKHs0QSN7q0LEaKPeBHz2Pyt-pLYk9A "/>
    <n v="107"/>
    <s v=" 107 | Marta Mendez Mirez "/>
    <s v=" application/json, text/plain, */* "/>
    <s v=" No aplica "/>
    <n v="20131312955"/>
    <s v="gestionduenave-query"/>
    <s v=" https://gateway-apim-test.vuce.gob.pe/pass-through-https-cert/cp2/gestionduenave-query/1.0/provisiones/estado/S/escala/2180/indicador/E "/>
    <n v="137"/>
    <n v="137"/>
    <s v=" https://gateway-apim-test.vuce.gob.pe/pass-through-https-cert/cp2/gestionduenave-query/1.0/provisiones/estado/S/escala/2180/indicador/E "/>
    <s v=" https://gateway-apim-test.vuce.gob.pe/pass-through-https-cert/cp2/gestionduenave-query/1.0/provisiones/estado/S/escala/2180/indicador/E "/>
    <x v="123"/>
  </r>
  <r>
    <s v="Lista de provisiones - Opinar"/>
    <x v="0"/>
    <x v="0"/>
    <x v="67"/>
    <x v="0"/>
    <s v=" https://gateway-apim-test.vuce.gob.pe/pass-through-https-cert/cp2/gestionduenave-query/1.0/provisiones/estado/S/escala/2180/indicador/E "/>
    <s v="No aplica"/>
    <s v=" Bearer eyJhbGciOiJSUzI1NiIsInR5cCIgOiAiSldUIiwia2lkIiA6ICJZbzNJa18xYU9XUk5QcWxPLVJVTmUzVjhESldTU2U0eUgybFp4MG52cy1rIn0.eyJleHAiOjE3NTU2NDE4MDIsImlhdCI6MTc1NTY0MDAwMiwianRpIjoiMDYyYWRjYjMtNDg5ZS00OWE4LTkzZTYtMTI0OWNiNzI4MzM4IiwiaXNzIjoiaHR0cHM6Ly9hdXRob3JpemUtdGVzdC52dWNlLmdvYi5wZS9hdXRoMi9yZWFsbXMvYXV0ZW50aWNhY2lvbjIiLCJhdWQiOiJhY2NvdW50Iiwic3ViIjoiZjo1ODY4MTA4Zi0yZTdkLTQ4NGEtYTZkYi00ZWYyMmZhZjJlYWE6Y3AtY2VydGktMDhAZ21haWwuY29tIiwidHlwIjoiQmVhcmVyIiwiYXpwIjoibGFuZGluZy1hdXRoMiIsInNlc3Npb25fc3RhdGUiOiIyMDMxNzJhYS03MWY1LTQxNWEtOTZjMy0xMmQ3NDE2ZjUyZTc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yMDMxNzJhYS03MWY1LTQxNWEtOTZjMy0xMmQ3NDE2ZjUyZTciLCJlbWFpbF92ZXJpZmllZCI6ZmFsc2UsImRlc1RpcG9Eb2N1bWVudG8iOiJETkkiLCJjb2RUaXBvRG9jdW1lbnRvIjoiMiIsInByZWZlcnJlZF91c2VybmFtZSI6ImNwLWNlcnRpLTA4QGdtYWlsLmNvbSIsIm51bWVyb0RvY3VtZW50byI6IjQwODk4MDAzIiwiYXBlTWF0ZXJubyI6Ik1pcmV6Iiwibm9tYnJlQ29tcGxldG8iOiJNYXJ0YSBNZW5kZXogTWlyZXoiLCJhcGVQYXRlcm5vIjoiTWVuZGV6IiwiZW1haWwiOiJjcC1jZXJ0aS0wOEBnbWFpbC5jb20iLCJub21icmVzIjoiTWFydGEifQ.MO9PFes7x2ZHoxZl6g2rQwCIbQr_y6WSX-BcopHWd_xNGXGdUdB0zyZesUF4ml_JLZ_yh3atfkkjxFmrIsqeWJ3IMzzW3v5qfn5u1FeP9X3RMO7mmgixu8Sy5YsQhH63D4BNYmMWqaXJWB0_t6qWR1Hs87phAu6RxSDcXFkMmU5lap_dKxXrpSxrtMi0mg5p5Z7L5ZOQjRFkJJ_qmNhHTUAlvgdOofQJA0Yu4FCZ_USOOMExebVGZ8tmLsuXzWDnFr2DwbdRAM_8E9Px-g9Dy-mECIr8d8Badgp9Q5c6x8IfiyMv61B8hUJvKHs0QSN7q0LEaKPeBHz2Pyt-pLYk9A "/>
    <n v="107"/>
    <s v=" 107 | Marta Mendez Mirez "/>
    <s v=" application/json, text/plain, */* "/>
    <s v=" No aplica "/>
    <n v="20131312955"/>
    <s v="gestionduenave-query"/>
    <s v=" https://gateway-apim-test.vuce.gob.pe/pass-through-https-cert/cp2/gestionduenave-query/1.0/provisiones/estado/S/escala/2180/indicador/E "/>
    <n v="137"/>
    <n v="137"/>
    <s v=" https://gateway-apim-test.vuce.gob.pe/pass-through-https-cert/cp2/gestionduenave-query/1.0/provisiones/estado/S/escala/2180/indicador/E "/>
    <s v=" https://gateway-apim-test.vuce.gob.pe/pass-through-https-cert/cp2/gestionduenave-query/1.0/provisiones/estado/S/escala/2180/indicador/E "/>
    <x v="123"/>
  </r>
  <r>
    <s v="Lista de provisiones - Opinar"/>
    <x v="0"/>
    <x v="0"/>
    <x v="67"/>
    <x v="0"/>
    <s v=" https://gateway-apim-test.vuce.gob.pe/pass-through-https-cert/cp2/gestionduenave-query/1.0/provisiones/estado/S/escala/2180/indicador/E "/>
    <s v="No aplica"/>
    <s v=" Bearer eyJhbGciOiJSUzI1NiIsInR5cCIgOiAiSldUIiwia2lkIiA6ICJZbzNJa18xYU9XUk5QcWxPLVJVTmUzVjhESldTU2U0eUgybFp4MG52cy1rIn0.eyJleHAiOjE3NTU2NDE4MDIsImlhdCI6MTc1NTY0MDAwMiwianRpIjoiMDYyYWRjYjMtNDg5ZS00OWE4LTkzZTYtMTI0OWNiNzI4MzM4IiwiaXNzIjoiaHR0cHM6Ly9hdXRob3JpemUtdGVzdC52dWNlLmdvYi5wZS9hdXRoMi9yZWFsbXMvYXV0ZW50aWNhY2lvbjIiLCJhdWQiOiJhY2NvdW50Iiwic3ViIjoiZjo1ODY4MTA4Zi0yZTdkLTQ4NGEtYTZkYi00ZWYyMmZhZjJlYWE6Y3AtY2VydGktMDhAZ21haWwuY29tIiwidHlwIjoiQmVhcmVyIiwiYXpwIjoibGFuZGluZy1hdXRoMiIsInNlc3Npb25fc3RhdGUiOiIyMDMxNzJhYS03MWY1LTQxNWEtOTZjMy0xMmQ3NDE2ZjUyZTc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yMDMxNzJhYS03MWY1LTQxNWEtOTZjMy0xMmQ3NDE2ZjUyZTciLCJlbWFpbF92ZXJpZmllZCI6ZmFsc2UsImRlc1RpcG9Eb2N1bWVudG8iOiJETkkiLCJjb2RUaXBvRG9jdW1lbnRvIjoiMiIsInByZWZlcnJlZF91c2VybmFtZSI6ImNwLWNlcnRpLTA4QGdtYWlsLmNvbSIsIm51bWVyb0RvY3VtZW50byI6IjQwODk4MDAzIiwiYXBlTWF0ZXJubyI6Ik1pcmV6Iiwibm9tYnJlQ29tcGxldG8iOiJNYXJ0YSBNZW5kZXogTWlyZXoiLCJhcGVQYXRlcm5vIjoiTWVuZGV6IiwiZW1haWwiOiJjcC1jZXJ0aS0wOEBnbWFpbC5jb20iLCJub21icmVzIjoiTWFydGEifQ.MO9PFes7x2ZHoxZl6g2rQwCIbQr_y6WSX-BcopHWd_xNGXGdUdB0zyZesUF4ml_JLZ_yh3atfkkjxFmrIsqeWJ3IMzzW3v5qfn5u1FeP9X3RMO7mmgixu8Sy5YsQhH63D4BNYmMWqaXJWB0_t6qWR1Hs87phAu6RxSDcXFkMmU5lap_dKxXrpSxrtMi0mg5p5Z7L5ZOQjRFkJJ_qmNhHTUAlvgdOofQJA0Yu4FCZ_USOOMExebVGZ8tmLsuXzWDnFr2DwbdRAM_8E9Px-g9Dy-mECIr8d8Badgp9Q5c6x8IfiyMv61B8hUJvKHs0QSN7q0LEaKPeBHz2Pyt-pLYk9A "/>
    <n v="107"/>
    <s v=" 107 | Marta Mendez Mirez "/>
    <s v=" application/json, text/plain, */* "/>
    <s v=" No aplica "/>
    <n v="20131312955"/>
    <s v="gestionduenave-query"/>
    <s v=" https://gateway-apim-test.vuce.gob.pe/pass-through-https-cert/cp2/gestionduenave-query/1.0/provisiones/estado/S/escala/2180/indicador/E "/>
    <n v="137"/>
    <n v="137"/>
    <s v=" https://gateway-apim-test.vuce.gob.pe/pass-through-https-cert/cp2/gestionduenave-query/1.0/provisiones/estado/S/escala/2180/indicador/E "/>
    <s v=" https://gateway-apim-test.vuce.gob.pe/pass-through-https-cert/cp2/gestionduenave-query/1.0/provisiones/estado/S/escala/2180/indicador/E "/>
    <x v="123"/>
  </r>
  <r>
    <s v="Lista de provisiones - Opinar"/>
    <x v="0"/>
    <x v="0"/>
    <x v="74"/>
    <x v="0"/>
    <s v=" https://gateway-apim-test.vuce.gob.pe/pass-through-https-cert/cp2/gestionduenave-query/1.0/provisiones/estado/S/escala/2180/indicador/E "/>
    <s v="No aplica"/>
    <s v=" Bearer eyJhbGciOiJSUzI1NiIsInR5cCIgOiAiSldUIiwia2lkIiA6ICJZbzNJa18xYU9XUk5QcWxPLVJVTmUzVjhESldTU2U0eUgybFp4MG52cy1rIn0.eyJleHAiOjE3NTU2NDE4MDIsImlhdCI6MTc1NTY0MDAwMiwianRpIjoiMDYyYWRjYjMtNDg5ZS00OWE4LTkzZTYtMTI0OWNiNzI4MzM4IiwiaXNzIjoiaHR0cHM6Ly9hdXRob3JpemUtdGVzdC52dWNlLmdvYi5wZS9hdXRoMi9yZWFsbXMvYXV0ZW50aWNhY2lvbjIiLCJhdWQiOiJhY2NvdW50Iiwic3ViIjoiZjo1ODY4MTA4Zi0yZTdkLTQ4NGEtYTZkYi00ZWYyMmZhZjJlYWE6Y3AtY2VydGktMDhAZ21haWwuY29tIiwidHlwIjoiQmVhcmVyIiwiYXpwIjoibGFuZGluZy1hdXRoMiIsInNlc3Npb25fc3RhdGUiOiIyMDMxNzJhYS03MWY1LTQxNWEtOTZjMy0xMmQ3NDE2ZjUyZTc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yMDMxNzJhYS03MWY1LTQxNWEtOTZjMy0xMmQ3NDE2ZjUyZTciLCJlbWFpbF92ZXJpZmllZCI6ZmFsc2UsImRlc1RpcG9Eb2N1bWVudG8iOiJETkkiLCJjb2RUaXBvRG9jdW1lbnRvIjoiMiIsInByZWZlcnJlZF91c2VybmFtZSI6ImNwLWNlcnRpLTA4QGdtYWlsLmNvbSIsIm51bWVyb0RvY3VtZW50byI6IjQwODk4MDAzIiwiYXBlTWF0ZXJubyI6Ik1pcmV6Iiwibm9tYnJlQ29tcGxldG8iOiJNYXJ0YSBNZW5kZXogTWlyZXoiLCJhcGVQYXRlcm5vIjoiTWVuZGV6IiwiZW1haWwiOiJjcC1jZXJ0aS0wOEBnbWFpbC5jb20iLCJub21icmVzIjoiTWFydGEifQ.MO9PFes7x2ZHoxZl6g2rQwCIbQr_y6WSX-BcopHWd_xNGXGdUdB0zyZesUF4ml_JLZ_yh3atfkkjxFmrIsqeWJ3IMzzW3v5qfn5u1FeP9X3RMO7mmgixu8Sy5YsQhH63D4BNYmMWqaXJWB0_t6qWR1Hs87phAu6RxSDcXFkMmU5lap_dKxXrpSxrtMi0mg5p5Z7L5ZOQjRFkJJ_qmNhHTUAlvgdOofQJA0Yu4FCZ_USOOMExebVGZ8tmLsuXzWDnFr2DwbdRAM_8E9Px-g9Dy-mECIr8d8Badgp9Q5c6x8IfiyMv61B8hUJvKHs0QSN7q0LEaKPeBHz2Pyt-pLYk9A "/>
    <n v="107"/>
    <s v=" 107 | Marta Mendez Mirez "/>
    <s v=" application/json, text/plain, */* "/>
    <s v=" No aplica "/>
    <n v="20131312955"/>
    <s v="gestionduenave-query"/>
    <s v=" https://gateway-apim-test.vuce.gob.pe/pass-through-https-cert/cp2/gestionduenave-query/1.0/provisiones/estado/S/escala/2180/indicador/E "/>
    <n v="137"/>
    <n v="137"/>
    <s v=" https://gateway-apim-test.vuce.gob.pe/pass-through-https-cert/cp2/gestionduenave-query/1.0/provisiones/estado/S/escala/2180/indicador/E "/>
    <s v=" https://gateway-apim-test.vuce.gob.pe/pass-through-https-cert/cp2/gestionduenave-query/1.0/provisiones/estado/S/escala/2180/indicador/E "/>
    <x v="123"/>
  </r>
  <r>
    <s v="Lista de provisiones - Opinar"/>
    <x v="0"/>
    <x v="0"/>
    <x v="74"/>
    <x v="0"/>
    <s v=" https://gateway-apim-test.vuce.gob.pe/pass-through-https-cert/cp2/gestionduenave-query/1.0/provisiones/estado/S/escala/2180/indicador/E "/>
    <s v="No aplica"/>
    <s v=" Bearer eyJhbGciOiJSUzI1NiIsInR5cCIgOiAiSldUIiwia2lkIiA6ICJZbzNJa18xYU9XUk5QcWxPLVJVTmUzVjhESldTU2U0eUgybFp4MG52cy1rIn0.eyJleHAiOjE3NTU2NDE4MDIsImlhdCI6MTc1NTY0MDAwMiwianRpIjoiMDYyYWRjYjMtNDg5ZS00OWE4LTkzZTYtMTI0OWNiNzI4MzM4IiwiaXNzIjoiaHR0cHM6Ly9hdXRob3JpemUtdGVzdC52dWNlLmdvYi5wZS9hdXRoMi9yZWFsbXMvYXV0ZW50aWNhY2lvbjIiLCJhdWQiOiJhY2NvdW50Iiwic3ViIjoiZjo1ODY4MTA4Zi0yZTdkLTQ4NGEtYTZkYi00ZWYyMmZhZjJlYWE6Y3AtY2VydGktMDhAZ21haWwuY29tIiwidHlwIjoiQmVhcmVyIiwiYXpwIjoibGFuZGluZy1hdXRoMiIsInNlc3Npb25fc3RhdGUiOiIyMDMxNzJhYS03MWY1LTQxNWEtOTZjMy0xMmQ3NDE2ZjUyZTc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yMDMxNzJhYS03MWY1LTQxNWEtOTZjMy0xMmQ3NDE2ZjUyZTciLCJlbWFpbF92ZXJpZmllZCI6ZmFsc2UsImRlc1RpcG9Eb2N1bWVudG8iOiJETkkiLCJjb2RUaXBvRG9jdW1lbnRvIjoiMiIsInByZWZlcnJlZF91c2VybmFtZSI6ImNwLWNlcnRpLTA4QGdtYWlsLmNvbSIsIm51bWVyb0RvY3VtZW50byI6IjQwODk4MDAzIiwiYXBlTWF0ZXJubyI6Ik1pcmV6Iiwibm9tYnJlQ29tcGxldG8iOiJNYXJ0YSBNZW5kZXogTWlyZXoiLCJhcGVQYXRlcm5vIjoiTWVuZGV6IiwiZW1haWwiOiJjcC1jZXJ0aS0wOEBnbWFpbC5jb20iLCJub21icmVzIjoiTWFydGEifQ.MO9PFes7x2ZHoxZl6g2rQwCIbQr_y6WSX-BcopHWd_xNGXGdUdB0zyZesUF4ml_JLZ_yh3atfkkjxFmrIsqeWJ3IMzzW3v5qfn5u1FeP9X3RMO7mmgixu8Sy5YsQhH63D4BNYmMWqaXJWB0_t6qWR1Hs87phAu6RxSDcXFkMmU5lap_dKxXrpSxrtMi0mg5p5Z7L5ZOQjRFkJJ_qmNhHTUAlvgdOofQJA0Yu4FCZ_USOOMExebVGZ8tmLsuXzWDnFr2DwbdRAM_8E9Px-g9Dy-mECIr8d8Badgp9Q5c6x8IfiyMv61B8hUJvKHs0QSN7q0LEaKPeBHz2Pyt-pLYk9A "/>
    <n v="107"/>
    <s v=" 107 | Marta Mendez Mirez "/>
    <s v=" application/json, text/plain, */* "/>
    <s v=" No aplica "/>
    <n v="20131312955"/>
    <s v="gestionduenave-query"/>
    <s v=" https://gateway-apim-test.vuce.gob.pe/pass-through-https-cert/cp2/gestionduenave-query/1.0/provisiones/estado/S/escala/2180/indicador/E "/>
    <n v="137"/>
    <n v="137"/>
    <s v=" https://gateway-apim-test.vuce.gob.pe/pass-through-https-cert/cp2/gestionduenave-query/1.0/provisiones/estado/S/escala/2180/indicador/E "/>
    <s v=" https://gateway-apim-test.vuce.gob.pe/pass-through-https-cert/cp2/gestionduenave-query/1.0/provisiones/estado/S/escala/2180/indicador/E "/>
    <x v="123"/>
  </r>
  <r>
    <s v="Lista de provisiones - Opinar"/>
    <x v="0"/>
    <x v="0"/>
    <x v="74"/>
    <x v="0"/>
    <s v=" https://gateway-apim-test.vuce.gob.pe/pass-through-https-cert/cp2/gestionduenave-query/1.0/provisiones/estado/S/escala/2180/indicador/E "/>
    <s v="No aplica"/>
    <s v=" Bearer eyJhbGciOiJSUzI1NiIsInR5cCIgOiAiSldUIiwia2lkIiA6ICJZbzNJa18xYU9XUk5QcWxPLVJVTmUzVjhESldTU2U0eUgybFp4MG52cy1rIn0.eyJleHAiOjE3NTU2NDE4MDIsImlhdCI6MTc1NTY0MDAwMiwianRpIjoiMDYyYWRjYjMtNDg5ZS00OWE4LTkzZTYtMTI0OWNiNzI4MzM4IiwiaXNzIjoiaHR0cHM6Ly9hdXRob3JpemUtdGVzdC52dWNlLmdvYi5wZS9hdXRoMi9yZWFsbXMvYXV0ZW50aWNhY2lvbjIiLCJhdWQiOiJhY2NvdW50Iiwic3ViIjoiZjo1ODY4MTA4Zi0yZTdkLTQ4NGEtYTZkYi00ZWYyMmZhZjJlYWE6Y3AtY2VydGktMDhAZ21haWwuY29tIiwidHlwIjoiQmVhcmVyIiwiYXpwIjoibGFuZGluZy1hdXRoMiIsInNlc3Npb25fc3RhdGUiOiIyMDMxNzJhYS03MWY1LTQxNWEtOTZjMy0xMmQ3NDE2ZjUyZTc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yMDMxNzJhYS03MWY1LTQxNWEtOTZjMy0xMmQ3NDE2ZjUyZTciLCJlbWFpbF92ZXJpZmllZCI6ZmFsc2UsImRlc1RpcG9Eb2N1bWVudG8iOiJETkkiLCJjb2RUaXBvRG9jdW1lbnRvIjoiMiIsInByZWZlcnJlZF91c2VybmFtZSI6ImNwLWNlcnRpLTA4QGdtYWlsLmNvbSIsIm51bWVyb0RvY3VtZW50byI6IjQwODk4MDAzIiwiYXBlTWF0ZXJubyI6Ik1pcmV6Iiwibm9tYnJlQ29tcGxldG8iOiJNYXJ0YSBNZW5kZXogTWlyZXoiLCJhcGVQYXRlcm5vIjoiTWVuZGV6IiwiZW1haWwiOiJjcC1jZXJ0aS0wOEBnbWFpbC5jb20iLCJub21icmVzIjoiTWFydGEifQ.MO9PFes7x2ZHoxZl6g2rQwCIbQr_y6WSX-BcopHWd_xNGXGdUdB0zyZesUF4ml_JLZ_yh3atfkkjxFmrIsqeWJ3IMzzW3v5qfn5u1FeP9X3RMO7mmgixu8Sy5YsQhH63D4BNYmMWqaXJWB0_t6qWR1Hs87phAu6RxSDcXFkMmU5lap_dKxXrpSxrtMi0mg5p5Z7L5ZOQjRFkJJ_qmNhHTUAlvgdOofQJA0Yu4FCZ_USOOMExebVGZ8tmLsuXzWDnFr2DwbdRAM_8E9Px-g9Dy-mECIr8d8Badgp9Q5c6x8IfiyMv61B8hUJvKHs0QSN7q0LEaKPeBHz2Pyt-pLYk9A "/>
    <n v="107"/>
    <s v=" 107 | Marta Mendez Mirez "/>
    <s v=" application/json, text/plain, */* "/>
    <s v=" No aplica "/>
    <n v="20131312955"/>
    <s v="gestionduenave-query"/>
    <s v=" https://gateway-apim-test.vuce.gob.pe/pass-through-https-cert/cp2/gestionduenave-query/1.0/provisiones/estado/S/escala/2180/indicador/E "/>
    <n v="137"/>
    <n v="137"/>
    <s v=" https://gateway-apim-test.vuce.gob.pe/pass-through-https-cert/cp2/gestionduenave-query/1.0/provisiones/estado/S/escala/2180/indicador/E "/>
    <s v=" https://gateway-apim-test.vuce.gob.pe/pass-through-https-cert/cp2/gestionduenave-query/1.0/provisiones/estado/S/escala/2180/indicador/E "/>
    <x v="123"/>
  </r>
  <r>
    <s v="Lista de provisiones - Opinar"/>
    <x v="0"/>
    <x v="0"/>
    <x v="67"/>
    <x v="0"/>
    <s v=" https://gateway-apim-test.vuce.gob.pe/pass-through-https-cert/cp2/gestionduenave-query/1.0/provisiones/status/2180 "/>
    <s v="No aplica"/>
    <s v=" Bearer eyJhbGciOiJSUzI1NiIsInR5cCIgOiAiSldUIiwia2lkIiA6ICJZbzNJa18xYU9XUk5QcWxPLVJVTmUzVjhESldTU2U0eUgybFp4MG52cy1rIn0.eyJleHAiOjE3NTU2NDE4MDIsImlhdCI6MTc1NTY0MDAwMiwianRpIjoiMDYyYWRjYjMtNDg5ZS00OWE4LTkzZTYtMTI0OWNiNzI4MzM4IiwiaXNzIjoiaHR0cHM6Ly9hdXRob3JpemUtdGVzdC52dWNlLmdvYi5wZS9hdXRoMi9yZWFsbXMvYXV0ZW50aWNhY2lvbjIiLCJhdWQiOiJhY2NvdW50Iiwic3ViIjoiZjo1ODY4MTA4Zi0yZTdkLTQ4NGEtYTZkYi00ZWYyMmZhZjJlYWE6Y3AtY2VydGktMDhAZ21haWwuY29tIiwidHlwIjoiQmVhcmVyIiwiYXpwIjoibGFuZGluZy1hdXRoMiIsInNlc3Npb25fc3RhdGUiOiIyMDMxNzJhYS03MWY1LTQxNWEtOTZjMy0xMmQ3NDE2ZjUyZTc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yMDMxNzJhYS03MWY1LTQxNWEtOTZjMy0xMmQ3NDE2ZjUyZTciLCJlbWFpbF92ZXJpZmllZCI6ZmFsc2UsImRlc1RpcG9Eb2N1bWVudG8iOiJETkkiLCJjb2RUaXBvRG9jdW1lbnRvIjoiMiIsInByZWZlcnJlZF91c2VybmFtZSI6ImNwLWNlcnRpLTA4QGdtYWlsLmNvbSIsIm51bWVyb0RvY3VtZW50byI6IjQwODk4MDAzIiwiYXBlTWF0ZXJubyI6Ik1pcmV6Iiwibm9tYnJlQ29tcGxldG8iOiJNYXJ0YSBNZW5kZXogTWlyZXoiLCJhcGVQYXRlcm5vIjoiTWVuZGV6IiwiZW1haWwiOiJjcC1jZXJ0aS0wOEBnbWFpbC5jb20iLCJub21icmVzIjoiTWFydGEifQ.MO9PFes7x2ZHoxZl6g2rQwCIbQr_y6WSX-BcopHWd_xNGXGdUdB0zyZesUF4ml_JLZ_yh3atfkkjxFmrIsqeWJ3IMzzW3v5qfn5u1FeP9X3RMO7mmgixu8Sy5YsQhH63D4BNYmMWqaXJWB0_t6qWR1Hs87phAu6RxSDcXFkMmU5lap_dKxXrpSxrtMi0mg5p5Z7L5ZOQjRFkJJ_qmNhHTUAlvgdOofQJA0Yu4FCZ_USOOMExebVGZ8tmLsuXzWDnFr2DwbdRAM_8E9Px-g9Dy-mECIr8d8Badgp9Q5c6x8IfiyMv61B8hUJvKHs0QSN7q0LEaKPeBHz2Pyt-pLYk9A "/>
    <n v="107"/>
    <s v=" 107 | Marta Mendez Mirez "/>
    <s v=" application/json, text/plain, */* "/>
    <s v=" No aplica "/>
    <n v="20131312955"/>
    <s v="gestionduenave-query"/>
    <s v=" https://gateway-apim-test.vuce.gob.pe/pass-through-https-cert/cp2/gestionduenave-query/1.0/provisiones/status/2180 "/>
    <n v="116"/>
    <n v="116"/>
    <s v=" https://gateway-apim-test.vuce.gob.pe/pass-through-https-cert/cp2/gestionduenave-query/1.0/provisiones/status/2180 "/>
    <s v=" https://gateway-apim-test.vuce.gob.pe/pass-through-https-cert/cp2/gestionduenave-query/1.0/provisiones/status/2180 "/>
    <x v="125"/>
  </r>
  <r>
    <s v="Lista de provisiones - Opinar"/>
    <x v="0"/>
    <x v="0"/>
    <x v="74"/>
    <x v="2"/>
    <s v=" https://gateway-apim-test.vuce.gob.pe/pass-through-https-cert/cp2/processdue/1.0/camunda/init "/>
    <s v="{&quot;acronimo&quot;:&quot;PR&quot;,&quot;tipoSeguimientoId&quot;:3,&quot;document&quot;:&quot;&quot;,&quot;documentInstance&quot;:&quot;&quot;,&quot;body&quot;:{&quot;escalaId&quot;:2180,&quot;tipoSegId&quot;:3,&quot;rucUsuario&quot;:&quot;20131312955&quot;,&quot;razonSocial&quot;:&quot;SUNAT&quot;,&quot;indNil&quot;:false,&quot;acronimoDocumento&quot;:&quot;PR&quot;,&quot;indicadorEs&quot;:&quot;E&quot;,&quot;comentario&quot;:&quot;FV&quot;,&quot;estado&quot;:&quot;S&quot;},&quot;anuncio&quot;:false,&quot;id&quot;:null,&quot;registerArrival&quot;:false,&quot;directReception&quot;:false,&quot;corrected&quot;:false,&quot;requiredNill&quot;:false,&quot;escalaId&quot;:0,&quot;acronymList&quot;:[&quot;PBIP&quot;,&quot;LT&quot;,&quot;LP&quot;,&quot;CP&quot;,&quot;DMS&quot;,&quot;LN&quot;,&quot;PR&quot;,&quot;DGA&quot;,&quot;DCAR&quot;]} "/>
    <s v=" Bearer eyJhbGciOiJSUzI1NiIsInR5cCIgOiAiSldUIiwia2lkIiA6ICJZbzNJa18xYU9XUk5QcWxPLVJVTmUzVjhESldTU2U0eUgybFp4MG52cy1rIn0.eyJleHAiOjE3NTU2NDE4MDIsImlhdCI6MTc1NTY0MDAwMiwianRpIjoiMDYyYWRjYjMtNDg5ZS00OWE4LTkzZTYtMTI0OWNiNzI4MzM4IiwiaXNzIjoiaHR0cHM6Ly9hdXRob3JpemUtdGVzdC52dWNlLmdvYi5wZS9hdXRoMi9yZWFsbXMvYXV0ZW50aWNhY2lvbjIiLCJhdWQiOiJhY2NvdW50Iiwic3ViIjoiZjo1ODY4MTA4Zi0yZTdkLTQ4NGEtYTZkYi00ZWYyMmZhZjJlYWE6Y3AtY2VydGktMDhAZ21haWwuY29tIiwidHlwIjoiQmVhcmVyIiwiYXpwIjoibGFuZGluZy1hdXRoMiIsInNlc3Npb25fc3RhdGUiOiIyMDMxNzJhYS03MWY1LTQxNWEtOTZjMy0xMmQ3NDE2ZjUyZTc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yMDMxNzJhYS03MWY1LTQxNWEtOTZjMy0xMmQ3NDE2ZjUyZTciLCJlbWFpbF92ZXJpZmllZCI6ZmFsc2UsImRlc1RpcG9Eb2N1bWVudG8iOiJETkkiLCJjb2RUaXBvRG9jdW1lbnRvIjoiMiIsInByZWZlcnJlZF91c2VybmFtZSI6ImNwLWNlcnRpLTA4QGdtYWlsLmNvbSIsIm51bWVyb0RvY3VtZW50byI6IjQwODk4MDAzIiwiYXBlTWF0ZXJubyI6Ik1pcmV6Iiwibm9tYnJlQ29tcGxldG8iOiJNYXJ0YSBNZW5kZXogTWlyZXoiLCJhcGVQYXRlcm5vIjoiTWVuZGV6IiwiZW1haWwiOiJjcC1jZXJ0aS0wOEBnbWFpbC5jb20iLCJub21icmVzIjoiTWFydGEifQ.MO9PFes7x2ZHoxZl6g2rQwCIbQr_y6WSX-BcopHWd_xNGXGdUdB0zyZesUF4ml_JLZ_yh3atfkkjxFmrIsqeWJ3IMzzW3v5qfn5u1FeP9X3RMO7mmgixu8Sy5YsQhH63D4BNYmMWqaXJWB0_t6qWR1Hs87phAu6RxSDcXFkMmU5lap_dKxXrpSxrtMi0mg5p5Z7L5ZOQjRFkJJ_qmNhHTUAlvgdOofQJA0Yu4FCZ_USOOMExebVGZ8tmLsuXzWDnFr2DwbdRAM_8E9Px-g9Dy-mECIr8d8Badgp9Q5c6x8IfiyMv61B8hUJvKHs0QSN7q0LEaKPeBHz2Pyt-pLYk9A "/>
    <n v="107"/>
    <s v=" 107 | Marta Mendez Mirez "/>
    <s v=" application/json, text/plain, */* "/>
    <s v=" application/json "/>
    <n v="20131312955"/>
    <s v="processdue"/>
    <s v=" https://gateway-apim-test.vuce.gob.pe/pass-through-https-cert/cp2/processdue/1.0/camunda/init "/>
    <n v="95"/>
    <n v="95"/>
    <s v=" https://gateway-apim-test.vuce.gob.pe/pass-through-https-cert/cp2/processdue/1.0/camunda/init "/>
    <s v=" https://gateway-apim-test.vuce.gob.pe/pass-through-https-cert/cp2/processdue/1.0/camunda/init "/>
    <x v="19"/>
  </r>
  <r>
    <s v="Mercancía Peligrosa"/>
    <x v="0"/>
    <x v="0"/>
    <x v="76"/>
    <x v="0"/>
    <s v=" https://gateway-apim-test.vuce.gob.pe/pass-through-https-cert/cp2/comunes-query/1.0/documentos-adjuntos?pestanaId=66 "/>
    <s v="No aplica"/>
    <s v=" Bearer eyJhbGciOiJSUzI1NiIsInR5cCIgOiAiSldUIiwia2lkIiA6ICJZbzNJa18xYU9XUk5QcWxPLVJVTmUzVjhESldTU2U0eUgybFp4MG52cy1rIn0.eyJleHAiOjE3NTU2MTUwMTIsImlhdCI6MTc1NTYxMzIxMiwianRpIjoiYTBiOTMyNDAtNGMyYy00MzlkLTkyZDQtOTkxY2M0OWRmYTQ5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wMDRlZDA2NC0xMTM2LTQxNWMtOTM5Yi0yYmViM2RjYWI3MTM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wMDRlZDA2NC0xMTM2LTQxNWMtOTM5Yi0yYmViM2RjYWI3MTM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WrRIhinAWDqardbwD6M6P3Es0jfayRdGTB4rzoZifP7Z5BaDMV3F9LHoGQBJnsPRAAZL1QwM6VQOOwEeyMfSdg8zYhQdo9f7wl4H5TPzQ06cndib2UawJGFhPi1gs74Ok0wzVolJf5c8aZXKUHy48RBBJXqU_a3QY2P6l7hnM2ZPLE2Ywqy0qjCA7Pnpr4xeE5-VVdcblNwIz8Obo1C6fexTexwiUvkugm9mZOCeLb9LOoXOSM7Iz0cRzLEJyrlrCe5WjGYgJlzYZZHQLp8ley9sczDI1NvGlnvwUj3MpbU1Ttu07lxpoYe1cu3CtAmGrNK3Yy0HgrIPo2X52rCEAw "/>
    <n v="101"/>
    <s v=" 101 | Rosa Odar Prueba "/>
    <s v=" application/json, text/plain, */* "/>
    <s v=" No aplica "/>
    <n v="20100010136"/>
    <s v="comunes-query"/>
    <s v=" https://gateway-apim-test.vuce.gob.pe/pass-through-https-cert/cp2/comunes-query/1.0/documentos-adjuntos?pestanaId=66 "/>
    <n v="118"/>
    <n v="105"/>
    <s v=" https://gateway-apim-test.vuce.gob.pe/pass-through-https-cert/cp2/comunes-query/1.0/documentos-adjuntos?"/>
    <s v=" https://gateway-apim-test.vuce.gob.pe/pass-through-https-cert/cp2/comunes-query/1.0/documentos-adjuntos?"/>
    <x v="3"/>
  </r>
  <r>
    <s v="Mercancía Peligrosa"/>
    <x v="0"/>
    <x v="0"/>
    <x v="77"/>
    <x v="0"/>
    <s v=" https://gateway-apim-test.vuce.gob.pe/pass-through-https-cert/cp2/comunes-query/1.0/master/allByCode?code=grupoEmbalaje "/>
    <s v="No aplica"/>
    <s v=" Bearer eyJhbGciOiJSUzI1NiIsInR5cCIgOiAiSldUIiwia2lkIiA6ICJZbzNJa18xYU9XUk5QcWxPLVJVTmUzVjhESldTU2U0eUgybFp4MG52cy1rIn0.eyJleHAiOjE3NTU2MTUwMTIsImlhdCI6MTc1NTYxMzIxMiwianRpIjoiYTBiOTMyNDAtNGMyYy00MzlkLTkyZDQtOTkxY2M0OWRmYTQ5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wMDRlZDA2NC0xMTM2LTQxNWMtOTM5Yi0yYmViM2RjYWI3MTM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wMDRlZDA2NC0xMTM2LTQxNWMtOTM5Yi0yYmViM2RjYWI3MTM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WrRIhinAWDqardbwD6M6P3Es0jfayRdGTB4rzoZifP7Z5BaDMV3F9LHoGQBJnsPRAAZL1QwM6VQOOwEeyMfSdg8zYhQdo9f7wl4H5TPzQ06cndib2UawJGFhPi1gs74Ok0wzVolJf5c8aZXKUHy48RBBJXqU_a3QY2P6l7hnM2ZPLE2Ywqy0qjCA7Pnpr4xeE5-VVdcblNwIz8Obo1C6fexTexwiUvkugm9mZOCeLb9LOoXOSM7Iz0cRzLEJyrlrCe5WjGYgJlzYZZHQLp8ley9sczDI1NvGlnvwUj3MpbU1Ttu07lxpoYe1cu3CtAmGrNK3Yy0HgrIPo2X52rCEAw "/>
    <n v="101"/>
    <s v=" 101 | Rosa Odar Prueba "/>
    <s v=" application/json, text/plain, */* "/>
    <s v=" No aplica "/>
    <n v="20100010136"/>
    <s v="comunes-query"/>
    <s v=" https://gateway-apim-test.vuce.gob.pe/pass-through-https-cert/cp2/comunes-query/1.0/master/allByCode?code=grupoEmbalaje "/>
    <n v="121"/>
    <n v="102"/>
    <s v=" https://gateway-apim-test.vuce.gob.pe/pass-through-https-cert/cp2/comunes-query/1.0/master/allByCode?"/>
    <s v=" https://gateway-apim-test.vuce.gob.pe/pass-through-https-cert/cp2/comunes-query/1.0/master/allByCode?"/>
    <x v="46"/>
  </r>
  <r>
    <s v="Mercancía Peligrosa"/>
    <x v="0"/>
    <x v="0"/>
    <x v="78"/>
    <x v="0"/>
    <s v=" https://gateway-apim-test.vuce.gob.pe/pass-through-https-cert/cp2/comunes-query/1.0/master/allByCode?code=onu "/>
    <s v="No aplica"/>
    <s v=" Bearer eyJhbGciOiJSUzI1NiIsInR5cCIgOiAiSldUIiwia2lkIiA6ICJZbzNJa18xYU9XUk5QcWxPLVJVTmUzVjhESldTU2U0eUgybFp4MG52cy1rIn0.eyJleHAiOjE3NTU1NjIwMDIsImlhdCI6MTc1NTU2MDIwMiwianRpIjoiNjRjMjY1NzgtZTA5Ni00M2U0LWI5MjAtYjM0NzU0MDkyYWUx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yNjQzODM0MC0xMDY3LTQ2ZDAtOTM3Zi04MDNlYTMzNzk0YWM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yNjQzODM0MC0xMDY3LTQ2ZDAtOTM3Zi04MDNlYTMzNzk0YWM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0sP-T19tLBHtOBVnMN33OXJeEi-vMNy8RBSoCc4ejPhNo4PGFrnYwmnicXKmiMi73oiwxCZGbIkjeMCp1NOEHx7XlAya5UXImbZ60jB8h-JH6-Dswcl026GO91uiAA-2vzmlq-XiuF-OyH9n20O97M6NO4Q0Mfk4S1DWGf8vFqN35W0BsgGRXv44izdR_NGg64lHZc6wbDNWB5XXhrF06t4zuHMJy_MJR-KXIWAK4VAsFemj23kEKtrdG-oYueWeVB05t_ar6CcR6F4l-k9H34c8jGiv3vdNMJ50LfPsNXTjStfBGl-hvDw041rz4LbUn936zLJHWGCOcEDxXCkw7Q "/>
    <n v="101"/>
    <s v=" 101 | Rosa Odar Prueba "/>
    <s v=" application/json, text/plain, */* "/>
    <s v=" No aplica "/>
    <n v="20100010136"/>
    <s v="comunes-query"/>
    <s v=" https://gateway-apim-test.vuce.gob.pe/pass-through-https-cert/cp2/comunes-query/1.0/master/allByCode?code=onu "/>
    <n v="111"/>
    <n v="102"/>
    <s v=" https://gateway-apim-test.vuce.gob.pe/pass-through-https-cert/cp2/comunes-query/1.0/master/allByCode?"/>
    <s v=" https://gateway-apim-test.vuce.gob.pe/pass-through-https-cert/cp2/comunes-query/1.0/master/allByCode?"/>
    <x v="46"/>
  </r>
  <r>
    <s v="Mercancía Peligrosa"/>
    <x v="0"/>
    <x v="0"/>
    <x v="79"/>
    <x v="0"/>
    <s v=" https://gateway-apim-test.vuce.gob.pe/pass-through-https-cert/cp2/comunes-query/1.0/master/allByCode?code=puerto "/>
    <s v="No aplica"/>
    <s v=" Bearer eyJhbGciOiJSUzI1NiIsInR5cCIgOiAiSldUIiwia2lkIiA6ICJZbzNJa18xYU9XUk5QcWxPLVJVTmUzVjhESldTU2U0eUgybFp4MG52cy1rIn0.eyJleHAiOjE3NTU2MTUwMTIsImlhdCI6MTc1NTYxMzIxMiwianRpIjoiYTBiOTMyNDAtNGMyYy00MzlkLTkyZDQtOTkxY2M0OWRmYTQ5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wMDRlZDA2NC0xMTM2LTQxNWMtOTM5Yi0yYmViM2RjYWI3MTM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wMDRlZDA2NC0xMTM2LTQxNWMtOTM5Yi0yYmViM2RjYWI3MTM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WrRIhinAWDqardbwD6M6P3Es0jfayRdGTB4rzoZifP7Z5BaDMV3F9LHoGQBJnsPRAAZL1QwM6VQOOwEeyMfSdg8zYhQdo9f7wl4H5TPzQ06cndib2UawJGFhPi1gs74Ok0wzVolJf5c8aZXKUHy48RBBJXqU_a3QY2P6l7hnM2ZPLE2Ywqy0qjCA7Pnpr4xeE5-VVdcblNwIz8Obo1C6fexTexwiUvkugm9mZOCeLb9LOoXOSM7Iz0cRzLEJyrlrCe5WjGYgJlzYZZHQLp8ley9sczDI1NvGlnvwUj3MpbU1Ttu07lxpoYe1cu3CtAmGrNK3Yy0HgrIPo2X52rCEAw "/>
    <n v="101"/>
    <s v=" 101 | Rosa Odar Prueba "/>
    <s v=" application/json, text/plain, */* "/>
    <s v=" No aplica "/>
    <n v="20100010136"/>
    <s v="comunes-query"/>
    <s v=" https://gateway-apim-test.vuce.gob.pe/pass-through-https-cert/cp2/comunes-query/1.0/master/allByCode?code=puerto "/>
    <n v="114"/>
    <n v="102"/>
    <s v=" https://gateway-apim-test.vuce.gob.pe/pass-through-https-cert/cp2/comunes-query/1.0/master/allByCode?"/>
    <s v=" https://gateway-apim-test.vuce.gob.pe/pass-through-https-cert/cp2/comunes-query/1.0/master/allByCode?"/>
    <x v="46"/>
  </r>
  <r>
    <s v="Mercancía Peligrosa"/>
    <x v="0"/>
    <x v="0"/>
    <x v="78"/>
    <x v="0"/>
    <s v=" https://gateway-apim-test.vuce.gob.pe/pass-through-https-cert/cp2/comunes-query/1.0/master/allByCode?code=tipoOperacion "/>
    <s v="No aplica"/>
    <s v=" Bearer eyJhbGciOiJSUzI1NiIsInR5cCIgOiAiSldUIiwia2lkIiA6ICJZbzNJa18xYU9XUk5QcWxPLVJVTmUzVjhESldTU2U0eUgybFp4MG52cy1rIn0.eyJleHAiOjE3NTU1NjIwMDIsImlhdCI6MTc1NTU2MDIwMiwianRpIjoiNjRjMjY1NzgtZTA5Ni00M2U0LWI5MjAtYjM0NzU0MDkyYWUx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yNjQzODM0MC0xMDY3LTQ2ZDAtOTM3Zi04MDNlYTMzNzk0YWM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yNjQzODM0MC0xMDY3LTQ2ZDAtOTM3Zi04MDNlYTMzNzk0YWM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0sP-T19tLBHtOBVnMN33OXJeEi-vMNy8RBSoCc4ejPhNo4PGFrnYwmnicXKmiMi73oiwxCZGbIkjeMCp1NOEHx7XlAya5UXImbZ60jB8h-JH6-Dswcl026GO91uiAA-2vzmlq-XiuF-OyH9n20O97M6NO4Q0Mfk4S1DWGf8vFqN35W0BsgGRXv44izdR_NGg64lHZc6wbDNWB5XXhrF06t4zuHMJy_MJR-KXIWAK4VAsFemj23kEKtrdG-oYueWeVB05t_ar6CcR6F4l-k9H34c8jGiv3vdNMJ50LfPsNXTjStfBGl-hvDw041rz4LbUn936zLJHWGCOcEDxXCkw7Q "/>
    <n v="101"/>
    <s v=" 101 | Rosa Odar Prueba "/>
    <s v=" application/json, text/plain, */* "/>
    <s v=" No aplica "/>
    <n v="20100010136"/>
    <s v="comunes-query"/>
    <s v=" https://gateway-apim-test.vuce.gob.pe/pass-through-https-cert/cp2/comunes-query/1.0/master/allByCode?code=tipoOperacion "/>
    <n v="121"/>
    <n v="102"/>
    <s v=" https://gateway-apim-test.vuce.gob.pe/pass-through-https-cert/cp2/comunes-query/1.0/master/allByCode?"/>
    <s v=" https://gateway-apim-test.vuce.gob.pe/pass-through-https-cert/cp2/comunes-query/1.0/master/allByCode?"/>
    <x v="46"/>
  </r>
  <r>
    <s v="Mercancía Peligrosa"/>
    <x v="0"/>
    <x v="0"/>
    <x v="77"/>
    <x v="0"/>
    <s v=" https://gateway-apim-test.vuce.gob.pe/pass-through-https-cert/cp2/comunes-query/1.0/master/allByCode?code=tipoOperacion "/>
    <s v="No aplica"/>
    <s v=" Bearer eyJhbGciOiJSUzI1NiIsInR5cCIgOiAiSldUIiwia2lkIiA6ICJZbzNJa18xYU9XUk5QcWxPLVJVTmUzVjhESldTU2U0eUgybFp4MG52cy1rIn0.eyJleHAiOjE3NTU2MTUwMTIsImlhdCI6MTc1NTYxMzIxMiwianRpIjoiYTBiOTMyNDAtNGMyYy00MzlkLTkyZDQtOTkxY2M0OWRmYTQ5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wMDRlZDA2NC0xMTM2LTQxNWMtOTM5Yi0yYmViM2RjYWI3MTM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wMDRlZDA2NC0xMTM2LTQxNWMtOTM5Yi0yYmViM2RjYWI3MTM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WrRIhinAWDqardbwD6M6P3Es0jfayRdGTB4rzoZifP7Z5BaDMV3F9LHoGQBJnsPRAAZL1QwM6VQOOwEeyMfSdg8zYhQdo9f7wl4H5TPzQ06cndib2UawJGFhPi1gs74Ok0wzVolJf5c8aZXKUHy48RBBJXqU_a3QY2P6l7hnM2ZPLE2Ywqy0qjCA7Pnpr4xeE5-VVdcblNwIz8Obo1C6fexTexwiUvkugm9mZOCeLb9LOoXOSM7Iz0cRzLEJyrlrCe5WjGYgJlzYZZHQLp8ley9sczDI1NvGlnvwUj3MpbU1Ttu07lxpoYe1cu3CtAmGrNK3Yy0HgrIPo2X52rCEAw "/>
    <n v="101"/>
    <s v=" 101 | Rosa Odar Prueba "/>
    <s v=" application/json, text/plain, */* "/>
    <s v=" No aplica "/>
    <n v="20100010136"/>
    <s v="comunes-query"/>
    <s v=" https://gateway-apim-test.vuce.gob.pe/pass-through-https-cert/cp2/comunes-query/1.0/master/allByCode?code=tipoOperacion "/>
    <n v="121"/>
    <n v="102"/>
    <s v=" https://gateway-apim-test.vuce.gob.pe/pass-through-https-cert/cp2/comunes-query/1.0/master/allByCode?"/>
    <s v=" https://gateway-apim-test.vuce.gob.pe/pass-through-https-cert/cp2/comunes-query/1.0/master/allByCode?"/>
    <x v="46"/>
  </r>
  <r>
    <s v="Mercancía Peligrosa"/>
    <x v="0"/>
    <x v="0"/>
    <x v="77"/>
    <x v="0"/>
    <s v=" https://gateway-apim-test.vuce.gob.pe/pass-through-https-cert/cp2/comunes-query/1.0/master/allByCodeAndAttribute?code=onu&amp;imdg_code_id=15 "/>
    <s v="No aplica"/>
    <s v=" Bearer eyJhbGciOiJSUzI1NiIsInR5cCIgOiAiSldUIiwia2lkIiA6ICJZbzNJa18xYU9XUk5QcWxPLVJVTmUzVjhESldTU2U0eUgybFp4MG52cy1rIn0.eyJleHAiOjE3NTU2MTUwMTIsImlhdCI6MTc1NTYxMzIxMiwianRpIjoiYTBiOTMyNDAtNGMyYy00MzlkLTkyZDQtOTkxY2M0OWRmYTQ5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wMDRlZDA2NC0xMTM2LTQxNWMtOTM5Yi0yYmViM2RjYWI3MTM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wMDRlZDA2NC0xMTM2LTQxNWMtOTM5Yi0yYmViM2RjYWI3MTM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WrRIhinAWDqardbwD6M6P3Es0jfayRdGTB4rzoZifP7Z5BaDMV3F9LHoGQBJnsPRAAZL1QwM6VQOOwEeyMfSdg8zYhQdo9f7wl4H5TPzQ06cndib2UawJGFhPi1gs74Ok0wzVolJf5c8aZXKUHy48RBBJXqU_a3QY2P6l7hnM2ZPLE2Ywqy0qjCA7Pnpr4xeE5-VVdcblNwIz8Obo1C6fexTexwiUvkugm9mZOCeLb9LOoXOSM7Iz0cRzLEJyrlrCe5WjGYgJlzYZZHQLp8ley9sczDI1NvGlnvwUj3MpbU1Ttu07lxpoYe1cu3CtAmGrNK3Yy0HgrIPo2X52rCEAw "/>
    <n v="101"/>
    <s v=" 101 | Rosa Odar Prueba "/>
    <s v=" application/json, text/plain, */* "/>
    <s v=" No aplica "/>
    <n v="20100010136"/>
    <s v="comunes-query"/>
    <s v=" https://gateway-apim-test.vuce.gob.pe/pass-through-https-cert/cp2/comunes-query/1.0/master/allByCodeAndAttribute?code=onu&amp;imdg_code_id=15 "/>
    <n v="139"/>
    <n v="114"/>
    <s v=" https://gateway-apim-test.vuce.gob.pe/pass-through-https-cert/cp2/comunes-query/1.0/master/allByCodeAndAttribute?"/>
    <s v=" https://gateway-apim-test.vuce.gob.pe/pass-through-https-cert/cp2/comunes-query/1.0/master/allByCodeAndAttribute?"/>
    <x v="4"/>
  </r>
  <r>
    <s v="Mercancía Peligrosa"/>
    <x v="0"/>
    <x v="0"/>
    <x v="80"/>
    <x v="0"/>
    <s v=" https://gateway-apim-test.vuce.gob.pe/pass-through-https-cert/cp2/comunes-query/1.0/master/allByCodeAndAttribute?code=puerto&amp;puerto_id=1554 "/>
    <s v="No aplica"/>
    <s v=" Bearer eyJhbGciOiJSUzI1NiIsInR5cCIgOiAiSldUIiwia2lkIiA6ICJZbzNJa18xYU9XUk5QcWxPLVJVTmUzVjhESldTU2U0eUgybFp4MG52cy1rIn0.eyJleHAiOjE3NTU2MTUwMTIsImlhdCI6MTc1NTYxMzIxMiwianRpIjoiYTBiOTMyNDAtNGMyYy00MzlkLTkyZDQtOTkxY2M0OWRmYTQ5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wMDRlZDA2NC0xMTM2LTQxNWMtOTM5Yi0yYmViM2RjYWI3MTM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wMDRlZDA2NC0xMTM2LTQxNWMtOTM5Yi0yYmViM2RjYWI3MTM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WrRIhinAWDqardbwD6M6P3Es0jfayRdGTB4rzoZifP7Z5BaDMV3F9LHoGQBJnsPRAAZL1QwM6VQOOwEeyMfSdg8zYhQdo9f7wl4H5TPzQ06cndib2UawJGFhPi1gs74Ok0wzVolJf5c8aZXKUHy48RBBJXqU_a3QY2P6l7hnM2ZPLE2Ywqy0qjCA7Pnpr4xeE5-VVdcblNwIz8Obo1C6fexTexwiUvkugm9mZOCeLb9LOoXOSM7Iz0cRzLEJyrlrCe5WjGYgJlzYZZHQLp8ley9sczDI1NvGlnvwUj3MpbU1Ttu07lxpoYe1cu3CtAmGrNK3Yy0HgrIPo2X52rCEAw "/>
    <n v="101"/>
    <s v=" 101 | Rosa Odar Prueba "/>
    <s v=" application/json, text/plain, */* "/>
    <s v=" No aplica "/>
    <n v="20100010136"/>
    <s v="comunes-query"/>
    <s v=" https://gateway-apim-test.vuce.gob.pe/pass-through-https-cert/cp2/comunes-query/1.0/master/allByCodeAndAttribute?code=puerto&amp;puerto_id=1554 "/>
    <n v="141"/>
    <n v="114"/>
    <s v=" https://gateway-apim-test.vuce.gob.pe/pass-through-https-cert/cp2/comunes-query/1.0/master/allByCodeAndAttribute?"/>
    <s v=" https://gateway-apim-test.vuce.gob.pe/pass-through-https-cert/cp2/comunes-query/1.0/master/allByCodeAndAttribute?"/>
    <x v="4"/>
  </r>
  <r>
    <s v="Mercancía Peligrosa"/>
    <x v="0"/>
    <x v="0"/>
    <x v="76"/>
    <x v="0"/>
    <s v=" https://gateway-apim-test.vuce.gob.pe/pass-through-https-cert/cp2/comunes-query/1.0/master/allByCodeAndAttribute?estado=%27S%27&amp;code=documento&amp;clase=%27DUE%27 "/>
    <s v="No aplica"/>
    <s v=" Bearer eyJhbGciOiJSUzI1NiIsInR5cCIgOiAiSldUIiwia2lkIiA6ICJZbzNJa18xYU9XUk5QcWxPLVJVTmUzVjhESldTU2U0eUgybFp4MG52cy1rIn0.eyJleHAiOjE3NTU2MTUwMTIsImlhdCI6MTc1NTYxMzIxMiwianRpIjoiYTBiOTMyNDAtNGMyYy00MzlkLTkyZDQtOTkxY2M0OWRmYTQ5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wMDRlZDA2NC0xMTM2LTQxNWMtOTM5Yi0yYmViM2RjYWI3MTM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wMDRlZDA2NC0xMTM2LTQxNWMtOTM5Yi0yYmViM2RjYWI3MTM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WrRIhinAWDqardbwD6M6P3Es0jfayRdGTB4rzoZifP7Z5BaDMV3F9LHoGQBJnsPRAAZL1QwM6VQOOwEeyMfSdg8zYhQdo9f7wl4H5TPzQ06cndib2UawJGFhPi1gs74Ok0wzVolJf5c8aZXKUHy48RBBJXqU_a3QY2P6l7hnM2ZPLE2Ywqy0qjCA7Pnpr4xeE5-VVdcblNwIz8Obo1C6fexTexwiUvkugm9mZOCeLb9LOoXOSM7Iz0cRzLEJyrlrCe5WjGYgJlzYZZHQLp8ley9sczDI1NvGlnvwUj3MpbU1Ttu07lxpoYe1cu3CtAmGrNK3Yy0HgrIPo2X52rCEAw "/>
    <n v="101"/>
    <s v=" 101 | Rosa Odar Prueba "/>
    <s v=" application/json, text/plain, */* "/>
    <s v=" No aplica "/>
    <n v="20100010136"/>
    <s v="comunes-query"/>
    <s v=" https://gateway-apim-test.vuce.gob.pe/pass-through-https-cert/cp2/comunes-query/1.0/master/allByCodeAndAttribute?estado=%27S%27&amp;code=documento&amp;clase=%27DUE%27 "/>
    <n v="160"/>
    <n v="114"/>
    <s v=" https://gateway-apim-test.vuce.gob.pe/pass-through-https-cert/cp2/comunes-query/1.0/master/allByCodeAndAttribute?"/>
    <s v=" https://gateway-apim-test.vuce.gob.pe/pass-through-https-cert/cp2/comunes-query/1.0/master/allByCodeAndAttribute?"/>
    <x v="4"/>
  </r>
  <r>
    <s v="Mercancía Peligrosa"/>
    <x v="0"/>
    <x v="0"/>
    <x v="80"/>
    <x v="0"/>
    <s v=" https://gateway-apim-test.vuce.gob.pe/pass-through-https-cert/cp2/comunes-query/1.0/master/allByCodeAndDescription?code=onu&amp;size=10&amp;description=&amp;page=1 "/>
    <s v="No aplica"/>
    <s v=" Bearer eyJhbGciOiJSUzI1NiIsInR5cCIgOiAiSldUIiwia2lkIiA6ICJZbzNJa18xYU9XUk5QcWxPLVJVTmUzVjhESldTU2U0eUgybFp4MG52cy1rIn0.eyJleHAiOjE3NTU2MTUwMTIsImlhdCI6MTc1NTYxMzIxMiwianRpIjoiYTBiOTMyNDAtNGMyYy00MzlkLTkyZDQtOTkxY2M0OWRmYTQ5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wMDRlZDA2NC0xMTM2LTQxNWMtOTM5Yi0yYmViM2RjYWI3MTM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wMDRlZDA2NC0xMTM2LTQxNWMtOTM5Yi0yYmViM2RjYWI3MTM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WrRIhinAWDqardbwD6M6P3Es0jfayRdGTB4rzoZifP7Z5BaDMV3F9LHoGQBJnsPRAAZL1QwM6VQOOwEeyMfSdg8zYhQdo9f7wl4H5TPzQ06cndib2UawJGFhPi1gs74Ok0wzVolJf5c8aZXKUHy48RBBJXqU_a3QY2P6l7hnM2ZPLE2Ywqy0qjCA7Pnpr4xeE5-VVdcblNwIz8Obo1C6fexTexwiUvkugm9mZOCeLb9LOoXOSM7Iz0cRzLEJyrlrCe5WjGYgJlzYZZHQLp8ley9sczDI1NvGlnvwUj3MpbU1Ttu07lxpoYe1cu3CtAmGrNK3Yy0HgrIPo2X52rCEAw "/>
    <n v="101"/>
    <s v=" 101 | Rosa Odar Prueba "/>
    <s v=" application/json, text/plain, */* "/>
    <s v=" No aplica "/>
    <n v="20100010136"/>
    <s v="comunes-query"/>
    <s v=" https://gateway-apim-test.vuce.gob.pe/pass-through-https-cert/cp2/comunes-query/1.0/master/allByCodeAndDescription?code=onu&amp;size=10&amp;description=&amp;page=1 "/>
    <n v="153"/>
    <n v="116"/>
    <s v=" https://gateway-apim-test.vuce.gob.pe/pass-through-https-cert/cp2/comunes-query/1.0/master/allByCodeAndDescription?"/>
    <s v=" https://gateway-apim-test.vuce.gob.pe/pass-through-https-cert/cp2/comunes-query/1.0/master/allByCodeAndDescription?"/>
    <x v="5"/>
  </r>
  <r>
    <s v="Mercancía Peligrosa"/>
    <x v="0"/>
    <x v="0"/>
    <x v="77"/>
    <x v="0"/>
    <s v=" https://gateway-apim-test.vuce.gob.pe/pass-through-https-cert/cp2/comunes-query/1.0/master/allByCodeAndDescription?code=onu&amp;size=10&amp;description=&amp;page=1 "/>
    <s v="No aplica"/>
    <s v=" Bearer eyJhbGciOiJSUzI1NiIsInR5cCIgOiAiSldUIiwia2lkIiA6ICJZbzNJa18xYU9XUk5QcWxPLVJVTmUzVjhESldTU2U0eUgybFp4MG52cy1rIn0.eyJleHAiOjE3NTU2MTUwMTIsImlhdCI6MTc1NTYxMzIxMiwianRpIjoiYTBiOTMyNDAtNGMyYy00MzlkLTkyZDQtOTkxY2M0OWRmYTQ5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wMDRlZDA2NC0xMTM2LTQxNWMtOTM5Yi0yYmViM2RjYWI3MTM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wMDRlZDA2NC0xMTM2LTQxNWMtOTM5Yi0yYmViM2RjYWI3MTM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WrRIhinAWDqardbwD6M6P3Es0jfayRdGTB4rzoZifP7Z5BaDMV3F9LHoGQBJnsPRAAZL1QwM6VQOOwEeyMfSdg8zYhQdo9f7wl4H5TPzQ06cndib2UawJGFhPi1gs74Ok0wzVolJf5c8aZXKUHy48RBBJXqU_a3QY2P6l7hnM2ZPLE2Ywqy0qjCA7Pnpr4xeE5-VVdcblNwIz8Obo1C6fexTexwiUvkugm9mZOCeLb9LOoXOSM7Iz0cRzLEJyrlrCe5WjGYgJlzYZZHQLp8ley9sczDI1NvGlnvwUj3MpbU1Ttu07lxpoYe1cu3CtAmGrNK3Yy0HgrIPo2X52rCEAw "/>
    <n v="101"/>
    <s v=" 101 | Rosa Odar Prueba "/>
    <s v=" application/json, text/plain, */* "/>
    <s v=" No aplica "/>
    <n v="20100010136"/>
    <s v="comunes-query"/>
    <s v=" https://gateway-apim-test.vuce.gob.pe/pass-through-https-cert/cp2/comunes-query/1.0/master/allByCodeAndDescription?code=onu&amp;size=10&amp;description=&amp;page=1 "/>
    <n v="153"/>
    <n v="116"/>
    <s v=" https://gateway-apim-test.vuce.gob.pe/pass-through-https-cert/cp2/comunes-query/1.0/master/allByCodeAndDescription?"/>
    <s v=" https://gateway-apim-test.vuce.gob.pe/pass-through-https-cert/cp2/comunes-query/1.0/master/allByCodeAndDescription?"/>
    <x v="5"/>
  </r>
  <r>
    <s v="Mercancía Peligrosa"/>
    <x v="0"/>
    <x v="0"/>
    <x v="77"/>
    <x v="0"/>
    <s v=" https://gateway-apim-test.vuce.gob.pe/pass-through-https-cert/cp2/comunes-query/1.0/master/allByCodeAndDescription?code=puerto&amp;size=10&amp;description=&amp;page=1 "/>
    <s v="No aplica"/>
    <s v=" Bearer eyJhbGciOiJSUzI1NiIsInR5cCIgOiAiSldUIiwia2lkIiA6ICJZbzNJa18xYU9XUk5QcWxPLVJVTmUzVjhESldTU2U0eUgybFp4MG52cy1rIn0.eyJleHAiOjE3NTU2MTUwMTIsImlhdCI6MTc1NTYxMzIxMiwianRpIjoiYTBiOTMyNDAtNGMyYy00MzlkLTkyZDQtOTkxY2M0OWRmYTQ5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wMDRlZDA2NC0xMTM2LTQxNWMtOTM5Yi0yYmViM2RjYWI3MTM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wMDRlZDA2NC0xMTM2LTQxNWMtOTM5Yi0yYmViM2RjYWI3MTM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WrRIhinAWDqardbwD6M6P3Es0jfayRdGTB4rzoZifP7Z5BaDMV3F9LHoGQBJnsPRAAZL1QwM6VQOOwEeyMfSdg8zYhQdo9f7wl4H5TPzQ06cndib2UawJGFhPi1gs74Ok0wzVolJf5c8aZXKUHy48RBBJXqU_a3QY2P6l7hnM2ZPLE2Ywqy0qjCA7Pnpr4xeE5-VVdcblNwIz8Obo1C6fexTexwiUvkugm9mZOCeLb9LOoXOSM7Iz0cRzLEJyrlrCe5WjGYgJlzYZZHQLp8ley9sczDI1NvGlnvwUj3MpbU1Ttu07lxpoYe1cu3CtAmGrNK3Yy0HgrIPo2X52rCEAw "/>
    <n v="101"/>
    <s v=" 101 | Rosa Odar Prueba "/>
    <s v=" application/json, text/plain, */* "/>
    <s v=" No aplica "/>
    <n v="20100010136"/>
    <s v="comunes-query"/>
    <s v=" https://gateway-apim-test.vuce.gob.pe/pass-through-https-cert/cp2/comunes-query/1.0/master/allByCodeAndDescription?code=puerto&amp;size=10&amp;description=&amp;page=1 "/>
    <n v="156"/>
    <n v="116"/>
    <s v=" https://gateway-apim-test.vuce.gob.pe/pass-through-https-cert/cp2/comunes-query/1.0/master/allByCodeAndDescription?"/>
    <s v=" https://gateway-apim-test.vuce.gob.pe/pass-through-https-cert/cp2/comunes-query/1.0/master/allByCodeAndDescription?"/>
    <x v="5"/>
  </r>
  <r>
    <s v="Mercancía Peligrosa"/>
    <x v="0"/>
    <x v="0"/>
    <x v="77"/>
    <x v="0"/>
    <s v=" https://gateway-apim-test.vuce.gob.pe/pass-through-https-cert/cp2/comunes-query/1.0/master/allByCodeAndDescription?code=puerto&amp;size=10&amp;description=&amp;page=1 "/>
    <s v="No aplica"/>
    <s v=" Bearer eyJhbGciOiJSUzI1NiIsInR5cCIgOiAiSldUIiwia2lkIiA6ICJZbzNJa18xYU9XUk5QcWxPLVJVTmUzVjhESldTU2U0eUgybFp4MG52cy1rIn0.eyJleHAiOjE3NTU2MTUwMTIsImlhdCI6MTc1NTYxMzIxMiwianRpIjoiYTBiOTMyNDAtNGMyYy00MzlkLTkyZDQtOTkxY2M0OWRmYTQ5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wMDRlZDA2NC0xMTM2LTQxNWMtOTM5Yi0yYmViM2RjYWI3MTM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wMDRlZDA2NC0xMTM2LTQxNWMtOTM5Yi0yYmViM2RjYWI3MTM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WrRIhinAWDqardbwD6M6P3Es0jfayRdGTB4rzoZifP7Z5BaDMV3F9LHoGQBJnsPRAAZL1QwM6VQOOwEeyMfSdg8zYhQdo9f7wl4H5TPzQ06cndib2UawJGFhPi1gs74Ok0wzVolJf5c8aZXKUHy48RBBJXqU_a3QY2P6l7hnM2ZPLE2Ywqy0qjCA7Pnpr4xeE5-VVdcblNwIz8Obo1C6fexTexwiUvkugm9mZOCeLb9LOoXOSM7Iz0cRzLEJyrlrCe5WjGYgJlzYZZHQLp8ley9sczDI1NvGlnvwUj3MpbU1Ttu07lxpoYe1cu3CtAmGrNK3Yy0HgrIPo2X52rCEAw "/>
    <n v="101"/>
    <s v=" 101 | Rosa Odar Prueba "/>
    <s v=" application/json, text/plain, */* "/>
    <s v=" No aplica "/>
    <n v="20100010136"/>
    <s v="comunes-query"/>
    <s v=" https://gateway-apim-test.vuce.gob.pe/pass-through-https-cert/cp2/comunes-query/1.0/master/allByCodeAndDescription?code=puerto&amp;size=10&amp;description=&amp;page=1 "/>
    <n v="156"/>
    <n v="116"/>
    <s v=" https://gateway-apim-test.vuce.gob.pe/pass-through-https-cert/cp2/comunes-query/1.0/master/allByCodeAndDescription?"/>
    <s v=" https://gateway-apim-test.vuce.gob.pe/pass-through-https-cert/cp2/comunes-query/1.0/master/allByCodeAndDescription?"/>
    <x v="5"/>
  </r>
  <r>
    <s v="Mercancía Peligrosa"/>
    <x v="0"/>
    <x v="0"/>
    <x v="77"/>
    <x v="0"/>
    <s v=" https://gateway-apim-test.vuce.gob.pe/pass-through-https-cert/cp2/comunes-query/1.0/master/allByCodeAndDescription?code=puerto&amp;size=10&amp;description=&amp;page=1 "/>
    <s v="No aplica"/>
    <s v=" Bearer eyJhbGciOiJSUzI1NiIsInR5cCIgOiAiSldUIiwia2lkIiA6ICJZbzNJa18xYU9XUk5QcWxPLVJVTmUzVjhESldTU2U0eUgybFp4MG52cy1rIn0.eyJleHAiOjE3NTU2MTUwMTIsImlhdCI6MTc1NTYxMzIxMiwianRpIjoiYTBiOTMyNDAtNGMyYy00MzlkLTkyZDQtOTkxY2M0OWRmYTQ5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wMDRlZDA2NC0xMTM2LTQxNWMtOTM5Yi0yYmViM2RjYWI3MTM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wMDRlZDA2NC0xMTM2LTQxNWMtOTM5Yi0yYmViM2RjYWI3MTM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WrRIhinAWDqardbwD6M6P3Es0jfayRdGTB4rzoZifP7Z5BaDMV3F9LHoGQBJnsPRAAZL1QwM6VQOOwEeyMfSdg8zYhQdo9f7wl4H5TPzQ06cndib2UawJGFhPi1gs74Ok0wzVolJf5c8aZXKUHy48RBBJXqU_a3QY2P6l7hnM2ZPLE2Ywqy0qjCA7Pnpr4xeE5-VVdcblNwIz8Obo1C6fexTexwiUvkugm9mZOCeLb9LOoXOSM7Iz0cRzLEJyrlrCe5WjGYgJlzYZZHQLp8ley9sczDI1NvGlnvwUj3MpbU1Ttu07lxpoYe1cu3CtAmGrNK3Yy0HgrIPo2X52rCEAw "/>
    <n v="101"/>
    <s v=" 101 | Rosa Odar Prueba "/>
    <s v=" application/json, text/plain, */* "/>
    <s v=" No aplica "/>
    <n v="20100010136"/>
    <s v="comunes-query"/>
    <s v=" https://gateway-apim-test.vuce.gob.pe/pass-through-https-cert/cp2/comunes-query/1.0/master/allByCodeAndDescription?code=puerto&amp;size=10&amp;description=&amp;page=1 "/>
    <n v="156"/>
    <n v="116"/>
    <s v=" https://gateway-apim-test.vuce.gob.pe/pass-through-https-cert/cp2/comunes-query/1.0/master/allByCodeAndDescription?"/>
    <s v=" https://gateway-apim-test.vuce.gob.pe/pass-through-https-cert/cp2/comunes-query/1.0/master/allByCodeAndDescription?"/>
    <x v="5"/>
  </r>
  <r>
    <s v="Mercancía Peligrosa"/>
    <x v="0"/>
    <x v="0"/>
    <x v="77"/>
    <x v="0"/>
    <s v=" https://gateway-apim-test.vuce.gob.pe/pass-through-https-cert/cp2/comunes-query/1.0/master/allByCodeAndDescription?code=puerto&amp;size=10&amp;description=c&amp;page=0 "/>
    <s v="No aplica"/>
    <s v=" Bearer eyJhbGciOiJSUzI1NiIsInR5cCIgOiAiSldUIiwia2lkIiA6ICJZbzNJa18xYU9XUk5QcWxPLVJVTmUzVjhESldTU2U0eUgybFp4MG52cy1rIn0.eyJleHAiOjE3NTU2MTUwMTIsImlhdCI6MTc1NTYxMzIxMiwianRpIjoiYTBiOTMyNDAtNGMyYy00MzlkLTkyZDQtOTkxY2M0OWRmYTQ5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wMDRlZDA2NC0xMTM2LTQxNWMtOTM5Yi0yYmViM2RjYWI3MTM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wMDRlZDA2NC0xMTM2LTQxNWMtOTM5Yi0yYmViM2RjYWI3MTM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WrRIhinAWDqardbwD6M6P3Es0jfayRdGTB4rzoZifP7Z5BaDMV3F9LHoGQBJnsPRAAZL1QwM6VQOOwEeyMfSdg8zYhQdo9f7wl4H5TPzQ06cndib2UawJGFhPi1gs74Ok0wzVolJf5c8aZXKUHy48RBBJXqU_a3QY2P6l7hnM2ZPLE2Ywqy0qjCA7Pnpr4xeE5-VVdcblNwIz8Obo1C6fexTexwiUvkugm9mZOCeLb9LOoXOSM7Iz0cRzLEJyrlrCe5WjGYgJlzYZZHQLp8ley9sczDI1NvGlnvwUj3MpbU1Ttu07lxpoYe1cu3CtAmGrNK3Yy0HgrIPo2X52rCEAw "/>
    <n v="101"/>
    <s v=" 101 | Rosa Odar Prueba "/>
    <s v=" application/json, text/plain, */* "/>
    <s v=" No aplica "/>
    <n v="20100010136"/>
    <s v="comunes-query"/>
    <s v=" https://gateway-apim-test.vuce.gob.pe/pass-through-https-cert/cp2/comunes-query/1.0/master/allByCodeAndDescription?code=puerto&amp;size=10&amp;description=c&amp;page=0 "/>
    <n v="157"/>
    <n v="116"/>
    <s v=" https://gateway-apim-test.vuce.gob.pe/pass-through-https-cert/cp2/comunes-query/1.0/master/allByCodeAndDescription?"/>
    <s v=" https://gateway-apim-test.vuce.gob.pe/pass-through-https-cert/cp2/comunes-query/1.0/master/allByCodeAndDescription?"/>
    <x v="5"/>
  </r>
  <r>
    <s v="Mercancía Peligrosa"/>
    <x v="0"/>
    <x v="0"/>
    <x v="76"/>
    <x v="1"/>
    <s v=" https://gateway-apim-test.vuce.gob.pe/pass-through-https-cert/cp2/escaladocumento-command/1.0/escala-documentos "/>
    <s v="No aplica"/>
    <s v=" Bearer eyJhbGciOiJSUzI1NiIsInR5cCIgOiAiSldUIiwia2lkIiA6ICJZbzNJa18xYU9XUk5QcWxPLVJVTmUzVjhESldTU2U0eUgybFp4MG52cy1rIn0.eyJleHAiOjE3NTU2MTUwMTIsImlhdCI6MTc1NTYxMzIxMiwianRpIjoiYTBiOTMyNDAtNGMyYy00MzlkLTkyZDQtOTkxY2M0OWRmYTQ5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wMDRlZDA2NC0xMTM2LTQxNWMtOTM5Yi0yYmViM2RjYWI3MTM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wMDRlZDA2NC0xMTM2LTQxNWMtOTM5Yi0yYmViM2RjYWI3MTM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WrRIhinAWDqardbwD6M6P3Es0jfayRdGTB4rzoZifP7Z5BaDMV3F9LHoGQBJnsPRAAZL1QwM6VQOOwEeyMfSdg8zYhQdo9f7wl4H5TPzQ06cndib2UawJGFhPi1gs74Ok0wzVolJf5c8aZXKUHy48RBBJXqU_a3QY2P6l7hnM2ZPLE2Ywqy0qjCA7Pnpr4xeE5-VVdcblNwIz8Obo1C6fexTexwiUvkugm9mZOCeLb9LOoXOSM7Iz0cRzLEJyrlrCe5WjGYgJlzYZZHQLp8ley9sczDI1NvGlnvwUj3MpbU1Ttu07lxpoYe1cu3CtAmGrNK3Yy0HgrIPo2X52rCEAw "/>
    <n v="101"/>
    <s v=" 101 | Rosa Odar Prueba "/>
    <s v=" application/json, text/plain, */* "/>
    <s v=" multipart/form-data; boundary=----WebKitFormBoundaryoAAS6OzebG7NFFIe "/>
    <n v="20100010136"/>
    <s v="escaladocumento-command"/>
    <s v=" https://gateway-apim-test.vuce.gob.pe/pass-through-https-cert/cp2/escaladocumento-command/1.0/escala-documentos "/>
    <n v="113"/>
    <n v="113"/>
    <s v=" https://gateway-apim-test.vuce.gob.pe/pass-through-https-cert/cp2/escaladocumento-command/1.0/escala-documentos "/>
    <s v=" https://gateway-apim-test.vuce.gob.pe/pass-through-https-cert/cp2/escaladocumento-command/1.0/escala-documentos "/>
    <x v="7"/>
  </r>
  <r>
    <s v="Mercancía Peligrosa"/>
    <x v="0"/>
    <x v="0"/>
    <x v="76"/>
    <x v="0"/>
    <s v=" https://gateway-apim-test.vuce.gob.pe/pass-through-https-cert/cp2/escaladocumento-query/1.0/escala-documentos?escalaId=2180&amp;indicador=E&amp;pestanaId=66 "/>
    <s v="No aplica"/>
    <s v=" Bearer eyJhbGciOiJSUzI1NiIsInR5cCIgOiAiSldUIiwia2lkIiA6ICJZbzNJa18xYU9XUk5QcWxPLVJVTmUzVjhESldTU2U0eUgybFp4MG52cy1rIn0.eyJleHAiOjE3NTU2MTUwMTIsImlhdCI6MTc1NTYxMzIxMiwianRpIjoiYTBiOTMyNDAtNGMyYy00MzlkLTkyZDQtOTkxY2M0OWRmYTQ5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wMDRlZDA2NC0xMTM2LTQxNWMtOTM5Yi0yYmViM2RjYWI3MTM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wMDRlZDA2NC0xMTM2LTQxNWMtOTM5Yi0yYmViM2RjYWI3MTM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WrRIhinAWDqardbwD6M6P3Es0jfayRdGTB4rzoZifP7Z5BaDMV3F9LHoGQBJnsPRAAZL1QwM6VQOOwEeyMfSdg8zYhQdo9f7wl4H5TPzQ06cndib2UawJGFhPi1gs74Ok0wzVolJf5c8aZXKUHy48RBBJXqU_a3QY2P6l7hnM2ZPLE2Ywqy0qjCA7Pnpr4xeE5-VVdcblNwIz8Obo1C6fexTexwiUvkugm9mZOCeLb9LOoXOSM7Iz0cRzLEJyrlrCe5WjGYgJlzYZZHQLp8ley9sczDI1NvGlnvwUj3MpbU1Ttu07lxpoYe1cu3CtAmGrNK3Yy0HgrIPo2X52rCEAw "/>
    <n v="101"/>
    <s v=" 101 | Rosa Odar Prueba "/>
    <s v=" application/json, text/plain, */* "/>
    <s v=" No aplica "/>
    <n v="20100010136"/>
    <s v="escaladocumento-query"/>
    <s v=" https://gateway-apim-test.vuce.gob.pe/pass-through-https-cert/cp2/escaladocumento-query/1.0/escala-documentos?escalaId=2180&amp;indicador=E&amp;pestanaId=66 "/>
    <n v="150"/>
    <n v="111"/>
    <s v=" https://gateway-apim-test.vuce.gob.pe/pass-through-https-cert/cp2/escaladocumento-query/1.0/escala-documentos?"/>
    <s v=" https://gateway-apim-test.vuce.gob.pe/pass-through-https-cert/cp2/escaladocumento-query/1.0/escala-documentos?"/>
    <x v="8"/>
  </r>
  <r>
    <s v="Mercancía Peligrosa"/>
    <x v="0"/>
    <x v="0"/>
    <x v="76"/>
    <x v="0"/>
    <s v=" https://gateway-apim-test.vuce.gob.pe/pass-through-https-cert/cp2/escaladocumento-query/1.0/escala-documentos?escalaId=2180&amp;indicador=E&amp;pestanaId=66 "/>
    <s v="No aplica"/>
    <s v=" Bearer eyJhbGciOiJSUzI1NiIsInR5cCIgOiAiSldUIiwia2lkIiA6ICJZbzNJa18xYU9XUk5QcWxPLVJVTmUzVjhESldTU2U0eUgybFp4MG52cy1rIn0.eyJleHAiOjE3NTU2MTUwMTIsImlhdCI6MTc1NTYxMzIxMiwianRpIjoiYTBiOTMyNDAtNGMyYy00MzlkLTkyZDQtOTkxY2M0OWRmYTQ5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wMDRlZDA2NC0xMTM2LTQxNWMtOTM5Yi0yYmViM2RjYWI3MTM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wMDRlZDA2NC0xMTM2LTQxNWMtOTM5Yi0yYmViM2RjYWI3MTM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WrRIhinAWDqardbwD6M6P3Es0jfayRdGTB4rzoZifP7Z5BaDMV3F9LHoGQBJnsPRAAZL1QwM6VQOOwEeyMfSdg8zYhQdo9f7wl4H5TPzQ06cndib2UawJGFhPi1gs74Ok0wzVolJf5c8aZXKUHy48RBBJXqU_a3QY2P6l7hnM2ZPLE2Ywqy0qjCA7Pnpr4xeE5-VVdcblNwIz8Obo1C6fexTexwiUvkugm9mZOCeLb9LOoXOSM7Iz0cRzLEJyrlrCe5WjGYgJlzYZZHQLp8ley9sczDI1NvGlnvwUj3MpbU1Ttu07lxpoYe1cu3CtAmGrNK3Yy0HgrIPo2X52rCEAw "/>
    <n v="101"/>
    <s v=" 101 | Rosa Odar Prueba "/>
    <s v=" application/json, text/plain, */* "/>
    <s v=" No aplica "/>
    <n v="20100010136"/>
    <s v="escaladocumento-query"/>
    <s v=" https://gateway-apim-test.vuce.gob.pe/pass-through-https-cert/cp2/escaladocumento-query/1.0/escala-documentos?escalaId=2180&amp;indicador=E&amp;pestanaId=66 "/>
    <n v="150"/>
    <n v="111"/>
    <s v=" https://gateway-apim-test.vuce.gob.pe/pass-through-https-cert/cp2/escaladocumento-query/1.0/escala-documentos?"/>
    <s v=" https://gateway-apim-test.vuce.gob.pe/pass-through-https-cert/cp2/escaladocumento-query/1.0/escala-documentos?"/>
    <x v="8"/>
  </r>
  <r>
    <s v="Mercancía Peligrosa"/>
    <x v="0"/>
    <x v="0"/>
    <x v="76"/>
    <x v="0"/>
    <s v=" https://gateway-apim-test.vuce.gob.pe/pass-through-https-cert/cp2/fichatecnica-query/1.0/documentos?ecmDocumentoId=E0CCC298-0000-C82D-9CBD-AC19CD4ABAC0 "/>
    <s v="No aplica"/>
    <s v=" Bearer eyJhbGciOiJSUzI1NiIsInR5cCIgOiAiSldUIiwia2lkIiA6ICJZbzNJa18xYU9XUk5QcWxPLVJVTmUzVjhESldTU2U0eUgybFp4MG52cy1rIn0.eyJleHAiOjE3NTU2MTUwMTIsImlhdCI6MTc1NTYxMzIxMiwianRpIjoiYTBiOTMyNDAtNGMyYy00MzlkLTkyZDQtOTkxY2M0OWRmYTQ5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wMDRlZDA2NC0xMTM2LTQxNWMtOTM5Yi0yYmViM2RjYWI3MTM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wMDRlZDA2NC0xMTM2LTQxNWMtOTM5Yi0yYmViM2RjYWI3MTM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WrRIhinAWDqardbwD6M6P3Es0jfayRdGTB4rzoZifP7Z5BaDMV3F9LHoGQBJnsPRAAZL1QwM6VQOOwEeyMfSdg8zYhQdo9f7wl4H5TPzQ06cndib2UawJGFhPi1gs74Ok0wzVolJf5c8aZXKUHy48RBBJXqU_a3QY2P6l7hnM2ZPLE2Ywqy0qjCA7Pnpr4xeE5-VVdcblNwIz8Obo1C6fexTexwiUvkugm9mZOCeLb9LOoXOSM7Iz0cRzLEJyrlrCe5WjGYgJlzYZZHQLp8ley9sczDI1NvGlnvwUj3MpbU1Ttu07lxpoYe1cu3CtAmGrNK3Yy0HgrIPo2X52rCEAw "/>
    <n v="101"/>
    <s v=" 101 | Rosa Odar Prueba "/>
    <s v=" application/json, text/plain, */* "/>
    <s v=" No aplica "/>
    <n v="20100010136"/>
    <s v="fichatecnica-query"/>
    <s v=" https://gateway-apim-test.vuce.gob.pe/pass-through-https-cert/cp2/fichatecnica-query/1.0/documentos?ecmDocumentoId=E0CCC298-0000-C82D-9CBD-AC19CD4ABAC0 "/>
    <n v="153"/>
    <n v="101"/>
    <s v=" https://gateway-apim-test.vuce.gob.pe/pass-through-https-cert/cp2/fichatecnica-query/1.0/documentos?"/>
    <s v=" https://gateway-apim-test.vuce.gob.pe/pass-through-https-cert/cp2/fichatecnica-query/1.0/documentos?"/>
    <x v="9"/>
  </r>
  <r>
    <s v="Mercancía Peligrosa"/>
    <x v="0"/>
    <x v="0"/>
    <x v="81"/>
    <x v="2"/>
    <s v=" https://gateway-apim-test.vuce.gob.pe/pass-through-https-cert/cp2/gestionduenave-command/1.0/mercancia-peligrosa/enviar-mercancia-peligrosa/2180 "/>
    <s v="No aplica"/>
    <s v=" Bearer eyJhbGciOiJSUzI1NiIsInR5cCIgOiAiSldUIiwia2lkIiA6ICJZbzNJa18xYU9XUk5QcWxPLVJVTmUzVjhESldTU2U0eUgybFp4MG52cy1rIn0.eyJleHAiOjE3NTU2MTUwMTIsImlhdCI6MTc1NTYxMzIxMiwianRpIjoiYTBiOTMyNDAtNGMyYy00MzlkLTkyZDQtOTkxY2M0OWRmYTQ5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wMDRlZDA2NC0xMTM2LTQxNWMtOTM5Yi0yYmViM2RjYWI3MTM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wMDRlZDA2NC0xMTM2LTQxNWMtOTM5Yi0yYmViM2RjYWI3MTM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WrRIhinAWDqardbwD6M6P3Es0jfayRdGTB4rzoZifP7Z5BaDMV3F9LHoGQBJnsPRAAZL1QwM6VQOOwEeyMfSdg8zYhQdo9f7wl4H5TPzQ06cndib2UawJGFhPi1gs74Ok0wzVolJf5c8aZXKUHy48RBBJXqU_a3QY2P6l7hnM2ZPLE2Ywqy0qjCA7Pnpr4xeE5-VVdcblNwIz8Obo1C6fexTexwiUvkugm9mZOCeLb9LOoXOSM7Iz0cRzLEJyrlrCe5WjGYgJlzYZZHQLp8ley9sczDI1NvGlnvwUj3MpbU1Ttu07lxpoYe1cu3CtAmGrNK3Yy0HgrIPo2X52rCEAw "/>
    <n v="101"/>
    <s v=" 101 | Rosa Odar Prueba "/>
    <s v=" application/json, text/plain, */* "/>
    <s v=" application/json "/>
    <n v="20100010136"/>
    <s v="gestionduenave-command"/>
    <s v=" https://gateway-apim-test.vuce.gob.pe/pass-through-https-cert/cp2/gestionduenave-command/1.0/mercancia-peligrosa/enviar-mercancia-peligrosa/2180 "/>
    <n v="146"/>
    <n v="146"/>
    <s v=" https://gateway-apim-test.vuce.gob.pe/pass-through-https-cert/cp2/gestionduenave-command/1.0/mercancia-peligrosa/enviar-mercancia-peligrosa/2180 "/>
    <s v=" https://gateway-apim-test.vuce.gob.pe/pass-through-https-cert/cp2/gestionduenave-command/1.0/mercancia-peligrosa/enviar-mercancia-peligrosa/2180 "/>
    <x v="127"/>
  </r>
  <r>
    <s v="Mercancía Peligrosa"/>
    <x v="0"/>
    <x v="0"/>
    <x v="82"/>
    <x v="0"/>
    <s v=" https://gateway-apim-test.vuce.gob.pe/pass-through-https-cert/cp2/gestionduenave-query/1.0/escalas/2180?escalaId=2180 "/>
    <s v="No aplica"/>
    <s v=" Bearer eyJhbGciOiJSUzI1NiIsInR5cCIgOiAiSldUIiwia2lkIiA6ICJZbzNJa18xYU9XUk5QcWxPLVJVTmUzVjhESldTU2U0eUgybFp4MG52cy1rIn0.eyJleHAiOjE3NTU2MTUwMTIsImlhdCI6MTc1NTYxMzIxMiwianRpIjoiYTBiOTMyNDAtNGMyYy00MzlkLTkyZDQtOTkxY2M0OWRmYTQ5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wMDRlZDA2NC0xMTM2LTQxNWMtOTM5Yi0yYmViM2RjYWI3MTM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wMDRlZDA2NC0xMTM2LTQxNWMtOTM5Yi0yYmViM2RjYWI3MTM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WrRIhinAWDqardbwD6M6P3Es0jfayRdGTB4rzoZifP7Z5BaDMV3F9LHoGQBJnsPRAAZL1QwM6VQOOwEeyMfSdg8zYhQdo9f7wl4H5TPzQ06cndib2UawJGFhPi1gs74Ok0wzVolJf5c8aZXKUHy48RBBJXqU_a3QY2P6l7hnM2ZPLE2Ywqy0qjCA7Pnpr4xeE5-VVdcblNwIz8Obo1C6fexTexwiUvkugm9mZOCeLb9LOoXOSM7Iz0cRzLEJyrlrCe5WjGYgJlzYZZHQLp8ley9sczDI1NvGlnvwUj3MpbU1Ttu07lxpoYe1cu3CtAmGrNK3Yy0HgrIPo2X52rCEAw "/>
    <n v="101"/>
    <s v=" 101 | Rosa Odar Prueba "/>
    <s v=" application/json, text/plain, */* "/>
    <s v=" No aplica "/>
    <n v="20100010136"/>
    <s v="gestionduenave-query"/>
    <s v=" https://gateway-apim-test.vuce.gob.pe/pass-through-https-cert/cp2/gestionduenave-query/1.0/escalas/2180?escalaId=2180 "/>
    <n v="119"/>
    <n v="105"/>
    <s v=" https://gateway-apim-test.vuce.gob.pe/pass-through-https-cert/cp2/gestionduenave-query/1.0/escalas/2180?"/>
    <s v=" https://gateway-apim-test.vuce.gob.pe/pass-through-https-cert/cp2/gestionduenave-query/1.0/escalas/2180?"/>
    <x v="13"/>
  </r>
  <r>
    <s v="Mercancía Peligrosa"/>
    <x v="0"/>
    <x v="0"/>
    <x v="81"/>
    <x v="0"/>
    <s v=" https://gateway-apim-test.vuce.gob.pe/pass-through-https-cert/cp2/gestionduenave-query/1.0/escalas/2180?escalaId=2180 "/>
    <s v="No aplica"/>
    <s v=" Bearer eyJhbGciOiJSUzI1NiIsInR5cCIgOiAiSldUIiwia2lkIiA6ICJZbzNJa18xYU9XUk5QcWxPLVJVTmUzVjhESldTU2U0eUgybFp4MG52cy1rIn0.eyJleHAiOjE3NTU2MTUwMTIsImlhdCI6MTc1NTYxMzIxMiwianRpIjoiYTBiOTMyNDAtNGMyYy00MzlkLTkyZDQtOTkxY2M0OWRmYTQ5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wMDRlZDA2NC0xMTM2LTQxNWMtOTM5Yi0yYmViM2RjYWI3MTM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wMDRlZDA2NC0xMTM2LTQxNWMtOTM5Yi0yYmViM2RjYWI3MTM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WrRIhinAWDqardbwD6M6P3Es0jfayRdGTB4rzoZifP7Z5BaDMV3F9LHoGQBJnsPRAAZL1QwM6VQOOwEeyMfSdg8zYhQdo9f7wl4H5TPzQ06cndib2UawJGFhPi1gs74Ok0wzVolJf5c8aZXKUHy48RBBJXqU_a3QY2P6l7hnM2ZPLE2Ywqy0qjCA7Pnpr4xeE5-VVdcblNwIz8Obo1C6fexTexwiUvkugm9mZOCeLb9LOoXOSM7Iz0cRzLEJyrlrCe5WjGYgJlzYZZHQLp8ley9sczDI1NvGlnvwUj3MpbU1Ttu07lxpoYe1cu3CtAmGrNK3Yy0HgrIPo2X52rCEAw "/>
    <n v="101"/>
    <s v=" 101 | Rosa Odar Prueba "/>
    <s v=" application/json, text/plain, */* "/>
    <s v=" No aplica "/>
    <n v="20100010136"/>
    <s v="gestionduenave-query"/>
    <s v=" https://gateway-apim-test.vuce.gob.pe/pass-through-https-cert/cp2/gestionduenave-query/1.0/escalas/2180?escalaId=2180 "/>
    <n v="119"/>
    <n v="105"/>
    <s v=" https://gateway-apim-test.vuce.gob.pe/pass-through-https-cert/cp2/gestionduenave-query/1.0/escalas/2180?"/>
    <s v=" https://gateway-apim-test.vuce.gob.pe/pass-through-https-cert/cp2/gestionduenave-query/1.0/escalas/2180?"/>
    <x v="13"/>
  </r>
  <r>
    <s v="Mercancía Peligrosa"/>
    <x v="0"/>
    <x v="0"/>
    <x v="81"/>
    <x v="0"/>
    <s v=" https://gateway-apim-test.vuce.gob.pe/pass-through-https-cert/cp2/gestionduenave-query/1.0/escalas/convoy/2180 "/>
    <s v="No aplica"/>
    <s v=" Bearer eyJhbGciOiJSUzI1NiIsInR5cCIgOiAiSldUIiwia2lkIiA6ICJZbzNJa18xYU9XUk5QcWxPLVJVTmUzVjhESldTU2U0eUgybFp4MG52cy1rIn0.eyJleHAiOjE3NTU2MTUwMTIsImlhdCI6MTc1NTYxMzIxMiwianRpIjoiYTBiOTMyNDAtNGMyYy00MzlkLTkyZDQtOTkxY2M0OWRmYTQ5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wMDRlZDA2NC0xMTM2LTQxNWMtOTM5Yi0yYmViM2RjYWI3MTM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wMDRlZDA2NC0xMTM2LTQxNWMtOTM5Yi0yYmViM2RjYWI3MTM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WrRIhinAWDqardbwD6M6P3Es0jfayRdGTB4rzoZifP7Z5BaDMV3F9LHoGQBJnsPRAAZL1QwM6VQOOwEeyMfSdg8zYhQdo9f7wl4H5TPzQ06cndib2UawJGFhPi1gs74Ok0wzVolJf5c8aZXKUHy48RBBJXqU_a3QY2P6l7hnM2ZPLE2Ywqy0qjCA7Pnpr4xeE5-VVdcblNwIz8Obo1C6fexTexwiUvkugm9mZOCeLb9LOoXOSM7Iz0cRzLEJyrlrCe5WjGYgJlzYZZHQLp8ley9sczDI1NvGlnvwUj3MpbU1Ttu07lxpoYe1cu3CtAmGrNK3Yy0HgrIPo2X52rCEAw "/>
    <n v="101"/>
    <s v=" 101 | Rosa Odar Prueba "/>
    <s v=" application/json, text/plain, */* "/>
    <s v=" No aplica "/>
    <n v="20100010136"/>
    <s v="gestionduenave-query"/>
    <s v=" https://gateway-apim-test.vuce.gob.pe/pass-through-https-cert/cp2/gestionduenave-query/1.0/escalas/convoy/2180 "/>
    <n v="112"/>
    <n v="112"/>
    <s v=" https://gateway-apim-test.vuce.gob.pe/pass-through-https-cert/cp2/gestionduenave-query/1.0/escalas/convoy/2180 "/>
    <s v=" https://gateway-apim-test.vuce.gob.pe/pass-through-https-cert/cp2/gestionduenave-query/1.0/escalas/convoy/2180 "/>
    <x v="118"/>
  </r>
  <r>
    <s v="Mercancía Peligrosa"/>
    <x v="0"/>
    <x v="0"/>
    <x v="78"/>
    <x v="0"/>
    <s v=" https://gateway-apim-test.vuce.gob.pe/pass-through-https-cert/cp2/gestionduenave-query/1.0/mercancia-peligrosa/2180?size=25&amp;indicadorES=E&amp;page=1 "/>
    <s v="No aplica"/>
    <s v=" Bearer eyJhbGciOiJSUzI1NiIsInR5cCIgOiAiSldUIiwia2lkIiA6ICJZbzNJa18xYU9XUk5QcWxPLVJVTmUzVjhESldTU2U0eUgybFp4MG52cy1rIn0.eyJleHAiOjE3NTU1NjIwMDIsImlhdCI6MTc1NTU2MDIwMiwianRpIjoiNjRjMjY1NzgtZTA5Ni00M2U0LWI5MjAtYjM0NzU0MDkyYWUx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yNjQzODM0MC0xMDY3LTQ2ZDAtOTM3Zi04MDNlYTMzNzk0YWM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yNjQzODM0MC0xMDY3LTQ2ZDAtOTM3Zi04MDNlYTMzNzk0YWM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0sP-T19tLBHtOBVnMN33OXJeEi-vMNy8RBSoCc4ejPhNo4PGFrnYwmnicXKmiMi73oiwxCZGbIkjeMCp1NOEHx7XlAya5UXImbZ60jB8h-JH6-Dswcl026GO91uiAA-2vzmlq-XiuF-OyH9n20O97M6NO4Q0Mfk4S1DWGf8vFqN35W0BsgGRXv44izdR_NGg64lHZc6wbDNWB5XXhrF06t4zuHMJy_MJR-KXIWAK4VAsFemj23kEKtrdG-oYueWeVB05t_ar6CcR6F4l-k9H34c8jGiv3vdNMJ50LfPsNXTjStfBGl-hvDw041rz4LbUn936zLJHWGCOcEDxXCkw7Q "/>
    <n v="101"/>
    <s v=" 101 | Rosa Odar Prueba "/>
    <s v=" application/json, text/plain, */* "/>
    <s v=" No aplica "/>
    <n v="20100010136"/>
    <s v="gestionduenave-query"/>
    <s v=" https://gateway-apim-test.vuce.gob.pe/pass-through-https-cert/cp2/gestionduenave-query/1.0/mercancia-peligrosa/2180?size=25&amp;indicadorES=E&amp;page=1 "/>
    <n v="146"/>
    <n v="117"/>
    <s v=" https://gateway-apim-test.vuce.gob.pe/pass-through-https-cert/cp2/gestionduenave-query/1.0/mercancia-peligrosa/2180?"/>
    <s v=" https://gateway-apim-test.vuce.gob.pe/pass-through-https-cert/cp2/gestionduenave-query/1.0/mercancia-peligrosa/2180?"/>
    <x v="128"/>
  </r>
  <r>
    <s v="Mercancía Peligrosa"/>
    <x v="0"/>
    <x v="0"/>
    <x v="82"/>
    <x v="0"/>
    <s v=" https://gateway-apim-test.vuce.gob.pe/pass-through-https-cert/cp2/gestionduenave-query/1.0/mercancia-peligrosa/2180?size=25&amp;indicadorES=E&amp;page=1 "/>
    <s v="No aplica"/>
    <s v=" Bearer eyJhbGciOiJSUzI1NiIsInR5cCIgOiAiSldUIiwia2lkIiA6ICJZbzNJa18xYU9XUk5QcWxPLVJVTmUzVjhESldTU2U0eUgybFp4MG52cy1rIn0.eyJleHAiOjE3NTU2MTUwMTIsImlhdCI6MTc1NTYxMzIxMiwianRpIjoiYTBiOTMyNDAtNGMyYy00MzlkLTkyZDQtOTkxY2M0OWRmYTQ5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wMDRlZDA2NC0xMTM2LTQxNWMtOTM5Yi0yYmViM2RjYWI3MTM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wMDRlZDA2NC0xMTM2LTQxNWMtOTM5Yi0yYmViM2RjYWI3MTM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WrRIhinAWDqardbwD6M6P3Es0jfayRdGTB4rzoZifP7Z5BaDMV3F9LHoGQBJnsPRAAZL1QwM6VQOOwEeyMfSdg8zYhQdo9f7wl4H5TPzQ06cndib2UawJGFhPi1gs74Ok0wzVolJf5c8aZXKUHy48RBBJXqU_a3QY2P6l7hnM2ZPLE2Ywqy0qjCA7Pnpr4xeE5-VVdcblNwIz8Obo1C6fexTexwiUvkugm9mZOCeLb9LOoXOSM7Iz0cRzLEJyrlrCe5WjGYgJlzYZZHQLp8ley9sczDI1NvGlnvwUj3MpbU1Ttu07lxpoYe1cu3CtAmGrNK3Yy0HgrIPo2X52rCEAw "/>
    <n v="101"/>
    <s v=" 101 | Rosa Odar Prueba "/>
    <s v=" application/json, text/plain, */* "/>
    <s v=" No aplica "/>
    <n v="20100010136"/>
    <s v="gestionduenave-query"/>
    <s v=" https://gateway-apim-test.vuce.gob.pe/pass-through-https-cert/cp2/gestionduenave-query/1.0/mercancia-peligrosa/2180?size=25&amp;indicadorES=E&amp;page=1 "/>
    <n v="146"/>
    <n v="117"/>
    <s v=" https://gateway-apim-test.vuce.gob.pe/pass-through-https-cert/cp2/gestionduenave-query/1.0/mercancia-peligrosa/2180?"/>
    <s v=" https://gateway-apim-test.vuce.gob.pe/pass-through-https-cert/cp2/gestionduenave-query/1.0/mercancia-peligrosa/2180?"/>
    <x v="128"/>
  </r>
  <r>
    <s v="Mercancía Peligrosa"/>
    <x v="0"/>
    <x v="0"/>
    <x v="78"/>
    <x v="0"/>
    <s v=" https://gateway-apim-test.vuce.gob.pe/pass-through-https-cert/cp2/gestionduenave-query/1.0/mercancia-peligrosa/lista/2180 "/>
    <s v="No aplica"/>
    <s v=" Bearer eyJhbGciOiJSUzI1NiIsInR5cCIgOiAiSldUIiwia2lkIiA6ICJZbzNJa18xYU9XUk5QcWxPLVJVTmUzVjhESldTU2U0eUgybFp4MG52cy1rIn0.eyJleHAiOjE3NTU1NjIwMDIsImlhdCI6MTc1NTU2MDIwMiwianRpIjoiNjRjMjY1NzgtZTA5Ni00M2U0LWI5MjAtYjM0NzU0MDkyYWUx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yNjQzODM0MC0xMDY3LTQ2ZDAtOTM3Zi04MDNlYTMzNzk0YWM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yNjQzODM0MC0xMDY3LTQ2ZDAtOTM3Zi04MDNlYTMzNzk0YWM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0sP-T19tLBHtOBVnMN33OXJeEi-vMNy8RBSoCc4ejPhNo4PGFrnYwmnicXKmiMi73oiwxCZGbIkjeMCp1NOEHx7XlAya5UXImbZ60jB8h-JH6-Dswcl026GO91uiAA-2vzmlq-XiuF-OyH9n20O97M6NO4Q0Mfk4S1DWGf8vFqN35W0BsgGRXv44izdR_NGg64lHZc6wbDNWB5XXhrF06t4zuHMJy_MJR-KXIWAK4VAsFemj23kEKtrdG-oYueWeVB05t_ar6CcR6F4l-k9H34c8jGiv3vdNMJ50LfPsNXTjStfBGl-hvDw041rz4LbUn936zLJHWGCOcEDxXCkw7Q "/>
    <n v="101"/>
    <s v=" 101 | Rosa Odar Prueba "/>
    <s v=" application/json, text/plain, */* "/>
    <s v=" No aplica "/>
    <n v="20100010136"/>
    <s v="gestionduenave-query"/>
    <s v=" https://gateway-apim-test.vuce.gob.pe/pass-through-https-cert/cp2/gestionduenave-query/1.0/mercancia-peligrosa/lista/2180 "/>
    <n v="123"/>
    <n v="123"/>
    <s v=" https://gateway-apim-test.vuce.gob.pe/pass-through-https-cert/cp2/gestionduenave-query/1.0/mercancia-peligrosa/lista/2180 "/>
    <s v=" https://gateway-apim-test.vuce.gob.pe/pass-through-https-cert/cp2/gestionduenave-query/1.0/mercancia-peligrosa/lista/2180 "/>
    <x v="129"/>
  </r>
  <r>
    <s v="Mercancía Peligrosa"/>
    <x v="0"/>
    <x v="0"/>
    <x v="82"/>
    <x v="0"/>
    <s v=" https://gateway-apim-test.vuce.gob.pe/pass-through-https-cert/cp2/gestionduenave-query/1.0/mercancia-peligrosa/lista/2180 "/>
    <s v="No aplica"/>
    <s v=" Bearer eyJhbGciOiJSUzI1NiIsInR5cCIgOiAiSldUIiwia2lkIiA6ICJZbzNJa18xYU9XUk5QcWxPLVJVTmUzVjhESldTU2U0eUgybFp4MG52cy1rIn0.eyJleHAiOjE3NTU2MTUwMTIsImlhdCI6MTc1NTYxMzIxMiwianRpIjoiYTBiOTMyNDAtNGMyYy00MzlkLTkyZDQtOTkxY2M0OWRmYTQ5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wMDRlZDA2NC0xMTM2LTQxNWMtOTM5Yi0yYmViM2RjYWI3MTM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wMDRlZDA2NC0xMTM2LTQxNWMtOTM5Yi0yYmViM2RjYWI3MTM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WrRIhinAWDqardbwD6M6P3Es0jfayRdGTB4rzoZifP7Z5BaDMV3F9LHoGQBJnsPRAAZL1QwM6VQOOwEeyMfSdg8zYhQdo9f7wl4H5TPzQ06cndib2UawJGFhPi1gs74Ok0wzVolJf5c8aZXKUHy48RBBJXqU_a3QY2P6l7hnM2ZPLE2Ywqy0qjCA7Pnpr4xeE5-VVdcblNwIz8Obo1C6fexTexwiUvkugm9mZOCeLb9LOoXOSM7Iz0cRzLEJyrlrCe5WjGYgJlzYZZHQLp8ley9sczDI1NvGlnvwUj3MpbU1Ttu07lxpoYe1cu3CtAmGrNK3Yy0HgrIPo2X52rCEAw "/>
    <n v="101"/>
    <s v=" 101 | Rosa Odar Prueba "/>
    <s v=" application/json, text/plain, */* "/>
    <s v=" No aplica "/>
    <n v="20100010136"/>
    <s v="gestionduenave-query"/>
    <s v=" https://gateway-apim-test.vuce.gob.pe/pass-through-https-cert/cp2/gestionduenave-query/1.0/mercancia-peligrosa/lista/2180 "/>
    <n v="123"/>
    <n v="123"/>
    <s v=" https://gateway-apim-test.vuce.gob.pe/pass-through-https-cert/cp2/gestionduenave-query/1.0/mercancia-peligrosa/lista/2180 "/>
    <s v=" https://gateway-apim-test.vuce.gob.pe/pass-through-https-cert/cp2/gestionduenave-query/1.0/mercancia-peligrosa/lista/2180 "/>
    <x v="129"/>
  </r>
  <r>
    <s v="Mercancía Peligrosa"/>
    <x v="0"/>
    <x v="0"/>
    <x v="78"/>
    <x v="0"/>
    <s v=" https://gateway-apim-test.vuce.gob.pe/pass-through-https-cert/cp2/gestionduenave-query/1.0/motivo-escala/escala/2180 "/>
    <s v="No aplica"/>
    <s v=" Bearer eyJhbGciOiJSUzI1NiIsInR5cCIgOiAiSldUIiwia2lkIiA6ICJZbzNJa18xYU9XUk5QcWxPLVJVTmUzVjhESldTU2U0eUgybFp4MG52cy1rIn0.eyJleHAiOjE3NTU1NjIwMDIsImlhdCI6MTc1NTU2MDIwMiwianRpIjoiNjRjMjY1NzgtZTA5Ni00M2U0LWI5MjAtYjM0NzU0MDkyYWUx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yNjQzODM0MC0xMDY3LTQ2ZDAtOTM3Zi04MDNlYTMzNzk0YWM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yNjQzODM0MC0xMDY3LTQ2ZDAtOTM3Zi04MDNlYTMzNzk0YWM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0sP-T19tLBHtOBVnMN33OXJeEi-vMNy8RBSoCc4ejPhNo4PGFrnYwmnicXKmiMi73oiwxCZGbIkjeMCp1NOEHx7XlAya5UXImbZ60jB8h-JH6-Dswcl026GO91uiAA-2vzmlq-XiuF-OyH9n20O97M6NO4Q0Mfk4S1DWGf8vFqN35W0BsgGRXv44izdR_NGg64lHZc6wbDNWB5XXhrF06t4zuHMJy_MJR-KXIWAK4VAsFemj23kEKtrdG-oYueWeVB05t_ar6CcR6F4l-k9H34c8jGiv3vdNMJ50LfPsNXTjStfBGl-hvDw041rz4LbUn936zLJHWGCOcEDxXCkw7Q "/>
    <n v="101"/>
    <s v=" 101 | Rosa Odar Prueba "/>
    <s v=" application/json, text/plain, */* "/>
    <s v=" No aplica "/>
    <n v="20100010136"/>
    <s v="gestionduenave-query"/>
    <s v=" https://gateway-apim-test.vuce.gob.pe/pass-through-https-cert/cp2/gestionduenave-query/1.0/motivo-escala/escala/2180 "/>
    <n v="118"/>
    <n v="118"/>
    <s v=" https://gateway-apim-test.vuce.gob.pe/pass-through-https-cert/cp2/gestionduenave-query/1.0/motivo-escala/escala/2180 "/>
    <s v=" https://gateway-apim-test.vuce.gob.pe/pass-through-https-cert/cp2/gestionduenave-query/1.0/motivo-escala/escala/2180 "/>
    <x v="130"/>
  </r>
  <r>
    <s v="Mercancía Peligrosa"/>
    <x v="0"/>
    <x v="0"/>
    <x v="83"/>
    <x v="0"/>
    <s v=" https://gateway-apim-test.vuce.gob.pe/pass-through-https-cert/cp2/gestionduenave-query/1.0/provisiones/files/mercancias_peligrosas.xlsx "/>
    <s v="No aplica"/>
    <s v=" Bearer eyJhbGciOiJSUzI1NiIsInR5cCIgOiAiSldUIiwia2lkIiA6ICJZbzNJa18xYU9XUk5QcWxPLVJVTmUzVjhESldTU2U0eUgybFp4MG52cy1rIn0.eyJleHAiOjE3NTU2MTUwMTIsImlhdCI6MTc1NTYxMzIxMiwianRpIjoiYTBiOTMyNDAtNGMyYy00MzlkLTkyZDQtOTkxY2M0OWRmYTQ5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wMDRlZDA2NC0xMTM2LTQxNWMtOTM5Yi0yYmViM2RjYWI3MTM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wMDRlZDA2NC0xMTM2LTQxNWMtOTM5Yi0yYmViM2RjYWI3MTM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WrRIhinAWDqardbwD6M6P3Es0jfayRdGTB4rzoZifP7Z5BaDMV3F9LHoGQBJnsPRAAZL1QwM6VQOOwEeyMfSdg8zYhQdo9f7wl4H5TPzQ06cndib2UawJGFhPi1gs74Ok0wzVolJf5c8aZXKUHy48RBBJXqU_a3QY2P6l7hnM2ZPLE2Ywqy0qjCA7Pnpr4xeE5-VVdcblNwIz8Obo1C6fexTexwiUvkugm9mZOCeLb9LOoXOSM7Iz0cRzLEJyrlrCe5WjGYgJlzYZZHQLp8ley9sczDI1NvGlnvwUj3MpbU1Ttu07lxpoYe1cu3CtAmGrNK3Yy0HgrIPo2X52rCEAw "/>
    <n v="101"/>
    <s v=" 101 | Rosa Odar Prueba "/>
    <s v=" application/json, text/plain, */* "/>
    <s v=" No aplica "/>
    <n v="20100010136"/>
    <s v="gestionduenave-query"/>
    <s v=" https://gateway-apim-test.vuce.gob.pe/pass-through-https-cert/cp2/gestionduenave-query/1.0/provisiones/files/mercancias_peligrosas.xlsx "/>
    <n v="137"/>
    <n v="137"/>
    <s v=" https://gateway-apim-test.vuce.gob.pe/pass-through-https-cert/cp2/gestionduenave-query/1.0/provisiones/files/mercancias_peligrosas.xlsx "/>
    <s v=" https://gateway-apim-test.vuce.gob.pe/pass-through-https-cert/cp2/gestionduenave-query/1.0/provisiones/files/mercancias_peligrosas.xlsx "/>
    <x v="131"/>
  </r>
  <r>
    <s v="Mercancía Peligrosa"/>
    <x v="0"/>
    <x v="0"/>
    <x v="82"/>
    <x v="2"/>
    <s v=" https://gateway-apim-test.vuce.gob.pe/pass-through-https-cert/cp2/processdue/1.0/camunda/init "/>
    <s v=" {&quot;acronimo&quot;:&quot;CP&quot;,&quot;tipoSeguimientoId&quot;:1,&quot;document&quot;:&quot;&quot;,&quot;documentInstance&quot;:&quot;&quot;,&quot;body&quot;:{&quot;escalaId&quot;:2180,&quot;indicadorES&quot;:&quot;E&quot;,&quot;estado&quot;:&quot;S&quot;,&quot;indicadorNill&quot;:true,&quot;mercanciasPeligrosas&quot;:[{&quot;puertoCargaId&quot;:1355,&quot;puertoDescargaId&quot;:4851,&quot;nroReferencia&quot;:&quot;1233&quot;,&quot;numContenedor&quot;:&quot;ABCD1234567&quot;,&quot;marcasNros&quot;:&quot;AX344&quot;,&quot;claseRiesgo&quot;:null,&quot;codGrupoEmbalaje&quot;:1,&quot;puntoInflacion&quot;:23,&quot;contaminante&quot;:true,&quot;estibaAbordo&quot;:&quot;BODEGA SUR&quot;,&quot;emsDerrame&quot;:&quot;S-X&quot;,&quot;emsFuego&quot;:&quot;F-B&quot;,&quot;estado&quot;:&quot;S&quot;,&quot;cantidad&quot;:3434,&quot;claseDivision&quot;:&quot;1.4G&quot;,&quot;desCarga&quot;:&quot;OBJETOS EXPLOSIVOS, N.E.P.&quot;,&quot;masaBruta&quot;:1.4,&quot;masaNeta&quot;:1.2,&quot;onuId&quot;:220,&quot;tipoOperacionId&quot;:&quot;1&quot;,&quot;temporalId&quot;:&quot;07590894-2e7d-4d4f-b31a-cc480688ee18&quot;,&quot;isValid&quot;:true},{&quot;puertoCargaId&quot;:1519,&quot;puertoDescargaId&quot;:12721,&quot;nroReferencia&quot;:&quot;1233&quot;,&quot;marcasNros&quot;:&quot;AX3444&quot;,&quot;claseRiesgo&quot;:null,&quot;codGrupoEmbalaje&quot;:2,&quot;puntoInflacion&quot;:99.99,&quot;contaminante&quot;:false,&quot;estibaAbordo&quot;:&quot;BODEGA SUR&quot;,&quot;emsDerrame&quot;:&quot;S-Y&quot;,&quot;emsFuego&quot;:&quot;F-B&quot;,&quot;estado&quot;:&quot;S&quot;,&quot;cantidad&quot;:121.34,&quot;claseDivision&quot;:&quot;1.2L&quot;,&quot;desCarga&quot;:&quot;SUSTANCIAS EXPLOSIVAS, N.E.P.&quot;,&quot;masaBruta&quot;:1.4,&quot;masaNeta&quot;:1.2,&quot;onuId&quot;:225,&quot;tipoOperacionId&quot;:&quot;2&quot;,&quot;temporalId&quot;:&quot;56221b85-119d-4385-9e05-0510892abd05&quot;,&quot;isValid&quot;:true},{&quot;puertoCargaId&quot;:1554,&quot;puertoDescargaId&quot;:16255,&quot;nroReferencia&quot;:&quot;1233&quot;,&quot;numContenedor&quot;:&quot;ABCD1234568&quot;,&quot;marcasNros&quot;:&quot;CV455&quot;,&quot;claseRiesgo&quot;:null,&quot;codGrupoEmbalaje&quot;:4,&quot;puntoInflacion&quot;:100,&quot;contaminante&quot;:true,&quot;estibaAbordo&quot;:&quot;BODEGA NORTE&quot;,&quot;emsDerrame&quot;:&quot;S-X&quot;,&quot;emsFuego&quot;:&quot;F-B&quot;,&quot;estado&quot;:&quot;S&quot;,&quot;cantidad&quot;:2.5,&quot;claseDivision&quot;:&quot;1.4D&quot;,&quot;desCarga&quot;:&quot;CABEZAS DE COMBATE PARA COHETES, CON CARGA DISPERSORA O CARGA EXPULSORA&quot;,&quot;masaBruta&quot;:1.4,&quot;masaNeta&quot;:1.2,&quot;onuId&quot;:237,&quot;tipoOperacionId&quot;:&quot;3&quot;,&quot;temporalId&quot;:&quot;b050e238-b388-459e-9d88-df1fe2582c20&quot;,&quot;isValid&quot;:true},{&quot;puertoCargaId&quot;:16253,&quot;puertoDescargaId&quot;:16255,&quot;nroReferencia&quot;:&quot;1233&quot;,&quot;numContenedor&quot;:&quot;ABCD1234569&quot;,&quot;marcasNros&quot;:&quot;vb344&quot;,&quot;claseRiesgo&quot;:null,&quot;codGrupoEmbalaje&quot;:3,&quot;puntoInflacion&quot;:-98.34,&quot;contaminante&quot;:true,&quot;estibaAbordo&quot;:&quot;BODEGA NORTE&quot;,&quot;emsDerrame&quot;:&quot;S-U&quot;,&quot;emsFuego&quot;:&quot;F-D&quot;,&quot;estado&quot;:&quot;S&quot;,&quot;cantidad&quot;:1.23,&quot;claseDivision&quot;:&quot;2.1&quot;,&quot;desCarga&quot;:&quot;ACETILENO DISUELTO&quot;,&quot;masaBruta&quot;:1.4,&quot;masaNeta&quot;:1.2,&quot;onuId&quot;:369,&quot;tipoOperacionId&quot;:&quot;4&quot;,&quot;temporalId&quot;:&quot;42c545ab-b39b-4c47-95d0-ef99782590c2&quot;,&quot;isValid&quot;:true},{&quot;estado&quot;:&quot;S&quot;,&quot;puertoCargaId&quot;:11,&quot;puertoDescargaId&quot;:3,&quot;nroReferencia&quot;:&quot;&quot;,&quot;numContenedor&quot;:&quot;&quot;,&quot;marcasNros&quot;:&quot;&quot;,&quot;cantidad&quot;:0,&quot;onuId&quot;:15,&quot;claseDivision&quot;:&quot;1.1D&quot;,&quot;desCarga&quot;:&quot;PÃ?LVORA NEGRA (PÃ?LVORA DE CAÃ?Ã?N) EN FORMA DE GRANOS O POLVO&quot;,&quot;claseRiesgo&quot;:null,&quot;emsFuego&quot;:&quot;F-B&quot;,&quot;emsDerrame&quot;:&quot;S-Y&quot;,&quot;codGrupoEmbalaje&quot;:4,&quot;puntoInflacion&quot;:2,&quot;contaminante&quot;:&quot;true&quot;,&quot;tipoOperacionId&quot;:1,&quot;masaNeta&quot;:12,&quot;masaBruta&quot;:12,&quot;estibaAbordo&quot;:&quot;XYZ&quot;,&quot;temporalId&quot;:&quot;ddde7b8b-55d6-415a-aa5a-43d82b38f8e3&quot;}],&quot;isSend&quot;:false},&quot;anuncio&quot;:false,&quot;id&quot;:null,&quot;registerArrival&quot;:false,&quot;directReception&quot;:false,&quot;corrected&quot;:false,&quot;requiredNill&quot;:false,&quot;escalaId&quot;:2180,&quot;acronymList&quot;:[&quot;PBIP&quot;,&quot;LT&quot;,&quot;LP&quot;,&quot;CP&quot;,&quot;DMS&quot;,&quot;LN&quot;,&quot;PR&quot;,&quot;DGA&quot;,&quot;DCAR&quot;]}  "/>
    <s v=" Bearer eyJhbGciOiJSUzI1NiIsInR5cCIgOiAiSldUIiwia2lkIiA6ICJZbzNJa18xYU9XUk5QcWxPLVJVTmUzVjhESldTU2U0eUgybFp4MG52cy1rIn0.eyJleHAiOjE3NTU2MTUwMTIsImlhdCI6MTc1NTYxMzIxMiwianRpIjoiYTBiOTMyNDAtNGMyYy00MzlkLTkyZDQtOTkxY2M0OWRmYTQ5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wMDRlZDA2NC0xMTM2LTQxNWMtOTM5Yi0yYmViM2RjYWI3MTM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wMDRlZDA2NC0xMTM2LTQxNWMtOTM5Yi0yYmViM2RjYWI3MTM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WrRIhinAWDqardbwD6M6P3Es0jfayRdGTB4rzoZifP7Z5BaDMV3F9LHoGQBJnsPRAAZL1QwM6VQOOwEeyMfSdg8zYhQdo9f7wl4H5TPzQ06cndib2UawJGFhPi1gs74Ok0wzVolJf5c8aZXKUHy48RBBJXqU_a3QY2P6l7hnM2ZPLE2Ywqy0qjCA7Pnpr4xeE5-VVdcblNwIz8Obo1C6fexTexwiUvkugm9mZOCeLb9LOoXOSM7Iz0cRzLEJyrlrCe5WjGYgJlzYZZHQLp8ley9sczDI1NvGlnvwUj3MpbU1Ttu07lxpoYe1cu3CtAmGrNK3Yy0HgrIPo2X52rCEAw "/>
    <n v="101"/>
    <s v=" 101 | Rosa Odar Prueba "/>
    <s v=" application/json, text/plain, */* "/>
    <s v=" application/json "/>
    <n v="20100010136"/>
    <s v="processdue"/>
    <s v=" https://gateway-apim-test.vuce.gob.pe/pass-through-https-cert/cp2/processdue/1.0/camunda/init "/>
    <n v="95"/>
    <n v="95"/>
    <s v=" https://gateway-apim-test.vuce.gob.pe/pass-through-https-cert/cp2/processdue/1.0/camunda/init "/>
    <s v=" https://gateway-apim-test.vuce.gob.pe/pass-through-https-cert/cp2/processdue/1.0/camunda/init "/>
    <x v="19"/>
  </r>
  <r>
    <s v="Mercancía Peligrosa"/>
    <x v="0"/>
    <x v="0"/>
    <x v="81"/>
    <x v="2"/>
    <s v=" https://gateway-apim-test.vuce.gob.pe/pass-through-https-cert/cp2/processdue/1.0/camunda/init "/>
    <s v="{&quot;acronimo&quot;:&quot;CP&quot;,&quot;tipoSeguimientoId&quot;:2,&quot;document&quot;:&quot;&quot;,&quot;documentInstance&quot;:&quot;&quot;,&quot;body&quot;:{&quot;escalaId&quot;:2180,&quot;indicadorES&quot;:&quot;E&quot;,&quot;estado&quot;:&quot;S&quot;,&quot;indicadorNill&quot;:true,&quot;mercanciasPeligrosas&quot;:[],&quot;listaId&quot;:1376,&quot;isSend&quot;:true},&quot;anuncio&quot;:false,&quot;id&quot;:null,&quot;registerArrival&quot;:false,&quot;directReception&quot;:false,&quot;corrected&quot;:false,&quot;requiredNill&quot;:false,&quot;escalaId&quot;:2180,&quot;acronymList&quot;:[&quot;PBIP&quot;,&quot;LT&quot;,&quot;LP&quot;,&quot;CP&quot;,&quot;DMS&quot;,&quot;LN&quot;,&quot;PR&quot;,&quot;DGA&quot;,&quot;DCAR&quot;]} "/>
    <s v=" Bearer eyJhbGciOiJSUzI1NiIsInR5cCIgOiAiSldUIiwia2lkIiA6ICJZbzNJa18xYU9XUk5QcWxPLVJVTmUzVjhESldTU2U0eUgybFp4MG52cy1rIn0.eyJleHAiOjE3NTU2MTUwMTIsImlhdCI6MTc1NTYxMzIxMiwianRpIjoiYTBiOTMyNDAtNGMyYy00MzlkLTkyZDQtOTkxY2M0OWRmYTQ5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wMDRlZDA2NC0xMTM2LTQxNWMtOTM5Yi0yYmViM2RjYWI3MTM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wMDRlZDA2NC0xMTM2LTQxNWMtOTM5Yi0yYmViM2RjYWI3MTM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WrRIhinAWDqardbwD6M6P3Es0jfayRdGTB4rzoZifP7Z5BaDMV3F9LHoGQBJnsPRAAZL1QwM6VQOOwEeyMfSdg8zYhQdo9f7wl4H5TPzQ06cndib2UawJGFhPi1gs74Ok0wzVolJf5c8aZXKUHy48RBBJXqU_a3QY2P6l7hnM2ZPLE2Ywqy0qjCA7Pnpr4xeE5-VVdcblNwIz8Obo1C6fexTexwiUvkugm9mZOCeLb9LOoXOSM7Iz0cRzLEJyrlrCe5WjGYgJlzYZZHQLp8ley9sczDI1NvGlnvwUj3MpbU1Ttu07lxpoYe1cu3CtAmGrNK3Yy0HgrIPo2X52rCEAw "/>
    <n v="101"/>
    <s v=" 101 | Rosa Odar Prueba "/>
    <s v=" application/json, text/plain, */* "/>
    <s v=" application/json "/>
    <n v="20100010136"/>
    <s v="processdue"/>
    <s v=" https://gateway-apim-test.vuce.gob.pe/pass-through-https-cert/cp2/processdue/1.0/camunda/init "/>
    <n v="95"/>
    <n v="95"/>
    <s v=" https://gateway-apim-test.vuce.gob.pe/pass-through-https-cert/cp2/processdue/1.0/camunda/init "/>
    <s v=" https://gateway-apim-test.vuce.gob.pe/pass-through-https-cert/cp2/processdue/1.0/camunda/init "/>
    <x v="19"/>
  </r>
  <r>
    <s v="Mercancía Peligrosa - Opinar"/>
    <x v="0"/>
    <x v="0"/>
    <x v="78"/>
    <x v="0"/>
    <s v=" https://gateway-apim-test.vuce.gob.pe/pass-through-https-cert/cp2/comunes-query/1.0/master/allByCode?code=onu "/>
    <s v="No aplica"/>
    <s v=" Bearer eyJhbGciOiJSUzI1NiIsInR5cCIgOiAiSldUIiwia2lkIiA6ICJZbzNJa18xYU9XUk5QcWxPLVJVTmUzVjhESldTU2U0eUgybFp4MG52cy1rIn0.eyJleHAiOjE3NTU2OTcwMDEsImlhdCI6MTc1NTY5NTIwMSwianRpIjoiNzNlNzZkMmQtMDJhNC00Y2I1LTlkY2ItMDA3YTFiNjBlYjE0IiwiaXNzIjoiaHR0cHM6Ly9hdXRob3JpemUtdGVzdC52dWNlLmdvYi5wZS9hdXRoMi9yZWFsbXMvYXV0ZW50aWNhY2lvbjIiLCJhdWQiOiJhY2NvdW50Iiwic3ViIjoiZjo1ODY4MTA4Zi0yZTdkLTQ4NGEtYTZkYi00ZWYyMmZhZjJlYWE6Y3AtY2VydGktMDZAZ21haWwuY29tIiwidHlwIjoiQmVhcmVyIiwiYXpwIjoibGFuZGluZy1hdXRoMiIsInNlc3Npb25fc3RhdGUiOiIyMDEwNGM5Ny01YjkzLTRmOWQtOGU2Yy00ODczYjBhOGNmYzA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yMDEwNGM5Ny01YjkzLTRmOWQtOGU2Yy00ODczYjBhOGNmYzAiLCJlbWFpbF92ZXJpZmllZCI6ZmFsc2UsImRlc1RpcG9Eb2N1bWVudG8iOiJETkkiLCJjb2RUaXBvRG9jdW1lbnRvIjoiMiIsInByZWZlcnJlZF91c2VybmFtZSI6ImNwLWNlcnRpLTA2QGdtYWlsLmNvbSIsIm51bWVyb0RvY3VtZW50byI6IjQwODk4MDAxIiwiYXBlTWF0ZXJubyI6IlBlcmV6Iiwibm9tYnJlQ29tcGxldG8iOiJHdWlkbyBSYW1vcyBQZXJleiIsImFwZVBhdGVybm8iOiJSYW1vcyIsImVtYWlsIjoiY3AtY2VydGktMDZAZ21haWwuY29tIiwibm9tYnJlcyI6Ikd1aWRvIn0.RCuepbdPa1KJGPKdQTkFxbdTuJO9D-y1ghLc1Jm1mV2GxaHSqijX4qUq4GTyjo8BVntI3vFU3kI-zczVf8dyN0hqAJ1DKVXSYzF2Ziw3JVHsZJ5gyKcwf63p8N9ihRYRV9EUYUHGFUJNmt5327OIbnOKzt17YlEh7533BSWA4So9PEqyKuw9qStNX_oQvaykoEghCOViDWf2IWOLsTxLp57-8my2RpV7PUMdAK-wrHNswRGvBabZQi5ga9VUx54PzollL2hsMGUmHj4vsGErg3Ox-wUPZX0sHe2c386XhDA2BQOKaNlhJA1M97O2WW0RAkH1wd3Dv1BXg4KH1Rf0cg "/>
    <n v="105"/>
    <s v=" 105 | Guido Ramos Perez "/>
    <s v=" application/json, text/plain, */* "/>
    <s v=" No aplica "/>
    <n v="20153408191"/>
    <s v="comunes-query"/>
    <s v=" https://gateway-apim-test.vuce.gob.pe/pass-through-https-cert/cp2/comunes-query/1.0/master/allByCode?code=onu "/>
    <n v="111"/>
    <n v="102"/>
    <s v=" https://gateway-apim-test.vuce.gob.pe/pass-through-https-cert/cp2/comunes-query/1.0/master/allByCode?"/>
    <s v=" https://gateway-apim-test.vuce.gob.pe/pass-through-https-cert/cp2/comunes-query/1.0/master/allByCode?"/>
    <x v="46"/>
  </r>
  <r>
    <s v="Mercancía Peligrosa - Opinar"/>
    <x v="0"/>
    <x v="0"/>
    <x v="78"/>
    <x v="0"/>
    <s v=" https://gateway-apim-test.vuce.gob.pe/pass-through-https-cert/cp2/comunes-query/1.0/master/allByCode?code=tipoOperacion "/>
    <s v="No aplica"/>
    <s v=" Bearer eyJhbGciOiJSUzI1NiIsInR5cCIgOiAiSldUIiwia2lkIiA6ICJZbzNJa18xYU9XUk5QcWxPLVJVTmUzVjhESldTU2U0eUgybFp4MG52cy1rIn0.eyJleHAiOjE3NTU2OTcwMDEsImlhdCI6MTc1NTY5NTIwMSwianRpIjoiNzNlNzZkMmQtMDJhNC00Y2I1LTlkY2ItMDA3YTFiNjBlYjE0IiwiaXNzIjoiaHR0cHM6Ly9hdXRob3JpemUtdGVzdC52dWNlLmdvYi5wZS9hdXRoMi9yZWFsbXMvYXV0ZW50aWNhY2lvbjIiLCJhdWQiOiJhY2NvdW50Iiwic3ViIjoiZjo1ODY4MTA4Zi0yZTdkLTQ4NGEtYTZkYi00ZWYyMmZhZjJlYWE6Y3AtY2VydGktMDZAZ21haWwuY29tIiwidHlwIjoiQmVhcmVyIiwiYXpwIjoibGFuZGluZy1hdXRoMiIsInNlc3Npb25fc3RhdGUiOiIyMDEwNGM5Ny01YjkzLTRmOWQtOGU2Yy00ODczYjBhOGNmYzA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yMDEwNGM5Ny01YjkzLTRmOWQtOGU2Yy00ODczYjBhOGNmYzAiLCJlbWFpbF92ZXJpZmllZCI6ZmFsc2UsImRlc1RpcG9Eb2N1bWVudG8iOiJETkkiLCJjb2RUaXBvRG9jdW1lbnRvIjoiMiIsInByZWZlcnJlZF91c2VybmFtZSI6ImNwLWNlcnRpLTA2QGdtYWlsLmNvbSIsIm51bWVyb0RvY3VtZW50byI6IjQwODk4MDAxIiwiYXBlTWF0ZXJubyI6IlBlcmV6Iiwibm9tYnJlQ29tcGxldG8iOiJHdWlkbyBSYW1vcyBQZXJleiIsImFwZVBhdGVybm8iOiJSYW1vcyIsImVtYWlsIjoiY3AtY2VydGktMDZAZ21haWwuY29tIiwibm9tYnJlcyI6Ikd1aWRvIn0.RCuepbdPa1KJGPKdQTkFxbdTuJO9D-y1ghLc1Jm1mV2GxaHSqijX4qUq4GTyjo8BVntI3vFU3kI-zczVf8dyN0hqAJ1DKVXSYzF2Ziw3JVHsZJ5gyKcwf63p8N9ihRYRV9EUYUHGFUJNmt5327OIbnOKzt17YlEh7533BSWA4So9PEqyKuw9qStNX_oQvaykoEghCOViDWf2IWOLsTxLp57-8my2RpV7PUMdAK-wrHNswRGvBabZQi5ga9VUx54PzollL2hsMGUmHj4vsGErg3Ox-wUPZX0sHe2c386XhDA2BQOKaNlhJA1M97O2WW0RAkH1wd3Dv1BXg4KH1Rf0cg "/>
    <n v="105"/>
    <s v=" 105 | Guido Ramos Perez "/>
    <s v=" application/json, text/plain, */* "/>
    <s v=" No aplica "/>
    <n v="20153408191"/>
    <s v="comunes-query"/>
    <s v=" https://gateway-apim-test.vuce.gob.pe/pass-through-https-cert/cp2/comunes-query/1.0/master/allByCode?code=tipoOperacion "/>
    <n v="121"/>
    <n v="102"/>
    <s v=" https://gateway-apim-test.vuce.gob.pe/pass-through-https-cert/cp2/comunes-query/1.0/master/allByCode?"/>
    <s v=" https://gateway-apim-test.vuce.gob.pe/pass-through-https-cert/cp2/comunes-query/1.0/master/allByCode?"/>
    <x v="46"/>
  </r>
  <r>
    <s v="Mercancía Peligrosa - Opinar"/>
    <x v="0"/>
    <x v="0"/>
    <x v="84"/>
    <x v="1"/>
    <s v=" https://gateway-apim-test.vuce.gob.pe/pass-through-https-cert/cp2/gestionduenave-command/1.0/escala-revision "/>
    <s v="{&quot;escala&quot;:2287,&quot;ruc&quot;:&quot;20153408191&quot;,&quot;indEnRevision&quot;:true,&quot;user&quot;:&quot;105 | Guido Ramos Perez&quot;}"/>
    <s v=" Bearer eyJhbGciOiJSUzI1NiIsInR5cCIgOiAiSldUIiwia2lkIiA6ICJZbzNJa18xYU9XUk5QcWxPLVJVTmUzVjhESldTU2U0eUgybFp4MG52cy1rIn0.eyJleHAiOjE3NTU2OTcwMDEsImlhdCI6MTc1NTY5NTIwMSwianRpIjoiNzNlNzZkMmQtMDJhNC00Y2I1LTlkY2ItMDA3YTFiNjBlYjE0IiwiaXNzIjoiaHR0cHM6Ly9hdXRob3JpemUtdGVzdC52dWNlLmdvYi5wZS9hdXRoMi9yZWFsbXMvYXV0ZW50aWNhY2lvbjIiLCJhdWQiOiJhY2NvdW50Iiwic3ViIjoiZjo1ODY4MTA4Zi0yZTdkLTQ4NGEtYTZkYi00ZWYyMmZhZjJlYWE6Y3AtY2VydGktMDZAZ21haWwuY29tIiwidHlwIjoiQmVhcmVyIiwiYXpwIjoibGFuZGluZy1hdXRoMiIsInNlc3Npb25fc3RhdGUiOiIyMDEwNGM5Ny01YjkzLTRmOWQtOGU2Yy00ODczYjBhOGNmYzA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yMDEwNGM5Ny01YjkzLTRmOWQtOGU2Yy00ODczYjBhOGNmYzAiLCJlbWFpbF92ZXJpZmllZCI6ZmFsc2UsImRlc1RpcG9Eb2N1bWVudG8iOiJETkkiLCJjb2RUaXBvRG9jdW1lbnRvIjoiMiIsInByZWZlcnJlZF91c2VybmFtZSI6ImNwLWNlcnRpLTA2QGdtYWlsLmNvbSIsIm51bWVyb0RvY3VtZW50byI6IjQwODk4MDAxIiwiYXBlTWF0ZXJubyI6IlBlcmV6Iiwibm9tYnJlQ29tcGxldG8iOiJHdWlkbyBSYW1vcyBQZXJleiIsImFwZVBhdGVybm8iOiJSYW1vcyIsImVtYWlsIjoiY3AtY2VydGktMDZAZ21haWwuY29tIiwibm9tYnJlcyI6Ikd1aWRvIn0.RCuepbdPa1KJGPKdQTkFxbdTuJO9D-y1ghLc1Jm1mV2GxaHSqijX4qUq4GTyjo8BVntI3vFU3kI-zczVf8dyN0hqAJ1DKVXSYzF2Ziw3JVHsZJ5gyKcwf63p8N9ihRYRV9EUYUHGFUJNmt5327OIbnOKzt17YlEh7533BSWA4So9PEqyKuw9qStNX_oQvaykoEghCOViDWf2IWOLsTxLp57-8my2RpV7PUMdAK-wrHNswRGvBabZQi5ga9VUx54PzollL2hsMGUmHj4vsGErg3Ox-wUPZX0sHe2c386XhDA2BQOKaNlhJA1M97O2WW0RAkH1wd3Dv1BXg4KH1Rf0cg "/>
    <n v="105"/>
    <s v=" 105 | Guido Ramos Perez "/>
    <s v=" application/json, text/plain, */* "/>
    <s v=" application/json "/>
    <n v="20153408191"/>
    <s v="gestionduenave-command"/>
    <s v="https://gateway-apim-test.vuce.gob.pe/pass-through-https-cert/cp2/gestionduenave-command/1.0/escala-revision "/>
    <n v="109"/>
    <n v="109"/>
    <s v="https://gateway-apim-test.vuce.gob.pe/pass-through-https-cert/cp2/gestionduenave-command/1.0/escala-revision "/>
    <s v="https://gateway-apim-test.vuce.gob.pe/pass-through-https-cert/cp2/gestionduenave-command/1.0/escala-revision "/>
    <x v="35"/>
  </r>
  <r>
    <s v="Mercancía Peligrosa - Opinar"/>
    <x v="0"/>
    <x v="0"/>
    <x v="85"/>
    <x v="0"/>
    <s v=" https://gateway-apim-test.vuce.gob.pe/pass-through-https-cert/cp2/gestionduenave-query/1.0/agency/findByRuc?ruc=20100010136 "/>
    <s v="No aplica"/>
    <s v=" Bearer eyJhbGciOiJSUzI1NiIsInR5cCIgOiAiSldUIiwia2lkIiA6ICJZbzNJa18xYU9XUk5QcWxPLVJVTmUzVjhESldTU2U0eUgybFp4MG52cy1rIn0.eyJleHAiOjE3NTU2OTcwMDEsImlhdCI6MTc1NTY5NTIwMSwianRpIjoiNzNlNzZkMmQtMDJhNC00Y2I1LTlkY2ItMDA3YTFiNjBlYjE0IiwiaXNzIjoiaHR0cHM6Ly9hdXRob3JpemUtdGVzdC52dWNlLmdvYi5wZS9hdXRoMi9yZWFsbXMvYXV0ZW50aWNhY2lvbjIiLCJhdWQiOiJhY2NvdW50Iiwic3ViIjoiZjo1ODY4MTA4Zi0yZTdkLTQ4NGEtYTZkYi00ZWYyMmZhZjJlYWE6Y3AtY2VydGktMDZAZ21haWwuY29tIiwidHlwIjoiQmVhcmVyIiwiYXpwIjoibGFuZGluZy1hdXRoMiIsInNlc3Npb25fc3RhdGUiOiIyMDEwNGM5Ny01YjkzLTRmOWQtOGU2Yy00ODczYjBhOGNmYzA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yMDEwNGM5Ny01YjkzLTRmOWQtOGU2Yy00ODczYjBhOGNmYzAiLCJlbWFpbF92ZXJpZmllZCI6ZmFsc2UsImRlc1RpcG9Eb2N1bWVudG8iOiJETkkiLCJjb2RUaXBvRG9jdW1lbnRvIjoiMiIsInByZWZlcnJlZF91c2VybmFtZSI6ImNwLWNlcnRpLTA2QGdtYWlsLmNvbSIsIm51bWVyb0RvY3VtZW50byI6IjQwODk4MDAxIiwiYXBlTWF0ZXJubyI6IlBlcmV6Iiwibm9tYnJlQ29tcGxldG8iOiJHdWlkbyBSYW1vcyBQZXJleiIsImFwZVBhdGVybm8iOiJSYW1vcyIsImVtYWlsIjoiY3AtY2VydGktMDZAZ21haWwuY29tIiwibm9tYnJlcyI6Ikd1aWRvIn0.RCuepbdPa1KJGPKdQTkFxbdTuJO9D-y1ghLc1Jm1mV2GxaHSqijX4qUq4GTyjo8BVntI3vFU3kI-zczVf8dyN0hqAJ1DKVXSYzF2Ziw3JVHsZJ5gyKcwf63p8N9ihRYRV9EUYUHGFUJNmt5327OIbnOKzt17YlEh7533BSWA4So9PEqyKuw9qStNX_oQvaykoEghCOViDWf2IWOLsTxLp57-8my2RpV7PUMdAK-wrHNswRGvBabZQi5ga9VUx54PzollL2hsMGUmHj4vsGErg3Ox-wUPZX0sHe2c386XhDA2BQOKaNlhJA1M97O2WW0RAkH1wd3Dv1BXg4KH1Rf0cg "/>
    <n v="105"/>
    <s v=" 105 | Guido Ramos Perez "/>
    <s v=" application/json, text/plain, */* "/>
    <s v=" No aplica "/>
    <n v="20153408191"/>
    <s v="gestionduenave-query"/>
    <s v=" https://gateway-apim-test.vuce.gob.pe/pass-through-https-cert/cp2/gestionduenave-query/1.0/agency/findByRuc?ruc=20100010136 "/>
    <n v="125"/>
    <n v="109"/>
    <s v=" https://gateway-apim-test.vuce.gob.pe/pass-through-https-cert/cp2/gestionduenave-query/1.0/agency/findByRuc?"/>
    <s v=" https://gateway-apim-test.vuce.gob.pe/pass-through-https-cert/cp2/gestionduenave-query/1.0/agency/findByRuc?"/>
    <x v="36"/>
  </r>
  <r>
    <s v="Mercancía Peligrosa - Opinar"/>
    <x v="0"/>
    <x v="0"/>
    <x v="84"/>
    <x v="0"/>
    <s v=" https://gateway-apim-test.vuce.gob.pe/pass-through-https-cert/cp2/gestionduenave-query/1.0/agency/findByRuc?ruc=20100010136 "/>
    <s v="No aplica"/>
    <s v=" Bearer eyJhbGciOiJSUzI1NiIsInR5cCIgOiAiSldUIiwia2lkIiA6ICJZbzNJa18xYU9XUk5QcWxPLVJVTmUzVjhESldTU2U0eUgybFp4MG52cy1rIn0.eyJleHAiOjE3NTU2OTcwMDEsImlhdCI6MTc1NTY5NTIwMSwianRpIjoiNzNlNzZkMmQtMDJhNC00Y2I1LTlkY2ItMDA3YTFiNjBlYjE0IiwiaXNzIjoiaHR0cHM6Ly9hdXRob3JpemUtdGVzdC52dWNlLmdvYi5wZS9hdXRoMi9yZWFsbXMvYXV0ZW50aWNhY2lvbjIiLCJhdWQiOiJhY2NvdW50Iiwic3ViIjoiZjo1ODY4MTA4Zi0yZTdkLTQ4NGEtYTZkYi00ZWYyMmZhZjJlYWE6Y3AtY2VydGktMDZAZ21haWwuY29tIiwidHlwIjoiQmVhcmVyIiwiYXpwIjoibGFuZGluZy1hdXRoMiIsInNlc3Npb25fc3RhdGUiOiIyMDEwNGM5Ny01YjkzLTRmOWQtOGU2Yy00ODczYjBhOGNmYzA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yMDEwNGM5Ny01YjkzLTRmOWQtOGU2Yy00ODczYjBhOGNmYzAiLCJlbWFpbF92ZXJpZmllZCI6ZmFsc2UsImRlc1RpcG9Eb2N1bWVudG8iOiJETkkiLCJjb2RUaXBvRG9jdW1lbnRvIjoiMiIsInByZWZlcnJlZF91c2VybmFtZSI6ImNwLWNlcnRpLTA2QGdtYWlsLmNvbSIsIm51bWVyb0RvY3VtZW50byI6IjQwODk4MDAxIiwiYXBlTWF0ZXJubyI6IlBlcmV6Iiwibm9tYnJlQ29tcGxldG8iOiJHdWlkbyBSYW1vcyBQZXJleiIsImFwZVBhdGVybm8iOiJSYW1vcyIsImVtYWlsIjoiY3AtY2VydGktMDZAZ21haWwuY29tIiwibm9tYnJlcyI6Ikd1aWRvIn0.RCuepbdPa1KJGPKdQTkFxbdTuJO9D-y1ghLc1Jm1mV2GxaHSqijX4qUq4GTyjo8BVntI3vFU3kI-zczVf8dyN0hqAJ1DKVXSYzF2Ziw3JVHsZJ5gyKcwf63p8N9ihRYRV9EUYUHGFUJNmt5327OIbnOKzt17YlEh7533BSWA4So9PEqyKuw9qStNX_oQvaykoEghCOViDWf2IWOLsTxLp57-8my2RpV7PUMdAK-wrHNswRGvBabZQi5ga9VUx54PzollL2hsMGUmHj4vsGErg3Ox-wUPZX0sHe2c386XhDA2BQOKaNlhJA1M97O2WW0RAkH1wd3Dv1BXg4KH1Rf0cg "/>
    <n v="105"/>
    <s v=" 105 | Guido Ramos Perez "/>
    <s v=" application/json, text/plain, */* "/>
    <s v=" No aplica "/>
    <n v="20153408191"/>
    <s v="gestionduenave-query"/>
    <s v=" https://gateway-apim-test.vuce.gob.pe/pass-through-https-cert/cp2/gestionduenave-query/1.0/agency/findByRuc?ruc=20100010136 "/>
    <n v="125"/>
    <n v="109"/>
    <s v=" https://gateway-apim-test.vuce.gob.pe/pass-through-https-cert/cp2/gestionduenave-query/1.0/agency/findByRuc?"/>
    <s v=" https://gateway-apim-test.vuce.gob.pe/pass-through-https-cert/cp2/gestionduenave-query/1.0/agency/findByRuc?"/>
    <x v="36"/>
  </r>
  <r>
    <s v="Mercancía Peligrosa - Opinar"/>
    <x v="0"/>
    <x v="0"/>
    <x v="84"/>
    <x v="0"/>
    <s v=" https://gateway-apim-test.vuce.gob.pe/pass-through-https-cert/cp2/gestionduenave-query/1.0/agency/findByRuc?ruc=20131312955 "/>
    <s v="No aplica"/>
    <s v=" Bearer eyJhbGciOiJSUzI1NiIsInR5cCIgOiAiSldUIiwia2lkIiA6ICJZbzNJa18xYU9XUk5QcWxPLVJVTmUzVjhESldTU2U0eUgybFp4MG52cy1rIn0.eyJleHAiOjE3NTU2OTcwMDEsImlhdCI6MTc1NTY5NTIwMSwianRpIjoiNzNlNzZkMmQtMDJhNC00Y2I1LTlkY2ItMDA3YTFiNjBlYjE0IiwiaXNzIjoiaHR0cHM6Ly9hdXRob3JpemUtdGVzdC52dWNlLmdvYi5wZS9hdXRoMi9yZWFsbXMvYXV0ZW50aWNhY2lvbjIiLCJhdWQiOiJhY2NvdW50Iiwic3ViIjoiZjo1ODY4MTA4Zi0yZTdkLTQ4NGEtYTZkYi00ZWYyMmZhZjJlYWE6Y3AtY2VydGktMDZAZ21haWwuY29tIiwidHlwIjoiQmVhcmVyIiwiYXpwIjoibGFuZGluZy1hdXRoMiIsInNlc3Npb25fc3RhdGUiOiIyMDEwNGM5Ny01YjkzLTRmOWQtOGU2Yy00ODczYjBhOGNmYzA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yMDEwNGM5Ny01YjkzLTRmOWQtOGU2Yy00ODczYjBhOGNmYzAiLCJlbWFpbF92ZXJpZmllZCI6ZmFsc2UsImRlc1RpcG9Eb2N1bWVudG8iOiJETkkiLCJjb2RUaXBvRG9jdW1lbnRvIjoiMiIsInByZWZlcnJlZF91c2VybmFtZSI6ImNwLWNlcnRpLTA2QGdtYWlsLmNvbSIsIm51bWVyb0RvY3VtZW50byI6IjQwODk4MDAxIiwiYXBlTWF0ZXJubyI6IlBlcmV6Iiwibm9tYnJlQ29tcGxldG8iOiJHdWlkbyBSYW1vcyBQZXJleiIsImFwZVBhdGVybm8iOiJSYW1vcyIsImVtYWlsIjoiY3AtY2VydGktMDZAZ21haWwuY29tIiwibm9tYnJlcyI6Ikd1aWRvIn0.RCuepbdPa1KJGPKdQTkFxbdTuJO9D-y1ghLc1Jm1mV2GxaHSqijX4qUq4GTyjo8BVntI3vFU3kI-zczVf8dyN0hqAJ1DKVXSYzF2Ziw3JVHsZJ5gyKcwf63p8N9ihRYRV9EUYUHGFUJNmt5327OIbnOKzt17YlEh7533BSWA4So9PEqyKuw9qStNX_oQvaykoEghCOViDWf2IWOLsTxLp57-8my2RpV7PUMdAK-wrHNswRGvBabZQi5ga9VUx54PzollL2hsMGUmHj4vsGErg3Ox-wUPZX0sHe2c386XhDA2BQOKaNlhJA1M97O2WW0RAkH1wd3Dv1BXg4KH1Rf0cg "/>
    <n v="105"/>
    <s v=" 105 | Guido Ramos Perez "/>
    <s v=" application/json, text/plain, */* "/>
    <s v=" No aplica "/>
    <n v="20153408191"/>
    <s v="gestionduenave-query"/>
    <s v=" https://gateway-apim-test.vuce.gob.pe/pass-through-https-cert/cp2/gestionduenave-query/1.0/agency/findByRuc?ruc=20131312955 "/>
    <n v="125"/>
    <n v="109"/>
    <s v=" https://gateway-apim-test.vuce.gob.pe/pass-through-https-cert/cp2/gestionduenave-query/1.0/agency/findByRuc?"/>
    <s v=" https://gateway-apim-test.vuce.gob.pe/pass-through-https-cert/cp2/gestionduenave-query/1.0/agency/findByRuc?"/>
    <x v="36"/>
  </r>
  <r>
    <s v="Mercancía Peligrosa - Opinar"/>
    <x v="0"/>
    <x v="0"/>
    <x v="84"/>
    <x v="0"/>
    <s v=" https://gateway-apim-test.vuce.gob.pe/pass-through-https-cert/cp2/gestionduenave-query/1.0/agency/findByRuc?ruc=20153408191 "/>
    <s v="No aplica"/>
    <s v=" Bearer eyJhbGciOiJSUzI1NiIsInR5cCIgOiAiSldUIiwia2lkIiA6ICJZbzNJa18xYU9XUk5QcWxPLVJVTmUzVjhESldTU2U0eUgybFp4MG52cy1rIn0.eyJleHAiOjE3NTU2OTcwMDEsImlhdCI6MTc1NTY5NTIwMSwianRpIjoiNzNlNzZkMmQtMDJhNC00Y2I1LTlkY2ItMDA3YTFiNjBlYjE0IiwiaXNzIjoiaHR0cHM6Ly9hdXRob3JpemUtdGVzdC52dWNlLmdvYi5wZS9hdXRoMi9yZWFsbXMvYXV0ZW50aWNhY2lvbjIiLCJhdWQiOiJhY2NvdW50Iiwic3ViIjoiZjo1ODY4MTA4Zi0yZTdkLTQ4NGEtYTZkYi00ZWYyMmZhZjJlYWE6Y3AtY2VydGktMDZAZ21haWwuY29tIiwidHlwIjoiQmVhcmVyIiwiYXpwIjoibGFuZGluZy1hdXRoMiIsInNlc3Npb25fc3RhdGUiOiIyMDEwNGM5Ny01YjkzLTRmOWQtOGU2Yy00ODczYjBhOGNmYzA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yMDEwNGM5Ny01YjkzLTRmOWQtOGU2Yy00ODczYjBhOGNmYzAiLCJlbWFpbF92ZXJpZmllZCI6ZmFsc2UsImRlc1RpcG9Eb2N1bWVudG8iOiJETkkiLCJjb2RUaXBvRG9jdW1lbnRvIjoiMiIsInByZWZlcnJlZF91c2VybmFtZSI6ImNwLWNlcnRpLTA2QGdtYWlsLmNvbSIsIm51bWVyb0RvY3VtZW50byI6IjQwODk4MDAxIiwiYXBlTWF0ZXJubyI6IlBlcmV6Iiwibm9tYnJlQ29tcGxldG8iOiJHdWlkbyBSYW1vcyBQZXJleiIsImFwZVBhdGVybm8iOiJSYW1vcyIsImVtYWlsIjoiY3AtY2VydGktMDZAZ21haWwuY29tIiwibm9tYnJlcyI6Ikd1aWRvIn0.RCuepbdPa1KJGPKdQTkFxbdTuJO9D-y1ghLc1Jm1mV2GxaHSqijX4qUq4GTyjo8BVntI3vFU3kI-zczVf8dyN0hqAJ1DKVXSYzF2Ziw3JVHsZJ5gyKcwf63p8N9ihRYRV9EUYUHGFUJNmt5327OIbnOKzt17YlEh7533BSWA4So9PEqyKuw9qStNX_oQvaykoEghCOViDWf2IWOLsTxLp57-8my2RpV7PUMdAK-wrHNswRGvBabZQi5ga9VUx54PzollL2hsMGUmHj4vsGErg3Ox-wUPZX0sHe2c386XhDA2BQOKaNlhJA1M97O2WW0RAkH1wd3Dv1BXg4KH1Rf0cg "/>
    <n v="105"/>
    <s v=" 105 | Guido Ramos Perez "/>
    <s v=" application/json, text/plain, */* "/>
    <s v=" No aplica "/>
    <n v="20153408191"/>
    <s v="gestionduenave-query"/>
    <s v=" https://gateway-apim-test.vuce.gob.pe/pass-through-https-cert/cp2/gestionduenave-query/1.0/agency/findByRuc?ruc=20153408191 "/>
    <n v="125"/>
    <n v="109"/>
    <s v=" https://gateway-apim-test.vuce.gob.pe/pass-through-https-cert/cp2/gestionduenave-query/1.0/agency/findByRuc?"/>
    <s v=" https://gateway-apim-test.vuce.gob.pe/pass-through-https-cert/cp2/gestionduenave-query/1.0/agency/findByRuc?"/>
    <x v="36"/>
  </r>
  <r>
    <s v="Mercancía Peligrosa - Opinar"/>
    <x v="0"/>
    <x v="0"/>
    <x v="84"/>
    <x v="0"/>
    <s v=" https://gateway-apim-test.vuce.gob.pe/pass-through-https-cert/cp2/gestionduenave-query/1.0/escalas/2287?escalaId=2287 "/>
    <s v="No aplica"/>
    <s v=" Bearer eyJhbGciOiJSUzI1NiIsInR5cCIgOiAiSldUIiwia2lkIiA6ICJZbzNJa18xYU9XUk5QcWxPLVJVTmUzVjhESldTU2U0eUgybFp4MG52cy1rIn0.eyJleHAiOjE3NTU2OTcwMDEsImlhdCI6MTc1NTY5NTIwMSwianRpIjoiNzNlNzZkMmQtMDJhNC00Y2I1LTlkY2ItMDA3YTFiNjBlYjE0IiwiaXNzIjoiaHR0cHM6Ly9hdXRob3JpemUtdGVzdC52dWNlLmdvYi5wZS9hdXRoMi9yZWFsbXMvYXV0ZW50aWNhY2lvbjIiLCJhdWQiOiJhY2NvdW50Iiwic3ViIjoiZjo1ODY4MTA4Zi0yZTdkLTQ4NGEtYTZkYi00ZWYyMmZhZjJlYWE6Y3AtY2VydGktMDZAZ21haWwuY29tIiwidHlwIjoiQmVhcmVyIiwiYXpwIjoibGFuZGluZy1hdXRoMiIsInNlc3Npb25fc3RhdGUiOiIyMDEwNGM5Ny01YjkzLTRmOWQtOGU2Yy00ODczYjBhOGNmYzA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yMDEwNGM5Ny01YjkzLTRmOWQtOGU2Yy00ODczYjBhOGNmYzAiLCJlbWFpbF92ZXJpZmllZCI6ZmFsc2UsImRlc1RpcG9Eb2N1bWVudG8iOiJETkkiLCJjb2RUaXBvRG9jdW1lbnRvIjoiMiIsInByZWZlcnJlZF91c2VybmFtZSI6ImNwLWNlcnRpLTA2QGdtYWlsLmNvbSIsIm51bWVyb0RvY3VtZW50byI6IjQwODk4MDAxIiwiYXBlTWF0ZXJubyI6IlBlcmV6Iiwibm9tYnJlQ29tcGxldG8iOiJHdWlkbyBSYW1vcyBQZXJleiIsImFwZVBhdGVybm8iOiJSYW1vcyIsImVtYWlsIjoiY3AtY2VydGktMDZAZ21haWwuY29tIiwibm9tYnJlcyI6Ikd1aWRvIn0.RCuepbdPa1KJGPKdQTkFxbdTuJO9D-y1ghLc1Jm1mV2GxaHSqijX4qUq4GTyjo8BVntI3vFU3kI-zczVf8dyN0hqAJ1DKVXSYzF2Ziw3JVHsZJ5gyKcwf63p8N9ihRYRV9EUYUHGFUJNmt5327OIbnOKzt17YlEh7533BSWA4So9PEqyKuw9qStNX_oQvaykoEghCOViDWf2IWOLsTxLp57-8my2RpV7PUMdAK-wrHNswRGvBabZQi5ga9VUx54PzollL2hsMGUmHj4vsGErg3Ox-wUPZX0sHe2c386XhDA2BQOKaNlhJA1M97O2WW0RAkH1wd3Dv1BXg4KH1Rf0cg "/>
    <n v="105"/>
    <s v=" 105 | Guido Ramos Perez "/>
    <s v=" application/json, text/plain, */* "/>
    <s v=" No aplica "/>
    <n v="20153408191"/>
    <s v="gestionduenave-query"/>
    <s v=" https://gateway-apim-test.vuce.gob.pe/pass-through-https-cert/cp2/gestionduenave-query/1.0/escalas/2287?escalaId=2287 "/>
    <n v="119"/>
    <n v="105"/>
    <s v=" https://gateway-apim-test.vuce.gob.pe/pass-through-https-cert/cp2/gestionduenave-query/1.0/escalas/2287?"/>
    <s v=" https://gateway-apim-test.vuce.gob.pe/pass-through-https-cert/cp2/gestionduenave-query/1.0/escalas/2287?"/>
    <x v="14"/>
  </r>
  <r>
    <s v="Mercancía Peligrosa - Opinar"/>
    <x v="0"/>
    <x v="0"/>
    <x v="84"/>
    <x v="0"/>
    <s v=" https://gateway-apim-test.vuce.gob.pe/pass-through-https-cert/cp2/gestionduenave-query/1.0/escalas/convoy/2287 "/>
    <s v="No aplica"/>
    <s v=" Bearer eyJhbGciOiJSUzI1NiIsInR5cCIgOiAiSldUIiwia2lkIiA6ICJZbzNJa18xYU9XUk5QcWxPLVJVTmUzVjhESldTU2U0eUgybFp4MG52cy1rIn0.eyJleHAiOjE3NTU2OTcwMDEsImlhdCI6MTc1NTY5NTIwMSwianRpIjoiNzNlNzZkMmQtMDJhNC00Y2I1LTlkY2ItMDA3YTFiNjBlYjE0IiwiaXNzIjoiaHR0cHM6Ly9hdXRob3JpemUtdGVzdC52dWNlLmdvYi5wZS9hdXRoMi9yZWFsbXMvYXV0ZW50aWNhY2lvbjIiLCJhdWQiOiJhY2NvdW50Iiwic3ViIjoiZjo1ODY4MTA4Zi0yZTdkLTQ4NGEtYTZkYi00ZWYyMmZhZjJlYWE6Y3AtY2VydGktMDZAZ21haWwuY29tIiwidHlwIjoiQmVhcmVyIiwiYXpwIjoibGFuZGluZy1hdXRoMiIsInNlc3Npb25fc3RhdGUiOiIyMDEwNGM5Ny01YjkzLTRmOWQtOGU2Yy00ODczYjBhOGNmYzA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yMDEwNGM5Ny01YjkzLTRmOWQtOGU2Yy00ODczYjBhOGNmYzAiLCJlbWFpbF92ZXJpZmllZCI6ZmFsc2UsImRlc1RpcG9Eb2N1bWVudG8iOiJETkkiLCJjb2RUaXBvRG9jdW1lbnRvIjoiMiIsInByZWZlcnJlZF91c2VybmFtZSI6ImNwLWNlcnRpLTA2QGdtYWlsLmNvbSIsIm51bWVyb0RvY3VtZW50byI6IjQwODk4MDAxIiwiYXBlTWF0ZXJubyI6IlBlcmV6Iiwibm9tYnJlQ29tcGxldG8iOiJHdWlkbyBSYW1vcyBQZXJleiIsImFwZVBhdGVybm8iOiJSYW1vcyIsImVtYWlsIjoiY3AtY2VydGktMDZAZ21haWwuY29tIiwibm9tYnJlcyI6Ikd1aWRvIn0.RCuepbdPa1KJGPKdQTkFxbdTuJO9D-y1ghLc1Jm1mV2GxaHSqijX4qUq4GTyjo8BVntI3vFU3kI-zczVf8dyN0hqAJ1DKVXSYzF2Ziw3JVHsZJ5gyKcwf63p8N9ihRYRV9EUYUHGFUJNmt5327OIbnOKzt17YlEh7533BSWA4So9PEqyKuw9qStNX_oQvaykoEghCOViDWf2IWOLsTxLp57-8my2RpV7PUMdAK-wrHNswRGvBabZQi5ga9VUx54PzollL2hsMGUmHj4vsGErg3Ox-wUPZX0sHe2c386XhDA2BQOKaNlhJA1M97O2WW0RAkH1wd3Dv1BXg4KH1Rf0cg "/>
    <n v="105"/>
    <s v=" 105 | Guido Ramos Perez "/>
    <s v=" application/json, text/plain, */* "/>
    <s v=" No aplica "/>
    <n v="20153408191"/>
    <s v="gestionduenave-query"/>
    <s v=" https://gateway-apim-test.vuce.gob.pe/pass-through-https-cert/cp2/gestionduenave-query/1.0/escalas/convoy/2287 "/>
    <n v="112"/>
    <n v="112"/>
    <s v=" https://gateway-apim-test.vuce.gob.pe/pass-through-https-cert/cp2/gestionduenave-query/1.0/escalas/convoy/2287 "/>
    <s v=" https://gateway-apim-test.vuce.gob.pe/pass-through-https-cert/cp2/gestionduenave-query/1.0/escalas/convoy/2287 "/>
    <x v="15"/>
  </r>
  <r>
    <s v="Mercancía Peligrosa - Opinar"/>
    <x v="0"/>
    <x v="0"/>
    <x v="84"/>
    <x v="0"/>
    <s v=" https://gateway-apim-test.vuce.gob.pe/pass-through-https-cert/cp2/gestionduenave-query/1.0/escala-seguimientos/escalaId/2287/2?escalaId=2287&amp;estado=2 "/>
    <s v="No aplica"/>
    <s v=" Bearer eyJhbGciOiJSUzI1NiIsInR5cCIgOiAiSldUIiwia2lkIiA6ICJZbzNJa18xYU9XUk5QcWxPLVJVTmUzVjhESldTU2U0eUgybFp4MG52cy1rIn0.eyJleHAiOjE3NTU2OTcwMDEsImlhdCI6MTc1NTY5NTIwMSwianRpIjoiNzNlNzZkMmQtMDJhNC00Y2I1LTlkY2ItMDA3YTFiNjBlYjE0IiwiaXNzIjoiaHR0cHM6Ly9hdXRob3JpemUtdGVzdC52dWNlLmdvYi5wZS9hdXRoMi9yZWFsbXMvYXV0ZW50aWNhY2lvbjIiLCJhdWQiOiJhY2NvdW50Iiwic3ViIjoiZjo1ODY4MTA4Zi0yZTdkLTQ4NGEtYTZkYi00ZWYyMmZhZjJlYWE6Y3AtY2VydGktMDZAZ21haWwuY29tIiwidHlwIjoiQmVhcmVyIiwiYXpwIjoibGFuZGluZy1hdXRoMiIsInNlc3Npb25fc3RhdGUiOiIyMDEwNGM5Ny01YjkzLTRmOWQtOGU2Yy00ODczYjBhOGNmYzA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yMDEwNGM5Ny01YjkzLTRmOWQtOGU2Yy00ODczYjBhOGNmYzAiLCJlbWFpbF92ZXJpZmllZCI6ZmFsc2UsImRlc1RpcG9Eb2N1bWVudG8iOiJETkkiLCJjb2RUaXBvRG9jdW1lbnRvIjoiMiIsInByZWZlcnJlZF91c2VybmFtZSI6ImNwLWNlcnRpLTA2QGdtYWlsLmNvbSIsIm51bWVyb0RvY3VtZW50byI6IjQwODk4MDAxIiwiYXBlTWF0ZXJubyI6IlBlcmV6Iiwibm9tYnJlQ29tcGxldG8iOiJHdWlkbyBSYW1vcyBQZXJleiIsImFwZVBhdGVybm8iOiJSYW1vcyIsImVtYWlsIjoiY3AtY2VydGktMDZAZ21haWwuY29tIiwibm9tYnJlcyI6Ikd1aWRvIn0.RCuepbdPa1KJGPKdQTkFxbdTuJO9D-y1ghLc1Jm1mV2GxaHSqijX4qUq4GTyjo8BVntI3vFU3kI-zczVf8dyN0hqAJ1DKVXSYzF2Ziw3JVHsZJ5gyKcwf63p8N9ihRYRV9EUYUHGFUJNmt5327OIbnOKzt17YlEh7533BSWA4So9PEqyKuw9qStNX_oQvaykoEghCOViDWf2IWOLsTxLp57-8my2RpV7PUMdAK-wrHNswRGvBabZQi5ga9VUx54PzollL2hsMGUmHj4vsGErg3Ox-wUPZX0sHe2c386XhDA2BQOKaNlhJA1M97O2WW0RAkH1wd3Dv1BXg4KH1Rf0cg "/>
    <n v="105"/>
    <s v=" 105 | Guido Ramos Perez "/>
    <s v=" application/json, text/plain, */* "/>
    <s v=" No aplica "/>
    <n v="20153408191"/>
    <s v="gestionduenave-query"/>
    <s v=" https://gateway-apim-test.vuce.gob.pe/pass-through-https-cert/cp2/gestionduenave-query/1.0/escala-seguimientos/escalaId/2287/2?escalaId=2287&amp;estado=2 "/>
    <n v="151"/>
    <n v="128"/>
    <s v=" https://gateway-apim-test.vuce.gob.pe/pass-through-https-cert/cp2/gestionduenave-query/1.0/escala-seguimientos/escalaId/2287/2?"/>
    <s v=" https://gateway-apim-test.vuce.gob.pe/pass-through-https-cert/cp2/gestionduenave-query/1.0/escala-seguimientos/escalaId/2287/2?"/>
    <x v="132"/>
  </r>
  <r>
    <s v="Mercancía Peligrosa - Opinar"/>
    <x v="0"/>
    <x v="0"/>
    <x v="84"/>
    <x v="0"/>
    <s v=" https://gateway-apim-test.vuce.gob.pe/pass-through-https-cert/cp2/gestionduenave-query/1.0/escala-seguimientos/search?escalaId=2287 "/>
    <s v="No aplica"/>
    <s v=" Bearer eyJhbGciOiJSUzI1NiIsInR5cCIgOiAiSldUIiwia2lkIiA6ICJZbzNJa18xYU9XUk5QcWxPLVJVTmUzVjhESldTU2U0eUgybFp4MG52cy1rIn0.eyJleHAiOjE3NTU2OTcwMDEsImlhdCI6MTc1NTY5NTIwMSwianRpIjoiNzNlNzZkMmQtMDJhNC00Y2I1LTlkY2ItMDA3YTFiNjBlYjE0IiwiaXNzIjoiaHR0cHM6Ly9hdXRob3JpemUtdGVzdC52dWNlLmdvYi5wZS9hdXRoMi9yZWFsbXMvYXV0ZW50aWNhY2lvbjIiLCJhdWQiOiJhY2NvdW50Iiwic3ViIjoiZjo1ODY4MTA4Zi0yZTdkLTQ4NGEtYTZkYi00ZWYyMmZhZjJlYWE6Y3AtY2VydGktMDZAZ21haWwuY29tIiwidHlwIjoiQmVhcmVyIiwiYXpwIjoibGFuZGluZy1hdXRoMiIsInNlc3Npb25fc3RhdGUiOiIyMDEwNGM5Ny01YjkzLTRmOWQtOGU2Yy00ODczYjBhOGNmYzA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yMDEwNGM5Ny01YjkzLTRmOWQtOGU2Yy00ODczYjBhOGNmYzAiLCJlbWFpbF92ZXJpZmllZCI6ZmFsc2UsImRlc1RpcG9Eb2N1bWVudG8iOiJETkkiLCJjb2RUaXBvRG9jdW1lbnRvIjoiMiIsInByZWZlcnJlZF91c2VybmFtZSI6ImNwLWNlcnRpLTA2QGdtYWlsLmNvbSIsIm51bWVyb0RvY3VtZW50byI6IjQwODk4MDAxIiwiYXBlTWF0ZXJubyI6IlBlcmV6Iiwibm9tYnJlQ29tcGxldG8iOiJHdWlkbyBSYW1vcyBQZXJleiIsImFwZVBhdGVybm8iOiJSYW1vcyIsImVtYWlsIjoiY3AtY2VydGktMDZAZ21haWwuY29tIiwibm9tYnJlcyI6Ikd1aWRvIn0.RCuepbdPa1KJGPKdQTkFxbdTuJO9D-y1ghLc1Jm1mV2GxaHSqijX4qUq4GTyjo8BVntI3vFU3kI-zczVf8dyN0hqAJ1DKVXSYzF2Ziw3JVHsZJ5gyKcwf63p8N9ihRYRV9EUYUHGFUJNmt5327OIbnOKzt17YlEh7533BSWA4So9PEqyKuw9qStNX_oQvaykoEghCOViDWf2IWOLsTxLp57-8my2RpV7PUMdAK-wrHNswRGvBabZQi5ga9VUx54PzollL2hsMGUmHj4vsGErg3Ox-wUPZX0sHe2c386XhDA2BQOKaNlhJA1M97O2WW0RAkH1wd3Dv1BXg4KH1Rf0cg "/>
    <n v="105"/>
    <s v=" 105 | Guido Ramos Perez "/>
    <s v=" application/json, text/plain, */* "/>
    <s v=" No aplica "/>
    <n v="20153408191"/>
    <s v="gestionduenave-query"/>
    <s v=" https://gateway-apim-test.vuce.gob.pe/pass-through-https-cert/cp2/gestionduenave-query/1.0/escala-seguimientos/search?escalaId=2287 "/>
    <n v="133"/>
    <n v="119"/>
    <s v=" https://gateway-apim-test.vuce.gob.pe/pass-through-https-cert/cp2/gestionduenave-query/1.0/escala-seguimientos/search?"/>
    <s v=" https://gateway-apim-test.vuce.gob.pe/pass-through-https-cert/cp2/gestionduenave-query/1.0/escala-seguimientos/search?"/>
    <x v="41"/>
  </r>
  <r>
    <s v="Mercancía Peligrosa - Opinar"/>
    <x v="0"/>
    <x v="0"/>
    <x v="85"/>
    <x v="0"/>
    <s v=" https://gateway-apim-test.vuce.gob.pe/pass-through-https-cert/cp2/gestionduenave-query/1.0/escala-seguimientos/search?escalaId=2287&amp;documentoId=66 "/>
    <s v="No aplica"/>
    <s v=" Bearer eyJhbGciOiJSUzI1NiIsInR5cCIgOiAiSldUIiwia2lkIiA6ICJZbzNJa18xYU9XUk5QcWxPLVJVTmUzVjhESldTU2U0eUgybFp4MG52cy1rIn0.eyJleHAiOjE3NTU2OTcwMDEsImlhdCI6MTc1NTY5NTIwMSwianRpIjoiNzNlNzZkMmQtMDJhNC00Y2I1LTlkY2ItMDA3YTFiNjBlYjE0IiwiaXNzIjoiaHR0cHM6Ly9hdXRob3JpemUtdGVzdC52dWNlLmdvYi5wZS9hdXRoMi9yZWFsbXMvYXV0ZW50aWNhY2lvbjIiLCJhdWQiOiJhY2NvdW50Iiwic3ViIjoiZjo1ODY4MTA4Zi0yZTdkLTQ4NGEtYTZkYi00ZWYyMmZhZjJlYWE6Y3AtY2VydGktMDZAZ21haWwuY29tIiwidHlwIjoiQmVhcmVyIiwiYXpwIjoibGFuZGluZy1hdXRoMiIsInNlc3Npb25fc3RhdGUiOiIyMDEwNGM5Ny01YjkzLTRmOWQtOGU2Yy00ODczYjBhOGNmYzA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yMDEwNGM5Ny01YjkzLTRmOWQtOGU2Yy00ODczYjBhOGNmYzAiLCJlbWFpbF92ZXJpZmllZCI6ZmFsc2UsImRlc1RpcG9Eb2N1bWVudG8iOiJETkkiLCJjb2RUaXBvRG9jdW1lbnRvIjoiMiIsInByZWZlcnJlZF91c2VybmFtZSI6ImNwLWNlcnRpLTA2QGdtYWlsLmNvbSIsIm51bWVyb0RvY3VtZW50byI6IjQwODk4MDAxIiwiYXBlTWF0ZXJubyI6IlBlcmV6Iiwibm9tYnJlQ29tcGxldG8iOiJHdWlkbyBSYW1vcyBQZXJleiIsImFwZVBhdGVybm8iOiJSYW1vcyIsImVtYWlsIjoiY3AtY2VydGktMDZAZ21haWwuY29tIiwibm9tYnJlcyI6Ikd1aWRvIn0.RCuepbdPa1KJGPKdQTkFxbdTuJO9D-y1ghLc1Jm1mV2GxaHSqijX4qUq4GTyjo8BVntI3vFU3kI-zczVf8dyN0hqAJ1DKVXSYzF2Ziw3JVHsZJ5gyKcwf63p8N9ihRYRV9EUYUHGFUJNmt5327OIbnOKzt17YlEh7533BSWA4So9PEqyKuw9qStNX_oQvaykoEghCOViDWf2IWOLsTxLp57-8my2RpV7PUMdAK-wrHNswRGvBabZQi5ga9VUx54PzollL2hsMGUmHj4vsGErg3Ox-wUPZX0sHe2c386XhDA2BQOKaNlhJA1M97O2WW0RAkH1wd3Dv1BXg4KH1Rf0cg "/>
    <n v="105"/>
    <s v=" 105 | Guido Ramos Perez "/>
    <s v=" application/json, text/plain, */* "/>
    <s v=" No aplica "/>
    <n v="20153408191"/>
    <s v="gestionduenave-query"/>
    <s v=" https://gateway-apim-test.vuce.gob.pe/pass-through-https-cert/cp2/gestionduenave-query/1.0/escala-seguimientos/search?escalaId=2287&amp;documentoId=66 "/>
    <n v="148"/>
    <n v="119"/>
    <s v=" https://gateway-apim-test.vuce.gob.pe/pass-through-https-cert/cp2/gestionduenave-query/1.0/escala-seguimientos/search?"/>
    <s v=" https://gateway-apim-test.vuce.gob.pe/pass-through-https-cert/cp2/gestionduenave-query/1.0/escala-seguimientos/search?"/>
    <x v="41"/>
  </r>
  <r>
    <s v="Mercancía Peligrosa - Opinar"/>
    <x v="0"/>
    <x v="0"/>
    <x v="78"/>
    <x v="0"/>
    <s v=" https://gateway-apim-test.vuce.gob.pe/pass-through-https-cert/cp2/gestionduenave-query/1.0/mercancia-peligrosa/2287?size=25&amp;indicadorES=E&amp;page=1 "/>
    <s v="No aplica"/>
    <s v=" Bearer eyJhbGciOiJSUzI1NiIsInR5cCIgOiAiSldUIiwia2lkIiA6ICJZbzNJa18xYU9XUk5QcWxPLVJVTmUzVjhESldTU2U0eUgybFp4MG52cy1rIn0.eyJleHAiOjE3NTU2OTcwMDEsImlhdCI6MTc1NTY5NTIwMSwianRpIjoiNzNlNzZkMmQtMDJhNC00Y2I1LTlkY2ItMDA3YTFiNjBlYjE0IiwiaXNzIjoiaHR0cHM6Ly9hdXRob3JpemUtdGVzdC52dWNlLmdvYi5wZS9hdXRoMi9yZWFsbXMvYXV0ZW50aWNhY2lvbjIiLCJhdWQiOiJhY2NvdW50Iiwic3ViIjoiZjo1ODY4MTA4Zi0yZTdkLTQ4NGEtYTZkYi00ZWYyMmZhZjJlYWE6Y3AtY2VydGktMDZAZ21haWwuY29tIiwidHlwIjoiQmVhcmVyIiwiYXpwIjoibGFuZGluZy1hdXRoMiIsInNlc3Npb25fc3RhdGUiOiIyMDEwNGM5Ny01YjkzLTRmOWQtOGU2Yy00ODczYjBhOGNmYzA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yMDEwNGM5Ny01YjkzLTRmOWQtOGU2Yy00ODczYjBhOGNmYzAiLCJlbWFpbF92ZXJpZmllZCI6ZmFsc2UsImRlc1RpcG9Eb2N1bWVudG8iOiJETkkiLCJjb2RUaXBvRG9jdW1lbnRvIjoiMiIsInByZWZlcnJlZF91c2VybmFtZSI6ImNwLWNlcnRpLTA2QGdtYWlsLmNvbSIsIm51bWVyb0RvY3VtZW50byI6IjQwODk4MDAxIiwiYXBlTWF0ZXJubyI6IlBlcmV6Iiwibm9tYnJlQ29tcGxldG8iOiJHdWlkbyBSYW1vcyBQZXJleiIsImFwZVBhdGVybm8iOiJSYW1vcyIsImVtYWlsIjoiY3AtY2VydGktMDZAZ21haWwuY29tIiwibm9tYnJlcyI6Ikd1aWRvIn0.RCuepbdPa1KJGPKdQTkFxbdTuJO9D-y1ghLc1Jm1mV2GxaHSqijX4qUq4GTyjo8BVntI3vFU3kI-zczVf8dyN0hqAJ1DKVXSYzF2Ziw3JVHsZJ5gyKcwf63p8N9ihRYRV9EUYUHGFUJNmt5327OIbnOKzt17YlEh7533BSWA4So9PEqyKuw9qStNX_oQvaykoEghCOViDWf2IWOLsTxLp57-8my2RpV7PUMdAK-wrHNswRGvBabZQi5ga9VUx54PzollL2hsMGUmHj4vsGErg3Ox-wUPZX0sHe2c386XhDA2BQOKaNlhJA1M97O2WW0RAkH1wd3Dv1BXg4KH1Rf0cg "/>
    <n v="105"/>
    <s v=" 105 | Guido Ramos Perez "/>
    <s v=" application/json, text/plain, */* "/>
    <s v=" No aplica "/>
    <n v="20153408191"/>
    <s v="gestionduenave-query"/>
    <s v=" https://gateway-apim-test.vuce.gob.pe/pass-through-https-cert/cp2/gestionduenave-query/1.0/mercancia-peligrosa/2287?size=25&amp;indicadorES=E&amp;page=1 "/>
    <n v="146"/>
    <n v="117"/>
    <s v=" https://gateway-apim-test.vuce.gob.pe/pass-through-https-cert/cp2/gestionduenave-query/1.0/mercancia-peligrosa/2287?"/>
    <s v=" https://gateway-apim-test.vuce.gob.pe/pass-through-https-cert/cp2/gestionduenave-query/1.0/mercancia-peligrosa/2287?"/>
    <x v="133"/>
  </r>
  <r>
    <s v="Mercancía Peligrosa - Opinar"/>
    <x v="0"/>
    <x v="0"/>
    <x v="78"/>
    <x v="0"/>
    <s v=" https://gateway-apim-test.vuce.gob.pe/pass-through-https-cert/cp2/gestionduenave-query/1.0/mercancia-peligrosa/lista/2287 "/>
    <s v="No aplica"/>
    <s v=" Bearer eyJhbGciOiJSUzI1NiIsInR5cCIgOiAiSldUIiwia2lkIiA6ICJZbzNJa18xYU9XUk5QcWxPLVJVTmUzVjhESldTU2U0eUgybFp4MG52cy1rIn0.eyJleHAiOjE3NTU2OTcwMDEsImlhdCI6MTc1NTY5NTIwMSwianRpIjoiNzNlNzZkMmQtMDJhNC00Y2I1LTlkY2ItMDA3YTFiNjBlYjE0IiwiaXNzIjoiaHR0cHM6Ly9hdXRob3JpemUtdGVzdC52dWNlLmdvYi5wZS9hdXRoMi9yZWFsbXMvYXV0ZW50aWNhY2lvbjIiLCJhdWQiOiJhY2NvdW50Iiwic3ViIjoiZjo1ODY4MTA4Zi0yZTdkLTQ4NGEtYTZkYi00ZWYyMmZhZjJlYWE6Y3AtY2VydGktMDZAZ21haWwuY29tIiwidHlwIjoiQmVhcmVyIiwiYXpwIjoibGFuZGluZy1hdXRoMiIsInNlc3Npb25fc3RhdGUiOiIyMDEwNGM5Ny01YjkzLTRmOWQtOGU2Yy00ODczYjBhOGNmYzA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yMDEwNGM5Ny01YjkzLTRmOWQtOGU2Yy00ODczYjBhOGNmYzAiLCJlbWFpbF92ZXJpZmllZCI6ZmFsc2UsImRlc1RpcG9Eb2N1bWVudG8iOiJETkkiLCJjb2RUaXBvRG9jdW1lbnRvIjoiMiIsInByZWZlcnJlZF91c2VybmFtZSI6ImNwLWNlcnRpLTA2QGdtYWlsLmNvbSIsIm51bWVyb0RvY3VtZW50byI6IjQwODk4MDAxIiwiYXBlTWF0ZXJubyI6IlBlcmV6Iiwibm9tYnJlQ29tcGxldG8iOiJHdWlkbyBSYW1vcyBQZXJleiIsImFwZVBhdGVybm8iOiJSYW1vcyIsImVtYWlsIjoiY3AtY2VydGktMDZAZ21haWwuY29tIiwibm9tYnJlcyI6Ikd1aWRvIn0.RCuepbdPa1KJGPKdQTkFxbdTuJO9D-y1ghLc1Jm1mV2GxaHSqijX4qUq4GTyjo8BVntI3vFU3kI-zczVf8dyN0hqAJ1DKVXSYzF2Ziw3JVHsZJ5gyKcwf63p8N9ihRYRV9EUYUHGFUJNmt5327OIbnOKzt17YlEh7533BSWA4So9PEqyKuw9qStNX_oQvaykoEghCOViDWf2IWOLsTxLp57-8my2RpV7PUMdAK-wrHNswRGvBabZQi5ga9VUx54PzollL2hsMGUmHj4vsGErg3Ox-wUPZX0sHe2c386XhDA2BQOKaNlhJA1M97O2WW0RAkH1wd3Dv1BXg4KH1Rf0cg "/>
    <n v="105"/>
    <s v=" 105 | Guido Ramos Perez "/>
    <s v=" application/json, text/plain, */* "/>
    <s v=" No aplica "/>
    <n v="20153408191"/>
    <s v="gestionduenave-query"/>
    <s v=" https://gateway-apim-test.vuce.gob.pe/pass-through-https-cert/cp2/gestionduenave-query/1.0/mercancia-peligrosa/lista/2287 "/>
    <n v="123"/>
    <n v="123"/>
    <s v=" https://gateway-apim-test.vuce.gob.pe/pass-through-https-cert/cp2/gestionduenave-query/1.0/mercancia-peligrosa/lista/2287 "/>
    <s v=" https://gateway-apim-test.vuce.gob.pe/pass-through-https-cert/cp2/gestionduenave-query/1.0/mercancia-peligrosa/lista/2287 "/>
    <x v="134"/>
  </r>
  <r>
    <s v="Mercancía Peligrosa - Opinar"/>
    <x v="0"/>
    <x v="0"/>
    <x v="84"/>
    <x v="2"/>
    <s v=" https://gateway-apim-test.vuce.gob.pe/pass-through-https-cert/cp2/processdue/1.0/camunda/init "/>
    <s v="{&quot;acronimo&quot;:&quot;CP&quot;,&quot;tipoSeguimientoId&quot;:3,&quot;document&quot;:&quot;&quot;,&quot;documentInstance&quot;:&quot;&quot;,&quot;body&quot;:{&quot;escalaId&quot;:2287,&quot;tipoSegId&quot;:3,&quot;rucUsuario&quot;:&quot;20153408191&quot;,&quot;razonSocial&quot;:&quot;DICAPI&quot;,&quot;indNil&quot;:true,&quot;acronimoDocumento&quot;:&quot;CP&quot;,&quot;indicadorEs&quot;:&quot;E&quot;,&quot;comentario&quot;:&quot;FV&quot;,&quot;estado&quot;:&quot;S&quot;},&quot;anuncio&quot;:false,&quot;id&quot;:null,&quot;registerArrival&quot;:false,&quot;directReception&quot;:false,&quot;corrected&quot;:false,&quot;requiredNill&quot;:false,&quot;escalaId&quot;:0,&quot;acronymList&quot;:[&quot;PBIP&quot;,&quot;LT&quot;,&quot;LP&quot;,&quot;CP&quot;,&quot;DMS&quot;,&quot;LN&quot;,&quot;PR&quot;,&quot;DGA&quot;,&quot;DCAR&quot;]}  "/>
    <s v=" Bearer eyJhbGciOiJSUzI1NiIsInR5cCIgOiAiSldUIiwia2lkIiA6ICJZbzNJa18xYU9XUk5QcWxPLVJVTmUzVjhESldTU2U0eUgybFp4MG52cy1rIn0.eyJleHAiOjE3NTU2OTcwMDEsImlhdCI6MTc1NTY5NTIwMSwianRpIjoiNzNlNzZkMmQtMDJhNC00Y2I1LTlkY2ItMDA3YTFiNjBlYjE0IiwiaXNzIjoiaHR0cHM6Ly9hdXRob3JpemUtdGVzdC52dWNlLmdvYi5wZS9hdXRoMi9yZWFsbXMvYXV0ZW50aWNhY2lvbjIiLCJhdWQiOiJhY2NvdW50Iiwic3ViIjoiZjo1ODY4MTA4Zi0yZTdkLTQ4NGEtYTZkYi00ZWYyMmZhZjJlYWE6Y3AtY2VydGktMDZAZ21haWwuY29tIiwidHlwIjoiQmVhcmVyIiwiYXpwIjoibGFuZGluZy1hdXRoMiIsInNlc3Npb25fc3RhdGUiOiIyMDEwNGM5Ny01YjkzLTRmOWQtOGU2Yy00ODczYjBhOGNmYzA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yMDEwNGM5Ny01YjkzLTRmOWQtOGU2Yy00ODczYjBhOGNmYzAiLCJlbWFpbF92ZXJpZmllZCI6ZmFsc2UsImRlc1RpcG9Eb2N1bWVudG8iOiJETkkiLCJjb2RUaXBvRG9jdW1lbnRvIjoiMiIsInByZWZlcnJlZF91c2VybmFtZSI6ImNwLWNlcnRpLTA2QGdtYWlsLmNvbSIsIm51bWVyb0RvY3VtZW50byI6IjQwODk4MDAxIiwiYXBlTWF0ZXJubyI6IlBlcmV6Iiwibm9tYnJlQ29tcGxldG8iOiJHdWlkbyBSYW1vcyBQZXJleiIsImFwZVBhdGVybm8iOiJSYW1vcyIsImVtYWlsIjoiY3AtY2VydGktMDZAZ21haWwuY29tIiwibm9tYnJlcyI6Ikd1aWRvIn0.RCuepbdPa1KJGPKdQTkFxbdTuJO9D-y1ghLc1Jm1mV2GxaHSqijX4qUq4GTyjo8BVntI3vFU3kI-zczVf8dyN0hqAJ1DKVXSYzF2Ziw3JVHsZJ5gyKcwf63p8N9ihRYRV9EUYUHGFUJNmt5327OIbnOKzt17YlEh7533BSWA4So9PEqyKuw9qStNX_oQvaykoEghCOViDWf2IWOLsTxLp57-8my2RpV7PUMdAK-wrHNswRGvBabZQi5ga9VUx54PzollL2hsMGUmHj4vsGErg3Ox-wUPZX0sHe2c386XhDA2BQOKaNlhJA1M97O2WW0RAkH1wd3Dv1BXg4KH1Rf0cg "/>
    <n v="105"/>
    <s v=" 105 | Guido Ramos Perez "/>
    <s v=" application/json, text/plain, */* "/>
    <s v=" application/json "/>
    <n v="20153408191"/>
    <s v="processdue"/>
    <s v=" https://gateway-apim-test.vuce.gob.pe/pass-through-https-cert/cp2/processdue/1.0/camunda/init "/>
    <n v="95"/>
    <n v="95"/>
    <s v=" https://gateway-apim-test.vuce.gob.pe/pass-through-https-cert/cp2/processdue/1.0/camunda/init "/>
    <s v=" https://gateway-apim-test.vuce.gob.pe/pass-through-https-cert/cp2/processdue/1.0/camunda/init "/>
    <x v="19"/>
  </r>
  <r>
    <s v="No agrupado"/>
    <x v="1"/>
    <x v="2"/>
    <x v="86"/>
    <x v="3"/>
    <s v="https://gateway-apim-test.vuce.gob.pe/pass-through-https-cert/cp2/comunes-query/1.0/master/allByCode?code=armador"/>
    <s v="No aplica"/>
    <s v="Bearer eyJhbGciOiJSUzI1NiIsInR5cCIgOiAiSldUIiwia2lkIiA6ICJZbzNJa18xYU9XUk5QcWxPLVJVTmUzVjhESldTU2U0eUgybFp4MG52cy1rIn0.eyJleHAiOjE3NTU5OTgxMTQsImlhdCI6MTc1NTk5NjMxNCwianRpIjoiYmIxNzkxYjQtNzkyNi00NTRjLWJmODctYzY4MWYxYTU0OWViIiwiaXNzIjoiaHR0cHM6Ly9hdXRob3JpemUtdGVzdC52dWNlLmdvYi5wZS9hdXRoMi9yZWFsbXMvYXV0ZW50aWNhY2lvbjIiLCJhdWQiOiJhY2NvdW50Iiwic3ViIjoiZjo1ODY4MTA4Zi0yZTdkLTQ4NGEtYTZkYi00ZWYyMmZhZjJlYWE6Y3AtY2VydGktMDVAZ21haWwuY29tIiwidHlwIjoiQmVhcmVyIiwiYXpwIjoibGFuZGluZy1hdXRoMiIsInNlc3Npb25fc3RhdGUiOiI0NmNmN2FmNy01MDAyLTQ1ZTAtOWRkYS1kMzY3OWY2OGE0M2E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0NmNmN2FmNy01MDAyLTQ1ZTAtOWRkYS1kMzY3OWY2OGE0M2EiLCJlbWFpbF92ZXJpZmllZCI6ZmFsc2UsImRlc1RpcG9Eb2N1bWVudG8iOiJSVUMiLCJjb2RUaXBvRG9jdW1lbnRvIjoiMSIsInByZWZlcnJlZF91c2VybmFtZSI6ImNwLWNlcnRpLTA1QGdtYWlsLmNvbSIsIm51bWVyb0RvY3VtZW50byI6IjIwMjYyOTk5OTk5IiwiYXBlTWF0ZXJubyI6IlRpdmVzIiwibm9tYnJlQ29tcGxldG8iOiJUQU1QQSBUSVZFUyBUVUxBIiwiYXBlUGF0ZXJubyI6IlRhbXBhIiwiZW1haWwiOiJjcC1jZXJ0aS0wNUBnbWFpbC5jb20iLCJub21icmVzIjoiVHVsYSJ9.w2CtZr6m1v6rKIkNrtVxerEhbvygSBv09WI6hEKHXiGKBrdJtMJ1tLxFYO76OKeP8x1orZx9NgM20XYdmZCHE2AoyTXHMJKJHxhmIt-_YGbb6s5sHAf25JRF4J75xC3NVJsaAKGa_wBWnsTS5hWjwDOkHkSOBtG1pQ6P6VLmEeF-sba_ra0HszToozSvhwvbe6gXotJo5kLH1DcfVlAyFhgAt7cGfTeQgUcQw3iHFLeucfBvw8AsBmmxZKTD7ylN5EgOVSqiHDIR7b0mNnRhFMd-AgYd__jTc3z3tb39QOQcj_VZoSU9ZErkzRQwUsWOrgV-2g6Cd2EcajSULQO4mg"/>
    <n v="104"/>
    <s v="104 | Tula Tampa Tives"/>
    <s v="application/json, text/plain, */*"/>
    <s v="No aplica"/>
    <n v="20509645150"/>
    <s v="comunes-query"/>
    <s v="https://gateway-apim-test.vuce.gob.pe/pass-through-https-cert/cp2/comunes-query/1.0/master/allByCode?code=armador"/>
    <n v="113"/>
    <n v="101"/>
    <s v="https://gateway-apim-test.vuce.gob.pe/pass-through-https-cert/cp2/comunes-query/1.0/master/allByCode?"/>
    <s v="https://gateway-apim-test.vuce.gob.pe/pass-through-https-cert/cp2/comunes-query/1.0/master/allByCode?"/>
    <x v="46"/>
  </r>
  <r>
    <s v="No agrupado"/>
    <x v="1"/>
    <x v="2"/>
    <x v="16"/>
    <x v="3"/>
    <s v="https://gateway-apim-test.vuce.gob.pe/pass-through-https-cert/cp2/comunes-query/1.0/master/allByCode?code=estadoFicTec"/>
    <s v="No aplica"/>
    <s v="Bearer eyJhbGciOiJSUzI1NiIsInR5cCIgOiAiSldUIiwia2lkIiA6ICJZbzNJa18xYU9XUk5QcWxPLVJVTmUzVjhESldTU2U0eUgybFp4MG52cy1rIn0.eyJleHAiOjE3NTU5MDQxMzEsImlhdCI6MTc1NTkwMjMzMSwianRpIjoiYjE5MTY1NjYtNjQ5OS00NTQ5LWI3MGEtYTcwZGZhN2Q2Y2EwIiwiaXNzIjoiaHR0cHM6Ly9hdXRob3JpemUtdGVzdC52dWNlLmdvYi5wZS9hdXRoMi9yZWFsbXMvYXV0ZW50aWNhY2lvbjIiLCJhdWQiOiJhY2NvdW50Iiwic3ViIjoiZjo1ODY4MTA4Zi0yZTdkLTQ4NGEtYTZkYi00ZWYyMmZhZjJlYWE6Y3AtY2VydGktMTFAZ21haWwuY29tIiwidHlwIjoiQmVhcmVyIiwiYXpwIjoibGFuZGluZy1hdXRoMiIsInNlc3Npb25fc3RhdGUiOiI5MDMwODkyMC0wNGM1LTRmYWUtODAwNy0wYTNmNDlhZDhhMWQ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5MDMwODkyMC0wNGM1LTRmYWUtODAwNy0wYTNmNDlhZDhhMWQiLCJlbWFpbF92ZXJpZmllZCI6ZmFsc2UsImRlc1RpcG9Eb2N1bWVudG8iOiJETkkiLCJjb2RUaXBvRG9jdW1lbnRvIjoiMiIsInByZWZlcnJlZF91c2VybmFtZSI6ImNwLWNlcnRpLTExQGdtYWlsLmNvbSIsIm51bWVyb0RvY3VtZW50byI6IjQwODk4MDA2IiwiYXBlTWF0ZXJubyI6Ikh1YW1hbiIsIm5vbWJyZUNvbXBsZXRvIjoiSGVjdG9yIEhpZGFsZ28gSHVhbWFuIiwiYXBlUGF0ZXJubyI6IkhpZGFsZ28iLCJlbWFpbCI6ImNwLWNlcnRpLTExQGdtYWlsLmNvbSIsIm5vbWJyZXMiOiJIZWN0b3IifQ.ENJUf4bjdybt5u5me-TFrtJbRFwZCP2916vasDP6mBMLWimLkVoxCCVqe2IGfth7smM-zLhW_4x75q2P4pzkM6oilIgYBUG98TesDlPrvXi5r2V1sI-9vIMXLILTR_shgOe_-wpcz4nKDqIJvDLTCXHe9AgRm3tq2AsWsSxpTQEBE_i9X3APD24Ga4xfeDU3bFN03M4B_fSwr6jrqkAiwWvsFOut3xMCsEDDh9KIl_wlfiqKvRfT-62dWU0C9wJSvHqsQPbPg35xEfMSKZk4CG0jP5RALAEwgxIthL2IKM0TloQdlv-xtNkOWVxP9YBxh3UQgtlulaFYyZjYAL0WSg"/>
    <n v="110"/>
    <s v="110 | Hector Hidalgo Huaman"/>
    <s v="application/json, text/plain, */*"/>
    <s v="No aplica"/>
    <n v="20509645150"/>
    <s v="comunes-query"/>
    <s v="https://gateway-apim-test.vuce.gob.pe/pass-through-https-cert/cp2/comunes-query/1.0/master/allByCode?code=estadoFicTec"/>
    <n v="118"/>
    <n v="101"/>
    <s v="https://gateway-apim-test.vuce.gob.pe/pass-through-https-cert/cp2/comunes-query/1.0/master/allByCode?"/>
    <s v="https://gateway-apim-test.vuce.gob.pe/pass-through-https-cert/cp2/comunes-query/1.0/master/allByCode?"/>
    <x v="46"/>
  </r>
  <r>
    <s v="No agrupado"/>
    <x v="1"/>
    <x v="2"/>
    <x v="86"/>
    <x v="3"/>
    <s v="https://gateway-apim-test.vuce.gob.pe/pass-through-https-cert/cp2/comunes-query/1.0/master/allByCode?code=materialCasco"/>
    <s v="No aplica"/>
    <s v="Bearer eyJhbGciOiJSUzI1NiIsInR5cCIgOiAiSldUIiwia2lkIiA6ICJZbzNJa18xYU9XUk5QcWxPLVJVTmUzVjhESldTU2U0eUgybFp4MG52cy1rIn0.eyJleHAiOjE3NTU5OTgxMTQsImlhdCI6MTc1NTk5NjMxNCwianRpIjoiYmIxNzkxYjQtNzkyNi00NTRjLWJmODctYzY4MWYxYTU0OWViIiwiaXNzIjoiaHR0cHM6Ly9hdXRob3JpemUtdGVzdC52dWNlLmdvYi5wZS9hdXRoMi9yZWFsbXMvYXV0ZW50aWNhY2lvbjIiLCJhdWQiOiJhY2NvdW50Iiwic3ViIjoiZjo1ODY4MTA4Zi0yZTdkLTQ4NGEtYTZkYi00ZWYyMmZhZjJlYWE6Y3AtY2VydGktMDVAZ21haWwuY29tIiwidHlwIjoiQmVhcmVyIiwiYXpwIjoibGFuZGluZy1hdXRoMiIsInNlc3Npb25fc3RhdGUiOiI0NmNmN2FmNy01MDAyLTQ1ZTAtOWRkYS1kMzY3OWY2OGE0M2E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0NmNmN2FmNy01MDAyLTQ1ZTAtOWRkYS1kMzY3OWY2OGE0M2EiLCJlbWFpbF92ZXJpZmllZCI6ZmFsc2UsImRlc1RpcG9Eb2N1bWVudG8iOiJSVUMiLCJjb2RUaXBvRG9jdW1lbnRvIjoiMSIsInByZWZlcnJlZF91c2VybmFtZSI6ImNwLWNlcnRpLTA1QGdtYWlsLmNvbSIsIm51bWVyb0RvY3VtZW50byI6IjIwMjYyOTk5OTk5IiwiYXBlTWF0ZXJubyI6IlRpdmVzIiwibm9tYnJlQ29tcGxldG8iOiJUQU1QQSBUSVZFUyBUVUxBIiwiYXBlUGF0ZXJubyI6IlRhbXBhIiwiZW1haWwiOiJjcC1jZXJ0aS0wNUBnbWFpbC5jb20iLCJub21icmVzIjoiVHVsYSJ9.w2CtZr6m1v6rKIkNrtVxerEhbvygSBv09WI6hEKHXiGKBrdJtMJ1tLxFYO76OKeP8x1orZx9NgM20XYdmZCHE2AoyTXHMJKJHxhmIt-_YGbb6s5sHAf25JRF4J75xC3NVJsaAKGa_wBWnsTS5hWjwDOkHkSOBtG1pQ6P6VLmEeF-sba_ra0HszToozSvhwvbe6gXotJo5kLH1DcfVlAyFhgAt7cGfTeQgUcQw3iHFLeucfBvw8AsBmmxZKTD7ylN5EgOVSqiHDIR7b0mNnRhFMd-AgYd__jTc3z3tb39QOQcj_VZoSU9ZErkzRQwUsWOrgV-2g6Cd2EcajSULQO4mg"/>
    <n v="104"/>
    <s v="104 | Tula Tampa Tives"/>
    <s v="application/json, text/plain, */*"/>
    <s v="No aplica"/>
    <n v="20509645150"/>
    <s v="comunes-query"/>
    <s v="https://gateway-apim-test.vuce.gob.pe/pass-through-https-cert/cp2/comunes-query/1.0/master/allByCode?code=materialCasco"/>
    <n v="119"/>
    <n v="101"/>
    <s v="https://gateway-apim-test.vuce.gob.pe/pass-through-https-cert/cp2/comunes-query/1.0/master/allByCode?"/>
    <s v="https://gateway-apim-test.vuce.gob.pe/pass-through-https-cert/cp2/comunes-query/1.0/master/allByCode?"/>
    <x v="46"/>
  </r>
  <r>
    <s v="No agrupado"/>
    <x v="1"/>
    <x v="2"/>
    <x v="86"/>
    <x v="3"/>
    <s v="https://gateway-apim-test.vuce.gob.pe/pass-through-https-cert/cp2/comunes-query/1.0/master/allByCode?code=naviera"/>
    <s v="No aplica"/>
    <s v="Bearer eyJhbGciOiJSUzI1NiIsInR5cCIgOiAiSldUIiwia2lkIiA6ICJZbzNJa18xYU9XUk5QcWxPLVJVTmUzVjhESldTU2U0eUgybFp4MG52cy1rIn0.eyJleHAiOjE3NTU5OTgxMTQsImlhdCI6MTc1NTk5NjMxNCwianRpIjoiYmIxNzkxYjQtNzkyNi00NTRjLWJmODctYzY4MWYxYTU0OWViIiwiaXNzIjoiaHR0cHM6Ly9hdXRob3JpemUtdGVzdC52dWNlLmdvYi5wZS9hdXRoMi9yZWFsbXMvYXV0ZW50aWNhY2lvbjIiLCJhdWQiOiJhY2NvdW50Iiwic3ViIjoiZjo1ODY4MTA4Zi0yZTdkLTQ4NGEtYTZkYi00ZWYyMmZhZjJlYWE6Y3AtY2VydGktMDVAZ21haWwuY29tIiwidHlwIjoiQmVhcmVyIiwiYXpwIjoibGFuZGluZy1hdXRoMiIsInNlc3Npb25fc3RhdGUiOiI0NmNmN2FmNy01MDAyLTQ1ZTAtOWRkYS1kMzY3OWY2OGE0M2E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0NmNmN2FmNy01MDAyLTQ1ZTAtOWRkYS1kMzY3OWY2OGE0M2EiLCJlbWFpbF92ZXJpZmllZCI6ZmFsc2UsImRlc1RpcG9Eb2N1bWVudG8iOiJSVUMiLCJjb2RUaXBvRG9jdW1lbnRvIjoiMSIsInByZWZlcnJlZF91c2VybmFtZSI6ImNwLWNlcnRpLTA1QGdtYWlsLmNvbSIsIm51bWVyb0RvY3VtZW50byI6IjIwMjYyOTk5OTk5IiwiYXBlTWF0ZXJubyI6IlRpdmVzIiwibm9tYnJlQ29tcGxldG8iOiJUQU1QQSBUSVZFUyBUVUxBIiwiYXBlUGF0ZXJubyI6IlRhbXBhIiwiZW1haWwiOiJjcC1jZXJ0aS0wNUBnbWFpbC5jb20iLCJub21icmVzIjoiVHVsYSJ9.w2CtZr6m1v6rKIkNrtVxerEhbvygSBv09WI6hEKHXiGKBrdJtMJ1tLxFYO76OKeP8x1orZx9NgM20XYdmZCHE2AoyTXHMJKJHxhmIt-_YGbb6s5sHAf25JRF4J75xC3NVJsaAKGa_wBWnsTS5hWjwDOkHkSOBtG1pQ6P6VLmEeF-sba_ra0HszToozSvhwvbe6gXotJo5kLH1DcfVlAyFhgAt7cGfTeQgUcQw3iHFLeucfBvw8AsBmmxZKTD7ylN5EgOVSqiHDIR7b0mNnRhFMd-AgYd__jTc3z3tb39QOQcj_VZoSU9ZErkzRQwUsWOrgV-2g6Cd2EcajSULQO4mg"/>
    <n v="104"/>
    <s v="104 | Tula Tampa Tives"/>
    <s v="application/json, text/plain, */*"/>
    <s v="No aplica"/>
    <n v="20509645150"/>
    <s v="comunes-query"/>
    <s v="https://gateway-apim-test.vuce.gob.pe/pass-through-https-cert/cp2/comunes-query/1.0/master/allByCode?code=naviera"/>
    <n v="113"/>
    <n v="101"/>
    <s v="https://gateway-apim-test.vuce.gob.pe/pass-through-https-cert/cp2/comunes-query/1.0/master/allByCode?"/>
    <s v="https://gateway-apim-test.vuce.gob.pe/pass-through-https-cert/cp2/comunes-query/1.0/master/allByCode?"/>
    <x v="46"/>
  </r>
  <r>
    <s v="No agrupado"/>
    <x v="1"/>
    <x v="2"/>
    <x v="86"/>
    <x v="3"/>
    <s v="https://gateway-apim-test.vuce.gob.pe/pass-through-https-cert/cp2/comunes-query/1.0/master/allByCode?code=pais"/>
    <s v="No aplica"/>
    <s v="Bearer eyJhbGciOiJSUzI1NiIsInR5cCIgOiAiSldUIiwia2lkIiA6ICJZbzNJa18xYU9XUk5QcWxPLVJVTmUzVjhESldTU2U0eUgybFp4MG52cy1rIn0.eyJleHAiOjE3NTU5OTgxMTQsImlhdCI6MTc1NTk5NjMxNCwianRpIjoiYmIxNzkxYjQtNzkyNi00NTRjLWJmODctYzY4MWYxYTU0OWViIiwiaXNzIjoiaHR0cHM6Ly9hdXRob3JpemUtdGVzdC52dWNlLmdvYi5wZS9hdXRoMi9yZWFsbXMvYXV0ZW50aWNhY2lvbjIiLCJhdWQiOiJhY2NvdW50Iiwic3ViIjoiZjo1ODY4MTA4Zi0yZTdkLTQ4NGEtYTZkYi00ZWYyMmZhZjJlYWE6Y3AtY2VydGktMDVAZ21haWwuY29tIiwidHlwIjoiQmVhcmVyIiwiYXpwIjoibGFuZGluZy1hdXRoMiIsInNlc3Npb25fc3RhdGUiOiI0NmNmN2FmNy01MDAyLTQ1ZTAtOWRkYS1kMzY3OWY2OGE0M2E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0NmNmN2FmNy01MDAyLTQ1ZTAtOWRkYS1kMzY3OWY2OGE0M2EiLCJlbWFpbF92ZXJpZmllZCI6ZmFsc2UsImRlc1RpcG9Eb2N1bWVudG8iOiJSVUMiLCJjb2RUaXBvRG9jdW1lbnRvIjoiMSIsInByZWZlcnJlZF91c2VybmFtZSI6ImNwLWNlcnRpLTA1QGdtYWlsLmNvbSIsIm51bWVyb0RvY3VtZW50byI6IjIwMjYyOTk5OTk5IiwiYXBlTWF0ZXJubyI6IlRpdmVzIiwibm9tYnJlQ29tcGxldG8iOiJUQU1QQSBUSVZFUyBUVUxBIiwiYXBlUGF0ZXJubyI6IlRhbXBhIiwiZW1haWwiOiJjcC1jZXJ0aS0wNUBnbWFpbC5jb20iLCJub21icmVzIjoiVHVsYSJ9.w2CtZr6m1v6rKIkNrtVxerEhbvygSBv09WI6hEKHXiGKBrdJtMJ1tLxFYO76OKeP8x1orZx9NgM20XYdmZCHE2AoyTXHMJKJHxhmIt-_YGbb6s5sHAf25JRF4J75xC3NVJsaAKGa_wBWnsTS5hWjwDOkHkSOBtG1pQ6P6VLmEeF-sba_ra0HszToozSvhwvbe6gXotJo5kLH1DcfVlAyFhgAt7cGfTeQgUcQw3iHFLeucfBvw8AsBmmxZKTD7ylN5EgOVSqiHDIR7b0mNnRhFMd-AgYd__jTc3z3tb39QOQcj_VZoSU9ZErkzRQwUsWOrgV-2g6Cd2EcajSULQO4mg"/>
    <n v="104"/>
    <s v="104 | Tula Tampa Tives"/>
    <s v="application/json, text/plain, */*"/>
    <s v="No aplica"/>
    <n v="20509645150"/>
    <s v="comunes-query"/>
    <s v="https://gateway-apim-test.vuce.gob.pe/pass-through-https-cert/cp2/comunes-query/1.0/master/allByCode?code=pais"/>
    <n v="110"/>
    <n v="101"/>
    <s v="https://gateway-apim-test.vuce.gob.pe/pass-through-https-cert/cp2/comunes-query/1.0/master/allByCode?"/>
    <s v="https://gateway-apim-test.vuce.gob.pe/pass-through-https-cert/cp2/comunes-query/1.0/master/allByCode?"/>
    <x v="46"/>
  </r>
  <r>
    <s v="No agrupado"/>
    <x v="1"/>
    <x v="2"/>
    <x v="86"/>
    <x v="3"/>
    <s v="https://gateway-apim-test.vuce.gob.pe/pass-through-https-cert/cp2/comunes-query/1.0/master/allByCode?code=puerto"/>
    <s v="No aplica"/>
    <s v="Bearer eyJhbGciOiJSUzI1NiIsInR5cCIgOiAiSldUIiwia2lkIiA6ICJZbzNJa18xYU9XUk5QcWxPLVJVTmUzVjhESldTU2U0eUgybFp4MG52cy1rIn0.eyJleHAiOjE3NTU5OTgxMTQsImlhdCI6MTc1NTk5NjMxNCwianRpIjoiYmIxNzkxYjQtNzkyNi00NTRjLWJmODctYzY4MWYxYTU0OWViIiwiaXNzIjoiaHR0cHM6Ly9hdXRob3JpemUtdGVzdC52dWNlLmdvYi5wZS9hdXRoMi9yZWFsbXMvYXV0ZW50aWNhY2lvbjIiLCJhdWQiOiJhY2NvdW50Iiwic3ViIjoiZjo1ODY4MTA4Zi0yZTdkLTQ4NGEtYTZkYi00ZWYyMmZhZjJlYWE6Y3AtY2VydGktMDVAZ21haWwuY29tIiwidHlwIjoiQmVhcmVyIiwiYXpwIjoibGFuZGluZy1hdXRoMiIsInNlc3Npb25fc3RhdGUiOiI0NmNmN2FmNy01MDAyLTQ1ZTAtOWRkYS1kMzY3OWY2OGE0M2E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0NmNmN2FmNy01MDAyLTQ1ZTAtOWRkYS1kMzY3OWY2OGE0M2EiLCJlbWFpbF92ZXJpZmllZCI6ZmFsc2UsImRlc1RpcG9Eb2N1bWVudG8iOiJSVUMiLCJjb2RUaXBvRG9jdW1lbnRvIjoiMSIsInByZWZlcnJlZF91c2VybmFtZSI6ImNwLWNlcnRpLTA1QGdtYWlsLmNvbSIsIm51bWVyb0RvY3VtZW50byI6IjIwMjYyOTk5OTk5IiwiYXBlTWF0ZXJubyI6IlRpdmVzIiwibm9tYnJlQ29tcGxldG8iOiJUQU1QQSBUSVZFUyBUVUxBIiwiYXBlUGF0ZXJubyI6IlRhbXBhIiwiZW1haWwiOiJjcC1jZXJ0aS0wNUBnbWFpbC5jb20iLCJub21icmVzIjoiVHVsYSJ9.w2CtZr6m1v6rKIkNrtVxerEhbvygSBv09WI6hEKHXiGKBrdJtMJ1tLxFYO76OKeP8x1orZx9NgM20XYdmZCHE2AoyTXHMJKJHxhmIt-_YGbb6s5sHAf25JRF4J75xC3NVJsaAKGa_wBWnsTS5hWjwDOkHkSOBtG1pQ6P6VLmEeF-sba_ra0HszToozSvhwvbe6gXotJo5kLH1DcfVlAyFhgAt7cGfTeQgUcQw3iHFLeucfBvw8AsBmmxZKTD7ylN5EgOVSqiHDIR7b0mNnRhFMd-AgYd__jTc3z3tb39QOQcj_VZoSU9ZErkzRQwUsWOrgV-2g6Cd2EcajSULQO4mg"/>
    <n v="104"/>
    <s v="104 | Tula Tampa Tives"/>
    <s v="application/json, text/plain, */*"/>
    <s v="No aplica"/>
    <n v="20509645150"/>
    <s v="comunes-query"/>
    <s v="https://gateway-apim-test.vuce.gob.pe/pass-through-https-cert/cp2/comunes-query/1.0/master/allByCode?code=puerto"/>
    <n v="112"/>
    <n v="101"/>
    <s v="https://gateway-apim-test.vuce.gob.pe/pass-through-https-cert/cp2/comunes-query/1.0/master/allByCode?"/>
    <s v="https://gateway-apim-test.vuce.gob.pe/pass-through-https-cert/cp2/comunes-query/1.0/master/allByCode?"/>
    <x v="46"/>
  </r>
  <r>
    <s v="No agrupado"/>
    <x v="1"/>
    <x v="2"/>
    <x v="86"/>
    <x v="3"/>
    <s v="https://gateway-apim-test.vuce.gob.pe/pass-through-https-cert/cp2/comunes-query/1.0/master/allByCode?code=tipoNave"/>
    <s v="No aplica"/>
    <s v="Bearer eyJhbGciOiJSUzI1NiIsInR5cCIgOiAiSldUIiwia2lkIiA6ICJZbzNJa18xYU9XUk5QcWxPLVJVTmUzVjhESldTU2U0eUgybFp4MG52cy1rIn0.eyJleHAiOjE3NTU5OTgxMTQsImlhdCI6MTc1NTk5NjMxNCwianRpIjoiYmIxNzkxYjQtNzkyNi00NTRjLWJmODctYzY4MWYxYTU0OWViIiwiaXNzIjoiaHR0cHM6Ly9hdXRob3JpemUtdGVzdC52dWNlLmdvYi5wZS9hdXRoMi9yZWFsbXMvYXV0ZW50aWNhY2lvbjIiLCJhdWQiOiJhY2NvdW50Iiwic3ViIjoiZjo1ODY4MTA4Zi0yZTdkLTQ4NGEtYTZkYi00ZWYyMmZhZjJlYWE6Y3AtY2VydGktMDVAZ21haWwuY29tIiwidHlwIjoiQmVhcmVyIiwiYXpwIjoibGFuZGluZy1hdXRoMiIsInNlc3Npb25fc3RhdGUiOiI0NmNmN2FmNy01MDAyLTQ1ZTAtOWRkYS1kMzY3OWY2OGE0M2E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0NmNmN2FmNy01MDAyLTQ1ZTAtOWRkYS1kMzY3OWY2OGE0M2EiLCJlbWFpbF92ZXJpZmllZCI6ZmFsc2UsImRlc1RpcG9Eb2N1bWVudG8iOiJSVUMiLCJjb2RUaXBvRG9jdW1lbnRvIjoiMSIsInByZWZlcnJlZF91c2VybmFtZSI6ImNwLWNlcnRpLTA1QGdtYWlsLmNvbSIsIm51bWVyb0RvY3VtZW50byI6IjIwMjYyOTk5OTk5IiwiYXBlTWF0ZXJubyI6IlRpdmVzIiwibm9tYnJlQ29tcGxldG8iOiJUQU1QQSBUSVZFUyBUVUxBIiwiYXBlUGF0ZXJubyI6IlRhbXBhIiwiZW1haWwiOiJjcC1jZXJ0aS0wNUBnbWFpbC5jb20iLCJub21icmVzIjoiVHVsYSJ9.w2CtZr6m1v6rKIkNrtVxerEhbvygSBv09WI6hEKHXiGKBrdJtMJ1tLxFYO76OKeP8x1orZx9NgM20XYdmZCHE2AoyTXHMJKJHxhmIt-_YGbb6s5sHAf25JRF4J75xC3NVJsaAKGa_wBWnsTS5hWjwDOkHkSOBtG1pQ6P6VLmEeF-sba_ra0HszToozSvhwvbe6gXotJo5kLH1DcfVlAyFhgAt7cGfTeQgUcQw3iHFLeucfBvw8AsBmmxZKTD7ylN5EgOVSqiHDIR7b0mNnRhFMd-AgYd__jTc3z3tb39QOQcj_VZoSU9ZErkzRQwUsWOrgV-2g6Cd2EcajSULQO4mg"/>
    <n v="104"/>
    <s v="104 | Tula Tampa Tives"/>
    <s v="application/json, text/plain, */*"/>
    <s v="No aplica"/>
    <n v="20509645150"/>
    <s v="comunes-query"/>
    <s v="https://gateway-apim-test.vuce.gob.pe/pass-through-https-cert/cp2/comunes-query/1.0/master/allByCode?code=tipoNave"/>
    <n v="114"/>
    <n v="101"/>
    <s v="https://gateway-apim-test.vuce.gob.pe/pass-through-https-cert/cp2/comunes-query/1.0/master/allByCode?"/>
    <s v="https://gateway-apim-test.vuce.gob.pe/pass-through-https-cert/cp2/comunes-query/1.0/master/allByCode?"/>
    <x v="46"/>
  </r>
  <r>
    <s v="No agrupado"/>
    <x v="1"/>
    <x v="2"/>
    <x v="86"/>
    <x v="3"/>
    <s v="https://gateway-apim-test.vuce.gob.pe/pass-through-https-cert/cp2/comunes-query/1.0/master/allByCode?code=tipoTrafico"/>
    <s v="No aplica"/>
    <s v="Bearer eyJhbGciOiJSUzI1NiIsInR5cCIgOiAiSldUIiwia2lkIiA6ICJZbzNJa18xYU9XUk5QcWxPLVJVTmUzVjhESldTU2U0eUgybFp4MG52cy1rIn0.eyJleHAiOjE3NTU5OTgxMTQsImlhdCI6MTc1NTk5NjMxNCwianRpIjoiYmIxNzkxYjQtNzkyNi00NTRjLWJmODctYzY4MWYxYTU0OWViIiwiaXNzIjoiaHR0cHM6Ly9hdXRob3JpemUtdGVzdC52dWNlLmdvYi5wZS9hdXRoMi9yZWFsbXMvYXV0ZW50aWNhY2lvbjIiLCJhdWQiOiJhY2NvdW50Iiwic3ViIjoiZjo1ODY4MTA4Zi0yZTdkLTQ4NGEtYTZkYi00ZWYyMmZhZjJlYWE6Y3AtY2VydGktMDVAZ21haWwuY29tIiwidHlwIjoiQmVhcmVyIiwiYXpwIjoibGFuZGluZy1hdXRoMiIsInNlc3Npb25fc3RhdGUiOiI0NmNmN2FmNy01MDAyLTQ1ZTAtOWRkYS1kMzY3OWY2OGE0M2E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0NmNmN2FmNy01MDAyLTQ1ZTAtOWRkYS1kMzY3OWY2OGE0M2EiLCJlbWFpbF92ZXJpZmllZCI6ZmFsc2UsImRlc1RpcG9Eb2N1bWVudG8iOiJSVUMiLCJjb2RUaXBvRG9jdW1lbnRvIjoiMSIsInByZWZlcnJlZF91c2VybmFtZSI6ImNwLWNlcnRpLTA1QGdtYWlsLmNvbSIsIm51bWVyb0RvY3VtZW50byI6IjIwMjYyOTk5OTk5IiwiYXBlTWF0ZXJubyI6IlRpdmVzIiwibm9tYnJlQ29tcGxldG8iOiJUQU1QQSBUSVZFUyBUVUxBIiwiYXBlUGF0ZXJubyI6IlRhbXBhIiwiZW1haWwiOiJjcC1jZXJ0aS0wNUBnbWFpbC5jb20iLCJub21icmVzIjoiVHVsYSJ9.w2CtZr6m1v6rKIkNrtVxerEhbvygSBv09WI6hEKHXiGKBrdJtMJ1tLxFYO76OKeP8x1orZx9NgM20XYdmZCHE2AoyTXHMJKJHxhmIt-_YGbb6s5sHAf25JRF4J75xC3NVJsaAKGa_wBWnsTS5hWjwDOkHkSOBtG1pQ6P6VLmEeF-sba_ra0HszToozSvhwvbe6gXotJo5kLH1DcfVlAyFhgAt7cGfTeQgUcQw3iHFLeucfBvw8AsBmmxZKTD7ylN5EgOVSqiHDIR7b0mNnRhFMd-AgYd__jTc3z3tb39QOQcj_VZoSU9ZErkzRQwUsWOrgV-2g6Cd2EcajSULQO4mg"/>
    <n v="104"/>
    <s v="104 | Tula Tampa Tives"/>
    <s v="application/json, text/plain, */*"/>
    <s v="No aplica"/>
    <n v="20509645150"/>
    <s v="comunes-query"/>
    <s v="https://gateway-apim-test.vuce.gob.pe/pass-through-https-cert/cp2/comunes-query/1.0/master/allByCode?code=tipoTrafico"/>
    <n v="117"/>
    <n v="101"/>
    <s v="https://gateway-apim-test.vuce.gob.pe/pass-through-https-cert/cp2/comunes-query/1.0/master/allByCode?"/>
    <s v="https://gateway-apim-test.vuce.gob.pe/pass-through-https-cert/cp2/comunes-query/1.0/master/allByCode?"/>
    <x v="46"/>
  </r>
  <r>
    <s v="No agrupado"/>
    <x v="1"/>
    <x v="2"/>
    <x v="87"/>
    <x v="3"/>
    <s v="https://gateway-apim-test.vuce.gob.pe/pass-through-https-cert/cp2/consultaficha-query/1.0/fichastecnicas/exportarExcel?pageNumber=0&amp;pageSize=100&amp;fechaInicio=20250803&amp;fechaFin=20250824&amp;estado=1"/>
    <s v="No aplica"/>
    <s v="Bearer eyJhbGciOiJSUzI1NiIsInR5cCIgOiAiSldUIiwia2lkIiA6ICJZbzNJa18xYU9XUk5QcWxPLVJVTmUzVjhESldTU2U0eUgybFp4MG52cy1rIn0.eyJleHAiOjE3NTU5OTgxMTQsImlhdCI6MTc1NTk5NjMxNCwianRpIjoiYmIxNzkxYjQtNzkyNi00NTRjLWJmODctYzY4MWYxYTU0OWViIiwiaXNzIjoiaHR0cHM6Ly9hdXRob3JpemUtdGVzdC52dWNlLmdvYi5wZS9hdXRoMi9yZWFsbXMvYXV0ZW50aWNhY2lvbjIiLCJhdWQiOiJhY2NvdW50Iiwic3ViIjoiZjo1ODY4MTA4Zi0yZTdkLTQ4NGEtYTZkYi00ZWYyMmZhZjJlYWE6Y3AtY2VydGktMDVAZ21haWwuY29tIiwidHlwIjoiQmVhcmVyIiwiYXpwIjoibGFuZGluZy1hdXRoMiIsInNlc3Npb25fc3RhdGUiOiI0NmNmN2FmNy01MDAyLTQ1ZTAtOWRkYS1kMzY3OWY2OGE0M2E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0NmNmN2FmNy01MDAyLTQ1ZTAtOWRkYS1kMzY3OWY2OGE0M2EiLCJlbWFpbF92ZXJpZmllZCI6ZmFsc2UsImRlc1RpcG9Eb2N1bWVudG8iOiJSVUMiLCJjb2RUaXBvRG9jdW1lbnRvIjoiMSIsInByZWZlcnJlZF91c2VybmFtZSI6ImNwLWNlcnRpLTA1QGdtYWlsLmNvbSIsIm51bWVyb0RvY3VtZW50byI6IjIwMjYyOTk5OTk5IiwiYXBlTWF0ZXJubyI6IlRpdmVzIiwibm9tYnJlQ29tcGxldG8iOiJUQU1QQSBUSVZFUyBUVUxBIiwiYXBlUGF0ZXJubyI6IlRhbXBhIiwiZW1haWwiOiJjcC1jZXJ0aS0wNUBnbWFpbC5jb20iLCJub21icmVzIjoiVHVsYSJ9.w2CtZr6m1v6rKIkNrtVxerEhbvygSBv09WI6hEKHXiGKBrdJtMJ1tLxFYO76OKeP8x1orZx9NgM20XYdmZCHE2AoyTXHMJKJHxhmIt-_YGbb6s5sHAf25JRF4J75xC3NVJsaAKGa_wBWnsTS5hWjwDOkHkSOBtG1pQ6P6VLmEeF-sba_ra0HszToozSvhwvbe6gXotJo5kLH1DcfVlAyFhgAt7cGfTeQgUcQw3iHFLeucfBvw8AsBmmxZKTD7ylN5EgOVSqiHDIR7b0mNnRhFMd-AgYd__jTc3z3tb39QOQcj_VZoSU9ZErkzRQwUsWOrgV-2g6Cd2EcajSULQO4mg"/>
    <n v="104"/>
    <s v="104 | Tula Tampa Tives"/>
    <s v="application/json, text/plain, */*"/>
    <s v="No aplica"/>
    <n v="20509645150"/>
    <s v="consultaficha-query"/>
    <s v="https://gateway-apim-test.vuce.gob.pe/pass-through-https-cert/cp2/consultaficha-query/1.0/fichastecnicas/exportarExcel?pageNumber=0&amp;pageSize=100&amp;fechaInicio=20250803&amp;fechaFin=20250824&amp;estado=1"/>
    <n v="192"/>
    <n v="119"/>
    <s v="https://gateway-apim-test.vuce.gob.pe/pass-through-https-cert/cp2/consultaficha-query/1.0/fichastecnicas/exportarExcel?"/>
    <s v="https://gateway-apim-test.vuce.gob.pe/pass-through-https-cert/cp2/consultaficha-query/1.0/fichastecnicas/exportarExcel?"/>
    <x v="135"/>
  </r>
  <r>
    <s v="No agrupado"/>
    <x v="1"/>
    <x v="2"/>
    <x v="23"/>
    <x v="3"/>
    <s v="https://gateway-apim-test.vuce.gob.pe/pass-through-https-cert/cp2/consultaficha-query/1.0/fichastecnicas?pageNumber=0&amp;pageSize=100&amp;fechaInicio=20160103&amp;fechaFin=20250804&amp;estado=1"/>
    <s v="No aplica"/>
    <s v="Bearer eyJhbGciOiJSUzI1NiIsInR5cCIgOiAiSldUIiwia2lkIiA6ICJZbzNJa18xYU9XUk5QcWxPLVJVTmUzVjhESldTU2U0eUgybFp4MG52cy1rIn0.eyJleHAiOjE3NTU5MDQxMzEsImlhdCI6MTc1NTkwMjMzMSwianRpIjoiYjE5MTY1NjYtNjQ5OS00NTQ5LWI3MGEtYTcwZGZhN2Q2Y2EwIiwiaXNzIjoiaHR0cHM6Ly9hdXRob3JpemUtdGVzdC52dWNlLmdvYi5wZS9hdXRoMi9yZWFsbXMvYXV0ZW50aWNhY2lvbjIiLCJhdWQiOiJhY2NvdW50Iiwic3ViIjoiZjo1ODY4MTA4Zi0yZTdkLTQ4NGEtYTZkYi00ZWYyMmZhZjJlYWE6Y3AtY2VydGktMTFAZ21haWwuY29tIiwidHlwIjoiQmVhcmVyIiwiYXpwIjoibGFuZGluZy1hdXRoMiIsInNlc3Npb25fc3RhdGUiOiI5MDMwODkyMC0wNGM1LTRmYWUtODAwNy0wYTNmNDlhZDhhMWQ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5MDMwODkyMC0wNGM1LTRmYWUtODAwNy0wYTNmNDlhZDhhMWQiLCJlbWFpbF92ZXJpZmllZCI6ZmFsc2UsImRlc1RpcG9Eb2N1bWVudG8iOiJETkkiLCJjb2RUaXBvRG9jdW1lbnRvIjoiMiIsInByZWZlcnJlZF91c2VybmFtZSI6ImNwLWNlcnRpLTExQGdtYWlsLmNvbSIsIm51bWVyb0RvY3VtZW50byI6IjQwODk4MDA2IiwiYXBlTWF0ZXJubyI6Ikh1YW1hbiIsIm5vbWJyZUNvbXBsZXRvIjoiSGVjdG9yIEhpZGFsZ28gSHVhbWFuIiwiYXBlUGF0ZXJubyI6IkhpZGFsZ28iLCJlbWFpbCI6ImNwLWNlcnRpLTExQGdtYWlsLmNvbSIsIm5vbWJyZXMiOiJIZWN0b3IifQ.ENJUf4bjdybt5u5me-TFrtJbRFwZCP2916vasDP6mBMLWimLkVoxCCVqe2IGfth7smM-zLhW_4x75q2P4pzkM6oilIgYBUG98TesDlPrvXi5r2V1sI-9vIMXLILTR_shgOe_-wpcz4nKDqIJvDLTCXHe9AgRm3tq2AsWsSxpTQEBE_i9X3APD24Ga4xfeDU3bFN03M4B_fSwr6jrqkAiwWvsFOut3xMCsEDDh9KIl_wlfiqKvRfT-62dWU0C9wJSvHqsQPbPg35xEfMSKZk4CG0jP5RALAEwgxIthL2IKM0TloQdlv-xtNkOWVxP9YBxh3UQgtlulaFYyZjYAL0WSg"/>
    <n v="110"/>
    <s v="110 | Hector Hidalgo Huaman"/>
    <s v="application/json, text/plain, */*"/>
    <s v="No aplica"/>
    <n v="20509645150"/>
    <s v="consultaficha-query"/>
    <s v="https://gateway-apim-test.vuce.gob.pe/pass-through-https-cert/cp2/consultaficha-query/1.0/fichastecnicas?pageNumber=0&amp;pageSize=100&amp;fechaInicio=20160103&amp;fechaFin=20250804&amp;estado=1"/>
    <n v="178"/>
    <n v="105"/>
    <s v="https://gateway-apim-test.vuce.gob.pe/pass-through-https-cert/cp2/consultaficha-query/1.0/fichastecnicas?"/>
    <s v="https://gateway-apim-test.vuce.gob.pe/pass-through-https-cert/cp2/consultaficha-query/1.0/fichastecnicas?"/>
    <x v="136"/>
  </r>
  <r>
    <s v="No agrupado"/>
    <x v="1"/>
    <x v="2"/>
    <x v="86"/>
    <x v="3"/>
    <s v="https://gateway-apim-test.vuce.gob.pe/pass-through-https-cert/cp2/fichatecnica-query/1.0/buscar-idFicha?numberpage=1&amp;sizepage=1&amp;idFicha=1618&amp;nVesion=1"/>
    <s v="No aplica"/>
    <s v="Bearer eyJhbGciOiJSUzI1NiIsInR5cCIgOiAiSldUIiwia2lkIiA6ICJZbzNJa18xYU9XUk5QcWxPLVJVTmUzVjhESldTU2U0eUgybFp4MG52cy1rIn0.eyJleHAiOjE3NTU5OTgxMTQsImlhdCI6MTc1NTk5NjMxNCwianRpIjoiYmIxNzkxYjQtNzkyNi00NTRjLWJmODctYzY4MWYxYTU0OWViIiwiaXNzIjoiaHR0cHM6Ly9hdXRob3JpemUtdGVzdC52dWNlLmdvYi5wZS9hdXRoMi9yZWFsbXMvYXV0ZW50aWNhY2lvbjIiLCJhdWQiOiJhY2NvdW50Iiwic3ViIjoiZjo1ODY4MTA4Zi0yZTdkLTQ4NGEtYTZkYi00ZWYyMmZhZjJlYWE6Y3AtY2VydGktMDVAZ21haWwuY29tIiwidHlwIjoiQmVhcmVyIiwiYXpwIjoibGFuZGluZy1hdXRoMiIsInNlc3Npb25fc3RhdGUiOiI0NmNmN2FmNy01MDAyLTQ1ZTAtOWRkYS1kMzY3OWY2OGE0M2E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0NmNmN2FmNy01MDAyLTQ1ZTAtOWRkYS1kMzY3OWY2OGE0M2EiLCJlbWFpbF92ZXJpZmllZCI6ZmFsc2UsImRlc1RpcG9Eb2N1bWVudG8iOiJSVUMiLCJjb2RUaXBvRG9jdW1lbnRvIjoiMSIsInByZWZlcnJlZF91c2VybmFtZSI6ImNwLWNlcnRpLTA1QGdtYWlsLmNvbSIsIm51bWVyb0RvY3VtZW50byI6IjIwMjYyOTk5OTk5IiwiYXBlTWF0ZXJubyI6IlRpdmVzIiwibm9tYnJlQ29tcGxldG8iOiJUQU1QQSBUSVZFUyBUVUxBIiwiYXBlUGF0ZXJubyI6IlRhbXBhIiwiZW1haWwiOiJjcC1jZXJ0aS0wNUBnbWFpbC5jb20iLCJub21icmVzIjoiVHVsYSJ9.w2CtZr6m1v6rKIkNrtVxerEhbvygSBv09WI6hEKHXiGKBrdJtMJ1tLxFYO76OKeP8x1orZx9NgM20XYdmZCHE2AoyTXHMJKJHxhmIt-_YGbb6s5sHAf25JRF4J75xC3NVJsaAKGa_wBWnsTS5hWjwDOkHkSOBtG1pQ6P6VLmEeF-sba_ra0HszToozSvhwvbe6gXotJo5kLH1DcfVlAyFhgAt7cGfTeQgUcQw3iHFLeucfBvw8AsBmmxZKTD7ylN5EgOVSqiHDIR7b0mNnRhFMd-AgYd__jTc3z3tb39QOQcj_VZoSU9ZErkzRQwUsWOrgV-2g6Cd2EcajSULQO4mg"/>
    <n v="104"/>
    <s v="104 | Tula Tampa Tives"/>
    <s v="application/json, text/plain, */*"/>
    <s v="No aplica"/>
    <n v="20509645150"/>
    <s v="fichatecnica-query"/>
    <s v="https://gateway-apim-test.vuce.gob.pe/pass-through-https-cert/cp2/fichatecnica-query/1.0/buscar-idFicha?numberpage=1&amp;sizepage=1&amp;idFicha=1618&amp;nVesion=1"/>
    <n v="150"/>
    <n v="104"/>
    <s v="https://gateway-apim-test.vuce.gob.pe/pass-through-https-cert/cp2/fichatecnica-query/1.0/buscar-idFicha?"/>
    <s v="https://gateway-apim-test.vuce.gob.pe/pass-through-https-cert/cp2/fichatecnica-query/1.0/buscar-idFicha?"/>
    <x v="137"/>
  </r>
  <r>
    <s v="No agrupado"/>
    <x v="1"/>
    <x v="2"/>
    <x v="86"/>
    <x v="3"/>
    <s v="https://gateway-apim-test.vuce.gob.pe/pass-through-https-cert/cp2/fichatecnica-query/1.0/documento?numberpage=1&amp;sizepage=5&amp;idFichaTecnicaDet=3800"/>
    <s v="No aplica"/>
    <s v="Bearer eyJhbGciOiJSUzI1NiIsInR5cCIgOiAiSldUIiwia2lkIiA6ICJZbzNJa18xYU9XUk5QcWxPLVJVTmUzVjhESldTU2U0eUgybFp4MG52cy1rIn0.eyJleHAiOjE3NTU5OTgxMTQsImlhdCI6MTc1NTk5NjMxNCwianRpIjoiYmIxNzkxYjQtNzkyNi00NTRjLWJmODctYzY4MWYxYTU0OWViIiwiaXNzIjoiaHR0cHM6Ly9hdXRob3JpemUtdGVzdC52dWNlLmdvYi5wZS9hdXRoMi9yZWFsbXMvYXV0ZW50aWNhY2lvbjIiLCJhdWQiOiJhY2NvdW50Iiwic3ViIjoiZjo1ODY4MTA4Zi0yZTdkLTQ4NGEtYTZkYi00ZWYyMmZhZjJlYWE6Y3AtY2VydGktMDVAZ21haWwuY29tIiwidHlwIjoiQmVhcmVyIiwiYXpwIjoibGFuZGluZy1hdXRoMiIsInNlc3Npb25fc3RhdGUiOiI0NmNmN2FmNy01MDAyLTQ1ZTAtOWRkYS1kMzY3OWY2OGE0M2E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0NmNmN2FmNy01MDAyLTQ1ZTAtOWRkYS1kMzY3OWY2OGE0M2EiLCJlbWFpbF92ZXJpZmllZCI6ZmFsc2UsImRlc1RpcG9Eb2N1bWVudG8iOiJSVUMiLCJjb2RUaXBvRG9jdW1lbnRvIjoiMSIsInByZWZlcnJlZF91c2VybmFtZSI6ImNwLWNlcnRpLTA1QGdtYWlsLmNvbSIsIm51bWVyb0RvY3VtZW50byI6IjIwMjYyOTk5OTk5IiwiYXBlTWF0ZXJubyI6IlRpdmVzIiwibm9tYnJlQ29tcGxldG8iOiJUQU1QQSBUSVZFUyBUVUxBIiwiYXBlUGF0ZXJubyI6IlRhbXBhIiwiZW1haWwiOiJjcC1jZXJ0aS0wNUBnbWFpbC5jb20iLCJub21icmVzIjoiVHVsYSJ9.w2CtZr6m1v6rKIkNrtVxerEhbvygSBv09WI6hEKHXiGKBrdJtMJ1tLxFYO76OKeP8x1orZx9NgM20XYdmZCHE2AoyTXHMJKJHxhmIt-_YGbb6s5sHAf25JRF4J75xC3NVJsaAKGa_wBWnsTS5hWjwDOkHkSOBtG1pQ6P6VLmEeF-sba_ra0HszToozSvhwvbe6gXotJo5kLH1DcfVlAyFhgAt7cGfTeQgUcQw3iHFLeucfBvw8AsBmmxZKTD7ylN5EgOVSqiHDIR7b0mNnRhFMd-AgYd__jTc3z3tb39QOQcj_VZoSU9ZErkzRQwUsWOrgV-2g6Cd2EcajSULQO4mg"/>
    <n v="104"/>
    <s v="104 | Tula Tampa Tives"/>
    <s v="application/json, text/plain, */*"/>
    <s v="No aplica"/>
    <n v="20509645150"/>
    <s v="fichatecnica-query"/>
    <s v="https://gateway-apim-test.vuce.gob.pe/pass-through-https-cert/cp2/fichatecnica-query/1.0/documento?numberpage=1&amp;sizepage=5&amp;idFichaTecnicaDet=3800"/>
    <n v="145"/>
    <n v="99"/>
    <s v="https://gateway-apim-test.vuce.gob.pe/pass-through-https-cert/cp2/fichatecnica-query/1.0/documento?"/>
    <s v="https://gateway-apim-test.vuce.gob.pe/pass-through-https-cert/cp2/fichatecnica-query/1.0/documento?"/>
    <x v="110"/>
  </r>
  <r>
    <s v="No agrupado"/>
    <x v="1"/>
    <x v="2"/>
    <x v="86"/>
    <x v="3"/>
    <s v="https://gateway-apim-test.vuce.gob.pe/pass-through-https-cert/cp2/fichatecnica-query/1.0/documentos/vencidos?idFichaTecnicaDet=3800"/>
    <s v="No aplica"/>
    <s v="Bearer eyJhbGciOiJSUzI1NiIsInR5cCIgOiAiSldUIiwia2lkIiA6ICJZbzNJa18xYU9XUk5QcWxPLVJVTmUzVjhESldTU2U0eUgybFp4MG52cy1rIn0.eyJleHAiOjE3NTU5OTgxMTQsImlhdCI6MTc1NTk5NjMxNCwianRpIjoiYmIxNzkxYjQtNzkyNi00NTRjLWJmODctYzY4MWYxYTU0OWViIiwiaXNzIjoiaHR0cHM6Ly9hdXRob3JpemUtdGVzdC52dWNlLmdvYi5wZS9hdXRoMi9yZWFsbXMvYXV0ZW50aWNhY2lvbjIiLCJhdWQiOiJhY2NvdW50Iiwic3ViIjoiZjo1ODY4MTA4Zi0yZTdkLTQ4NGEtYTZkYi00ZWYyMmZhZjJlYWE6Y3AtY2VydGktMDVAZ21haWwuY29tIiwidHlwIjoiQmVhcmVyIiwiYXpwIjoibGFuZGluZy1hdXRoMiIsInNlc3Npb25fc3RhdGUiOiI0NmNmN2FmNy01MDAyLTQ1ZTAtOWRkYS1kMzY3OWY2OGE0M2E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0NmNmN2FmNy01MDAyLTQ1ZTAtOWRkYS1kMzY3OWY2OGE0M2EiLCJlbWFpbF92ZXJpZmllZCI6ZmFsc2UsImRlc1RpcG9Eb2N1bWVudG8iOiJSVUMiLCJjb2RUaXBvRG9jdW1lbnRvIjoiMSIsInByZWZlcnJlZF91c2VybmFtZSI6ImNwLWNlcnRpLTA1QGdtYWlsLmNvbSIsIm51bWVyb0RvY3VtZW50byI6IjIwMjYyOTk5OTk5IiwiYXBlTWF0ZXJubyI6IlRpdmVzIiwibm9tYnJlQ29tcGxldG8iOiJUQU1QQSBUSVZFUyBUVUxBIiwiYXBlUGF0ZXJubyI6IlRhbXBhIiwiZW1haWwiOiJjcC1jZXJ0aS0wNUBnbWFpbC5jb20iLCJub21icmVzIjoiVHVsYSJ9.w2CtZr6m1v6rKIkNrtVxerEhbvygSBv09WI6hEKHXiGKBrdJtMJ1tLxFYO76OKeP8x1orZx9NgM20XYdmZCHE2AoyTXHMJKJHxhmIt-_YGbb6s5sHAf25JRF4J75xC3NVJsaAKGa_wBWnsTS5hWjwDOkHkSOBtG1pQ6P6VLmEeF-sba_ra0HszToozSvhwvbe6gXotJo5kLH1DcfVlAyFhgAt7cGfTeQgUcQw3iHFLeucfBvw8AsBmmxZKTD7ylN5EgOVSqiHDIR7b0mNnRhFMd-AgYd__jTc3z3tb39QOQcj_VZoSU9ZErkzRQwUsWOrgV-2g6Cd2EcajSULQO4mg"/>
    <n v="104"/>
    <s v="104 | Tula Tampa Tives"/>
    <s v="application/json, text/plain, */*"/>
    <s v="No aplica"/>
    <n v="20509645150"/>
    <s v="fichatecnica-query"/>
    <s v="https://gateway-apim-test.vuce.gob.pe/pass-through-https-cert/cp2/fichatecnica-query/1.0/documentos/vencidos?idFichaTecnicaDet=3800"/>
    <n v="131"/>
    <n v="109"/>
    <s v="https://gateway-apim-test.vuce.gob.pe/pass-through-https-cert/cp2/fichatecnica-query/1.0/documentos/vencidos?"/>
    <s v="https://gateway-apim-test.vuce.gob.pe/pass-through-https-cert/cp2/fichatecnica-query/1.0/documentos/vencidos?"/>
    <x v="65"/>
  </r>
  <r>
    <s v="No agrupado"/>
    <x v="1"/>
    <x v="2"/>
    <x v="88"/>
    <x v="3"/>
    <s v="https://gateway-apim-test.vuce.gob.pe/pass-through-https-cert/cp2/fichatecnica-query/1.0/documentos?ecmDocumentoId=F0421E93-0000-C424-9273-417CA56BD6B9"/>
    <s v="No aplica"/>
    <s v="Bearer eyJhbGciOiJSUzI1NiIsInR5cCIgOiAiSldUIiwia2lkIiA6ICJZbzNJa18xYU9XUk5QcWxPLVJVTmUzVjhESldTU2U0eUgybFp4MG52cy1rIn0.eyJleHAiOjE3NTU5OTgxMTQsImlhdCI6MTc1NTk5NjMxNCwianRpIjoiYmIxNzkxYjQtNzkyNi00NTRjLWJmODctYzY4MWYxYTU0OWViIiwiaXNzIjoiaHR0cHM6Ly9hdXRob3JpemUtdGVzdC52dWNlLmdvYi5wZS9hdXRoMi9yZWFsbXMvYXV0ZW50aWNhY2lvbjIiLCJhdWQiOiJhY2NvdW50Iiwic3ViIjoiZjo1ODY4MTA4Zi0yZTdkLTQ4NGEtYTZkYi00ZWYyMmZhZjJlYWE6Y3AtY2VydGktMDVAZ21haWwuY29tIiwidHlwIjoiQmVhcmVyIiwiYXpwIjoibGFuZGluZy1hdXRoMiIsInNlc3Npb25fc3RhdGUiOiI0NmNmN2FmNy01MDAyLTQ1ZTAtOWRkYS1kMzY3OWY2OGE0M2E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0NmNmN2FmNy01MDAyLTQ1ZTAtOWRkYS1kMzY3OWY2OGE0M2EiLCJlbWFpbF92ZXJpZmllZCI6ZmFsc2UsImRlc1RpcG9Eb2N1bWVudG8iOiJSVUMiLCJjb2RUaXBvRG9jdW1lbnRvIjoiMSIsInByZWZlcnJlZF91c2VybmFtZSI6ImNwLWNlcnRpLTA1QGdtYWlsLmNvbSIsIm51bWVyb0RvY3VtZW50byI6IjIwMjYyOTk5OTk5IiwiYXBlTWF0ZXJubyI6IlRpdmVzIiwibm9tYnJlQ29tcGxldG8iOiJUQU1QQSBUSVZFUyBUVUxBIiwiYXBlUGF0ZXJubyI6IlRhbXBhIiwiZW1haWwiOiJjcC1jZXJ0aS0wNUBnbWFpbC5jb20iLCJub21icmVzIjoiVHVsYSJ9.w2CtZr6m1v6rKIkNrtVxerEhbvygSBv09WI6hEKHXiGKBrdJtMJ1tLxFYO76OKeP8x1orZx9NgM20XYdmZCHE2AoyTXHMJKJHxhmIt-_YGbb6s5sHAf25JRF4J75xC3NVJsaAKGa_wBWnsTS5hWjwDOkHkSOBtG1pQ6P6VLmEeF-sba_ra0HszToozSvhwvbe6gXotJo5kLH1DcfVlAyFhgAt7cGfTeQgUcQw3iHFLeucfBvw8AsBmmxZKTD7ylN5EgOVSqiHDIR7b0mNnRhFMd-AgYd__jTc3z3tb39QOQcj_VZoSU9ZErkzRQwUsWOrgV-2g6Cd2EcajSULQO4mg"/>
    <n v="104"/>
    <s v="104 | Tula Tampa Tives"/>
    <s v="application/json, text/plain, */*"/>
    <s v="No aplica"/>
    <n v="20509645150"/>
    <s v="fichatecnica-query"/>
    <s v="https://gateway-apim-test.vuce.gob.pe/pass-through-https-cert/cp2/fichatecnica-query/1.0/documentos?ecmDocumentoId=F0421E93-0000-C424-9273-417CA56BD6B9"/>
    <n v="151"/>
    <n v="100"/>
    <s v="https://gateway-apim-test.vuce.gob.pe/pass-through-https-cert/cp2/fichatecnica-query/1.0/documentos?"/>
    <s v="https://gateway-apim-test.vuce.gob.pe/pass-through-https-cert/cp2/fichatecnica-query/1.0/documentos?"/>
    <x v="9"/>
  </r>
  <r>
    <s v="No agrupado"/>
    <x v="1"/>
    <x v="2"/>
    <x v="16"/>
    <x v="3"/>
    <s v="https://gateway-apim-test.vuce.gob.pe/pass-through-https-cert/cp2/translate/1.0/lang/es"/>
    <s v="No aplica"/>
    <s v="No aplica"/>
    <s v="No aplica"/>
    <s v="No aplica"/>
    <s v="application/json, text/plain, */*"/>
    <s v="No aplica"/>
    <s v="No aplica"/>
    <s v="translate"/>
    <s v="https://gateway-apim-test.vuce.gob.pe/pass-through-https-cert/cp2/translate/1.0/lang/es"/>
    <n v="87"/>
    <n v="87"/>
    <s v="https://gateway-apim-test.vuce.gob.pe/pass-through-https-cert/cp2/translate/1.0/lang/es"/>
    <s v="https://gateway-apim-test.vuce.gob.pe/pass-through-https-cert/cp2/translate/1.0/lang/es"/>
    <x v="55"/>
  </r>
  <r>
    <s v="No agrupado"/>
    <x v="1"/>
    <x v="3"/>
    <x v="87"/>
    <x v="3"/>
    <s v="https://gateway-apim-test.vuce.gob.pe/pass-through-https-cert/cp2/arriboyzarpe-query/1.0/arribozarpe/documento/pdf"/>
    <s v="No aplica"/>
    <s v="Bearer eyJhbGciOiJSUzI1NiIsInR5cCIgOiAiSldUIiwia2lkIiA6ICJZbzNJa18xYU9XUk5QcWxPLVJVTmUzVjhESldTU2U0eUgybFp4MG52cy1rIn0.eyJleHAiOjE3NTYwNTQxMjYsImlhdCI6MTc1NjA1MjMyNiwianRpIjoiZGVmNzA2MzgtMjMwYy00ZDE4LWIxYWEtZDliMWVkMzQxZWNhIiwiaXNzIjoiaHR0cHM6Ly9hdXRob3JpemUtdGVzdC52dWNlLmdvYi5wZS9hdXRoMi9yZWFsbXMvYXV0ZW50aWNhY2lvbjIiLCJhdWQiOiJhY2NvdW50Iiwic3ViIjoiZjo1ODY4MTA4Zi0yZTdkLTQ4NGEtYTZkYi00ZWYyMmZhZjJlYWE6Y3AtY2VydGktMDVAZ21haWwuY29tIiwidHlwIjoiQmVhcmVyIiwiYXpwIjoibGFuZGluZy1hdXRoMiIsInNlc3Npb25fc3RhdGUiOiJmOGZlNTdlNC03NmNjLTQyNzAtYTU4Ny00OTc3NTRmNWY0YjM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JmOGZlNTdlNC03NmNjLTQyNzAtYTU4Ny00OTc3NTRmNWY0YjMiLCJlbWFpbF92ZXJpZmllZCI6ZmFsc2UsImRlc1RpcG9Eb2N1bWVudG8iOiJSVUMiLCJjb2RUaXBvRG9jdW1lbnRvIjoiMSIsInByZWZlcnJlZF91c2VybmFtZSI6ImNwLWNlcnRpLTA1QGdtYWlsLmNvbSIsIm51bWVyb0RvY3VtZW50byI6IjIwMjYyOTk5OTk5IiwiYXBlTWF0ZXJubyI6IlRpdmVzIiwibm9tYnJlQ29tcGxldG8iOiJUQU1QQSBUSVZFUyBUVUxBIiwiYXBlUGF0ZXJubyI6IlRhbXBhIiwiZW1haWwiOiJjcC1jZXJ0aS0wNUBnbWFpbC5jb20iLCJub21icmVzIjoiVHVsYSJ9.oPQG-WllxYAbJdh-xaZmBdBnVMynAKb-4mHVDWsX9ZB4rm7ZUXIXcKbfFEkMcM8h7RF1QCzZXXpk2K3RrL1p55YxcCbU1jSc_NQ_b1vAL0dWyBNyaQU9Wl5Mrwu2aDrRscde5rPXr5zDPJAW9Z6SX8LGLMdn-uxm5W3LPUyOefeymWFvjFU6WKT1g64feObmMRj0X60QIoPrHbyWarBNvefE8Mhd9ZkQh1hfXuXv4z8uxK0qy1F2Ke1js1CCoEUdukUiUrY332h7Rq91Ljyt2v_zA5Jw3-AFdvsEgBFyxqU0fqTXv-lXpM5KZaV9W7stvt_DuH3LzXm3JAuYAK965A"/>
    <n v="104"/>
    <s v="USER"/>
    <s v="application/json, text/plain, */*"/>
    <s v="No aplica"/>
    <s v="No aplica"/>
    <s v="arriboyzarpe-query"/>
    <s v="https://gateway-apim-test.vuce.gob.pe/pass-through-https-cert/cp2/arriboyzarpe-query/1.0/arribozarpe/documento/pdf"/>
    <n v="114"/>
    <n v="114"/>
    <s v="https://gateway-apim-test.vuce.gob.pe/pass-through-https-cert/cp2/arriboyzarpe-query/1.0/arribozarpe/documento/pdf"/>
    <s v="https://gateway-apim-test.vuce.gob.pe/pass-through-https-cert/cp2/arriboyzarpe-query/1.0/arribozarpe/documento/pdf"/>
    <x v="138"/>
  </r>
  <r>
    <s v="No agrupado"/>
    <x v="1"/>
    <x v="3"/>
    <x v="23"/>
    <x v="3"/>
    <s v="https://gateway-apim-test.vuce.gob.pe/pass-through-https-cert/cp2/arriboyzarpe-query/1.0/arribozarpe/filter?numberpage=1&amp;sizepage=25&amp;programacionDia=false"/>
    <s v="No aplica"/>
    <s v="Bearer eyJhbGciOiJSUzI1NiIsInR5cCIgOiAiSldUIiwia2lkIiA6ICJZbzNJa18xYU9XUk5QcWxPLVJVTmUzVjhESldTU2U0eUgybFp4MG52cy1rIn0.eyJleHAiOjE3NTYwNTQxMjYsImlhdCI6MTc1NjA1MjMyNiwianRpIjoiZGVmNzA2MzgtMjMwYy00ZDE4LWIxYWEtZDliMWVkMzQxZWNhIiwiaXNzIjoiaHR0cHM6Ly9hdXRob3JpemUtdGVzdC52dWNlLmdvYi5wZS9hdXRoMi9yZWFsbXMvYXV0ZW50aWNhY2lvbjIiLCJhdWQiOiJhY2NvdW50Iiwic3ViIjoiZjo1ODY4MTA4Zi0yZTdkLTQ4NGEtYTZkYi00ZWYyMmZhZjJlYWE6Y3AtY2VydGktMDVAZ21haWwuY29tIiwidHlwIjoiQmVhcmVyIiwiYXpwIjoibGFuZGluZy1hdXRoMiIsInNlc3Npb25fc3RhdGUiOiJmOGZlNTdlNC03NmNjLTQyNzAtYTU4Ny00OTc3NTRmNWY0YjM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JmOGZlNTdlNC03NmNjLTQyNzAtYTU4Ny00OTc3NTRmNWY0YjMiLCJlbWFpbF92ZXJpZmllZCI6ZmFsc2UsImRlc1RpcG9Eb2N1bWVudG8iOiJSVUMiLCJjb2RUaXBvRG9jdW1lbnRvIjoiMSIsInByZWZlcnJlZF91c2VybmFtZSI6ImNwLWNlcnRpLTA1QGdtYWlsLmNvbSIsIm51bWVyb0RvY3VtZW50byI6IjIwMjYyOTk5OTk5IiwiYXBlTWF0ZXJubyI6IlRpdmVzIiwibm9tYnJlQ29tcGxldG8iOiJUQU1QQSBUSVZFUyBUVUxBIiwiYXBlUGF0ZXJubyI6IlRhbXBhIiwiZW1haWwiOiJjcC1jZXJ0aS0wNUBnbWFpbC5jb20iLCJub21icmVzIjoiVHVsYSJ9.oPQG-WllxYAbJdh-xaZmBdBnVMynAKb-4mHVDWsX9ZB4rm7ZUXIXcKbfFEkMcM8h7RF1QCzZXXpk2K3RrL1p55YxcCbU1jSc_NQ_b1vAL0dWyBNyaQU9Wl5Mrwu2aDrRscde5rPXr5zDPJAW9Z6SX8LGLMdn-uxm5W3LPUyOefeymWFvjFU6WKT1g64feObmMRj0X60QIoPrHbyWarBNvefE8Mhd9ZkQh1hfXuXv4z8uxK0qy1F2Ke1js1CCoEUdukUiUrY332h7Rq91Ljyt2v_zA5Jw3-AFdvsEgBFyxqU0fqTXv-lXpM5KZaV9W7stvt_DuH3LzXm3JAuYAK965A"/>
    <n v="104"/>
    <s v="USER"/>
    <s v="application/json, text/plain, */*"/>
    <s v="No aplica"/>
    <s v="No aplica"/>
    <s v="arriboyzarpe-query"/>
    <s v="https://gateway-apim-test.vuce.gob.pe/pass-through-https-cert/cp2/arriboyzarpe-query/1.0/arribozarpe/filter?numberpage=1&amp;sizepage=25&amp;programacionDia=false"/>
    <n v="154"/>
    <n v="108"/>
    <s v="https://gateway-apim-test.vuce.gob.pe/pass-through-https-cert/cp2/arriboyzarpe-query/1.0/arribozarpe/filter?"/>
    <s v="https://gateway-apim-test.vuce.gob.pe/pass-through-https-cert/cp2/arriboyzarpe-query/1.0/arribozarpe/filter?"/>
    <x v="139"/>
  </r>
  <r>
    <s v="No agrupado"/>
    <x v="1"/>
    <x v="3"/>
    <x v="22"/>
    <x v="3"/>
    <s v="https://gateway-apim-test.vuce.gob.pe/pass-through-https-cert/cp2/arriboyzarpe-query/1.0/arribozarpe/search?numberpage=1&amp;sizepage=25&amp;codPuertoNacional=CLL&amp;anio=2025&amp;numero=886"/>
    <s v="No aplica"/>
    <s v="Bearer eyJhbGciOiJSUzI1NiIsInR5cCIgOiAiSldUIiwia2lkIiA6ICJZbzNJa18xYU9XUk5QcWxPLVJVTmUzVjhESldTU2U0eUgybFp4MG52cy1rIn0.eyJleHAiOjE3NTYwNTQxMjYsImlhdCI6MTc1NjA1MjMyNiwianRpIjoiZGVmNzA2MzgtMjMwYy00ZDE4LWIxYWEtZDliMWVkMzQxZWNhIiwiaXNzIjoiaHR0cHM6Ly9hdXRob3JpemUtdGVzdC52dWNlLmdvYi5wZS9hdXRoMi9yZWFsbXMvYXV0ZW50aWNhY2lvbjIiLCJhdWQiOiJhY2NvdW50Iiwic3ViIjoiZjo1ODY4MTA4Zi0yZTdkLTQ4NGEtYTZkYi00ZWYyMmZhZjJlYWE6Y3AtY2VydGktMDVAZ21haWwuY29tIiwidHlwIjoiQmVhcmVyIiwiYXpwIjoibGFuZGluZy1hdXRoMiIsInNlc3Npb25fc3RhdGUiOiJmOGZlNTdlNC03NmNjLTQyNzAtYTU4Ny00OTc3NTRmNWY0YjM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JmOGZlNTdlNC03NmNjLTQyNzAtYTU4Ny00OTc3NTRmNWY0YjMiLCJlbWFpbF92ZXJpZmllZCI6ZmFsc2UsImRlc1RpcG9Eb2N1bWVudG8iOiJSVUMiLCJjb2RUaXBvRG9jdW1lbnRvIjoiMSIsInByZWZlcnJlZF91c2VybmFtZSI6ImNwLWNlcnRpLTA1QGdtYWlsLmNvbSIsIm51bWVyb0RvY3VtZW50byI6IjIwMjYyOTk5OTk5IiwiYXBlTWF0ZXJubyI6IlRpdmVzIiwibm9tYnJlQ29tcGxldG8iOiJUQU1QQSBUSVZFUyBUVUxBIiwiYXBlUGF0ZXJubyI6IlRhbXBhIiwiZW1haWwiOiJjcC1jZXJ0aS0wNUBnbWFpbC5jb20iLCJub21icmVzIjoiVHVsYSJ9.oPQG-WllxYAbJdh-xaZmBdBnVMynAKb-4mHVDWsX9ZB4rm7ZUXIXcKbfFEkMcM8h7RF1QCzZXXpk2K3RrL1p55YxcCbU1jSc_NQ_b1vAL0dWyBNyaQU9Wl5Mrwu2aDrRscde5rPXr5zDPJAW9Z6SX8LGLMdn-uxm5W3LPUyOefeymWFvjFU6WKT1g64feObmMRj0X60QIoPrHbyWarBNvefE8Mhd9ZkQh1hfXuXv4z8uxK0qy1F2Ke1js1CCoEUdukUiUrY332h7Rq91Ljyt2v_zA5Jw3-AFdvsEgBFyxqU0fqTXv-lXpM5KZaV9W7stvt_DuH3LzXm3JAuYAK965A"/>
    <n v="104"/>
    <s v="USER"/>
    <s v="application/json, text/plain, */*"/>
    <s v="No aplica"/>
    <s v="No aplica"/>
    <s v="arriboyzarpe-query"/>
    <s v="https://gateway-apim-test.vuce.gob.pe/pass-through-https-cert/cp2/arriboyzarpe-query/1.0/arribozarpe/search?numberpage=1&amp;sizepage=25&amp;codPuertoNacional=CLL&amp;anio=2025&amp;numero=886"/>
    <n v="175"/>
    <n v="108"/>
    <s v="https://gateway-apim-test.vuce.gob.pe/pass-through-https-cert/cp2/arriboyzarpe-query/1.0/arribozarpe/search?"/>
    <s v="https://gateway-apim-test.vuce.gob.pe/pass-through-https-cert/cp2/arriboyzarpe-query/1.0/arribozarpe/search?"/>
    <x v="140"/>
  </r>
  <r>
    <s v="No agrupado"/>
    <x v="1"/>
    <x v="3"/>
    <x v="16"/>
    <x v="3"/>
    <s v="https://gateway-apim-test.vuce.gob.pe/pass-through-https-cert/cp2/arriboyzarpe-query/1.0/arribozarpe?numberpage=1&amp;sizepage=25&amp;codPuertoNacional=CLL&amp;anio=2025&amp;numero="/>
    <s v="No aplica"/>
    <s v="Bearer eyJhbGciOiJSUzI1NiIsInR5cCIgOiAiSldUIiwia2lkIiA6ICJZbzNJa18xYU9XUk5QcWxPLVJVTmUzVjhESldTU2U0eUgybFp4MG52cy1rIn0.eyJleHAiOjE3NTYwNTQxMjYsImlhdCI6MTc1NjA1MjMyNiwianRpIjoiZGVmNzA2MzgtMjMwYy00ZDE4LWIxYWEtZDliMWVkMzQxZWNhIiwiaXNzIjoiaHR0cHM6Ly9hdXRob3JpemUtdGVzdC52dWNlLmdvYi5wZS9hdXRoMi9yZWFsbXMvYXV0ZW50aWNhY2lvbjIiLCJhdWQiOiJhY2NvdW50Iiwic3ViIjoiZjo1ODY4MTA4Zi0yZTdkLTQ4NGEtYTZkYi00ZWYyMmZhZjJlYWE6Y3AtY2VydGktMDVAZ21haWwuY29tIiwidHlwIjoiQmVhcmVyIiwiYXpwIjoibGFuZGluZy1hdXRoMiIsInNlc3Npb25fc3RhdGUiOiJmOGZlNTdlNC03NmNjLTQyNzAtYTU4Ny00OTc3NTRmNWY0YjM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JmOGZlNTdlNC03NmNjLTQyNzAtYTU4Ny00OTc3NTRmNWY0YjMiLCJlbWFpbF92ZXJpZmllZCI6ZmFsc2UsImRlc1RpcG9Eb2N1bWVudG8iOiJSVUMiLCJjb2RUaXBvRG9jdW1lbnRvIjoiMSIsInByZWZlcnJlZF91c2VybmFtZSI6ImNwLWNlcnRpLTA1QGdtYWlsLmNvbSIsIm51bWVyb0RvY3VtZW50byI6IjIwMjYyOTk5OTk5IiwiYXBlTWF0ZXJubyI6IlRpdmVzIiwibm9tYnJlQ29tcGxldG8iOiJUQU1QQSBUSVZFUyBUVUxBIiwiYXBlUGF0ZXJubyI6IlRhbXBhIiwiZW1haWwiOiJjcC1jZXJ0aS0wNUBnbWFpbC5jb20iLCJub21icmVzIjoiVHVsYSJ9.oPQG-WllxYAbJdh-xaZmBdBnVMynAKb-4mHVDWsX9ZB4rm7ZUXIXcKbfFEkMcM8h7RF1QCzZXXpk2K3RrL1p55YxcCbU1jSc_NQ_b1vAL0dWyBNyaQU9Wl5Mrwu2aDrRscde5rPXr5zDPJAW9Z6SX8LGLMdn-uxm5W3LPUyOefeymWFvjFU6WKT1g64feObmMRj0X60QIoPrHbyWarBNvefE8Mhd9ZkQh1hfXuXv4z8uxK0qy1F2Ke1js1CCoEUdukUiUrY332h7Rq91Ljyt2v_zA5Jw3-AFdvsEgBFyxqU0fqTXv-lXpM5KZaV9W7stvt_DuH3LzXm3JAuYAK965A"/>
    <n v="104"/>
    <s v="USER"/>
    <s v="application/json, text/plain, */*"/>
    <s v="No aplica"/>
    <s v="No aplica"/>
    <s v="arriboyzarpe-query"/>
    <s v="https://gateway-apim-test.vuce.gob.pe/pass-through-https-cert/cp2/arriboyzarpe-query/1.0/arribozarpe?numberpage=1&amp;sizepage=25&amp;codPuertoNacional=CLL&amp;anio=2025&amp;numero="/>
    <n v="165"/>
    <n v="101"/>
    <s v="https://gateway-apim-test.vuce.gob.pe/pass-through-https-cert/cp2/arriboyzarpe-query/1.0/arribozarpe?"/>
    <s v="https://gateway-apim-test.vuce.gob.pe/pass-through-https-cert/cp2/arriboyzarpe-query/1.0/arribozarpe?"/>
    <x v="141"/>
  </r>
  <r>
    <s v="No agrupado"/>
    <x v="1"/>
    <x v="3"/>
    <x v="16"/>
    <x v="3"/>
    <s v="https://gateway-apim-test.vuce.gob.pe/pass-through-https-cert/cp2/comunes-query/1.0/master/allByCode?code=puertoNacional"/>
    <s v="No aplica"/>
    <s v="Bearer eyJhbGciOiJSUzI1NiIsInR5cCIgOiAiSldUIiwia2lkIiA6ICJZbzNJa18xYU9XUk5QcWxPLVJVTmUzVjhESldTU2U0eUgybFp4MG52cy1rIn0.eyJleHAiOjE3NTYwNTQxMjYsImlhdCI6MTc1NjA1MjMyNiwianRpIjoiZGVmNzA2MzgtMjMwYy00ZDE4LWIxYWEtZDliMWVkMzQxZWNhIiwiaXNzIjoiaHR0cHM6Ly9hdXRob3JpemUtdGVzdC52dWNlLmdvYi5wZS9hdXRoMi9yZWFsbXMvYXV0ZW50aWNhY2lvbjIiLCJhdWQiOiJhY2NvdW50Iiwic3ViIjoiZjo1ODY4MTA4Zi0yZTdkLTQ4NGEtYTZkYi00ZWYyMmZhZjJlYWE6Y3AtY2VydGktMDVAZ21haWwuY29tIiwidHlwIjoiQmVhcmVyIiwiYXpwIjoibGFuZGluZy1hdXRoMiIsInNlc3Npb25fc3RhdGUiOiJmOGZlNTdlNC03NmNjLTQyNzAtYTU4Ny00OTc3NTRmNWY0YjM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JmOGZlNTdlNC03NmNjLTQyNzAtYTU4Ny00OTc3NTRmNWY0YjMiLCJlbWFpbF92ZXJpZmllZCI6ZmFsc2UsImRlc1RpcG9Eb2N1bWVudG8iOiJSVUMiLCJjb2RUaXBvRG9jdW1lbnRvIjoiMSIsInByZWZlcnJlZF91c2VybmFtZSI6ImNwLWNlcnRpLTA1QGdtYWlsLmNvbSIsIm51bWVyb0RvY3VtZW50byI6IjIwMjYyOTk5OTk5IiwiYXBlTWF0ZXJubyI6IlRpdmVzIiwibm9tYnJlQ29tcGxldG8iOiJUQU1QQSBUSVZFUyBUVUxBIiwiYXBlUGF0ZXJubyI6IlRhbXBhIiwiZW1haWwiOiJjcC1jZXJ0aS0wNUBnbWFpbC5jb20iLCJub21icmVzIjoiVHVsYSJ9.oPQG-WllxYAbJdh-xaZmBdBnVMynAKb-4mHVDWsX9ZB4rm7ZUXIXcKbfFEkMcM8h7RF1QCzZXXpk2K3RrL1p55YxcCbU1jSc_NQ_b1vAL0dWyBNyaQU9Wl5Mrwu2aDrRscde5rPXr5zDPJAW9Z6SX8LGLMdn-uxm5W3LPUyOefeymWFvjFU6WKT1g64feObmMRj0X60QIoPrHbyWarBNvefE8Mhd9ZkQh1hfXuXv4z8uxK0qy1F2Ke1js1CCoEUdukUiUrY332h7Rq91Ljyt2v_zA5Jw3-AFdvsEgBFyxqU0fqTXv-lXpM5KZaV9W7stvt_DuH3LzXm3JAuYAK965A"/>
    <n v="104"/>
    <s v="USER"/>
    <s v="application/json, text/plain, */*"/>
    <s v="No aplica"/>
    <s v="No aplica"/>
    <s v="comunes-query"/>
    <s v="https://gateway-apim-test.vuce.gob.pe/pass-through-https-cert/cp2/comunes-query/1.0/master/allByCode?code=puertoNacional"/>
    <n v="120"/>
    <n v="101"/>
    <s v="https://gateway-apim-test.vuce.gob.pe/pass-through-https-cert/cp2/comunes-query/1.0/master/allByCode?"/>
    <s v="https://gateway-apim-test.vuce.gob.pe/pass-through-https-cert/cp2/comunes-query/1.0/master/allByCode?"/>
    <x v="46"/>
  </r>
  <r>
    <s v="No agrupado"/>
    <x v="1"/>
    <x v="3"/>
    <x v="16"/>
    <x v="3"/>
    <s v="https://gateway-apim-test.vuce.gob.pe/pass-through-https-cert/cp2/comunes-query/1.0/master/allByFatherCode?maestroPadreId=33"/>
    <s v="No aplica"/>
    <s v="Bearer eyJhbGciOiJSUzI1NiIsInR5cCIgOiAiSldUIiwia2lkIiA6ICJZbzNJa18xYU9XUk5QcWxPLVJVTmUzVjhESldTU2U0eUgybFp4MG52cy1rIn0.eyJleHAiOjE3NTYwNTQxMjYsImlhdCI6MTc1NjA1MjMyNiwianRpIjoiZGVmNzA2MzgtMjMwYy00ZDE4LWIxYWEtZDliMWVkMzQxZWNhIiwiaXNzIjoiaHR0cHM6Ly9hdXRob3JpemUtdGVzdC52dWNlLmdvYi5wZS9hdXRoMi9yZWFsbXMvYXV0ZW50aWNhY2lvbjIiLCJhdWQiOiJhY2NvdW50Iiwic3ViIjoiZjo1ODY4MTA4Zi0yZTdkLTQ4NGEtYTZkYi00ZWYyMmZhZjJlYWE6Y3AtY2VydGktMDVAZ21haWwuY29tIiwidHlwIjoiQmVhcmVyIiwiYXpwIjoibGFuZGluZy1hdXRoMiIsInNlc3Npb25fc3RhdGUiOiJmOGZlNTdlNC03NmNjLTQyNzAtYTU4Ny00OTc3NTRmNWY0YjM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JmOGZlNTdlNC03NmNjLTQyNzAtYTU4Ny00OTc3NTRmNWY0YjMiLCJlbWFpbF92ZXJpZmllZCI6ZmFsc2UsImRlc1RpcG9Eb2N1bWVudG8iOiJSVUMiLCJjb2RUaXBvRG9jdW1lbnRvIjoiMSIsInByZWZlcnJlZF91c2VybmFtZSI6ImNwLWNlcnRpLTA1QGdtYWlsLmNvbSIsIm51bWVyb0RvY3VtZW50byI6IjIwMjYyOTk5OTk5IiwiYXBlTWF0ZXJubyI6IlRpdmVzIiwibm9tYnJlQ29tcGxldG8iOiJUQU1QQSBUSVZFUyBUVUxBIiwiYXBlUGF0ZXJubyI6IlRhbXBhIiwiZW1haWwiOiJjcC1jZXJ0aS0wNUBnbWFpbC5jb20iLCJub21icmVzIjoiVHVsYSJ9.oPQG-WllxYAbJdh-xaZmBdBnVMynAKb-4mHVDWsX9ZB4rm7ZUXIXcKbfFEkMcM8h7RF1QCzZXXpk2K3RrL1p55YxcCbU1jSc_NQ_b1vAL0dWyBNyaQU9Wl5Mrwu2aDrRscde5rPXr5zDPJAW9Z6SX8LGLMdn-uxm5W3LPUyOefeymWFvjFU6WKT1g64feObmMRj0X60QIoPrHbyWarBNvefE8Mhd9ZkQh1hfXuXv4z8uxK0qy1F2Ke1js1CCoEUdukUiUrY332h7Rq91Ljyt2v_zA5Jw3-AFdvsEgBFyxqU0fqTXv-lXpM5KZaV9W7stvt_DuH3LzXm3JAuYAK965A"/>
    <n v="104"/>
    <s v="USER"/>
    <s v="application/json, text/plain, */*"/>
    <s v="No aplica"/>
    <s v="No aplica"/>
    <s v="comunes-query"/>
    <s v="https://gateway-apim-test.vuce.gob.pe/pass-through-https-cert/cp2/comunes-query/1.0/master/allByFatherCode?maestroPadreId=33"/>
    <n v="124"/>
    <n v="107"/>
    <s v="https://gateway-apim-test.vuce.gob.pe/pass-through-https-cert/cp2/comunes-query/1.0/master/allByFatherCode?"/>
    <s v="https://gateway-apim-test.vuce.gob.pe/pass-through-https-cert/cp2/comunes-query/1.0/master/allByFatherCode?"/>
    <x v="142"/>
  </r>
  <r>
    <s v="No agrupado"/>
    <x v="1"/>
    <x v="3"/>
    <x v="16"/>
    <x v="3"/>
    <s v="https://gateway-apim-test.vuce.gob.pe/pass-through-https-cert/cp2/translate/1.0/lang/es"/>
    <s v="No aplica"/>
    <s v="No aplica"/>
    <s v="No aplica"/>
    <s v="No aplica"/>
    <s v="application/json, text/plain, */*"/>
    <s v="No aplica"/>
    <s v="No aplica"/>
    <s v="translate"/>
    <s v="https://gateway-apim-test.vuce.gob.pe/pass-through-https-cert/cp2/translate/1.0/lang/es"/>
    <n v="87"/>
    <n v="87"/>
    <s v="https://gateway-apim-test.vuce.gob.pe/pass-through-https-cert/cp2/translate/1.0/lang/es"/>
    <s v="https://gateway-apim-test.vuce.gob.pe/pass-through-https-cert/cp2/translate/1.0/lang/es"/>
    <x v="55"/>
  </r>
  <r>
    <s v="No agrupado"/>
    <x v="1"/>
    <x v="4"/>
    <x v="89"/>
    <x v="6"/>
    <m/>
    <m/>
    <m/>
    <m/>
    <m/>
    <m/>
    <m/>
    <m/>
    <e v="#VALUE!"/>
    <s v="vacio"/>
    <n v="5"/>
    <n v="5"/>
    <s v="vacio"/>
    <s v="vacio"/>
    <x v="143"/>
  </r>
  <r>
    <s v="No agrupado"/>
    <x v="1"/>
    <x v="5"/>
    <x v="16"/>
    <x v="3"/>
    <s v="https://gateway-apim-test.vuce.gob.pe/pass-through-https-cert/cp2/audittrail-query/1.0/audittrail?pageNumber=1&amp;pageSize=25&amp;due=CLL-2025-"/>
    <s v="No aplica"/>
    <s v="Bearer eyJhbGciOiJSUzI1NiIsInR5cCIgOiAiSldUIiwia2lkIiA6ICJZbzNJa18xYU9XUk5QcWxPLVJVTmUzVjhESldTU2U0eUgybFp4MG52cy1rIn0.eyJleHAiOjE3NTU5OTgxMTQsImlhdCI6MTc1NTk5NjMxNCwianRpIjoiYmIxNzkxYjQtNzkyNi00NTRjLWJmODctYzY4MWYxYTU0OWViIiwiaXNzIjoiaHR0cHM6Ly9hdXRob3JpemUtdGVzdC52dWNlLmdvYi5wZS9hdXRoMi9yZWFsbXMvYXV0ZW50aWNhY2lvbjIiLCJhdWQiOiJhY2NvdW50Iiwic3ViIjoiZjo1ODY4MTA4Zi0yZTdkLTQ4NGEtYTZkYi00ZWYyMmZhZjJlYWE6Y3AtY2VydGktMDVAZ21haWwuY29tIiwidHlwIjoiQmVhcmVyIiwiYXpwIjoibGFuZGluZy1hdXRoMiIsInNlc3Npb25fc3RhdGUiOiI0NmNmN2FmNy01MDAyLTQ1ZTAtOWRkYS1kMzY3OWY2OGE0M2E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0NmNmN2FmNy01MDAyLTQ1ZTAtOWRkYS1kMzY3OWY2OGE0M2EiLCJlbWFpbF92ZXJpZmllZCI6ZmFsc2UsImRlc1RpcG9Eb2N1bWVudG8iOiJSVUMiLCJjb2RUaXBvRG9jdW1lbnRvIjoiMSIsInByZWZlcnJlZF91c2VybmFtZSI6ImNwLWNlcnRpLTA1QGdtYWlsLmNvbSIsIm51bWVyb0RvY3VtZW50byI6IjIwMjYyOTk5OTk5IiwiYXBlTWF0ZXJubyI6IlRpdmVzIiwibm9tYnJlQ29tcGxldG8iOiJUQU1QQSBUSVZFUyBUVUxBIiwiYXBlUGF0ZXJubyI6IlRhbXBhIiwiZW1haWwiOiJjcC1jZXJ0aS0wNUBnbWFpbC5jb20iLCJub21icmVzIjoiVHVsYSJ9.w2CtZr6m1v6rKIkNrtVxerEhbvygSBv09WI6hEKHXiGKBrdJtMJ1tLxFYO76OKeP8x1orZx9NgM20XYdmZCHE2AoyTXHMJKJHxhmIt-_YGbb6s5sHAf25JRF4J75xC3NVJsaAKGa_wBWnsTS5hWjwDOkHkSOBtG1pQ6P6VLmEeF-sba_ra0HszToozSvhwvbe6gXotJo5kLH1DcfVlAyFhgAt7cGfTeQgUcQw3iHFLeucfBvw8AsBmmxZKTD7ylN5EgOVSqiHDIR7b0mNnRhFMd-AgYd__jTc3z3tb39QOQcj_VZoSU9ZErkzRQwUsWOrgV-2g6Cd2EcajSULQO4mg"/>
    <n v="104"/>
    <s v="104 | Tula Tampa Tives"/>
    <s v="application/json, text/plain, */*"/>
    <s v="No aplica"/>
    <n v="20509645150"/>
    <s v="audittrail-query"/>
    <s v="https://gateway-apim-test.vuce.gob.pe/pass-through-https-cert/cp2/audittrail-query/1.0/audittrail?pageNumber=1&amp;pageSize=25&amp;due=CLL-2025-"/>
    <n v="136"/>
    <n v="98"/>
    <s v="https://gateway-apim-test.vuce.gob.pe/pass-through-https-cert/cp2/audittrail-query/1.0/audittrail?"/>
    <s v="https://gateway-apim-test.vuce.gob.pe/pass-through-https-cert/cp2/audittrail-query/1.0/audittrail?"/>
    <x v="144"/>
  </r>
  <r>
    <s v="No agrupado"/>
    <x v="1"/>
    <x v="5"/>
    <x v="23"/>
    <x v="3"/>
    <s v="https://gateway-apim-test.vuce.gob.pe/pass-through-https-cert/cp2/audittrail-query/1.0/audittrail?pageNumber=1&amp;pageSize=25&amp;due=CLL-2025-&amp;entidadRUC=20509645150&amp;agenciaRUC=20600879538"/>
    <s v="No aplica"/>
    <s v="Bearer eyJhbGciOiJSUzI1NiIsInR5cCIgOiAiSldUIiwia2lkIiA6ICJZbzNJa18xYU9XUk5QcWxPLVJVTmUzVjhESldTU2U0eUgybFp4MG52cy1rIn0.eyJleHAiOjE3NTU5OTgxMTQsImlhdCI6MTc1NTk5NjMxNCwianRpIjoiYmIxNzkxYjQtNzkyNi00NTRjLWJmODctYzY4MWYxYTU0OWViIiwiaXNzIjoiaHR0cHM6Ly9hdXRob3JpemUtdGVzdC52dWNlLmdvYi5wZS9hdXRoMi9yZWFsbXMvYXV0ZW50aWNhY2lvbjIiLCJhdWQiOiJhY2NvdW50Iiwic3ViIjoiZjo1ODY4MTA4Zi0yZTdkLTQ4NGEtYTZkYi00ZWYyMmZhZjJlYWE6Y3AtY2VydGktMDVAZ21haWwuY29tIiwidHlwIjoiQmVhcmVyIiwiYXpwIjoibGFuZGluZy1hdXRoMiIsInNlc3Npb25fc3RhdGUiOiI0NmNmN2FmNy01MDAyLTQ1ZTAtOWRkYS1kMzY3OWY2OGE0M2E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0NmNmN2FmNy01MDAyLTQ1ZTAtOWRkYS1kMzY3OWY2OGE0M2EiLCJlbWFpbF92ZXJpZmllZCI6ZmFsc2UsImRlc1RpcG9Eb2N1bWVudG8iOiJSVUMiLCJjb2RUaXBvRG9jdW1lbnRvIjoiMSIsInByZWZlcnJlZF91c2VybmFtZSI6ImNwLWNlcnRpLTA1QGdtYWlsLmNvbSIsIm51bWVyb0RvY3VtZW50byI6IjIwMjYyOTk5OTk5IiwiYXBlTWF0ZXJubyI6IlRpdmVzIiwibm9tYnJlQ29tcGxldG8iOiJUQU1QQSBUSVZFUyBUVUxBIiwiYXBlUGF0ZXJubyI6IlRhbXBhIiwiZW1haWwiOiJjcC1jZXJ0aS0wNUBnbWFpbC5jb20iLCJub21icmVzIjoiVHVsYSJ9.w2CtZr6m1v6rKIkNrtVxerEhbvygSBv09WI6hEKHXiGKBrdJtMJ1tLxFYO76OKeP8x1orZx9NgM20XYdmZCHE2AoyTXHMJKJHxhmIt-_YGbb6s5sHAf25JRF4J75xC3NVJsaAKGa_wBWnsTS5hWjwDOkHkSOBtG1pQ6P6VLmEeF-sba_ra0HszToozSvhwvbe6gXotJo5kLH1DcfVlAyFhgAt7cGfTeQgUcQw3iHFLeucfBvw8AsBmmxZKTD7ylN5EgOVSqiHDIR7b0mNnRhFMd-AgYd__jTc3z3tb39QOQcj_VZoSU9ZErkzRQwUsWOrgV-2g6Cd2EcajSULQO4mg"/>
    <n v="104"/>
    <s v="104 | Tula Tampa Tives"/>
    <s v="application/json, text/plain, */*"/>
    <s v="No aplica"/>
    <n v="20509645150"/>
    <s v="audittrail-query"/>
    <s v="https://gateway-apim-test.vuce.gob.pe/pass-through-https-cert/cp2/audittrail-query/1.0/audittrail?pageNumber=1&amp;pageSize=25&amp;due=CLL-2025-&amp;entidadRUC=20509645150&amp;agenciaRUC=20600879538"/>
    <n v="182"/>
    <n v="98"/>
    <s v="https://gateway-apim-test.vuce.gob.pe/pass-through-https-cert/cp2/audittrail-query/1.0/audittrail?"/>
    <s v="https://gateway-apim-test.vuce.gob.pe/pass-through-https-cert/cp2/audittrail-query/1.0/audittrail?"/>
    <x v="144"/>
  </r>
  <r>
    <s v="No agrupado"/>
    <x v="1"/>
    <x v="5"/>
    <x v="22"/>
    <x v="3"/>
    <s v="https://gateway-apim-test.vuce.gob.pe/pass-through-https-cert/cp2/audittrail-query/1.0/audittrail?pageNumber=1&amp;pageSize=25&amp;due=CLL-2025-00886"/>
    <s v="No aplica"/>
    <s v="Bearer eyJhbGciOiJSUzI1NiIsInR5cCIgOiAiSldUIiwia2lkIiA6ICJZbzNJa18xYU9XUk5QcWxPLVJVTmUzVjhESldTU2U0eUgybFp4MG52cy1rIn0.eyJleHAiOjE3NTU5OTgxMTQsImlhdCI6MTc1NTk5NjMxNCwianRpIjoiYmIxNzkxYjQtNzkyNi00NTRjLWJmODctYzY4MWYxYTU0OWViIiwiaXNzIjoiaHR0cHM6Ly9hdXRob3JpemUtdGVzdC52dWNlLmdvYi5wZS9hdXRoMi9yZWFsbXMvYXV0ZW50aWNhY2lvbjIiLCJhdWQiOiJhY2NvdW50Iiwic3ViIjoiZjo1ODY4MTA4Zi0yZTdkLTQ4NGEtYTZkYi00ZWYyMmZhZjJlYWE6Y3AtY2VydGktMDVAZ21haWwuY29tIiwidHlwIjoiQmVhcmVyIiwiYXpwIjoibGFuZGluZy1hdXRoMiIsInNlc3Npb25fc3RhdGUiOiI0NmNmN2FmNy01MDAyLTQ1ZTAtOWRkYS1kMzY3OWY2OGE0M2E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0NmNmN2FmNy01MDAyLTQ1ZTAtOWRkYS1kMzY3OWY2OGE0M2EiLCJlbWFpbF92ZXJpZmllZCI6ZmFsc2UsImRlc1RpcG9Eb2N1bWVudG8iOiJSVUMiLCJjb2RUaXBvRG9jdW1lbnRvIjoiMSIsInByZWZlcnJlZF91c2VybmFtZSI6ImNwLWNlcnRpLTA1QGdtYWlsLmNvbSIsIm51bWVyb0RvY3VtZW50byI6IjIwMjYyOTk5OTk5IiwiYXBlTWF0ZXJubyI6IlRpdmVzIiwibm9tYnJlQ29tcGxldG8iOiJUQU1QQSBUSVZFUyBUVUxBIiwiYXBlUGF0ZXJubyI6IlRhbXBhIiwiZW1haWwiOiJjcC1jZXJ0aS0wNUBnbWFpbC5jb20iLCJub21icmVzIjoiVHVsYSJ9.w2CtZr6m1v6rKIkNrtVxerEhbvygSBv09WI6hEKHXiGKBrdJtMJ1tLxFYO76OKeP8x1orZx9NgM20XYdmZCHE2AoyTXHMJKJHxhmIt-_YGbb6s5sHAf25JRF4J75xC3NVJsaAKGa_wBWnsTS5hWjwDOkHkSOBtG1pQ6P6VLmEeF-sba_ra0HszToozSvhwvbe6gXotJo5kLH1DcfVlAyFhgAt7cGfTeQgUcQw3iHFLeucfBvw8AsBmmxZKTD7ylN5EgOVSqiHDIR7b0mNnRhFMd-AgYd__jTc3z3tb39QOQcj_VZoSU9ZErkzRQwUsWOrgV-2g6Cd2EcajSULQO4mg"/>
    <n v="104"/>
    <s v="104 | Tula Tampa Tives"/>
    <s v="application/json, text/plain, */*"/>
    <s v="No aplica"/>
    <n v="20509645150"/>
    <s v="audittrail-query"/>
    <s v="https://gateway-apim-test.vuce.gob.pe/pass-through-https-cert/cp2/audittrail-query/1.0/audittrail?pageNumber=1&amp;pageSize=25&amp;due=CLL-2025-00886"/>
    <n v="141"/>
    <n v="98"/>
    <s v="https://gateway-apim-test.vuce.gob.pe/pass-through-https-cert/cp2/audittrail-query/1.0/audittrail?"/>
    <s v="https://gateway-apim-test.vuce.gob.pe/pass-through-https-cert/cp2/audittrail-query/1.0/audittrail?"/>
    <x v="144"/>
  </r>
  <r>
    <s v="No agrupado"/>
    <x v="1"/>
    <x v="5"/>
    <x v="16"/>
    <x v="3"/>
    <s v="https://gateway-apim-test.vuce.gob.pe/pass-through-https-cert/cp2/comunes-query/1.0/master/allByCode?code=agencia"/>
    <s v="No aplica"/>
    <s v="Bearer eyJhbGciOiJSUzI1NiIsInR5cCIgOiAiSldUIiwia2lkIiA6ICJZbzNJa18xYU9XUk5QcWxPLVJVTmUzVjhESldTU2U0eUgybFp4MG52cy1rIn0.eyJleHAiOjE3NTU5OTgxMTQsImlhdCI6MTc1NTk5NjMxNCwianRpIjoiYmIxNzkxYjQtNzkyNi00NTRjLWJmODctYzY4MWYxYTU0OWViIiwiaXNzIjoiaHR0cHM6Ly9hdXRob3JpemUtdGVzdC52dWNlLmdvYi5wZS9hdXRoMi9yZWFsbXMvYXV0ZW50aWNhY2lvbjIiLCJhdWQiOiJhY2NvdW50Iiwic3ViIjoiZjo1ODY4MTA4Zi0yZTdkLTQ4NGEtYTZkYi00ZWYyMmZhZjJlYWE6Y3AtY2VydGktMDVAZ21haWwuY29tIiwidHlwIjoiQmVhcmVyIiwiYXpwIjoibGFuZGluZy1hdXRoMiIsInNlc3Npb25fc3RhdGUiOiI0NmNmN2FmNy01MDAyLTQ1ZTAtOWRkYS1kMzY3OWY2OGE0M2E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0NmNmN2FmNy01MDAyLTQ1ZTAtOWRkYS1kMzY3OWY2OGE0M2EiLCJlbWFpbF92ZXJpZmllZCI6ZmFsc2UsImRlc1RpcG9Eb2N1bWVudG8iOiJSVUMiLCJjb2RUaXBvRG9jdW1lbnRvIjoiMSIsInByZWZlcnJlZF91c2VybmFtZSI6ImNwLWNlcnRpLTA1QGdtYWlsLmNvbSIsIm51bWVyb0RvY3VtZW50byI6IjIwMjYyOTk5OTk5IiwiYXBlTWF0ZXJubyI6IlRpdmVzIiwibm9tYnJlQ29tcGxldG8iOiJUQU1QQSBUSVZFUyBUVUxBIiwiYXBlUGF0ZXJubyI6IlRhbXBhIiwiZW1haWwiOiJjcC1jZXJ0aS0wNUBnbWFpbC5jb20iLCJub21icmVzIjoiVHVsYSJ9.w2CtZr6m1v6rKIkNrtVxerEhbvygSBv09WI6hEKHXiGKBrdJtMJ1tLxFYO76OKeP8x1orZx9NgM20XYdmZCHE2AoyTXHMJKJHxhmIt-_YGbb6s5sHAf25JRF4J75xC3NVJsaAKGa_wBWnsTS5hWjwDOkHkSOBtG1pQ6P6VLmEeF-sba_ra0HszToozSvhwvbe6gXotJo5kLH1DcfVlAyFhgAt7cGfTeQgUcQw3iHFLeucfBvw8AsBmmxZKTD7ylN5EgOVSqiHDIR7b0mNnRhFMd-AgYd__jTc3z3tb39QOQcj_VZoSU9ZErkzRQwUsWOrgV-2g6Cd2EcajSULQO4mg"/>
    <n v="104"/>
    <s v="104 | Tula Tampa Tives"/>
    <s v="application/json, text/plain, */*"/>
    <s v="No aplica"/>
    <n v="20509645150"/>
    <s v="comunes-query"/>
    <s v="https://gateway-apim-test.vuce.gob.pe/pass-through-https-cert/cp2/comunes-query/1.0/master/allByCode?code=agencia"/>
    <n v="113"/>
    <n v="101"/>
    <s v="https://gateway-apim-test.vuce.gob.pe/pass-through-https-cert/cp2/comunes-query/1.0/master/allByCode?"/>
    <s v="https://gateway-apim-test.vuce.gob.pe/pass-through-https-cert/cp2/comunes-query/1.0/master/allByCode?"/>
    <x v="46"/>
  </r>
  <r>
    <s v="No agrupado"/>
    <x v="1"/>
    <x v="5"/>
    <x v="16"/>
    <x v="3"/>
    <s v="https://gateway-apim-test.vuce.gob.pe/pass-through-https-cert/cp2/comunes-query/1.0/master/allByCode?code=documento"/>
    <s v="No aplica"/>
    <s v="Bearer eyJhbGciOiJSUzI1NiIsInR5cCIgOiAiSldUIiwia2lkIiA6ICJZbzNJa18xYU9XUk5QcWxPLVJVTmUzVjhESldTU2U0eUgybFp4MG52cy1rIn0.eyJleHAiOjE3NTU5OTgxMTQsImlhdCI6MTc1NTk5NjMxNCwianRpIjoiYmIxNzkxYjQtNzkyNi00NTRjLWJmODctYzY4MWYxYTU0OWViIiwiaXNzIjoiaHR0cHM6Ly9hdXRob3JpemUtdGVzdC52dWNlLmdvYi5wZS9hdXRoMi9yZWFsbXMvYXV0ZW50aWNhY2lvbjIiLCJhdWQiOiJhY2NvdW50Iiwic3ViIjoiZjo1ODY4MTA4Zi0yZTdkLTQ4NGEtYTZkYi00ZWYyMmZhZjJlYWE6Y3AtY2VydGktMDVAZ21haWwuY29tIiwidHlwIjoiQmVhcmVyIiwiYXpwIjoibGFuZGluZy1hdXRoMiIsInNlc3Npb25fc3RhdGUiOiI0NmNmN2FmNy01MDAyLTQ1ZTAtOWRkYS1kMzY3OWY2OGE0M2E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0NmNmN2FmNy01MDAyLTQ1ZTAtOWRkYS1kMzY3OWY2OGE0M2EiLCJlbWFpbF92ZXJpZmllZCI6ZmFsc2UsImRlc1RpcG9Eb2N1bWVudG8iOiJSVUMiLCJjb2RUaXBvRG9jdW1lbnRvIjoiMSIsInByZWZlcnJlZF91c2VybmFtZSI6ImNwLWNlcnRpLTA1QGdtYWlsLmNvbSIsIm51bWVyb0RvY3VtZW50byI6IjIwMjYyOTk5OTk5IiwiYXBlTWF0ZXJubyI6IlRpdmVzIiwibm9tYnJlQ29tcGxldG8iOiJUQU1QQSBUSVZFUyBUVUxBIiwiYXBlUGF0ZXJubyI6IlRhbXBhIiwiZW1haWwiOiJjcC1jZXJ0aS0wNUBnbWFpbC5jb20iLCJub21icmVzIjoiVHVsYSJ9.w2CtZr6m1v6rKIkNrtVxerEhbvygSBv09WI6hEKHXiGKBrdJtMJ1tLxFYO76OKeP8x1orZx9NgM20XYdmZCHE2AoyTXHMJKJHxhmIt-_YGbb6s5sHAf25JRF4J75xC3NVJsaAKGa_wBWnsTS5hWjwDOkHkSOBtG1pQ6P6VLmEeF-sba_ra0HszToozSvhwvbe6gXotJo5kLH1DcfVlAyFhgAt7cGfTeQgUcQw3iHFLeucfBvw8AsBmmxZKTD7ylN5EgOVSqiHDIR7b0mNnRhFMd-AgYd__jTc3z3tb39QOQcj_VZoSU9ZErkzRQwUsWOrgV-2g6Cd2EcajSULQO4mg"/>
    <n v="104"/>
    <s v="104 | Tula Tampa Tives"/>
    <s v="application/json, text/plain, */*"/>
    <s v="No aplica"/>
    <n v="20509645150"/>
    <s v="comunes-query"/>
    <s v="https://gateway-apim-test.vuce.gob.pe/pass-through-https-cert/cp2/comunes-query/1.0/master/allByCode?code=documento"/>
    <n v="115"/>
    <n v="101"/>
    <s v="https://gateway-apim-test.vuce.gob.pe/pass-through-https-cert/cp2/comunes-query/1.0/master/allByCode?"/>
    <s v="https://gateway-apim-test.vuce.gob.pe/pass-through-https-cert/cp2/comunes-query/1.0/master/allByCode?"/>
    <x v="46"/>
  </r>
  <r>
    <s v="No agrupado"/>
    <x v="1"/>
    <x v="5"/>
    <x v="16"/>
    <x v="3"/>
    <s v="https://gateway-apim-test.vuce.gob.pe/pass-through-https-cert/cp2/comunes-query/1.0/master/allByCode?code=entidad"/>
    <s v="No aplica"/>
    <s v="Bearer eyJhbGciOiJSUzI1NiIsInR5cCIgOiAiSldUIiwia2lkIiA6ICJZbzNJa18xYU9XUk5QcWxPLVJVTmUzVjhESldTU2U0eUgybFp4MG52cy1rIn0.eyJleHAiOjE3NTU5OTgxMTQsImlhdCI6MTc1NTk5NjMxNCwianRpIjoiYmIxNzkxYjQtNzkyNi00NTRjLWJmODctYzY4MWYxYTU0OWViIiwiaXNzIjoiaHR0cHM6Ly9hdXRob3JpemUtdGVzdC52dWNlLmdvYi5wZS9hdXRoMi9yZWFsbXMvYXV0ZW50aWNhY2lvbjIiLCJhdWQiOiJhY2NvdW50Iiwic3ViIjoiZjo1ODY4MTA4Zi0yZTdkLTQ4NGEtYTZkYi00ZWYyMmZhZjJlYWE6Y3AtY2VydGktMDVAZ21haWwuY29tIiwidHlwIjoiQmVhcmVyIiwiYXpwIjoibGFuZGluZy1hdXRoMiIsInNlc3Npb25fc3RhdGUiOiI0NmNmN2FmNy01MDAyLTQ1ZTAtOWRkYS1kMzY3OWY2OGE0M2E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0NmNmN2FmNy01MDAyLTQ1ZTAtOWRkYS1kMzY3OWY2OGE0M2EiLCJlbWFpbF92ZXJpZmllZCI6ZmFsc2UsImRlc1RpcG9Eb2N1bWVudG8iOiJSVUMiLCJjb2RUaXBvRG9jdW1lbnRvIjoiMSIsInByZWZlcnJlZF91c2VybmFtZSI6ImNwLWNlcnRpLTA1QGdtYWlsLmNvbSIsIm51bWVyb0RvY3VtZW50byI6IjIwMjYyOTk5OTk5IiwiYXBlTWF0ZXJubyI6IlRpdmVzIiwibm9tYnJlQ29tcGxldG8iOiJUQU1QQSBUSVZFUyBUVUxBIiwiYXBlUGF0ZXJubyI6IlRhbXBhIiwiZW1haWwiOiJjcC1jZXJ0aS0wNUBnbWFpbC5jb20iLCJub21icmVzIjoiVHVsYSJ9.w2CtZr6m1v6rKIkNrtVxerEhbvygSBv09WI6hEKHXiGKBrdJtMJ1tLxFYO76OKeP8x1orZx9NgM20XYdmZCHE2AoyTXHMJKJHxhmIt-_YGbb6s5sHAf25JRF4J75xC3NVJsaAKGa_wBWnsTS5hWjwDOkHkSOBtG1pQ6P6VLmEeF-sba_ra0HszToozSvhwvbe6gXotJo5kLH1DcfVlAyFhgAt7cGfTeQgUcQw3iHFLeucfBvw8AsBmmxZKTD7ylN5EgOVSqiHDIR7b0mNnRhFMd-AgYd__jTc3z3tb39QOQcj_VZoSU9ZErkzRQwUsWOrgV-2g6Cd2EcajSULQO4mg"/>
    <n v="104"/>
    <s v="104 | Tula Tampa Tives"/>
    <s v="application/json, text/plain, */*"/>
    <s v="No aplica"/>
    <n v="20509645150"/>
    <s v="comunes-query"/>
    <s v="https://gateway-apim-test.vuce.gob.pe/pass-through-https-cert/cp2/comunes-query/1.0/master/allByCode?code=entidad"/>
    <n v="113"/>
    <n v="101"/>
    <s v="https://gateway-apim-test.vuce.gob.pe/pass-through-https-cert/cp2/comunes-query/1.0/master/allByCode?"/>
    <s v="https://gateway-apim-test.vuce.gob.pe/pass-through-https-cert/cp2/comunes-query/1.0/master/allByCode?"/>
    <x v="46"/>
  </r>
  <r>
    <s v="No agrupado"/>
    <x v="1"/>
    <x v="5"/>
    <x v="16"/>
    <x v="3"/>
    <s v="https://gateway-apim-test.vuce.gob.pe/pass-through-https-cert/cp2/comunes-query/1.0/master/allByCode?code=puerto"/>
    <s v="No aplica"/>
    <s v="Bearer eyJhbGciOiJSUzI1NiIsInR5cCIgOiAiSldUIiwia2lkIiA6ICJZbzNJa18xYU9XUk5QcWxPLVJVTmUzVjhESldTU2U0eUgybFp4MG52cy1rIn0.eyJleHAiOjE3NTU5OTgxMTQsImlhdCI6MTc1NTk5NjMxNCwianRpIjoiYmIxNzkxYjQtNzkyNi00NTRjLWJmODctYzY4MWYxYTU0OWViIiwiaXNzIjoiaHR0cHM6Ly9hdXRob3JpemUtdGVzdC52dWNlLmdvYi5wZS9hdXRoMi9yZWFsbXMvYXV0ZW50aWNhY2lvbjIiLCJhdWQiOiJhY2NvdW50Iiwic3ViIjoiZjo1ODY4MTA4Zi0yZTdkLTQ4NGEtYTZkYi00ZWYyMmZhZjJlYWE6Y3AtY2VydGktMDVAZ21haWwuY29tIiwidHlwIjoiQmVhcmVyIiwiYXpwIjoibGFuZGluZy1hdXRoMiIsInNlc3Npb25fc3RhdGUiOiI0NmNmN2FmNy01MDAyLTQ1ZTAtOWRkYS1kMzY3OWY2OGE0M2E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0NmNmN2FmNy01MDAyLTQ1ZTAtOWRkYS1kMzY3OWY2OGE0M2EiLCJlbWFpbF92ZXJpZmllZCI6ZmFsc2UsImRlc1RpcG9Eb2N1bWVudG8iOiJSVUMiLCJjb2RUaXBvRG9jdW1lbnRvIjoiMSIsInByZWZlcnJlZF91c2VybmFtZSI6ImNwLWNlcnRpLTA1QGdtYWlsLmNvbSIsIm51bWVyb0RvY3VtZW50byI6IjIwMjYyOTk5OTk5IiwiYXBlTWF0ZXJubyI6IlRpdmVzIiwibm9tYnJlQ29tcGxldG8iOiJUQU1QQSBUSVZFUyBUVUxBIiwiYXBlUGF0ZXJubyI6IlRhbXBhIiwiZW1haWwiOiJjcC1jZXJ0aS0wNUBnbWFpbC5jb20iLCJub21icmVzIjoiVHVsYSJ9.w2CtZr6m1v6rKIkNrtVxerEhbvygSBv09WI6hEKHXiGKBrdJtMJ1tLxFYO76OKeP8x1orZx9NgM20XYdmZCHE2AoyTXHMJKJHxhmIt-_YGbb6s5sHAf25JRF4J75xC3NVJsaAKGa_wBWnsTS5hWjwDOkHkSOBtG1pQ6P6VLmEeF-sba_ra0HszToozSvhwvbe6gXotJo5kLH1DcfVlAyFhgAt7cGfTeQgUcQw3iHFLeucfBvw8AsBmmxZKTD7ylN5EgOVSqiHDIR7b0mNnRhFMd-AgYd__jTc3z3tb39QOQcj_VZoSU9ZErkzRQwUsWOrgV-2g6Cd2EcajSULQO4mg"/>
    <n v="104"/>
    <s v="104 | Tula Tampa Tives"/>
    <s v="application/json, text/plain, */*"/>
    <s v="No aplica"/>
    <n v="20509645150"/>
    <s v="comunes-query"/>
    <s v="https://gateway-apim-test.vuce.gob.pe/pass-through-https-cert/cp2/comunes-query/1.0/master/allByCode?code=puerto"/>
    <n v="112"/>
    <n v="101"/>
    <s v="https://gateway-apim-test.vuce.gob.pe/pass-through-https-cert/cp2/comunes-query/1.0/master/allByCode?"/>
    <s v="https://gateway-apim-test.vuce.gob.pe/pass-through-https-cert/cp2/comunes-query/1.0/master/allByCode?"/>
    <x v="46"/>
  </r>
  <r>
    <s v="No agrupado"/>
    <x v="1"/>
    <x v="5"/>
    <x v="16"/>
    <x v="3"/>
    <s v="https://gateway-apim-test.vuce.gob.pe/pass-through-https-cert/cp2/comunes-query/1.0/master/allByCode?code=puertoNacional"/>
    <s v="No aplica"/>
    <s v="Bearer eyJhbGciOiJSUzI1NiIsInR5cCIgOiAiSldUIiwia2lkIiA6ICJZbzNJa18xYU9XUk5QcWxPLVJVTmUzVjhESldTU2U0eUgybFp4MG52cy1rIn0.eyJleHAiOjE3NTU5OTgxMTQsImlhdCI6MTc1NTk5NjMxNCwianRpIjoiYmIxNzkxYjQtNzkyNi00NTRjLWJmODctYzY4MWYxYTU0OWViIiwiaXNzIjoiaHR0cHM6Ly9hdXRob3JpemUtdGVzdC52dWNlLmdvYi5wZS9hdXRoMi9yZWFsbXMvYXV0ZW50aWNhY2lvbjIiLCJhdWQiOiJhY2NvdW50Iiwic3ViIjoiZjo1ODY4MTA4Zi0yZTdkLTQ4NGEtYTZkYi00ZWYyMmZhZjJlYWE6Y3AtY2VydGktMDVAZ21haWwuY29tIiwidHlwIjoiQmVhcmVyIiwiYXpwIjoibGFuZGluZy1hdXRoMiIsInNlc3Npb25fc3RhdGUiOiI0NmNmN2FmNy01MDAyLTQ1ZTAtOWRkYS1kMzY3OWY2OGE0M2E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0NmNmN2FmNy01MDAyLTQ1ZTAtOWRkYS1kMzY3OWY2OGE0M2EiLCJlbWFpbF92ZXJpZmllZCI6ZmFsc2UsImRlc1RpcG9Eb2N1bWVudG8iOiJSVUMiLCJjb2RUaXBvRG9jdW1lbnRvIjoiMSIsInByZWZlcnJlZF91c2VybmFtZSI6ImNwLWNlcnRpLTA1QGdtYWlsLmNvbSIsIm51bWVyb0RvY3VtZW50byI6IjIwMjYyOTk5OTk5IiwiYXBlTWF0ZXJubyI6IlRpdmVzIiwibm9tYnJlQ29tcGxldG8iOiJUQU1QQSBUSVZFUyBUVUxBIiwiYXBlUGF0ZXJubyI6IlRhbXBhIiwiZW1haWwiOiJjcC1jZXJ0aS0wNUBnbWFpbC5jb20iLCJub21icmVzIjoiVHVsYSJ9.w2CtZr6m1v6rKIkNrtVxerEhbvygSBv09WI6hEKHXiGKBrdJtMJ1tLxFYO76OKeP8x1orZx9NgM20XYdmZCHE2AoyTXHMJKJHxhmIt-_YGbb6s5sHAf25JRF4J75xC3NVJsaAKGa_wBWnsTS5hWjwDOkHkSOBtG1pQ6P6VLmEeF-sba_ra0HszToozSvhwvbe6gXotJo5kLH1DcfVlAyFhgAt7cGfTeQgUcQw3iHFLeucfBvw8AsBmmxZKTD7ylN5EgOVSqiHDIR7b0mNnRhFMd-AgYd__jTc3z3tb39QOQcj_VZoSU9ZErkzRQwUsWOrgV-2g6Cd2EcajSULQO4mg"/>
    <n v="104"/>
    <s v="104 | Tula Tampa Tives"/>
    <s v="application/json, text/plain, */*"/>
    <s v="No aplica"/>
    <n v="20509645150"/>
    <s v="comunes-query"/>
    <s v="https://gateway-apim-test.vuce.gob.pe/pass-through-https-cert/cp2/comunes-query/1.0/master/allByCode?code=puertoNacional"/>
    <n v="120"/>
    <n v="101"/>
    <s v="https://gateway-apim-test.vuce.gob.pe/pass-through-https-cert/cp2/comunes-query/1.0/master/allByCode?"/>
    <s v="https://gateway-apim-test.vuce.gob.pe/pass-through-https-cert/cp2/comunes-query/1.0/master/allByCode?"/>
    <x v="46"/>
  </r>
  <r>
    <s v="No agrupado"/>
    <x v="1"/>
    <x v="5"/>
    <x v="16"/>
    <x v="3"/>
    <s v="https://gateway-apim-test.vuce.gob.pe/pass-through-https-cert/cp2/comunes-query/1.0/master/allByCode?code=tipoSeguimiento"/>
    <s v="No aplica"/>
    <s v="Bearer eyJhbGciOiJSUzI1NiIsInR5cCIgOiAiSldUIiwia2lkIiA6ICJZbzNJa18xYU9XUk5QcWxPLVJVTmUzVjhESldTU2U0eUgybFp4MG52cy1rIn0.eyJleHAiOjE3NTU5OTgxMTQsImlhdCI6MTc1NTk5NjMxNCwianRpIjoiYmIxNzkxYjQtNzkyNi00NTRjLWJmODctYzY4MWYxYTU0OWViIiwiaXNzIjoiaHR0cHM6Ly9hdXRob3JpemUtdGVzdC52dWNlLmdvYi5wZS9hdXRoMi9yZWFsbXMvYXV0ZW50aWNhY2lvbjIiLCJhdWQiOiJhY2NvdW50Iiwic3ViIjoiZjo1ODY4MTA4Zi0yZTdkLTQ4NGEtYTZkYi00ZWYyMmZhZjJlYWE6Y3AtY2VydGktMDVAZ21haWwuY29tIiwidHlwIjoiQmVhcmVyIiwiYXpwIjoibGFuZGluZy1hdXRoMiIsInNlc3Npb25fc3RhdGUiOiI0NmNmN2FmNy01MDAyLTQ1ZTAtOWRkYS1kMzY3OWY2OGE0M2E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0NmNmN2FmNy01MDAyLTQ1ZTAtOWRkYS1kMzY3OWY2OGE0M2EiLCJlbWFpbF92ZXJpZmllZCI6ZmFsc2UsImRlc1RpcG9Eb2N1bWVudG8iOiJSVUMiLCJjb2RUaXBvRG9jdW1lbnRvIjoiMSIsInByZWZlcnJlZF91c2VybmFtZSI6ImNwLWNlcnRpLTA1QGdtYWlsLmNvbSIsIm51bWVyb0RvY3VtZW50byI6IjIwMjYyOTk5OTk5IiwiYXBlTWF0ZXJubyI6IlRpdmVzIiwibm9tYnJlQ29tcGxldG8iOiJUQU1QQSBUSVZFUyBUVUxBIiwiYXBlUGF0ZXJubyI6IlRhbXBhIiwiZW1haWwiOiJjcC1jZXJ0aS0wNUBnbWFpbC5jb20iLCJub21icmVzIjoiVHVsYSJ9.w2CtZr6m1v6rKIkNrtVxerEhbvygSBv09WI6hEKHXiGKBrdJtMJ1tLxFYO76OKeP8x1orZx9NgM20XYdmZCHE2AoyTXHMJKJHxhmIt-_YGbb6s5sHAf25JRF4J75xC3NVJsaAKGa_wBWnsTS5hWjwDOkHkSOBtG1pQ6P6VLmEeF-sba_ra0HszToozSvhwvbe6gXotJo5kLH1DcfVlAyFhgAt7cGfTeQgUcQw3iHFLeucfBvw8AsBmmxZKTD7ylN5EgOVSqiHDIR7b0mNnRhFMd-AgYd__jTc3z3tb39QOQcj_VZoSU9ZErkzRQwUsWOrgV-2g6Cd2EcajSULQO4mg"/>
    <n v="104"/>
    <s v="104 | Tula Tampa Tives"/>
    <s v="application/json, text/plain, */*"/>
    <s v="No aplica"/>
    <n v="20509645150"/>
    <s v="comunes-query"/>
    <s v="https://gateway-apim-test.vuce.gob.pe/pass-through-https-cert/cp2/comunes-query/1.0/master/allByCode?code=tipoSeguimiento"/>
    <n v="121"/>
    <n v="101"/>
    <s v="https://gateway-apim-test.vuce.gob.pe/pass-through-https-cert/cp2/comunes-query/1.0/master/allByCode?"/>
    <s v="https://gateway-apim-test.vuce.gob.pe/pass-through-https-cert/cp2/comunes-query/1.0/master/allByCode?"/>
    <x v="46"/>
  </r>
  <r>
    <s v="No agrupado"/>
    <x v="1"/>
    <x v="5"/>
    <x v="16"/>
    <x v="3"/>
    <s v="https://gateway-apim-test.vuce.gob.pe/pass-through-https-cert/cp2/translate/1.0/lang/es"/>
    <s v="No aplica"/>
    <s v="No aplica"/>
    <s v="No aplica"/>
    <s v="No aplica"/>
    <s v="application/json, text/plain, */*"/>
    <s v="No aplica"/>
    <s v="No aplica"/>
    <s v="translate"/>
    <s v="https://gateway-apim-test.vuce.gob.pe/pass-through-https-cert/cp2/translate/1.0/lang/es"/>
    <n v="87"/>
    <n v="87"/>
    <s v="https://gateway-apim-test.vuce.gob.pe/pass-through-https-cert/cp2/translate/1.0/lang/es"/>
    <s v="https://gateway-apim-test.vuce.gob.pe/pass-through-https-cert/cp2/translate/1.0/lang/es"/>
    <x v="55"/>
  </r>
  <r>
    <s v="No agrupado"/>
    <x v="2"/>
    <x v="6"/>
    <x v="16"/>
    <x v="3"/>
    <s v="https://gateway-apim-test.vuce.gob.pe/pass-through-https-cert/cp2/comunes-query/1.0/master/allByCode?code=agencia"/>
    <s v="No aplica"/>
    <s v="Bearer eyJhbGciOiJSUzI1NiIsInR5cCIgOiAiSldUIiwia2lkIiA6ICJZbzNJa18xYU9XUk5QcWxPLVJVTmUzVjhESldTU2U0eUgybFp4MG52cy1rIn0.eyJleHAiOjE3NTYxMzM4MzEsImlhdCI6MTc1NjEzMjAzMSwianRpIjoiZjkzNDA0NmItMTFhOC00M2U3LTliNzMtMmE0Mjk2NWJlNjRj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JjOWI4MDRjMS01ODg5LTRlMzktYTAyNC04MjA0ODY0NTgwOGU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JjOWI4MDRjMS01ODg5LTRlMzktYTAyNC04MjA0ODY0NTgwOGU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zv2TtEu_HLOPUUIVscTzp8Sc9EOp_ZBzEutp2WjYstMPEgGkI-lXHDjioegAhiJeqf7IKGHup3_COQx8rotmhBJcMJJqw9vBrtcn84fVF8reVh9V0U6TZrAevEI1dgq1ZEY2R9pljD5rQjSZoE0_zyf65LFfr8VcxTcHUATEWH18HgbjlX3a0GgVuDCFbj6eGD66Lplz6M7Ngvqt569B1w6Q3W78mAKRqDAeOnUEuIgI-j-VgNws1iJVjJ1PaGV7ksl2QlnsNQLral-VpLb78ZrHetlAQOs6woJ_XNdbOOyxRcsnBDJJQeJw8vQgOB8NIEjnWRX2HjLlY53txMDu5w"/>
    <n v="101"/>
    <s v="No aplica"/>
    <s v="application/json, text/plain, */*"/>
    <s v="No aplica"/>
    <s v="No aplica"/>
    <s v="comunes-query"/>
    <s v="https://gateway-apim-test.vuce.gob.pe/pass-through-https-cert/cp2/comunes-query/1.0/master/allByCode?code=agencia"/>
    <n v="113"/>
    <n v="101"/>
    <s v="https://gateway-apim-test.vuce.gob.pe/pass-through-https-cert/cp2/comunes-query/1.0/master/allByCode?"/>
    <s v="https://gateway-apim-test.vuce.gob.pe/pass-through-https-cert/cp2/comunes-query/1.0/master/allByCode?"/>
    <x v="46"/>
  </r>
  <r>
    <s v="No agrupado"/>
    <x v="2"/>
    <x v="6"/>
    <x v="16"/>
    <x v="3"/>
    <s v="https://gateway-apim-test.vuce.gob.pe/pass-through-https-cert/cp2/comunes-query/1.0/master/allByCode?code=estadoDue"/>
    <s v="No aplica"/>
    <s v="Bearer eyJhbGciOiJSUzI1NiIsInR5cCIgOiAiSldUIiwia2lkIiA6ICJZbzNJa18xYU9XUk5QcWxPLVJVTmUzVjhESldTU2U0eUgybFp4MG52cy1rIn0.eyJleHAiOjE3NTYxMzM4MzEsImlhdCI6MTc1NjEzMjAzMSwianRpIjoiZjkzNDA0NmItMTFhOC00M2U3LTliNzMtMmE0Mjk2NWJlNjRj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JjOWI4MDRjMS01ODg5LTRlMzktYTAyNC04MjA0ODY0NTgwOGU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JjOWI4MDRjMS01ODg5LTRlMzktYTAyNC04MjA0ODY0NTgwOGU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zv2TtEu_HLOPUUIVscTzp8Sc9EOp_ZBzEutp2WjYstMPEgGkI-lXHDjioegAhiJeqf7IKGHup3_COQx8rotmhBJcMJJqw9vBrtcn84fVF8reVh9V0U6TZrAevEI1dgq1ZEY2R9pljD5rQjSZoE0_zyf65LFfr8VcxTcHUATEWH18HgbjlX3a0GgVuDCFbj6eGD66Lplz6M7Ngvqt569B1w6Q3W78mAKRqDAeOnUEuIgI-j-VgNws1iJVjJ1PaGV7ksl2QlnsNQLral-VpLb78ZrHetlAQOs6woJ_XNdbOOyxRcsnBDJJQeJw8vQgOB8NIEjnWRX2HjLlY53txMDu5w"/>
    <n v="101"/>
    <s v="No aplica"/>
    <s v="application/json, text/plain, */*"/>
    <s v="No aplica"/>
    <s v="No aplica"/>
    <s v="comunes-query"/>
    <s v="https://gateway-apim-test.vuce.gob.pe/pass-through-https-cert/cp2/comunes-query/1.0/master/allByCode?code=estadoDue"/>
    <n v="115"/>
    <n v="101"/>
    <s v="https://gateway-apim-test.vuce.gob.pe/pass-through-https-cert/cp2/comunes-query/1.0/master/allByCode?"/>
    <s v="https://gateway-apim-test.vuce.gob.pe/pass-through-https-cert/cp2/comunes-query/1.0/master/allByCode?"/>
    <x v="46"/>
  </r>
  <r>
    <s v="No agrupado"/>
    <x v="2"/>
    <x v="6"/>
    <x v="16"/>
    <x v="3"/>
    <s v="https://gateway-apim-test.vuce.gob.pe/pass-through-https-cert/cp2/comunes-query/1.0/master/allByCode?code=puerto"/>
    <s v="No aplica"/>
    <s v="Bearer eyJhbGciOiJSUzI1NiIsInR5cCIgOiAiSldUIiwia2lkIiA6ICJZbzNJa18xYU9XUk5QcWxPLVJVTmUzVjhESldTU2U0eUgybFp4MG52cy1rIn0.eyJleHAiOjE3NTYxMzM4MzEsImlhdCI6MTc1NjEzMjAzMSwianRpIjoiZjkzNDA0NmItMTFhOC00M2U3LTliNzMtMmE0Mjk2NWJlNjRj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JjOWI4MDRjMS01ODg5LTRlMzktYTAyNC04MjA0ODY0NTgwOGU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JjOWI4MDRjMS01ODg5LTRlMzktYTAyNC04MjA0ODY0NTgwOGU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zv2TtEu_HLOPUUIVscTzp8Sc9EOp_ZBzEutp2WjYstMPEgGkI-lXHDjioegAhiJeqf7IKGHup3_COQx8rotmhBJcMJJqw9vBrtcn84fVF8reVh9V0U6TZrAevEI1dgq1ZEY2R9pljD5rQjSZoE0_zyf65LFfr8VcxTcHUATEWH18HgbjlX3a0GgVuDCFbj6eGD66Lplz6M7Ngvqt569B1w6Q3W78mAKRqDAeOnUEuIgI-j-VgNws1iJVjJ1PaGV7ksl2QlnsNQLral-VpLb78ZrHetlAQOs6woJ_XNdbOOyxRcsnBDJJQeJw8vQgOB8NIEjnWRX2HjLlY53txMDu5w"/>
    <n v="101"/>
    <s v="No aplica"/>
    <s v="application/json, text/plain, */*"/>
    <s v="No aplica"/>
    <s v="No aplica"/>
    <s v="comunes-query"/>
    <s v="https://gateway-apim-test.vuce.gob.pe/pass-through-https-cert/cp2/comunes-query/1.0/master/allByCode?code=puerto"/>
    <n v="112"/>
    <n v="101"/>
    <s v="https://gateway-apim-test.vuce.gob.pe/pass-through-https-cert/cp2/comunes-query/1.0/master/allByCode?"/>
    <s v="https://gateway-apim-test.vuce.gob.pe/pass-through-https-cert/cp2/comunes-query/1.0/master/allByCode?"/>
    <x v="46"/>
  </r>
  <r>
    <s v="No agrupado"/>
    <x v="2"/>
    <x v="6"/>
    <x v="16"/>
    <x v="3"/>
    <s v="https://gateway-apim-test.vuce.gob.pe/pass-through-https-cert/cp2/comunes-query/1.0/master/allByCode?code=puertoNacional"/>
    <s v="No aplica"/>
    <s v="Bearer eyJhbGciOiJSUzI1NiIsInR5cCIgOiAiSldUIiwia2lkIiA6ICJZbzNJa18xYU9XUk5QcWxPLVJVTmUzVjhESldTU2U0eUgybFp4MG52cy1rIn0.eyJleHAiOjE3NTYxMzM4MzEsImlhdCI6MTc1NjEzMjAzMSwianRpIjoiZjkzNDA0NmItMTFhOC00M2U3LTliNzMtMmE0Mjk2NWJlNjRj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JjOWI4MDRjMS01ODg5LTRlMzktYTAyNC04MjA0ODY0NTgwOGU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JjOWI4MDRjMS01ODg5LTRlMzktYTAyNC04MjA0ODY0NTgwOGU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zv2TtEu_HLOPUUIVscTzp8Sc9EOp_ZBzEutp2WjYstMPEgGkI-lXHDjioegAhiJeqf7IKGHup3_COQx8rotmhBJcMJJqw9vBrtcn84fVF8reVh9V0U6TZrAevEI1dgq1ZEY2R9pljD5rQjSZoE0_zyf65LFfr8VcxTcHUATEWH18HgbjlX3a0GgVuDCFbj6eGD66Lplz6M7Ngvqt569B1w6Q3W78mAKRqDAeOnUEuIgI-j-VgNws1iJVjJ1PaGV7ksl2QlnsNQLral-VpLb78ZrHetlAQOs6woJ_XNdbOOyxRcsnBDJJQeJw8vQgOB8NIEjnWRX2HjLlY53txMDu5w"/>
    <n v="101"/>
    <s v="No aplica"/>
    <s v="application/json, text/plain, */*"/>
    <s v="No aplica"/>
    <s v="No aplica"/>
    <s v="comunes-query"/>
    <s v="https://gateway-apim-test.vuce.gob.pe/pass-through-https-cert/cp2/comunes-query/1.0/master/allByCode?code=puertoNacional"/>
    <n v="120"/>
    <n v="101"/>
    <s v="https://gateway-apim-test.vuce.gob.pe/pass-through-https-cert/cp2/comunes-query/1.0/master/allByCode?"/>
    <s v="https://gateway-apim-test.vuce.gob.pe/pass-through-https-cert/cp2/comunes-query/1.0/master/allByCode?"/>
    <x v="46"/>
  </r>
  <r>
    <s v="No agrupado"/>
    <x v="2"/>
    <x v="6"/>
    <x v="90"/>
    <x v="3"/>
    <s v="https://gateway-apim-test.vuce.gob.pe/pass-through-https-cert/cp2/gestionduenave-query/1.0/escala-documento/adjuntos-due/1712/E"/>
    <s v="No aplica"/>
    <s v="Bearer eyJhbGciOiJSUzI1NiIsInR5cCIgOiAiSldUIiwia2lkIiA6ICJZbzNJa18xYU9XUk5QcWxPLVJVTmUzVjhESldTU2U0eUgybFp4MG52cy1rIn0.eyJleHAiOjE3NTYxMzM4MzEsImlhdCI6MTc1NjEzMjAzMSwianRpIjoiZjkzNDA0NmItMTFhOC00M2U3LTliNzMtMmE0Mjk2NWJlNjRj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JjOWI4MDRjMS01ODg5LTRlMzktYTAyNC04MjA0ODY0NTgwOGU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JjOWI4MDRjMS01ODg5LTRlMzktYTAyNC04MjA0ODY0NTgwOGU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zv2TtEu_HLOPUUIVscTzp8Sc9EOp_ZBzEutp2WjYstMPEgGkI-lXHDjioegAhiJeqf7IKGHup3_COQx8rotmhBJcMJJqw9vBrtcn84fVF8reVh9V0U6TZrAevEI1dgq1ZEY2R9pljD5rQjSZoE0_zyf65LFfr8VcxTcHUATEWH18HgbjlX3a0GgVuDCFbj6eGD66Lplz6M7Ngvqt569B1w6Q3W78mAKRqDAeOnUEuIgI-j-VgNws1iJVjJ1PaGV7ksl2QlnsNQLral-VpLb78ZrHetlAQOs6woJ_XNdbOOyxRcsnBDJJQeJw8vQgOB8NIEjnWRX2HjLlY53txMDu5w"/>
    <n v="101"/>
    <s v="No aplica"/>
    <s v="*/*"/>
    <s v="application/json"/>
    <s v="No aplica"/>
    <s v="gestionduenave-query"/>
    <s v="https://gateway-apim-test.vuce.gob.pe/pass-through-https-cert/cp2/gestionduenave-query/1.0/escala-documento/adjuntos-due/1712/E"/>
    <n v="127"/>
    <n v="127"/>
    <s v="https://gateway-apim-test.vuce.gob.pe/pass-through-https-cert/cp2/gestionduenave-query/1.0/escala-documento/adjuntos-due/1712/E"/>
    <s v="https://gateway-apim-test.vuce.gob.pe/pass-through-https-cert/cp2/gestionduenave-query/1.0/escala-documento/adjuntos-due/1712/E"/>
    <x v="145"/>
  </r>
  <r>
    <s v="No agrupado"/>
    <x v="2"/>
    <x v="6"/>
    <x v="16"/>
    <x v="4"/>
    <s v="https://gateway-apim-test.vuce.gob.pe/pass-through-https-cert/cp2/gestionduenave-query/1.0/escalas/buscarexpediente"/>
    <s v="{&quot;page&quot;:1,&quot;size&quot;:25,&quot;anio&quot;:&quot;2025&quot;,&quot;estados&quot;:[1,2,3,4,5,6,7,8],&quot;agencia&quot;:&quot;1&quot;,&quot;puerto&quot;:&quot;CHM&quot;}"/>
    <s v="Bearer eyJhbGciOiJSUzI1NiIsInR5cCIgOiAiSldUIiwia2lkIiA6ICJZbzNJa18xYU9XUk5QcWxPLVJVTmUzVjhESldTU2U0eUgybFp4MG52cy1rIn0.eyJleHAiOjE3NTYxMzM4MzEsImlhdCI6MTc1NjEzMjAzMSwianRpIjoiZjkzNDA0NmItMTFhOC00M2U3LTliNzMtMmE0Mjk2NWJlNjRj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JjOWI4MDRjMS01ODg5LTRlMzktYTAyNC04MjA0ODY0NTgwOGU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JjOWI4MDRjMS01ODg5LTRlMzktYTAyNC04MjA0ODY0NTgwOGU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zv2TtEu_HLOPUUIVscTzp8Sc9EOp_ZBzEutp2WjYstMPEgGkI-lXHDjioegAhiJeqf7IKGHup3_COQx8rotmhBJcMJJqw9vBrtcn84fVF8reVh9V0U6TZrAevEI1dgq1ZEY2R9pljD5rQjSZoE0_zyf65LFfr8VcxTcHUATEWH18HgbjlX3a0GgVuDCFbj6eGD66Lplz6M7Ngvqt569B1w6Q3W78mAKRqDAeOnUEuIgI-j-VgNws1iJVjJ1PaGV7ksl2QlnsNQLral-VpLb78ZrHetlAQOs6woJ_XNdbOOyxRcsnBDJJQeJw8vQgOB8NIEjnWRX2HjLlY53txMDu5w"/>
    <n v="101"/>
    <s v="No aplica"/>
    <s v="application/json, text/plain, */*"/>
    <s v="application/json"/>
    <s v="No aplica"/>
    <s v="gestionduenave-query"/>
    <s v="https://gateway-apim-test.vuce.gob.pe/pass-through-https-cert/cp2/gestionduenave-query/1.0/escalas/buscarexpediente"/>
    <n v="115"/>
    <n v="115"/>
    <s v="https://gateway-apim-test.vuce.gob.pe/pass-through-https-cert/cp2/gestionduenave-query/1.0/escalas/buscarexpediente"/>
    <s v="https://gateway-apim-test.vuce.gob.pe/pass-through-https-cert/cp2/gestionduenave-query/1.0/escalas/buscarexpediente"/>
    <x v="146"/>
  </r>
  <r>
    <s v="No agrupado"/>
    <x v="2"/>
    <x v="6"/>
    <x v="22"/>
    <x v="4"/>
    <s v="https://gateway-apim-test.vuce.gob.pe/pass-through-https-cert/cp2/gestionduenave-query/1.0/escalas/buscarexpediente"/>
    <s v="{&quot;page&quot;:1,&quot;size&quot;:25,&quot;anio&quot;:&quot;2025&quot;,&quot;estados&quot;:[1,2,3,4,5,6,7,8],&quot;agencia&quot;:&quot;1&quot;,&quot;puerto&quot;:&quot;CHM&quot;,&quot;escalaId&quot;:&quot;0001&quot;}"/>
    <s v="Bearer eyJhbGciOiJSUzI1NiIsInR5cCIgOiAiSldUIiwia2lkIiA6ICJZbzNJa18xYU9XUk5QcWxPLVJVTmUzVjhESldTU2U0eUgybFp4MG52cy1rIn0.eyJleHAiOjE3NTYxMzM4MzEsImlhdCI6MTc1NjEzMjAzMSwianRpIjoiZjkzNDA0NmItMTFhOC00M2U3LTliNzMtMmE0Mjk2NWJlNjRj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JjOWI4MDRjMS01ODg5LTRlMzktYTAyNC04MjA0ODY0NTgwOGU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JjOWI4MDRjMS01ODg5LTRlMzktYTAyNC04MjA0ODY0NTgwOGU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zv2TtEu_HLOPUUIVscTzp8Sc9EOp_ZBzEutp2WjYstMPEgGkI-lXHDjioegAhiJeqf7IKGHup3_COQx8rotmhBJcMJJqw9vBrtcn84fVF8reVh9V0U6TZrAevEI1dgq1ZEY2R9pljD5rQjSZoE0_zyf65LFfr8VcxTcHUATEWH18HgbjlX3a0GgVuDCFbj6eGD66Lplz6M7Ngvqt569B1w6Q3W78mAKRqDAeOnUEuIgI-j-VgNws1iJVjJ1PaGV7ksl2QlnsNQLral-VpLb78ZrHetlAQOs6woJ_XNdbOOyxRcsnBDJJQeJw8vQgOB8NIEjnWRX2HjLlY53txMDu5w"/>
    <n v="101"/>
    <s v="No aplica"/>
    <s v="application/json, text/plain, */*"/>
    <s v="application/json"/>
    <s v="No aplica"/>
    <s v="gestionduenave-query"/>
    <s v="https://gateway-apim-test.vuce.gob.pe/pass-through-https-cert/cp2/gestionduenave-query/1.0/escalas/buscarexpediente"/>
    <n v="115"/>
    <n v="115"/>
    <s v="https://gateway-apim-test.vuce.gob.pe/pass-through-https-cert/cp2/gestionduenave-query/1.0/escalas/buscarexpediente"/>
    <s v="https://gateway-apim-test.vuce.gob.pe/pass-through-https-cert/cp2/gestionduenave-query/1.0/escalas/buscarexpediente"/>
    <x v="146"/>
  </r>
  <r>
    <s v="No agrupado"/>
    <x v="2"/>
    <x v="6"/>
    <x v="23"/>
    <x v="4"/>
    <s v="https://gateway-apim-test.vuce.gob.pe/pass-through-https-cert/cp2/gestionduenave-query/1.0/escalas/buscarexpediente"/>
    <s v="{&quot;page&quot;:1,&quot;size&quot;:25,&quot;anio&quot;:&quot;2025&quot;,&quot;estados&quot;:[4,1,3,2,10,11,9,5,6,8,7],&quot;agencia&quot;:&quot;1&quot;,&quot;puerto&quot;:&quot;CHM&quot;,&quot;escalaId&quot;:&quot;0001&quot;}"/>
    <s v="Bearer eyJhbGciOiJSUzI1NiIsInR5cCIgOiAiSldUIiwia2lkIiA6ICJZbzNJa18xYU9XUk5QcWxPLVJVTmUzVjhESldTU2U0eUgybFp4MG52cy1rIn0.eyJleHAiOjE3NTYxMzM4MzEsImlhdCI6MTc1NjEzMjAzMSwianRpIjoiZjkzNDA0NmItMTFhOC00M2U3LTliNzMtMmE0Mjk2NWJlNjRj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JjOWI4MDRjMS01ODg5LTRlMzktYTAyNC04MjA0ODY0NTgwOGU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JjOWI4MDRjMS01ODg5LTRlMzktYTAyNC04MjA0ODY0NTgwOGU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zv2TtEu_HLOPUUIVscTzp8Sc9EOp_ZBzEutp2WjYstMPEgGkI-lXHDjioegAhiJeqf7IKGHup3_COQx8rotmhBJcMJJqw9vBrtcn84fVF8reVh9V0U6TZrAevEI1dgq1ZEY2R9pljD5rQjSZoE0_zyf65LFfr8VcxTcHUATEWH18HgbjlX3a0GgVuDCFbj6eGD66Lplz6M7Ngvqt569B1w6Q3W78mAKRqDAeOnUEuIgI-j-VgNws1iJVjJ1PaGV7ksl2QlnsNQLral-VpLb78ZrHetlAQOs6woJ_XNdbOOyxRcsnBDJJQeJw8vQgOB8NIEjnWRX2HjLlY53txMDu5w"/>
    <n v="101"/>
    <s v="No aplica"/>
    <s v="application/json, text/plain, */*"/>
    <s v="application/json"/>
    <s v="No aplica"/>
    <s v="gestionduenave-query"/>
    <s v="https://gateway-apim-test.vuce.gob.pe/pass-through-https-cert/cp2/gestionduenave-query/1.0/escalas/buscarexpediente"/>
    <n v="115"/>
    <n v="115"/>
    <s v="https://gateway-apim-test.vuce.gob.pe/pass-through-https-cert/cp2/gestionduenave-query/1.0/escalas/buscarexpediente"/>
    <s v="https://gateway-apim-test.vuce.gob.pe/pass-through-https-cert/cp2/gestionduenave-query/1.0/escalas/buscarexpediente"/>
    <x v="146"/>
  </r>
  <r>
    <s v="No agrupado"/>
    <x v="2"/>
    <x v="6"/>
    <x v="91"/>
    <x v="4"/>
    <s v="https://gateway-apim-test.vuce.gob.pe/pass-through-https-cert/cp2/reportes/1.0/generate/pdf"/>
    <s v="{&quot;escalaId&quot;:1712,&quot;tipo&quot;:&quot;E&quot;,&quot;isSpanish&quot;:true,&quot;plantillas&quot;:[{&quot;idPlantilla&quot;:&quot;DGA&quot;}]}"/>
    <s v="No aplica"/>
    <s v="No aplica"/>
    <s v="No aplica"/>
    <s v="application/json, text/plain, */*"/>
    <s v="application/json"/>
    <s v="No aplica"/>
    <s v="reportes"/>
    <s v="https://gateway-apim-test.vuce.gob.pe/pass-through-https-cert/cp2/reportes/1.0/generate/pdf"/>
    <n v="91"/>
    <n v="91"/>
    <s v="https://gateway-apim-test.vuce.gob.pe/pass-through-https-cert/cp2/reportes/1.0/generate/pdf"/>
    <s v="https://gateway-apim-test.vuce.gob.pe/pass-through-https-cert/cp2/reportes/1.0/generate/pdf"/>
    <x v="99"/>
  </r>
  <r>
    <s v="No agrupado"/>
    <x v="2"/>
    <x v="6"/>
    <x v="16"/>
    <x v="3"/>
    <s v="https://gateway-apim-test.vuce.gob.pe/pass-through-https-cert/cp2/translate/1.0/lang/es"/>
    <s v="No aplica"/>
    <s v="No aplica"/>
    <s v="No aplica"/>
    <s v="No aplica"/>
    <s v="application/json, text/plain, */*"/>
    <s v="No aplica"/>
    <s v="No aplica"/>
    <s v="translate"/>
    <s v="https://gateway-apim-test.vuce.gob.pe/pass-through-https-cert/cp2/translate/1.0/lang/es"/>
    <n v="87"/>
    <n v="87"/>
    <s v="https://gateway-apim-test.vuce.gob.pe/pass-through-https-cert/cp2/translate/1.0/lang/es"/>
    <s v="https://gateway-apim-test.vuce.gob.pe/pass-through-https-cert/cp2/translate/1.0/lang/es"/>
    <x v="55"/>
  </r>
  <r>
    <s v="No agrupado"/>
    <x v="0"/>
    <x v="7"/>
    <x v="92"/>
    <x v="4"/>
    <s v="https://gateway-apim-test.vuce.gob.pe/pass-through-https-cert/cp2/cambioagenciatripulante-command/1.0/cambio-agencia-tripulante"/>
    <s v="body"/>
    <s v="Bearer eyJhbGciOiJSUzI1NiIsInR5cCIgOiAiSldUIiwia2lkIiA6ICJZbzNJa18xYU9XUk5QcWxPLVJVTmUzVjhESldTU2U0eUgybFp4MG52cy1rIn0.eyJleHAiOjE3NTU5OTI4MDAsImlhdCI6MTc1NTk5MTAwMCwianRpIjoiNzFiNDI3ZWQtYzJkMC00YzgwLTliYjctYzZkMmFiN2FjNGZi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4YTY1NGVkMy04NzRjLTRjOGMtOGIwNi1iMGYzY2IxZjFjMGE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4YTY1NGVkMy04NzRjLTRjOGMtOGIwNi1iMGYzY2IxZjFjMGE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nPkbYclyv8Q54RBa_1gDTVKrmKZl32DAX9IipBxrjpmlnxP2fiTMJXjSqNLh15bxBhgWskpqfTabR6pkg1gTCSqeLxPmVcwjBot-xEFzP-POxj0yLu2HOaL1M_gUS3f7x8g_JPVgDPjS6vi-PjenNdIBIQ-e0cst9bW6O2fsIBNqqQFoi9nlx4aLJDjhyZYCm4Ww4BEyeE4ZGPP7Bk0UUpwGekOtq02ZlHO8BDIDeXXciThYj5Np00cSBDk_FRSA-mr9JUdU--TbvOIyuLHilZC2wnmt1HTg3jx8kLoxYncxxtJ-u0GNxg5jaccC7lFoeN5NL-XcRbHRi7JWsYWbhA"/>
    <n v="101"/>
    <s v="101 | Rosa Odar Prueba"/>
    <s v="application/json, text/plain, */*"/>
    <s v="application/json"/>
    <n v="20100010136"/>
    <s v="cambioagenciatripulante-command"/>
    <s v="https://gateway-apim-test.vuce.gob.pe/pass-through-https-cert/cp2/cambioagenciatripulante-command/1.0/cambio-agencia-tripulante"/>
    <n v="127"/>
    <n v="127"/>
    <s v="https://gateway-apim-test.vuce.gob.pe/pass-through-https-cert/cp2/cambioagenciatripulante-command/1.0/cambio-agencia-tripulante"/>
    <s v="https://gateway-apim-test.vuce.gob.pe/pass-through-https-cert/cp2/cambioagenciatripulante-command/1.0/cambio-agencia-tripulante"/>
    <x v="147"/>
  </r>
  <r>
    <s v="No agrupado"/>
    <x v="0"/>
    <x v="7"/>
    <x v="23"/>
    <x v="3"/>
    <s v="https://gateway-apim-test.vuce.gob.pe/pass-through-https-cert/cp2/cambioagenciatripulante-query/1.0/cambio-agencia-tripulante/filter?numberpage=1&amp;sizepage=25&amp;codeAgencia=1"/>
    <s v="No aplica"/>
    <s v="Bearer eyJhbGciOiJSUzI1NiIsInR5cCIgOiAiSldUIiwia2lkIiA6ICJZbzNJa18xYU9XUk5QcWxPLVJVTmUzVjhESldTU2U0eUgybFp4MG52cy1rIn0.eyJleHAiOjE3NTU5OTI4MDAsImlhdCI6MTc1NTk5MTAwMCwianRpIjoiNzFiNDI3ZWQtYzJkMC00YzgwLTliYjctYzZkMmFiN2FjNGZi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4YTY1NGVkMy04NzRjLTRjOGMtOGIwNi1iMGYzY2IxZjFjMGE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4YTY1NGVkMy04NzRjLTRjOGMtOGIwNi1iMGYzY2IxZjFjMGE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nPkbYclyv8Q54RBa_1gDTVKrmKZl32DAX9IipBxrjpmlnxP2fiTMJXjSqNLh15bxBhgWskpqfTabR6pkg1gTCSqeLxPmVcwjBot-xEFzP-POxj0yLu2HOaL1M_gUS3f7x8g_JPVgDPjS6vi-PjenNdIBIQ-e0cst9bW6O2fsIBNqqQFoi9nlx4aLJDjhyZYCm4Ww4BEyeE4ZGPP7Bk0UUpwGekOtq02ZlHO8BDIDeXXciThYj5Np00cSBDk_FRSA-mr9JUdU--TbvOIyuLHilZC2wnmt1HTg3jx8kLoxYncxxtJ-u0GNxg5jaccC7lFoeN5NL-XcRbHRi7JWsYWbhA"/>
    <n v="101"/>
    <s v="101 | Rosa Odar Prueba"/>
    <s v="application/json, text/plain, */*"/>
    <s v="No aplica"/>
    <n v="20100010136"/>
    <s v="cambioagenciatripulante-query"/>
    <s v="https://gateway-apim-test.vuce.gob.pe/pass-through-https-cert/cp2/cambioagenciatripulante-query/1.0/cambio-agencia-tripulante/filter?numberpage=1&amp;sizepage=25&amp;codeAgencia=1"/>
    <n v="171"/>
    <n v="133"/>
    <s v="https://gateway-apim-test.vuce.gob.pe/pass-through-https-cert/cp2/cambioagenciatripulante-query/1.0/cambio-agencia-tripulante/filter?"/>
    <s v="https://gateway-apim-test.vuce.gob.pe/pass-through-https-cert/cp2/cambioagenciatripulante-query/1.0/cambio-agencia-tripulante/filter?"/>
    <x v="148"/>
  </r>
  <r>
    <s v="No agrupado"/>
    <x v="0"/>
    <x v="7"/>
    <x v="23"/>
    <x v="3"/>
    <s v="https://gateway-apim-test.vuce.gob.pe/pass-through-https-cert/cp2/cambioagenciatripulante-query/1.0/cambio-agencia-tripulante/filter?numberpage=1&amp;sizepage=25&amp;codeAgencia=1"/>
    <s v="No aplica"/>
    <s v="Bearer eyJhbGciOiJSUzI1NiIsInR5cCIgOiAiSldUIiwia2lkIiA6ICJZbzNJa18xYU9XUk5QcWxPLVJVTmUzVjhESldTU2U0eUgybFp4MG52cy1rIn0.eyJleHAiOjE3NTU5OTI4MDAsImlhdCI6MTc1NTk5MTAwMCwianRpIjoiNzFiNDI3ZWQtYzJkMC00YzgwLTliYjctYzZkMmFiN2FjNGZi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4YTY1NGVkMy04NzRjLTRjOGMtOGIwNi1iMGYzY2IxZjFjMGE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4YTY1NGVkMy04NzRjLTRjOGMtOGIwNi1iMGYzY2IxZjFjMGE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nPkbYclyv8Q54RBa_1gDTVKrmKZl32DAX9IipBxrjpmlnxP2fiTMJXjSqNLh15bxBhgWskpqfTabR6pkg1gTCSqeLxPmVcwjBot-xEFzP-POxj0yLu2HOaL1M_gUS3f7x8g_JPVgDPjS6vi-PjenNdIBIQ-e0cst9bW6O2fsIBNqqQFoi9nlx4aLJDjhyZYCm4Ww4BEyeE4ZGPP7Bk0UUpwGekOtq02ZlHO8BDIDeXXciThYj5Np00cSBDk_FRSA-mr9JUdU--TbvOIyuLHilZC2wnmt1HTg3jx8kLoxYncxxtJ-u0GNxg5jaccC7lFoeN5NL-XcRbHRi7JWsYWbhA"/>
    <n v="101"/>
    <s v="101 | Rosa Odar Prueba"/>
    <s v="application/json, text/plain, */*"/>
    <s v="No aplica"/>
    <n v="20100010136"/>
    <s v="cambioagenciatripulante-query"/>
    <s v="https://gateway-apim-test.vuce.gob.pe/pass-through-https-cert/cp2/cambioagenciatripulante-query/1.0/cambio-agencia-tripulante/filter?numberpage=1&amp;sizepage=25&amp;codeAgencia=1"/>
    <n v="171"/>
    <n v="133"/>
    <s v="https://gateway-apim-test.vuce.gob.pe/pass-through-https-cert/cp2/cambioagenciatripulante-query/1.0/cambio-agencia-tripulante/filter?"/>
    <s v="https://gateway-apim-test.vuce.gob.pe/pass-through-https-cert/cp2/cambioagenciatripulante-query/1.0/cambio-agencia-tripulante/filter?"/>
    <x v="148"/>
  </r>
  <r>
    <s v="No agrupado"/>
    <x v="0"/>
    <x v="7"/>
    <x v="93"/>
    <x v="3"/>
    <s v="https://gateway-apim-test.vuce.gob.pe/pass-through-https-cert/cp2/cambioagenciatripulante-query/1.0/cambio-agencia-tripulante/nave/filter?puertoEscala=CLL&amp;agenciaId=39"/>
    <s v="No aplica"/>
    <s v="Bearer eyJhbGciOiJSUzI1NiIsInR5cCIgOiAiSldUIiwia2lkIiA6ICJZbzNJa18xYU9XUk5QcWxPLVJVTmUzVjhESldTU2U0eUgybFp4MG52cy1rIn0.eyJleHAiOjE3NTU5OTI4MDAsImlhdCI6MTc1NTk5MTAwMCwianRpIjoiNzFiNDI3ZWQtYzJkMC00YzgwLTliYjctYzZkMmFiN2FjNGZi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4YTY1NGVkMy04NzRjLTRjOGMtOGIwNi1iMGYzY2IxZjFjMGE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4YTY1NGVkMy04NzRjLTRjOGMtOGIwNi1iMGYzY2IxZjFjMGE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nPkbYclyv8Q54RBa_1gDTVKrmKZl32DAX9IipBxrjpmlnxP2fiTMJXjSqNLh15bxBhgWskpqfTabR6pkg1gTCSqeLxPmVcwjBot-xEFzP-POxj0yLu2HOaL1M_gUS3f7x8g_JPVgDPjS6vi-PjenNdIBIQ-e0cst9bW6O2fsIBNqqQFoi9nlx4aLJDjhyZYCm4Ww4BEyeE4ZGPP7Bk0UUpwGekOtq02ZlHO8BDIDeXXciThYj5Np00cSBDk_FRSA-mr9JUdU--TbvOIyuLHilZC2wnmt1HTg3jx8kLoxYncxxtJ-u0GNxg5jaccC7lFoeN5NL-XcRbHRi7JWsYWbhA"/>
    <n v="101"/>
    <s v="101 | Rosa Odar Prueba"/>
    <s v="application/json, text/plain, */*"/>
    <s v="No aplica"/>
    <n v="20100010136"/>
    <s v="cambioagenciatripulante-query"/>
    <s v="https://gateway-apim-test.vuce.gob.pe/pass-through-https-cert/cp2/cambioagenciatripulante-query/1.0/cambio-agencia-tripulante/nave/filter?puertoEscala=CLL&amp;agenciaId=39"/>
    <n v="167"/>
    <n v="138"/>
    <s v="https://gateway-apim-test.vuce.gob.pe/pass-through-https-cert/cp2/cambioagenciatripulante-query/1.0/cambio-agencia-tripulante/nave/filter?"/>
    <s v="https://gateway-apim-test.vuce.gob.pe/pass-through-https-cert/cp2/cambioagenciatripulante-query/1.0/cambio-agencia-tripulante/nave/filter?"/>
    <x v="149"/>
  </r>
  <r>
    <s v="No agrupado"/>
    <x v="0"/>
    <x v="7"/>
    <x v="94"/>
    <x v="3"/>
    <s v="https://gateway-apim-test.vuce.gob.pe/pass-through-https-cert/cp2/cambioagenciatripulante-query/1.0/cambio-agencia-tripulante/nave-by-nrodue?puertoEscala=CLL&amp;annoEscala=2025&amp;numeroEscala=886"/>
    <s v="No aplica"/>
    <s v="Bearer eyJhbGciOiJSUzI1NiIsInR5cCIgOiAiSldUIiwia2lkIiA6ICJZbzNJa18xYU9XUk5QcWxPLVJVTmUzVjhESldTU2U0eUgybFp4MG52cy1rIn0.eyJleHAiOjE3NTU5OTI4MDAsImlhdCI6MTc1NTk5MTAwMCwianRpIjoiNzFiNDI3ZWQtYzJkMC00YzgwLTliYjctYzZkMmFiN2FjNGZi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4YTY1NGVkMy04NzRjLTRjOGMtOGIwNi1iMGYzY2IxZjFjMGE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4YTY1NGVkMy04NzRjLTRjOGMtOGIwNi1iMGYzY2IxZjFjMGE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nPkbYclyv8Q54RBa_1gDTVKrmKZl32DAX9IipBxrjpmlnxP2fiTMJXjSqNLh15bxBhgWskpqfTabR6pkg1gTCSqeLxPmVcwjBot-xEFzP-POxj0yLu2HOaL1M_gUS3f7x8g_JPVgDPjS6vi-PjenNdIBIQ-e0cst9bW6O2fsIBNqqQFoi9nlx4aLJDjhyZYCm4Ww4BEyeE4ZGPP7Bk0UUpwGekOtq02ZlHO8BDIDeXXciThYj5Np00cSBDk_FRSA-mr9JUdU--TbvOIyuLHilZC2wnmt1HTg3jx8kLoxYncxxtJ-u0GNxg5jaccC7lFoeN5NL-XcRbHRi7JWsYWbhA"/>
    <n v="101"/>
    <s v="101 | Rosa Odar Prueba"/>
    <s v="application/json, text/plain, */*"/>
    <s v="No aplica"/>
    <n v="20100010136"/>
    <s v="cambioagenciatripulante-query"/>
    <s v="https://gateway-apim-test.vuce.gob.pe/pass-through-https-cert/cp2/cambioagenciatripulante-query/1.0/cambio-agencia-tripulante/nave-by-nrodue?puertoEscala=CLL&amp;annoEscala=2025&amp;numeroEscala=886"/>
    <n v="190"/>
    <n v="141"/>
    <s v="https://gateway-apim-test.vuce.gob.pe/pass-through-https-cert/cp2/cambioagenciatripulante-query/1.0/cambio-agencia-tripulante/nave-by-nrodue?"/>
    <s v="https://gateway-apim-test.vuce.gob.pe/pass-through-https-cert/cp2/cambioagenciatripulante-query/1.0/cambio-agencia-tripulante/nave-by-nrodue?"/>
    <x v="150"/>
  </r>
  <r>
    <s v="No agrupado"/>
    <x v="0"/>
    <x v="7"/>
    <x v="16"/>
    <x v="3"/>
    <s v="https://gateway-apim-test.vuce.gob.pe/pass-through-https-cert/cp2/cambioagenciatripulante-query/1.0/cambio-agencia-tripulante/search?numberpage=1&amp;sizepage=25&amp;puertoEscala=CLL&amp;annoEscala=2025&amp;codeAgencia=1"/>
    <s v="No aplica"/>
    <s v="Bearer eyJhbGciOiJSUzI1NiIsInR5cCIgOiAiSldUIiwia2lkIiA6ICJZbzNJa18xYU9XUk5QcWxPLVJVTmUzVjhESldTU2U0eUgybFp4MG52cy1rIn0.eyJleHAiOjE3NTU5OTI4MDAsImlhdCI6MTc1NTk5MTAwMCwianRpIjoiNzFiNDI3ZWQtYzJkMC00YzgwLTliYjctYzZkMmFiN2FjNGZi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4YTY1NGVkMy04NzRjLTRjOGMtOGIwNi1iMGYzY2IxZjFjMGE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4YTY1NGVkMy04NzRjLTRjOGMtOGIwNi1iMGYzY2IxZjFjMGE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nPkbYclyv8Q54RBa_1gDTVKrmKZl32DAX9IipBxrjpmlnxP2fiTMJXjSqNLh15bxBhgWskpqfTabR6pkg1gTCSqeLxPmVcwjBot-xEFzP-POxj0yLu2HOaL1M_gUS3f7x8g_JPVgDPjS6vi-PjenNdIBIQ-e0cst9bW6O2fsIBNqqQFoi9nlx4aLJDjhyZYCm4Ww4BEyeE4ZGPP7Bk0UUpwGekOtq02ZlHO8BDIDeXXciThYj5Np00cSBDk_FRSA-mr9JUdU--TbvOIyuLHilZC2wnmt1HTg3jx8kLoxYncxxtJ-u0GNxg5jaccC7lFoeN5NL-XcRbHRi7JWsYWbhA"/>
    <n v="101"/>
    <s v="101 | Rosa Odar Prueba"/>
    <s v="application/json, text/plain, */*"/>
    <s v="No aplica"/>
    <n v="20100010136"/>
    <s v="cambioagenciatripulante-query"/>
    <s v="https://gateway-apim-test.vuce.gob.pe/pass-through-https-cert/cp2/cambioagenciatripulante-query/1.0/cambio-agencia-tripulante/search?numberpage=1&amp;sizepage=25&amp;puertoEscala=CLL&amp;annoEscala=2025&amp;codeAgencia=1"/>
    <n v="204"/>
    <n v="133"/>
    <s v="https://gateway-apim-test.vuce.gob.pe/pass-through-https-cert/cp2/cambioagenciatripulante-query/1.0/cambio-agencia-tripulante/search?"/>
    <s v="https://gateway-apim-test.vuce.gob.pe/pass-through-https-cert/cp2/cambioagenciatripulante-query/1.0/cambio-agencia-tripulante/search?"/>
    <x v="151"/>
  </r>
  <r>
    <s v="No agrupado"/>
    <x v="0"/>
    <x v="7"/>
    <x v="92"/>
    <x v="3"/>
    <s v="https://gateway-apim-test.vuce.gob.pe/pass-through-https-cert/cp2/cambioagenciatripulante-query/1.0/cambio-agencia-tripulante/search?numberpage=1&amp;sizepage=25&amp;puertoEscala=CLL&amp;annoEscala=2025&amp;codeAgencia=1"/>
    <s v="No aplica"/>
    <s v="Bearer eyJhbGciOiJSUzI1NiIsInR5cCIgOiAiSldUIiwia2lkIiA6ICJZbzNJa18xYU9XUk5QcWxPLVJVTmUzVjhESldTU2U0eUgybFp4MG52cy1rIn0.eyJleHAiOjE3NTU5OTI4MDAsImlhdCI6MTc1NTk5MTAwMCwianRpIjoiNzFiNDI3ZWQtYzJkMC00YzgwLTliYjctYzZkMmFiN2FjNGZi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4YTY1NGVkMy04NzRjLTRjOGMtOGIwNi1iMGYzY2IxZjFjMGE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4YTY1NGVkMy04NzRjLTRjOGMtOGIwNi1iMGYzY2IxZjFjMGE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nPkbYclyv8Q54RBa_1gDTVKrmKZl32DAX9IipBxrjpmlnxP2fiTMJXjSqNLh15bxBhgWskpqfTabR6pkg1gTCSqeLxPmVcwjBot-xEFzP-POxj0yLu2HOaL1M_gUS3f7x8g_JPVgDPjS6vi-PjenNdIBIQ-e0cst9bW6O2fsIBNqqQFoi9nlx4aLJDjhyZYCm4Ww4BEyeE4ZGPP7Bk0UUpwGekOtq02ZlHO8BDIDeXXciThYj5Np00cSBDk_FRSA-mr9JUdU--TbvOIyuLHilZC2wnmt1HTg3jx8kLoxYncxxtJ-u0GNxg5jaccC7lFoeN5NL-XcRbHRi7JWsYWbhA"/>
    <n v="101"/>
    <s v="101 | Rosa Odar Prueba"/>
    <s v="application/json, text/plain, */*"/>
    <s v="No aplica"/>
    <n v="20100010136"/>
    <s v="cambioagenciatripulante-query"/>
    <s v="https://gateway-apim-test.vuce.gob.pe/pass-through-https-cert/cp2/cambioagenciatripulante-query/1.0/cambio-agencia-tripulante/search?numberpage=1&amp;sizepage=25&amp;puertoEscala=CLL&amp;annoEscala=2025&amp;codeAgencia=1"/>
    <n v="204"/>
    <n v="133"/>
    <s v="https://gateway-apim-test.vuce.gob.pe/pass-through-https-cert/cp2/cambioagenciatripulante-query/1.0/cambio-agencia-tripulante/search?"/>
    <s v="https://gateway-apim-test.vuce.gob.pe/pass-through-https-cert/cp2/cambioagenciatripulante-query/1.0/cambio-agencia-tripulante/search?"/>
    <x v="151"/>
  </r>
  <r>
    <s v="No agrupado"/>
    <x v="0"/>
    <x v="7"/>
    <x v="22"/>
    <x v="3"/>
    <s v="https://gateway-apim-test.vuce.gob.pe/pass-through-https-cert/cp2/cambioagenciatripulante-query/1.0/cambio-agencia-tripulante?numberpage=1&amp;sizepage=25&amp;puertoEscala=CLL&amp;annoEscala=2025&amp;numeroEscala=0791&amp;codeAgencia=1"/>
    <s v="No aplica"/>
    <s v="Bearer eyJhbGciOiJSUzI1NiIsInR5cCIgOiAiSldUIiwia2lkIiA6ICJZbzNJa18xYU9XUk5QcWxPLVJVTmUzVjhESldTU2U0eUgybFp4MG52cy1rIn0.eyJleHAiOjE3NTU5OTI4MDAsImlhdCI6MTc1NTk5MTAwMCwianRpIjoiNzFiNDI3ZWQtYzJkMC00YzgwLTliYjctYzZkMmFiN2FjNGZi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4YTY1NGVkMy04NzRjLTRjOGMtOGIwNi1iMGYzY2IxZjFjMGE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4YTY1NGVkMy04NzRjLTRjOGMtOGIwNi1iMGYzY2IxZjFjMGE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nPkbYclyv8Q54RBa_1gDTVKrmKZl32DAX9IipBxrjpmlnxP2fiTMJXjSqNLh15bxBhgWskpqfTabR6pkg1gTCSqeLxPmVcwjBot-xEFzP-POxj0yLu2HOaL1M_gUS3f7x8g_JPVgDPjS6vi-PjenNdIBIQ-e0cst9bW6O2fsIBNqqQFoi9nlx4aLJDjhyZYCm4Ww4BEyeE4ZGPP7Bk0UUpwGekOtq02ZlHO8BDIDeXXciThYj5Np00cSBDk_FRSA-mr9JUdU--TbvOIyuLHilZC2wnmt1HTg3jx8kLoxYncxxtJ-u0GNxg5jaccC7lFoeN5NL-XcRbHRi7JWsYWbhA"/>
    <n v="101"/>
    <s v="101 | Rosa Odar Prueba"/>
    <s v="application/json, text/plain, */*"/>
    <s v="No aplica"/>
    <n v="20100010136"/>
    <s v="cambioagenciatripulante-query"/>
    <s v="https://gateway-apim-test.vuce.gob.pe/pass-through-https-cert/cp2/cambioagenciatripulante-query/1.0/cambio-agencia-tripulante?numberpage=1&amp;sizepage=25&amp;puertoEscala=CLL&amp;annoEscala=2025&amp;numeroEscala=0791&amp;codeAgencia=1"/>
    <n v="215"/>
    <n v="126"/>
    <s v="https://gateway-apim-test.vuce.gob.pe/pass-through-https-cert/cp2/cambioagenciatripulante-query/1.0/cambio-agencia-tripulante?"/>
    <s v="https://gateway-apim-test.vuce.gob.pe/pass-through-https-cert/cp2/cambioagenciatripulante-query/1.0/cambio-agencia-tripulante?"/>
    <x v="152"/>
  </r>
  <r>
    <s v="No agrupado"/>
    <x v="0"/>
    <x v="7"/>
    <x v="16"/>
    <x v="3"/>
    <s v="https://gateway-apim-test.vuce.gob.pe/pass-through-https-cert/cp2/comunes-query/1.0/master/allByCode?code=agencia"/>
    <s v="No aplica"/>
    <s v="Bearer eyJhbGciOiJSUzI1NiIsInR5cCIgOiAiSldUIiwia2lkIiA6ICJZbzNJa18xYU9XUk5QcWxPLVJVTmUzVjhESldTU2U0eUgybFp4MG52cy1rIn0.eyJleHAiOjE3NTU5OTI4MDAsImlhdCI6MTc1NTk5MTAwMCwianRpIjoiNzFiNDI3ZWQtYzJkMC00YzgwLTliYjctYzZkMmFiN2FjNGZi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4YTY1NGVkMy04NzRjLTRjOGMtOGIwNi1iMGYzY2IxZjFjMGE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4YTY1NGVkMy04NzRjLTRjOGMtOGIwNi1iMGYzY2IxZjFjMGE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nPkbYclyv8Q54RBa_1gDTVKrmKZl32DAX9IipBxrjpmlnxP2fiTMJXjSqNLh15bxBhgWskpqfTabR6pkg1gTCSqeLxPmVcwjBot-xEFzP-POxj0yLu2HOaL1M_gUS3f7x8g_JPVgDPjS6vi-PjenNdIBIQ-e0cst9bW6O2fsIBNqqQFoi9nlx4aLJDjhyZYCm4Ww4BEyeE4ZGPP7Bk0UUpwGekOtq02ZlHO8BDIDeXXciThYj5Np00cSBDk_FRSA-mr9JUdU--TbvOIyuLHilZC2wnmt1HTg3jx8kLoxYncxxtJ-u0GNxg5jaccC7lFoeN5NL-XcRbHRi7JWsYWbhA"/>
    <n v="101"/>
    <s v="101 | Rosa Odar Prueba"/>
    <s v="application/json, text/plain, */*"/>
    <s v="No aplica"/>
    <n v="20100010136"/>
    <s v="comunes-query"/>
    <s v="https://gateway-apim-test.vuce.gob.pe/pass-through-https-cert/cp2/comunes-query/1.0/master/allByCode?code=agencia"/>
    <n v="113"/>
    <n v="101"/>
    <s v="https://gateway-apim-test.vuce.gob.pe/pass-through-https-cert/cp2/comunes-query/1.0/master/allByCode?"/>
    <s v="https://gateway-apim-test.vuce.gob.pe/pass-through-https-cert/cp2/comunes-query/1.0/master/allByCode?"/>
    <x v="46"/>
  </r>
  <r>
    <s v="No agrupado"/>
    <x v="0"/>
    <x v="7"/>
    <x v="95"/>
    <x v="3"/>
    <s v="https://gateway-apim-test.vuce.gob.pe/pass-through-https-cert/cp2/comunes-query/1.0/master/allByCode?code=agencia"/>
    <s v="No aplica"/>
    <s v="Bearer eyJhbGciOiJSUzI1NiIsInR5cCIgOiAiSldUIiwia2lkIiA6ICJZbzNJa18xYU9XUk5QcWxPLVJVTmUzVjhESldTU2U0eUgybFp4MG52cy1rIn0.eyJleHAiOjE3NTU5OTI4MDAsImlhdCI6MTc1NTk5MTAwMCwianRpIjoiNzFiNDI3ZWQtYzJkMC00YzgwLTliYjctYzZkMmFiN2FjNGZi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4YTY1NGVkMy04NzRjLTRjOGMtOGIwNi1iMGYzY2IxZjFjMGE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4YTY1NGVkMy04NzRjLTRjOGMtOGIwNi1iMGYzY2IxZjFjMGE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nPkbYclyv8Q54RBa_1gDTVKrmKZl32DAX9IipBxrjpmlnxP2fiTMJXjSqNLh15bxBhgWskpqfTabR6pkg1gTCSqeLxPmVcwjBot-xEFzP-POxj0yLu2HOaL1M_gUS3f7x8g_JPVgDPjS6vi-PjenNdIBIQ-e0cst9bW6O2fsIBNqqQFoi9nlx4aLJDjhyZYCm4Ww4BEyeE4ZGPP7Bk0UUpwGekOtq02ZlHO8BDIDeXXciThYj5Np00cSBDk_FRSA-mr9JUdU--TbvOIyuLHilZC2wnmt1HTg3jx8kLoxYncxxtJ-u0GNxg5jaccC7lFoeN5NL-XcRbHRi7JWsYWbhA"/>
    <n v="101"/>
    <s v="101 | Rosa Odar Prueba"/>
    <s v="application/json, text/plain, */*"/>
    <s v="No aplica"/>
    <n v="20100010136"/>
    <s v="comunes-query"/>
    <s v="https://gateway-apim-test.vuce.gob.pe/pass-through-https-cert/cp2/comunes-query/1.0/master/allByCode?code=agencia"/>
    <n v="113"/>
    <n v="101"/>
    <s v="https://gateway-apim-test.vuce.gob.pe/pass-through-https-cert/cp2/comunes-query/1.0/master/allByCode?"/>
    <s v="https://gateway-apim-test.vuce.gob.pe/pass-through-https-cert/cp2/comunes-query/1.0/master/allByCode?"/>
    <x v="46"/>
  </r>
  <r>
    <s v="No agrupado"/>
    <x v="0"/>
    <x v="7"/>
    <x v="92"/>
    <x v="3"/>
    <s v="https://gateway-apim-test.vuce.gob.pe/pass-through-https-cert/cp2/comunes-query/1.0/master/allByCode?code=agencia"/>
    <s v="No aplica"/>
    <s v="Bearer eyJhbGciOiJSUzI1NiIsInR5cCIgOiAiSldUIiwia2lkIiA6ICJZbzNJa18xYU9XUk5QcWxPLVJVTmUzVjhESldTU2U0eUgybFp4MG52cy1rIn0.eyJleHAiOjE3NTU5OTI4MDAsImlhdCI6MTc1NTk5MTAwMCwianRpIjoiNzFiNDI3ZWQtYzJkMC00YzgwLTliYjctYzZkMmFiN2FjNGZi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4YTY1NGVkMy04NzRjLTRjOGMtOGIwNi1iMGYzY2IxZjFjMGE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4YTY1NGVkMy04NzRjLTRjOGMtOGIwNi1iMGYzY2IxZjFjMGE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nPkbYclyv8Q54RBa_1gDTVKrmKZl32DAX9IipBxrjpmlnxP2fiTMJXjSqNLh15bxBhgWskpqfTabR6pkg1gTCSqeLxPmVcwjBot-xEFzP-POxj0yLu2HOaL1M_gUS3f7x8g_JPVgDPjS6vi-PjenNdIBIQ-e0cst9bW6O2fsIBNqqQFoi9nlx4aLJDjhyZYCm4Ww4BEyeE4ZGPP7Bk0UUpwGekOtq02ZlHO8BDIDeXXciThYj5Np00cSBDk_FRSA-mr9JUdU--TbvOIyuLHilZC2wnmt1HTg3jx8kLoxYncxxtJ-u0GNxg5jaccC7lFoeN5NL-XcRbHRi7JWsYWbhA"/>
    <n v="101"/>
    <s v="101 | Rosa Odar Prueba"/>
    <s v="application/json, text/plain, */*"/>
    <s v="No aplica"/>
    <n v="20100010136"/>
    <s v="comunes-query"/>
    <s v="https://gateway-apim-test.vuce.gob.pe/pass-through-https-cert/cp2/comunes-query/1.0/master/allByCode?code=agencia"/>
    <n v="113"/>
    <n v="101"/>
    <s v="https://gateway-apim-test.vuce.gob.pe/pass-through-https-cert/cp2/comunes-query/1.0/master/allByCode?"/>
    <s v="https://gateway-apim-test.vuce.gob.pe/pass-through-https-cert/cp2/comunes-query/1.0/master/allByCode?"/>
    <x v="46"/>
  </r>
  <r>
    <s v="No agrupado"/>
    <x v="0"/>
    <x v="7"/>
    <x v="96"/>
    <x v="3"/>
    <s v="https://gateway-apim-test.vuce.gob.pe/pass-through-https-cert/cp2/documento/1.0/documentos?ecmDocumentoId=C0FBC598-0000-C221-98F9-16EA8112FAAD"/>
    <s v="No aplica"/>
    <s v="No aplica"/>
    <s v="No aplica"/>
    <s v="No aplica"/>
    <s v="application/json, text/plain, */*"/>
    <s v="No aplica"/>
    <s v="No aplica"/>
    <s v="documento"/>
    <s v="https://gateway-apim-test.vuce.gob.pe/pass-through-https-cert/cp2/documento/1.0/documentos?ecmDocumentoId=C0FBC598-0000-C221-98F9-16EA8112FAAD"/>
    <n v="142"/>
    <n v="91"/>
    <s v="https://gateway-apim-test.vuce.gob.pe/pass-through-https-cert/cp2/documento/1.0/documentos?"/>
    <s v="https://gateway-apim-test.vuce.gob.pe/pass-through-https-cert/cp2/documento/1.0/documentos?"/>
    <x v="153"/>
  </r>
  <r>
    <s v="No agrupado"/>
    <x v="0"/>
    <x v="7"/>
    <x v="16"/>
    <x v="3"/>
    <s v="https://gateway-apim-test.vuce.gob.pe/pass-through-https-cert/cp2/gestionduenave-query/1.0/escalas/puertos/nacional"/>
    <s v="No aplica"/>
    <s v="Bearer eyJhbGciOiJSUzI1NiIsInR5cCIgOiAiSldUIiwia2lkIiA6ICJZbzNJa18xYU9XUk5QcWxPLVJVTmUzVjhESldTU2U0eUgybFp4MG52cy1rIn0.eyJleHAiOjE3NTU5OTI4MDAsImlhdCI6MTc1NTk5MTAwMCwianRpIjoiNzFiNDI3ZWQtYzJkMC00YzgwLTliYjctYzZkMmFiN2FjNGZi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4YTY1NGVkMy04NzRjLTRjOGMtOGIwNi1iMGYzY2IxZjFjMGE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4YTY1NGVkMy04NzRjLTRjOGMtOGIwNi1iMGYzY2IxZjFjMGE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nPkbYclyv8Q54RBa_1gDTVKrmKZl32DAX9IipBxrjpmlnxP2fiTMJXjSqNLh15bxBhgWskpqfTabR6pkg1gTCSqeLxPmVcwjBot-xEFzP-POxj0yLu2HOaL1M_gUS3f7x8g_JPVgDPjS6vi-PjenNdIBIQ-e0cst9bW6O2fsIBNqqQFoi9nlx4aLJDjhyZYCm4Ww4BEyeE4ZGPP7Bk0UUpwGekOtq02ZlHO8BDIDeXXciThYj5Np00cSBDk_FRSA-mr9JUdU--TbvOIyuLHilZC2wnmt1HTg3jx8kLoxYncxxtJ-u0GNxg5jaccC7lFoeN5NL-XcRbHRi7JWsYWbhA"/>
    <n v="101"/>
    <s v="101 | Rosa Odar Prueba"/>
    <s v="application/json, text/plain, */*"/>
    <s v="No aplica"/>
    <n v="20100010136"/>
    <s v="gestionduenave-query"/>
    <s v="https://gateway-apim-test.vuce.gob.pe/pass-through-https-cert/cp2/gestionduenave-query/1.0/escalas/puertos/nacional"/>
    <n v="115"/>
    <n v="115"/>
    <s v="https://gateway-apim-test.vuce.gob.pe/pass-through-https-cert/cp2/gestionduenave-query/1.0/escalas/puertos/nacional"/>
    <s v="https://gateway-apim-test.vuce.gob.pe/pass-through-https-cert/cp2/gestionduenave-query/1.0/escalas/puertos/nacional"/>
    <x v="54"/>
  </r>
  <r>
    <s v="No agrupado"/>
    <x v="0"/>
    <x v="7"/>
    <x v="95"/>
    <x v="3"/>
    <s v="https://gateway-apim-test.vuce.gob.pe/pass-through-https-cert/cp2/gestionduenave-query/1.0/escalas/puertos/nacional"/>
    <s v="No aplica"/>
    <s v="Bearer eyJhbGciOiJSUzI1NiIsInR5cCIgOiAiSldUIiwia2lkIiA6ICJZbzNJa18xYU9XUk5QcWxPLVJVTmUzVjhESldTU2U0eUgybFp4MG52cy1rIn0.eyJleHAiOjE3NTU5OTI4MDAsImlhdCI6MTc1NTk5MTAwMCwianRpIjoiNzFiNDI3ZWQtYzJkMC00YzgwLTliYjctYzZkMmFiN2FjNGZi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4YTY1NGVkMy04NzRjLTRjOGMtOGIwNi1iMGYzY2IxZjFjMGE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4YTY1NGVkMy04NzRjLTRjOGMtOGIwNi1iMGYzY2IxZjFjMGE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nPkbYclyv8Q54RBa_1gDTVKrmKZl32DAX9IipBxrjpmlnxP2fiTMJXjSqNLh15bxBhgWskpqfTabR6pkg1gTCSqeLxPmVcwjBot-xEFzP-POxj0yLu2HOaL1M_gUS3f7x8g_JPVgDPjS6vi-PjenNdIBIQ-e0cst9bW6O2fsIBNqqQFoi9nlx4aLJDjhyZYCm4Ww4BEyeE4ZGPP7Bk0UUpwGekOtq02ZlHO8BDIDeXXciThYj5Np00cSBDk_FRSA-mr9JUdU--TbvOIyuLHilZC2wnmt1HTg3jx8kLoxYncxxtJ-u0GNxg5jaccC7lFoeN5NL-XcRbHRi7JWsYWbhA"/>
    <n v="101"/>
    <s v="101 | Rosa Odar Prueba"/>
    <s v="application/json, text/plain, */*"/>
    <s v="No aplica"/>
    <n v="20100010136"/>
    <s v="gestionduenave-query"/>
    <s v="https://gateway-apim-test.vuce.gob.pe/pass-through-https-cert/cp2/gestionduenave-query/1.0/escalas/puertos/nacional"/>
    <n v="115"/>
    <n v="115"/>
    <s v="https://gateway-apim-test.vuce.gob.pe/pass-through-https-cert/cp2/gestionduenave-query/1.0/escalas/puertos/nacional"/>
    <s v="https://gateway-apim-test.vuce.gob.pe/pass-through-https-cert/cp2/gestionduenave-query/1.0/escalas/puertos/nacional"/>
    <x v="54"/>
  </r>
  <r>
    <s v="No agrupado"/>
    <x v="0"/>
    <x v="7"/>
    <x v="92"/>
    <x v="3"/>
    <s v="https://gateway-apim-test.vuce.gob.pe/pass-through-https-cert/cp2/gestionduenave-query/1.0/escalas/puertos/nacional"/>
    <s v="No aplica"/>
    <s v="Bearer eyJhbGciOiJSUzI1NiIsInR5cCIgOiAiSldUIiwia2lkIiA6ICJZbzNJa18xYU9XUk5QcWxPLVJVTmUzVjhESldTU2U0eUgybFp4MG52cy1rIn0.eyJleHAiOjE3NTU5OTI4MDAsImlhdCI6MTc1NTk5MTAwMCwianRpIjoiNzFiNDI3ZWQtYzJkMC00YzgwLTliYjctYzZkMmFiN2FjNGZi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4YTY1NGVkMy04NzRjLTRjOGMtOGIwNi1iMGYzY2IxZjFjMGE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4YTY1NGVkMy04NzRjLTRjOGMtOGIwNi1iMGYzY2IxZjFjMGE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nPkbYclyv8Q54RBa_1gDTVKrmKZl32DAX9IipBxrjpmlnxP2fiTMJXjSqNLh15bxBhgWskpqfTabR6pkg1gTCSqeLxPmVcwjBot-xEFzP-POxj0yLu2HOaL1M_gUS3f7x8g_JPVgDPjS6vi-PjenNdIBIQ-e0cst9bW6O2fsIBNqqQFoi9nlx4aLJDjhyZYCm4Ww4BEyeE4ZGPP7Bk0UUpwGekOtq02ZlHO8BDIDeXXciThYj5Np00cSBDk_FRSA-mr9JUdU--TbvOIyuLHilZC2wnmt1HTg3jx8kLoxYncxxtJ-u0GNxg5jaccC7lFoeN5NL-XcRbHRi7JWsYWbhA"/>
    <n v="101"/>
    <s v="101 | Rosa Odar Prueba"/>
    <s v="application/json, text/plain, */*"/>
    <s v="No aplica"/>
    <n v="20100010136"/>
    <s v="gestionduenave-query"/>
    <s v="https://gateway-apim-test.vuce.gob.pe/pass-through-https-cert/cp2/gestionduenave-query/1.0/escalas/puertos/nacional"/>
    <n v="115"/>
    <n v="115"/>
    <s v="https://gateway-apim-test.vuce.gob.pe/pass-through-https-cert/cp2/gestionduenave-query/1.0/escalas/puertos/nacional"/>
    <s v="https://gateway-apim-test.vuce.gob.pe/pass-through-https-cert/cp2/gestionduenave-query/1.0/escalas/puertos/nacional"/>
    <x v="54"/>
  </r>
  <r>
    <s v="No agrupado"/>
    <x v="0"/>
    <x v="7"/>
    <x v="16"/>
    <x v="3"/>
    <s v="https://gateway-apim-test.vuce.gob.pe/pass-through-https-cert/cp2/translate/1.0/lang/es"/>
    <s v="No aplica"/>
    <s v="No aplica"/>
    <s v="No aplica"/>
    <s v="No aplica"/>
    <s v="application/json, text/plain, */*"/>
    <s v="No aplica"/>
    <s v="No aplica"/>
    <s v="translate"/>
    <s v="https://gateway-apim-test.vuce.gob.pe/pass-through-https-cert/cp2/translate/1.0/lang/es"/>
    <n v="87"/>
    <n v="87"/>
    <s v="https://gateway-apim-test.vuce.gob.pe/pass-through-https-cert/cp2/translate/1.0/lang/es"/>
    <s v="https://gateway-apim-test.vuce.gob.pe/pass-through-https-cert/cp2/translate/1.0/lang/es"/>
    <x v="55"/>
  </r>
  <r>
    <s v="No agrupado"/>
    <x v="0"/>
    <x v="8"/>
    <x v="97"/>
    <x v="5"/>
    <s v="https://gateway-apim-test.vuce.gob.pe/pass-through-https-cert/cp2/cambioagencia-command/1.0/cambioagencia/emisor?rucReceptor=20100010136&amp;cambioAgenciaId=342&amp;escalaId=2287&amp;nuevoRucReceptor=&amp;fecha=&amp;proceso=C"/>
    <s v="No aplica"/>
    <s v="Bearer eyJhbGciOiJSUzI1NiIsInR5cCIgOiAiSldUIiwia2lkIiA6ICJZbzNJa18xYU9XUk5QcWxPLVJVTmUzVjhESldTU2U0eUgybFp4MG52cy1rIn0.eyJleHAiOjE3NTU5OTI4MDAsImlhdCI6MTc1NTk5MTAwMCwianRpIjoiNzFiNDI3ZWQtYzJkMC00YzgwLTliYjctYzZkMmFiN2FjNGZi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4YTY1NGVkMy04NzRjLTRjOGMtOGIwNi1iMGYzY2IxZjFjMGE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4YTY1NGVkMy04NzRjLTRjOGMtOGIwNi1iMGYzY2IxZjFjMGE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nPkbYclyv8Q54RBa_1gDTVKrmKZl32DAX9IipBxrjpmlnxP2fiTMJXjSqNLh15bxBhgWskpqfTabR6pkg1gTCSqeLxPmVcwjBot-xEFzP-POxj0yLu2HOaL1M_gUS3f7x8g_JPVgDPjS6vi-PjenNdIBIQ-e0cst9bW6O2fsIBNqqQFoi9nlx4aLJDjhyZYCm4Ww4BEyeE4ZGPP7Bk0UUpwGekOtq02ZlHO8BDIDeXXciThYj5Np00cSBDk_FRSA-mr9JUdU--TbvOIyuLHilZC2wnmt1HTg3jx8kLoxYncxxtJ-u0GNxg5jaccC7lFoeN5NL-XcRbHRi7JWsYWbhA"/>
    <n v="101"/>
    <s v="101 | Rosa Odar Prueba"/>
    <s v="application/json, text/plain, */*"/>
    <s v="No aplica"/>
    <n v="20100010136"/>
    <s v="cambioagencia-command"/>
    <s v="https://gateway-apim-test.vuce.gob.pe/pass-through-https-cert/cp2/cambioagencia-command/1.0/cambioagencia/emisor?rucReceptor=20100010136&amp;cambioAgenciaId=342&amp;escalaId=2287&amp;nuevoRucReceptor=&amp;fecha=&amp;proceso=C"/>
    <n v="205"/>
    <n v="113"/>
    <s v="https://gateway-apim-test.vuce.gob.pe/pass-through-https-cert/cp2/cambioagencia-command/1.0/cambioagencia/emisor?"/>
    <s v="https://gateway-apim-test.vuce.gob.pe/pass-through-https-cert/cp2/cambioagencia-command/1.0/cambioagencia/emisor?"/>
    <x v="154"/>
  </r>
  <r>
    <s v="No agrupado"/>
    <x v="0"/>
    <x v="8"/>
    <x v="98"/>
    <x v="5"/>
    <s v="https://gateway-apim-test.vuce.gob.pe/pass-through-https-cert/cp2/cambioagencia-command/1.0/cambioagencia/emisor?rucReceptor=20100010136&amp;cambioAgenciaId=342&amp;escalaId=2287&amp;nuevoRucReceptor=20554128395&amp;fecha=23-08-2025%2018:21&amp;proceso=M"/>
    <s v="No aplica"/>
    <s v="Bearer eyJhbGciOiJSUzI1NiIsInR5cCIgOiAiSldUIiwia2lkIiA6ICJZbzNJa18xYU9XUk5QcWxPLVJVTmUzVjhESldTU2U0eUgybFp4MG52cy1rIn0.eyJleHAiOjE3NTU5OTI4MDAsImlhdCI6MTc1NTk5MTAwMCwianRpIjoiNzFiNDI3ZWQtYzJkMC00YzgwLTliYjctYzZkMmFiN2FjNGZi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4YTY1NGVkMy04NzRjLTRjOGMtOGIwNi1iMGYzY2IxZjFjMGE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4YTY1NGVkMy04NzRjLTRjOGMtOGIwNi1iMGYzY2IxZjFjMGE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nPkbYclyv8Q54RBa_1gDTVKrmKZl32DAX9IipBxrjpmlnxP2fiTMJXjSqNLh15bxBhgWskpqfTabR6pkg1gTCSqeLxPmVcwjBot-xEFzP-POxj0yLu2HOaL1M_gUS3f7x8g_JPVgDPjS6vi-PjenNdIBIQ-e0cst9bW6O2fsIBNqqQFoi9nlx4aLJDjhyZYCm4Ww4BEyeE4ZGPP7Bk0UUpwGekOtq02ZlHO8BDIDeXXciThYj5Np00cSBDk_FRSA-mr9JUdU--TbvOIyuLHilZC2wnmt1HTg3jx8kLoxYncxxtJ-u0GNxg5jaccC7lFoeN5NL-XcRbHRi7JWsYWbhA"/>
    <n v="101"/>
    <s v="101 | Rosa Odar Prueba"/>
    <s v="application/json, text/plain, */*"/>
    <s v="No aplica"/>
    <n v="20100010136"/>
    <s v="cambioagencia-command"/>
    <s v="https://gateway-apim-test.vuce.gob.pe/pass-through-https-cert/cp2/cambioagencia-command/1.0/cambioagencia/emisor?rucReceptor=20100010136&amp;cambioAgenciaId=342&amp;escalaId=2287&amp;nuevoRucReceptor=20554128395&amp;fecha=23-08-2025%2018:21&amp;proceso=M"/>
    <n v="234"/>
    <n v="113"/>
    <s v="https://gateway-apim-test.vuce.gob.pe/pass-through-https-cert/cp2/cambioagencia-command/1.0/cambioagencia/emisor?"/>
    <s v="https://gateway-apim-test.vuce.gob.pe/pass-through-https-cert/cp2/cambioagencia-command/1.0/cambioagencia/emisor?"/>
    <x v="154"/>
  </r>
  <r>
    <s v="No agrupado"/>
    <x v="0"/>
    <x v="8"/>
    <x v="99"/>
    <x v="5"/>
    <s v="https://gateway-apim-test.vuce.gob.pe/pass-through-https-cert/cp2/cambioagencia-command/1.0/cambioagencia/receptor?rucReceptor=20100010136&amp;cambioAgenciaId=338&amp;escalaId=1411&amp;proceso=A"/>
    <s v="No aplica"/>
    <s v="Bearer eyJhbGciOiJSUzI1NiIsInR5cCIgOiAiSldUIiwia2lkIiA6ICJZbzNJa18xYU9XUk5QcWxPLVJVTmUzVjhESldTU2U0eUgybFp4MG52cy1rIn0.eyJleHAiOjE3NTYxNDU3MzIsImlhdCI6MTc1NjE0MzkzMiwianRpIjoiNTQ4ZTk1MzctMDBmZi00MTRhLTk4MTMtNWRiNGEwYzMwNzg4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JlYTc0OTQ4My0wY2U2LTRjZjUtYTIzMC04ZjViMmUwMDNjMGE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JlYTc0OTQ4My0wY2U2LTRjZjUtYTIzMC04ZjViMmUwMDNjMGE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qBFYaOEpZ9_E0BEj7youwVGkfQbwuQoKpdOsCGMn8zxWad3l_VCxbRoNfJpleiITVIOYpSYpJ0WUvowalUv75S3Pwc2jostcl3xo-wjgrl1x1-pk5D2dUhfUC8PJMbNjSITKk85KIGIqm4_tU4IBll3D5N0Ymym2EL3pl7k7gHgKgUIisqUAxl80WlO4f_shrEq8gt8CwJRGNYSTRfGVcVbqDcGSbpPUKz50EN1zbizSKLVMPkTRcM-jj0nL3UD6sZlaC5fUMDUB5D2RqQHN8l5S8M_0dU3M2J2WBAiATKZOymn8viLFcVqOr5M7EOsu-cY84cBGiHf9yJjpPoqgHA"/>
    <n v="101"/>
    <s v="101 | Rosa Odar Prueba"/>
    <s v="application/json, text/plain, */*"/>
    <s v="No aplica"/>
    <n v="20100010136"/>
    <s v="cambioagencia-command"/>
    <s v="https://gateway-apim-test.vuce.gob.pe/pass-through-https-cert/cp2/cambioagencia-command/1.0/cambioagencia/receptor?rucReceptor=20100010136&amp;cambioAgenciaId=338&amp;escalaId=1411&amp;proceso=A"/>
    <n v="182"/>
    <n v="115"/>
    <s v="https://gateway-apim-test.vuce.gob.pe/pass-through-https-cert/cp2/cambioagencia-command/1.0/cambioagencia/receptor?"/>
    <s v="https://gateway-apim-test.vuce.gob.pe/pass-through-https-cert/cp2/cambioagencia-command/1.0/cambioagencia/receptor?"/>
    <x v="155"/>
  </r>
  <r>
    <s v="No agrupado"/>
    <x v="0"/>
    <x v="8"/>
    <x v="16"/>
    <x v="3"/>
    <s v="https://gateway-apim-test.vuce.gob.pe/pass-through-https-cert/cp2/cambioagencia-query/1.0/cambioagencia?rucReceptor=20100010136"/>
    <s v="No aplica"/>
    <s v="Bearer eyJhbGciOiJSUzI1NiIsInR5cCIgOiAiSldUIiwia2lkIiA6ICJZbzNJa18xYU9XUk5QcWxPLVJVTmUzVjhESldTU2U0eUgybFp4MG52cy1rIn0.eyJleHAiOjE3NTU5MDA2MTMsImlhdCI6MTc1NTg5ODgxMywianRpIjoiNjhjMWJkMzQtZWRiYS00MGUxLWJiNzctZjcxNmM2YmEyNDE2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5ZjJjNTJmYS01NjE0LTQ1NDgtOTYyZi1jYmJkZDIxZjdhZmU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5ZjJjNTJmYS01NjE0LTQ1NDgtOTYyZi1jYmJkZDIxZjdhZmU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m6aRVCeGybjpb7ttl555BXRaixPo9Y90Ho2x8I7kutf4D-vRjkRTSSWjKnp5aCqzLi8WYgPVlF0XRPB3IBee6KY502tqyNKEluO2Z02xCDYI-coCRcjpKZxMVYSGxf0Ed8S4-EcoYEfYUwL-AX3PTGMxoEDWo4Fis0R3UdmmoEg_OFo3Nw1UD2ZkUG7Lz9mVsU2hvfWwQaTPLZhjRl8e5NduSuCX2faDNAZRKn_J6O576GnIvQOl3D5fOn2qNhqETpms--OxzUl6pC1kC1EPgbEGk2Pt2BLyFn2hdX5h0rboW1G482ZSOdthhc0xrhbpqkSqISDYAwA_aCBB6I2KJA"/>
    <n v="101"/>
    <s v="101 | Rosa Odar Prueba"/>
    <s v="application/json, text/plain, */*"/>
    <s v="No aplica"/>
    <n v="20100010136"/>
    <s v="cambioagencia-query"/>
    <s v="https://gateway-apim-test.vuce.gob.pe/pass-through-https-cert/cp2/cambioagencia-query/1.0/cambioagencia?rucReceptor=20100010136"/>
    <n v="127"/>
    <n v="104"/>
    <s v="https://gateway-apim-test.vuce.gob.pe/pass-through-https-cert/cp2/cambioagencia-query/1.0/cambioagencia?"/>
    <s v="https://gateway-apim-test.vuce.gob.pe/pass-through-https-cert/cp2/cambioagencia-query/1.0/cambioagencia?"/>
    <x v="156"/>
  </r>
  <r>
    <s v="No agrupado"/>
    <x v="0"/>
    <x v="8"/>
    <x v="98"/>
    <x v="3"/>
    <s v="https://gateway-apim-test.vuce.gob.pe/pass-through-https-cert/cp2/cambioagencia-query/1.0/cambioagencia?rucReceptor=20100010136"/>
    <s v="No aplica"/>
    <s v="Bearer eyJhbGciOiJSUzI1NiIsInR5cCIgOiAiSldUIiwia2lkIiA6ICJZbzNJa18xYU9XUk5QcWxPLVJVTmUzVjhESldTU2U0eUgybFp4MG52cy1rIn0.eyJleHAiOjE3NTU5OTI4MDAsImlhdCI6MTc1NTk5MTAwMCwianRpIjoiNzFiNDI3ZWQtYzJkMC00YzgwLTliYjctYzZkMmFiN2FjNGZi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4YTY1NGVkMy04NzRjLTRjOGMtOGIwNi1iMGYzY2IxZjFjMGE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4YTY1NGVkMy04NzRjLTRjOGMtOGIwNi1iMGYzY2IxZjFjMGE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nPkbYclyv8Q54RBa_1gDTVKrmKZl32DAX9IipBxrjpmlnxP2fiTMJXjSqNLh15bxBhgWskpqfTabR6pkg1gTCSqeLxPmVcwjBot-xEFzP-POxj0yLu2HOaL1M_gUS3f7x8g_JPVgDPjS6vi-PjenNdIBIQ-e0cst9bW6O2fsIBNqqQFoi9nlx4aLJDjhyZYCm4Ww4BEyeE4ZGPP7Bk0UUpwGekOtq02ZlHO8BDIDeXXciThYj5Np00cSBDk_FRSA-mr9JUdU--TbvOIyuLHilZC2wnmt1HTg3jx8kLoxYncxxtJ-u0GNxg5jaccC7lFoeN5NL-XcRbHRi7JWsYWbhA"/>
    <n v="101"/>
    <s v="101 | Rosa Odar Prueba"/>
    <s v="application/json, text/plain, */*"/>
    <s v="No aplica"/>
    <n v="20100010136"/>
    <s v="cambioagencia-query"/>
    <s v="https://gateway-apim-test.vuce.gob.pe/pass-through-https-cert/cp2/cambioagencia-query/1.0/cambioagencia?rucReceptor=20100010136"/>
    <n v="127"/>
    <n v="104"/>
    <s v="https://gateway-apim-test.vuce.gob.pe/pass-through-https-cert/cp2/cambioagencia-query/1.0/cambioagencia?"/>
    <s v="https://gateway-apim-test.vuce.gob.pe/pass-through-https-cert/cp2/cambioagencia-query/1.0/cambioagencia?"/>
    <x v="156"/>
  </r>
  <r>
    <s v="No agrupado"/>
    <x v="0"/>
    <x v="8"/>
    <x v="97"/>
    <x v="3"/>
    <s v="https://gateway-apim-test.vuce.gob.pe/pass-through-https-cert/cp2/cambioagencia-query/1.0/cambioagencia?rucReceptor=20100010136"/>
    <s v="No aplica"/>
    <s v="Bearer eyJhbGciOiJSUzI1NiIsInR5cCIgOiAiSldUIiwia2lkIiA6ICJZbzNJa18xYU9XUk5QcWxPLVJVTmUzVjhESldTU2U0eUgybFp4MG52cy1rIn0.eyJleHAiOjE3NTU5OTI4MDAsImlhdCI6MTc1NTk5MTAwMCwianRpIjoiNzFiNDI3ZWQtYzJkMC00YzgwLTliYjctYzZkMmFiN2FjNGZi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4YTY1NGVkMy04NzRjLTRjOGMtOGIwNi1iMGYzY2IxZjFjMGE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4YTY1NGVkMy04NzRjLTRjOGMtOGIwNi1iMGYzY2IxZjFjMGE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nPkbYclyv8Q54RBa_1gDTVKrmKZl32DAX9IipBxrjpmlnxP2fiTMJXjSqNLh15bxBhgWskpqfTabR6pkg1gTCSqeLxPmVcwjBot-xEFzP-POxj0yLu2HOaL1M_gUS3f7x8g_JPVgDPjS6vi-PjenNdIBIQ-e0cst9bW6O2fsIBNqqQFoi9nlx4aLJDjhyZYCm4Ww4BEyeE4ZGPP7Bk0UUpwGekOtq02ZlHO8BDIDeXXciThYj5Np00cSBDk_FRSA-mr9JUdU--TbvOIyuLHilZC2wnmt1HTg3jx8kLoxYncxxtJ-u0GNxg5jaccC7lFoeN5NL-XcRbHRi7JWsYWbhA"/>
    <n v="101"/>
    <s v="101 | Rosa Odar Prueba"/>
    <s v="application/json, text/plain, */*"/>
    <s v="No aplica"/>
    <n v="20100010136"/>
    <s v="cambioagencia-query"/>
    <s v="https://gateway-apim-test.vuce.gob.pe/pass-through-https-cert/cp2/cambioagencia-query/1.0/cambioagencia?rucReceptor=20100010136"/>
    <n v="127"/>
    <n v="104"/>
    <s v="https://gateway-apim-test.vuce.gob.pe/pass-through-https-cert/cp2/cambioagencia-query/1.0/cambioagencia?"/>
    <s v="https://gateway-apim-test.vuce.gob.pe/pass-through-https-cert/cp2/cambioagencia-query/1.0/cambioagencia?"/>
    <x v="156"/>
  </r>
  <r>
    <s v="No agrupado"/>
    <x v="0"/>
    <x v="8"/>
    <x v="99"/>
    <x v="3"/>
    <s v="https://gateway-apim-test.vuce.gob.pe/pass-through-https-cert/cp2/cambioagencia-query/1.0/cambioagencia?rucReceptor=20100010136"/>
    <s v="No aplica"/>
    <s v="Bearer eyJhbGciOiJSUzI1NiIsInR5cCIgOiAiSldUIiwia2lkIiA6ICJZbzNJa18xYU9XUk5QcWxPLVJVTmUzVjhESldTU2U0eUgybFp4MG52cy1rIn0.eyJleHAiOjE3NTYxNDU3MzIsImlhdCI6MTc1NjE0MzkzMiwianRpIjoiNTQ4ZTk1MzctMDBmZi00MTRhLTk4MTMtNWRiNGEwYzMwNzg4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JlYTc0OTQ4My0wY2U2LTRjZjUtYTIzMC04ZjViMmUwMDNjMGE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JlYTc0OTQ4My0wY2U2LTRjZjUtYTIzMC04ZjViMmUwMDNjMGE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qBFYaOEpZ9_E0BEj7youwVGkfQbwuQoKpdOsCGMn8zxWad3l_VCxbRoNfJpleiITVIOYpSYpJ0WUvowalUv75S3Pwc2jostcl3xo-wjgrl1x1-pk5D2dUhfUC8PJMbNjSITKk85KIGIqm4_tU4IBll3D5N0Ymym2EL3pl7k7gHgKgUIisqUAxl80WlO4f_shrEq8gt8CwJRGNYSTRfGVcVbqDcGSbpPUKz50EN1zbizSKLVMPkTRcM-jj0nL3UD6sZlaC5fUMDUB5D2RqQHN8l5S8M_0dU3M2J2WBAiATKZOymn8viLFcVqOr5M7EOsu-cY84cBGiHf9yJjpPoqgHA"/>
    <n v="101"/>
    <s v="101 | Rosa Odar Prueba"/>
    <s v="application/json, text/plain, */*"/>
    <s v="No aplica"/>
    <n v="20100010136"/>
    <s v="cambioagencia-query"/>
    <s v="https://gateway-apim-test.vuce.gob.pe/pass-through-https-cert/cp2/cambioagencia-query/1.0/cambioagencia?rucReceptor=20100010136"/>
    <n v="127"/>
    <n v="104"/>
    <s v="https://gateway-apim-test.vuce.gob.pe/pass-through-https-cert/cp2/cambioagencia-query/1.0/cambioagencia?"/>
    <s v="https://gateway-apim-test.vuce.gob.pe/pass-through-https-cert/cp2/cambioagencia-query/1.0/cambioagencia?"/>
    <x v="156"/>
  </r>
  <r>
    <s v="No agrupado"/>
    <x v="0"/>
    <x v="8"/>
    <x v="16"/>
    <x v="3"/>
    <s v="https://gateway-apim-test.vuce.gob.pe/pass-through-https-cert/cp2/comunes-query/1.0/agencias"/>
    <s v="No aplica"/>
    <s v="Bearer eyJhbGciOiJSUzI1NiIsInR5cCIgOiAiSldUIiwia2lkIiA6ICJZbzNJa18xYU9XUk5QcWxPLVJVTmUzVjhESldTU2U0eUgybFp4MG52cy1rIn0.eyJleHAiOjE3NTU5MDA2MTMsImlhdCI6MTc1NTg5ODgxMywianRpIjoiNjhjMWJkMzQtZWRiYS00MGUxLWJiNzctZjcxNmM2YmEyNDE2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5ZjJjNTJmYS01NjE0LTQ1NDgtOTYyZi1jYmJkZDIxZjdhZmU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5ZjJjNTJmYS01NjE0LTQ1NDgtOTYyZi1jYmJkZDIxZjdhZmU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m6aRVCeGybjpb7ttl555BXRaixPo9Y90Ho2x8I7kutf4D-vRjkRTSSWjKnp5aCqzLi8WYgPVlF0XRPB3IBee6KY502tqyNKEluO2Z02xCDYI-coCRcjpKZxMVYSGxf0Ed8S4-EcoYEfYUwL-AX3PTGMxoEDWo4Fis0R3UdmmoEg_OFo3Nw1UD2ZkUG7Lz9mVsU2hvfWwQaTPLZhjRl8e5NduSuCX2faDNAZRKn_J6O576GnIvQOl3D5fOn2qNhqETpms--OxzUl6pC1kC1EPgbEGk2Pt2BLyFn2hdX5h0rboW1G482ZSOdthhc0xrhbpqkSqISDYAwA_aCBB6I2KJA"/>
    <n v="101"/>
    <s v="101 | Rosa Odar Prueba"/>
    <s v="application/json, text/plain, */*"/>
    <s v="No aplica"/>
    <n v="20100010136"/>
    <s v="comunes-query"/>
    <s v="https://gateway-apim-test.vuce.gob.pe/pass-through-https-cert/cp2/comunes-query/1.0/agencias"/>
    <n v="92"/>
    <n v="92"/>
    <s v="https://gateway-apim-test.vuce.gob.pe/pass-through-https-cert/cp2/comunes-query/1.0/agencias"/>
    <s v="https://gateway-apim-test.vuce.gob.pe/pass-through-https-cert/cp2/comunes-query/1.0/agencias"/>
    <x v="62"/>
  </r>
  <r>
    <s v="No agrupado"/>
    <x v="0"/>
    <x v="8"/>
    <x v="16"/>
    <x v="3"/>
    <s v="https://gateway-apim-test.vuce.gob.pe/pass-through-https-cert/cp2/comunes-query/1.0/agencias"/>
    <s v="No aplica"/>
    <s v="Bearer eyJhbGciOiJSUzI1NiIsInR5cCIgOiAiSldUIiwia2lkIiA6ICJZbzNJa18xYU9XUk5QcWxPLVJVTmUzVjhESldTU2U0eUgybFp4MG52cy1rIn0.eyJleHAiOjE3NTU5MDA2MTMsImlhdCI6MTc1NTg5ODgxMywianRpIjoiNjhjMWJkMzQtZWRiYS00MGUxLWJiNzctZjcxNmM2YmEyNDE2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5ZjJjNTJmYS01NjE0LTQ1NDgtOTYyZi1jYmJkZDIxZjdhZmU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5ZjJjNTJmYS01NjE0LTQ1NDgtOTYyZi1jYmJkZDIxZjdhZmU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m6aRVCeGybjpb7ttl555BXRaixPo9Y90Ho2x8I7kutf4D-vRjkRTSSWjKnp5aCqzLi8WYgPVlF0XRPB3IBee6KY502tqyNKEluO2Z02xCDYI-coCRcjpKZxMVYSGxf0Ed8S4-EcoYEfYUwL-AX3PTGMxoEDWo4Fis0R3UdmmoEg_OFo3Nw1UD2ZkUG7Lz9mVsU2hvfWwQaTPLZhjRl8e5NduSuCX2faDNAZRKn_J6O576GnIvQOl3D5fOn2qNhqETpms--OxzUl6pC1kC1EPgbEGk2Pt2BLyFn2hdX5h0rboW1G482ZSOdthhc0xrhbpqkSqISDYAwA_aCBB6I2KJA"/>
    <n v="101"/>
    <s v="101 | Rosa Odar Prueba"/>
    <s v="application/json, text/plain, */*"/>
    <s v="No aplica"/>
    <n v="20100010136"/>
    <s v="comunes-query"/>
    <s v="https://gateway-apim-test.vuce.gob.pe/pass-through-https-cert/cp2/comunes-query/1.0/agencias"/>
    <n v="92"/>
    <n v="92"/>
    <s v="https://gateway-apim-test.vuce.gob.pe/pass-through-https-cert/cp2/comunes-query/1.0/agencias"/>
    <s v="https://gateway-apim-test.vuce.gob.pe/pass-through-https-cert/cp2/comunes-query/1.0/agencias"/>
    <x v="62"/>
  </r>
  <r>
    <s v="No agrupado"/>
    <x v="0"/>
    <x v="8"/>
    <x v="98"/>
    <x v="3"/>
    <s v="https://gateway-apim-test.vuce.gob.pe/pass-through-https-cert/cp2/comunes-query/1.0/agencias"/>
    <s v="No aplica"/>
    <s v="Bearer eyJhbGciOiJSUzI1NiIsInR5cCIgOiAiSldUIiwia2lkIiA6ICJZbzNJa18xYU9XUk5QcWxPLVJVTmUzVjhESldTU2U0eUgybFp4MG52cy1rIn0.eyJleHAiOjE3NTU5OTI4MDAsImlhdCI6MTc1NTk5MTAwMCwianRpIjoiNzFiNDI3ZWQtYzJkMC00YzgwLTliYjctYzZkMmFiN2FjNGZi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4YTY1NGVkMy04NzRjLTRjOGMtOGIwNi1iMGYzY2IxZjFjMGE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4YTY1NGVkMy04NzRjLTRjOGMtOGIwNi1iMGYzY2IxZjFjMGE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nPkbYclyv8Q54RBa_1gDTVKrmKZl32DAX9IipBxrjpmlnxP2fiTMJXjSqNLh15bxBhgWskpqfTabR6pkg1gTCSqeLxPmVcwjBot-xEFzP-POxj0yLu2HOaL1M_gUS3f7x8g_JPVgDPjS6vi-PjenNdIBIQ-e0cst9bW6O2fsIBNqqQFoi9nlx4aLJDjhyZYCm4Ww4BEyeE4ZGPP7Bk0UUpwGekOtq02ZlHO8BDIDeXXciThYj5Np00cSBDk_FRSA-mr9JUdU--TbvOIyuLHilZC2wnmt1HTg3jx8kLoxYncxxtJ-u0GNxg5jaccC7lFoeN5NL-XcRbHRi7JWsYWbhA"/>
    <n v="101"/>
    <s v="101 | Rosa Odar Prueba"/>
    <s v="application/json, text/plain, */*"/>
    <s v="No aplica"/>
    <n v="20100010136"/>
    <s v="comunes-query"/>
    <s v="https://gateway-apim-test.vuce.gob.pe/pass-through-https-cert/cp2/comunes-query/1.0/agencias"/>
    <n v="92"/>
    <n v="92"/>
    <s v="https://gateway-apim-test.vuce.gob.pe/pass-through-https-cert/cp2/comunes-query/1.0/agencias"/>
    <s v="https://gateway-apim-test.vuce.gob.pe/pass-through-https-cert/cp2/comunes-query/1.0/agencias"/>
    <x v="62"/>
  </r>
  <r>
    <s v="No agrupado"/>
    <x v="0"/>
    <x v="8"/>
    <x v="98"/>
    <x v="3"/>
    <s v="https://gateway-apim-test.vuce.gob.pe/pass-through-https-cert/cp2/comunes-query/1.0/agencias"/>
    <s v="No aplica"/>
    <s v="Bearer eyJhbGciOiJSUzI1NiIsInR5cCIgOiAiSldUIiwia2lkIiA6ICJZbzNJa18xYU9XUk5QcWxPLVJVTmUzVjhESldTU2U0eUgybFp4MG52cy1rIn0.eyJleHAiOjE3NTU5OTI4MDAsImlhdCI6MTc1NTk5MTAwMCwianRpIjoiNzFiNDI3ZWQtYzJkMC00YzgwLTliYjctYzZkMmFiN2FjNGZi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4YTY1NGVkMy04NzRjLTRjOGMtOGIwNi1iMGYzY2IxZjFjMGE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4YTY1NGVkMy04NzRjLTRjOGMtOGIwNi1iMGYzY2IxZjFjMGE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nPkbYclyv8Q54RBa_1gDTVKrmKZl32DAX9IipBxrjpmlnxP2fiTMJXjSqNLh15bxBhgWskpqfTabR6pkg1gTCSqeLxPmVcwjBot-xEFzP-POxj0yLu2HOaL1M_gUS3f7x8g_JPVgDPjS6vi-PjenNdIBIQ-e0cst9bW6O2fsIBNqqQFoi9nlx4aLJDjhyZYCm4Ww4BEyeE4ZGPP7Bk0UUpwGekOtq02ZlHO8BDIDeXXciThYj5Np00cSBDk_FRSA-mr9JUdU--TbvOIyuLHilZC2wnmt1HTg3jx8kLoxYncxxtJ-u0GNxg5jaccC7lFoeN5NL-XcRbHRi7JWsYWbhA"/>
    <n v="101"/>
    <s v="101 | Rosa Odar Prueba"/>
    <s v="application/json, text/plain, */*"/>
    <s v="No aplica"/>
    <n v="20100010136"/>
    <s v="comunes-query"/>
    <s v="https://gateway-apim-test.vuce.gob.pe/pass-through-https-cert/cp2/comunes-query/1.0/agencias"/>
    <n v="92"/>
    <n v="92"/>
    <s v="https://gateway-apim-test.vuce.gob.pe/pass-through-https-cert/cp2/comunes-query/1.0/agencias"/>
    <s v="https://gateway-apim-test.vuce.gob.pe/pass-through-https-cert/cp2/comunes-query/1.0/agencias"/>
    <x v="62"/>
  </r>
  <r>
    <s v="No agrupado"/>
    <x v="0"/>
    <x v="8"/>
    <x v="97"/>
    <x v="3"/>
    <s v="https://gateway-apim-test.vuce.gob.pe/pass-through-https-cert/cp2/comunes-query/1.0/agencias"/>
    <s v="No aplica"/>
    <s v="Bearer eyJhbGciOiJSUzI1NiIsInR5cCIgOiAiSldUIiwia2lkIiA6ICJZbzNJa18xYU9XUk5QcWxPLVJVTmUzVjhESldTU2U0eUgybFp4MG52cy1rIn0.eyJleHAiOjE3NTU5OTI4MDAsImlhdCI6MTc1NTk5MTAwMCwianRpIjoiNzFiNDI3ZWQtYzJkMC00YzgwLTliYjctYzZkMmFiN2FjNGZi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4YTY1NGVkMy04NzRjLTRjOGMtOGIwNi1iMGYzY2IxZjFjMGE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4YTY1NGVkMy04NzRjLTRjOGMtOGIwNi1iMGYzY2IxZjFjMGE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nPkbYclyv8Q54RBa_1gDTVKrmKZl32DAX9IipBxrjpmlnxP2fiTMJXjSqNLh15bxBhgWskpqfTabR6pkg1gTCSqeLxPmVcwjBot-xEFzP-POxj0yLu2HOaL1M_gUS3f7x8g_JPVgDPjS6vi-PjenNdIBIQ-e0cst9bW6O2fsIBNqqQFoi9nlx4aLJDjhyZYCm4Ww4BEyeE4ZGPP7Bk0UUpwGekOtq02ZlHO8BDIDeXXciThYj5Np00cSBDk_FRSA-mr9JUdU--TbvOIyuLHilZC2wnmt1HTg3jx8kLoxYncxxtJ-u0GNxg5jaccC7lFoeN5NL-XcRbHRi7JWsYWbhA"/>
    <n v="101"/>
    <s v="101 | Rosa Odar Prueba"/>
    <s v="application/json, text/plain, */*"/>
    <s v="No aplica"/>
    <n v="20100010136"/>
    <s v="comunes-query"/>
    <s v="https://gateway-apim-test.vuce.gob.pe/pass-through-https-cert/cp2/comunes-query/1.0/agencias"/>
    <n v="92"/>
    <n v="92"/>
    <s v="https://gateway-apim-test.vuce.gob.pe/pass-through-https-cert/cp2/comunes-query/1.0/agencias"/>
    <s v="https://gateway-apim-test.vuce.gob.pe/pass-through-https-cert/cp2/comunes-query/1.0/agencias"/>
    <x v="62"/>
  </r>
  <r>
    <s v="No agrupado"/>
    <x v="0"/>
    <x v="8"/>
    <x v="99"/>
    <x v="3"/>
    <s v="https://gateway-apim-test.vuce.gob.pe/pass-through-https-cert/cp2/comunes-query/1.0/agencias"/>
    <s v="No aplica"/>
    <s v="Bearer eyJhbGciOiJSUzI1NiIsInR5cCIgOiAiSldUIiwia2lkIiA6ICJZbzNJa18xYU9XUk5QcWxPLVJVTmUzVjhESldTU2U0eUgybFp4MG52cy1rIn0.eyJleHAiOjE3NTYxNDU3MzIsImlhdCI6MTc1NjE0MzkzMiwianRpIjoiNTQ4ZTk1MzctMDBmZi00MTRhLTk4MTMtNWRiNGEwYzMwNzg4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JlYTc0OTQ4My0wY2U2LTRjZjUtYTIzMC04ZjViMmUwMDNjMGE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JlYTc0OTQ4My0wY2U2LTRjZjUtYTIzMC04ZjViMmUwMDNjMGE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qBFYaOEpZ9_E0BEj7youwVGkfQbwuQoKpdOsCGMn8zxWad3l_VCxbRoNfJpleiITVIOYpSYpJ0WUvowalUv75S3Pwc2jostcl3xo-wjgrl1x1-pk5D2dUhfUC8PJMbNjSITKk85KIGIqm4_tU4IBll3D5N0Ymym2EL3pl7k7gHgKgUIisqUAxl80WlO4f_shrEq8gt8CwJRGNYSTRfGVcVbqDcGSbpPUKz50EN1zbizSKLVMPkTRcM-jj0nL3UD6sZlaC5fUMDUB5D2RqQHN8l5S8M_0dU3M2J2WBAiATKZOymn8viLFcVqOr5M7EOsu-cY84cBGiHf9yJjpPoqgHA"/>
    <n v="101"/>
    <s v="101 | Rosa Odar Prueba"/>
    <s v="application/json, text/plain, */*"/>
    <s v="No aplica"/>
    <n v="20100010136"/>
    <s v="comunes-query"/>
    <s v="https://gateway-apim-test.vuce.gob.pe/pass-through-https-cert/cp2/comunes-query/1.0/agencias"/>
    <n v="92"/>
    <n v="92"/>
    <s v="https://gateway-apim-test.vuce.gob.pe/pass-through-https-cert/cp2/comunes-query/1.0/agencias"/>
    <s v="https://gateway-apim-test.vuce.gob.pe/pass-through-https-cert/cp2/comunes-query/1.0/agencias"/>
    <x v="62"/>
  </r>
  <r>
    <s v="No agrupado"/>
    <x v="0"/>
    <x v="8"/>
    <x v="16"/>
    <x v="3"/>
    <s v="https://gateway-apim-test.vuce.gob.pe/pass-through-https-cert/cp2/translate/1.0/lang/es"/>
    <s v="No aplica"/>
    <s v="No aplica"/>
    <s v="No aplica"/>
    <s v="No aplica"/>
    <s v="application/json, text/plain, */*"/>
    <s v="No aplica"/>
    <s v="No aplica"/>
    <s v="translate"/>
    <s v="https://gateway-apim-test.vuce.gob.pe/pass-through-https-cert/cp2/translate/1.0/lang/es"/>
    <n v="87"/>
    <n v="87"/>
    <s v="https://gateway-apim-test.vuce.gob.pe/pass-through-https-cert/cp2/translate/1.0/lang/es"/>
    <s v="https://gateway-apim-test.vuce.gob.pe/pass-through-https-cert/cp2/translate/1.0/lang/es"/>
    <x v="55"/>
  </r>
  <r>
    <s v="No agrupado"/>
    <x v="3"/>
    <x v="9"/>
    <x v="16"/>
    <x v="3"/>
    <s v="https://gateway-apim-test.vuce.gob.pe/pass-through-https-cert/cp2/comunes-query/1.0/master/allByCode?code=puertoDicapi"/>
    <s v="No aplica"/>
    <s v="Bearer eyJhbGciOiJSUzI1NiIsInR5cCIgOiAiSldUIiwia2lkIiA6ICJZbzNJa18xYU9XUk5QcWxPLVJVTmUzVjhESldTU2U0eUgybFp4MG52cy1rIn0.eyJleHAiOjE3NTU5OTI4MDAsImlhdCI6MTc1NTk5MTAwMCwianRpIjoiNzFiNDI3ZWQtYzJkMC00YzgwLTliYjctYzZkMmFiN2FjNGZi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4YTY1NGVkMy04NzRjLTRjOGMtOGIwNi1iMGYzY2IxZjFjMGE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4YTY1NGVkMy04NzRjLTRjOGMtOGIwNi1iMGYzY2IxZjFjMGE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nPkbYclyv8Q54RBa_1gDTVKrmKZl32DAX9IipBxrjpmlnxP2fiTMJXjSqNLh15bxBhgWskpqfTabR6pkg1gTCSqeLxPmVcwjBot-xEFzP-POxj0yLu2HOaL1M_gUS3f7x8g_JPVgDPjS6vi-PjenNdIBIQ-e0cst9bW6O2fsIBNqqQFoi9nlx4aLJDjhyZYCm4Ww4BEyeE4ZGPP7Bk0UUpwGekOtq02ZlHO8BDIDeXXciThYj5Np00cSBDk_FRSA-mr9JUdU--TbvOIyuLHilZC2wnmt1HTg3jx8kLoxYncxxtJ-u0GNxg5jaccC7lFoeN5NL-XcRbHRi7JWsYWbhA"/>
    <n v="101"/>
    <s v="101 | Rosa Odar Prueba"/>
    <s v="application/json, text/plain, */*"/>
    <s v="No aplica"/>
    <n v="20100010136"/>
    <s v="comunes-query"/>
    <s v="https://gateway-apim-test.vuce.gob.pe/pass-through-https-cert/cp2/comunes-query/1.0/master/allByCode?code=puertoDicapi"/>
    <n v="118"/>
    <n v="101"/>
    <s v="https://gateway-apim-test.vuce.gob.pe/pass-through-https-cert/cp2/comunes-query/1.0/master/allByCode?"/>
    <s v="https://gateway-apim-test.vuce.gob.pe/pass-through-https-cert/cp2/comunes-query/1.0/master/allByCode?"/>
    <x v="46"/>
  </r>
  <r>
    <s v="No agrupado"/>
    <x v="3"/>
    <x v="9"/>
    <x v="16"/>
    <x v="3"/>
    <s v="https://gateway-apim-test.vuce.gob.pe/pass-through-https-cert/cp2/puerto-query/1.0/dicapipuerto/zona"/>
    <s v="No aplica"/>
    <s v="Bearer eyJhbGciOiJSUzI1NiIsInR5cCIgOiAiSldUIiwia2lkIiA6ICJZbzNJa18xYU9XUk5QcWxPLVJVTmUzVjhESldTU2U0eUgybFp4MG52cy1rIn0.eyJleHAiOjE3NTU5OTI4MDAsImlhdCI6MTc1NTk5MTAwMCwianRpIjoiNzFiNDI3ZWQtYzJkMC00YzgwLTliYjctYzZkMmFiN2FjNGZi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4YTY1NGVkMy04NzRjLTRjOGMtOGIwNi1iMGYzY2IxZjFjMGE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4YTY1NGVkMy04NzRjLTRjOGMtOGIwNi1iMGYzY2IxZjFjMGE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nPkbYclyv8Q54RBa_1gDTVKrmKZl32DAX9IipBxrjpmlnxP2fiTMJXjSqNLh15bxBhgWskpqfTabR6pkg1gTCSqeLxPmVcwjBot-xEFzP-POxj0yLu2HOaL1M_gUS3f7x8g_JPVgDPjS6vi-PjenNdIBIQ-e0cst9bW6O2fsIBNqqQFoi9nlx4aLJDjhyZYCm4Ww4BEyeE4ZGPP7Bk0UUpwGekOtq02ZlHO8BDIDeXXciThYj5Np00cSBDk_FRSA-mr9JUdU--TbvOIyuLHilZC2wnmt1HTg3jx8kLoxYncxxtJ-u0GNxg5jaccC7lFoeN5NL-XcRbHRi7JWsYWbhA"/>
    <n v="101"/>
    <s v="101 | Rosa Odar Prueba"/>
    <s v="application/json, text/plain, */*"/>
    <s v="No aplica"/>
    <n v="20100010136"/>
    <s v="puerto-query"/>
    <s v="https://gateway-apim-test.vuce.gob.pe/pass-through-https-cert/cp2/puerto-query/1.0/dicapipuerto/zona"/>
    <n v="100"/>
    <n v="100"/>
    <s v="https://gateway-apim-test.vuce.gob.pe/pass-through-https-cert/cp2/puerto-query/1.0/dicapipuerto/zona"/>
    <s v="https://gateway-apim-test.vuce.gob.pe/pass-through-https-cert/cp2/puerto-query/1.0/dicapipuerto/zona"/>
    <x v="157"/>
  </r>
  <r>
    <s v="No agrupado"/>
    <x v="3"/>
    <x v="9"/>
    <x v="96"/>
    <x v="3"/>
    <s v="https://gateway-apim-test.vuce.gob.pe/pass-through-https-cert/cp2/puerto-query/1.0/documentos?ecmDocumentoId=D07D9198-0000-C431-94AC-1BF97BD17BE6"/>
    <s v="No aplica"/>
    <s v="Bearer eyJhbGciOiJSUzI1NiIsInR5cCIgOiAiSldUIiwia2lkIiA6ICJZbzNJa18xYU9XUk5QcWxPLVJVTmUzVjhESldTU2U0eUgybFp4MG52cy1rIn0.eyJleHAiOjE3NTU5OTI4MDAsImlhdCI6MTc1NTk5MTAwMCwianRpIjoiNzFiNDI3ZWQtYzJkMC00YzgwLTliYjctYzZkMmFiN2FjNGZi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4YTY1NGVkMy04NzRjLTRjOGMtOGIwNi1iMGYzY2IxZjFjMGE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4YTY1NGVkMy04NzRjLTRjOGMtOGIwNi1iMGYzY2IxZjFjMGE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nPkbYclyv8Q54RBa_1gDTVKrmKZl32DAX9IipBxrjpmlnxP2fiTMJXjSqNLh15bxBhgWskpqfTabR6pkg1gTCSqeLxPmVcwjBot-xEFzP-POxj0yLu2HOaL1M_gUS3f7x8g_JPVgDPjS6vi-PjenNdIBIQ-e0cst9bW6O2fsIBNqqQFoi9nlx4aLJDjhyZYCm4Ww4BEyeE4ZGPP7Bk0UUpwGekOtq02ZlHO8BDIDeXXciThYj5Np00cSBDk_FRSA-mr9JUdU--TbvOIyuLHilZC2wnmt1HTg3jx8kLoxYncxxtJ-u0GNxg5jaccC7lFoeN5NL-XcRbHRi7JWsYWbhA"/>
    <n v="101"/>
    <s v="101 | Rosa Odar Prueba"/>
    <s v="application/json, text/plain, */*"/>
    <s v="No aplica"/>
    <n v="20100010136"/>
    <s v="puerto-query"/>
    <s v="https://gateway-apim-test.vuce.gob.pe/pass-through-https-cert/cp2/puerto-query/1.0/documentos?ecmDocumentoId=D07D9198-0000-C431-94AC-1BF97BD17BE6"/>
    <n v="145"/>
    <n v="94"/>
    <s v="https://gateway-apim-test.vuce.gob.pe/pass-through-https-cert/cp2/puerto-query/1.0/documentos?"/>
    <s v="https://gateway-apim-test.vuce.gob.pe/pass-through-https-cert/cp2/puerto-query/1.0/documentos?"/>
    <x v="158"/>
  </r>
  <r>
    <s v="No agrupado"/>
    <x v="3"/>
    <x v="9"/>
    <x v="16"/>
    <x v="3"/>
    <s v="https://gateway-apim-test.vuce.gob.pe/pass-through-https-cert/cp2/puerto-query/1.0/movimientopuerto"/>
    <s v="No aplica"/>
    <s v="Bearer eyJhbGciOiJSUzI1NiIsInR5cCIgOiAiSldUIiwia2lkIiA6ICJZbzNJa18xYU9XUk5QcWxPLVJVTmUzVjhESldTU2U0eUgybFp4MG52cy1rIn0.eyJleHAiOjE3NTU5OTI4MDAsImlhdCI6MTc1NTk5MTAwMCwianRpIjoiNzFiNDI3ZWQtYzJkMC00YzgwLTliYjctYzZkMmFiN2FjNGZi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4YTY1NGVkMy04NzRjLTRjOGMtOGIwNi1iMGYzY2IxZjFjMGE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4YTY1NGVkMy04NzRjLTRjOGMtOGIwNi1iMGYzY2IxZjFjMGE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nPkbYclyv8Q54RBa_1gDTVKrmKZl32DAX9IipBxrjpmlnxP2fiTMJXjSqNLh15bxBhgWskpqfTabR6pkg1gTCSqeLxPmVcwjBot-xEFzP-POxj0yLu2HOaL1M_gUS3f7x8g_JPVgDPjS6vi-PjenNdIBIQ-e0cst9bW6O2fsIBNqqQFoi9nlx4aLJDjhyZYCm4Ww4BEyeE4ZGPP7Bk0UUpwGekOtq02ZlHO8BDIDeXXciThYj5Np00cSBDk_FRSA-mr9JUdU--TbvOIyuLHilZC2wnmt1HTg3jx8kLoxYncxxtJ-u0GNxg5jaccC7lFoeN5NL-XcRbHRi7JWsYWbhA"/>
    <n v="101"/>
    <s v="101 | Rosa Odar Prueba"/>
    <s v="application/json, text/plain, */*"/>
    <s v="No aplica"/>
    <n v="20100010136"/>
    <s v="puerto-query"/>
    <s v="https://gateway-apim-test.vuce.gob.pe/pass-through-https-cert/cp2/puerto-query/1.0/movimientopuerto"/>
    <n v="99"/>
    <n v="99"/>
    <s v="https://gateway-apim-test.vuce.gob.pe/pass-through-https-cert/cp2/puerto-query/1.0/movimientopuerto"/>
    <s v="https://gateway-apim-test.vuce.gob.pe/pass-through-https-cert/cp2/puerto-query/1.0/movimientopuerto"/>
    <x v="159"/>
  </r>
  <r>
    <s v="No agrupado"/>
    <x v="3"/>
    <x v="9"/>
    <x v="23"/>
    <x v="3"/>
    <s v="https://gateway-apim-test.vuce.gob.pe/pass-through-https-cert/cp2/puerto-query/1.0/movimientopuerto?tipoCierre=&amp;puerto=29"/>
    <s v="No aplica"/>
    <s v="Bearer eyJhbGciOiJSUzI1NiIsInR5cCIgOiAiSldUIiwia2lkIiA6ICJZbzNJa18xYU9XUk5QcWxPLVJVTmUzVjhESldTU2U0eUgybFp4MG52cy1rIn0.eyJleHAiOjE3NTU5OTI4MDAsImlhdCI6MTc1NTk5MTAwMCwianRpIjoiNzFiNDI3ZWQtYzJkMC00YzgwLTliYjctYzZkMmFiN2FjNGZi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4YTY1NGVkMy04NzRjLTRjOGMtOGIwNi1iMGYzY2IxZjFjMGE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4YTY1NGVkMy04NzRjLTRjOGMtOGIwNi1iMGYzY2IxZjFjMGE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nPkbYclyv8Q54RBa_1gDTVKrmKZl32DAX9IipBxrjpmlnxP2fiTMJXjSqNLh15bxBhgWskpqfTabR6pkg1gTCSqeLxPmVcwjBot-xEFzP-POxj0yLu2HOaL1M_gUS3f7x8g_JPVgDPjS6vi-PjenNdIBIQ-e0cst9bW6O2fsIBNqqQFoi9nlx4aLJDjhyZYCm4Ww4BEyeE4ZGPP7Bk0UUpwGekOtq02ZlHO8BDIDeXXciThYj5Np00cSBDk_FRSA-mr9JUdU--TbvOIyuLHilZC2wnmt1HTg3jx8kLoxYncxxtJ-u0GNxg5jaccC7lFoeN5NL-XcRbHRi7JWsYWbhA"/>
    <n v="101"/>
    <s v="101 | Rosa Odar Prueba"/>
    <s v="application/json, text/plain, */*"/>
    <s v="No aplica"/>
    <n v="20100010136"/>
    <s v="puerto-query"/>
    <s v="https://gateway-apim-test.vuce.gob.pe/pass-through-https-cert/cp2/puerto-query/1.0/movimientopuerto?tipoCierre=&amp;puerto=29"/>
    <n v="121"/>
    <n v="100"/>
    <s v="https://gateway-apim-test.vuce.gob.pe/pass-through-https-cert/cp2/puerto-query/1.0/movimientopuerto?"/>
    <s v="https://gateway-apim-test.vuce.gob.pe/pass-through-https-cert/cp2/puerto-query/1.0/movimientopuerto?"/>
    <x v="160"/>
  </r>
  <r>
    <s v="No agrupado"/>
    <x v="3"/>
    <x v="9"/>
    <x v="16"/>
    <x v="3"/>
    <s v="https://gateway-apim-test.vuce.gob.pe/pass-through-https-cert/cp2/translate/1.0/lang/es"/>
    <s v="No aplica"/>
    <s v="No aplica"/>
    <s v="No aplica"/>
    <s v="No aplica"/>
    <s v="application/json, text/plain, */*"/>
    <s v="No aplica"/>
    <s v="No aplica"/>
    <s v="translate"/>
    <s v="https://gateway-apim-test.vuce.gob.pe/pass-through-https-cert/cp2/translate/1.0/lang/es"/>
    <n v="87"/>
    <n v="87"/>
    <s v="https://gateway-apim-test.vuce.gob.pe/pass-through-https-cert/cp2/translate/1.0/lang/es"/>
    <s v="https://gateway-apim-test.vuce.gob.pe/pass-through-https-cert/cp2/translate/1.0/lang/es"/>
    <x v="55"/>
  </r>
  <r>
    <s v="No agrupado"/>
    <x v="4"/>
    <x v="10"/>
    <x v="100"/>
    <x v="3"/>
    <s v="https://gateway-apim-test.vuce.gob.pe/pass-through-https-cert/cp2/documento/1.0/documentos?ecmDocumentoId=7069C998-0000-C41B-A31D-FE75CC49E3E1"/>
    <s v="No aplica"/>
    <s v="Bearer eyJhbGciOiJSUzI1NiIsInR5cCIgOiAiSldUIiwia2lkIiA6ICJZbzNJa18xYU9XUk5QcWxPLVJVTmUzVjhESldTU2U0eUgybFp4MG52cy1rIn0.eyJleHAiOjE3NTYwNTQxMjYsImlhdCI6MTc1NjA1MjMyNiwianRpIjoiZGVmNzA2MzgtMjMwYy00ZDE4LWIxYWEtZDliMWVkMzQxZWNhIiwiaXNzIjoiaHR0cHM6Ly9hdXRob3JpemUtdGVzdC52dWNlLmdvYi5wZS9hdXRoMi9yZWFsbXMvYXV0ZW50aWNhY2lvbjIiLCJhdWQiOiJhY2NvdW50Iiwic3ViIjoiZjo1ODY4MTA4Zi0yZTdkLTQ4NGEtYTZkYi00ZWYyMmZhZjJlYWE6Y3AtY2VydGktMDVAZ21haWwuY29tIiwidHlwIjoiQmVhcmVyIiwiYXpwIjoibGFuZGluZy1hdXRoMiIsInNlc3Npb25fc3RhdGUiOiJmOGZlNTdlNC03NmNjLTQyNzAtYTU4Ny00OTc3NTRmNWY0YjM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JmOGZlNTdlNC03NmNjLTQyNzAtYTU4Ny00OTc3NTRmNWY0YjMiLCJlbWFpbF92ZXJpZmllZCI6ZmFsc2UsImRlc1RpcG9Eb2N1bWVudG8iOiJSVUMiLCJjb2RUaXBvRG9jdW1lbnRvIjoiMSIsInByZWZlcnJlZF91c2VybmFtZSI6ImNwLWNlcnRpLTA1QGdtYWlsLmNvbSIsIm51bWVyb0RvY3VtZW50byI6IjIwMjYyOTk5OTk5IiwiYXBlTWF0ZXJubyI6IlRpdmVzIiwibm9tYnJlQ29tcGxldG8iOiJUQU1QQSBUSVZFUyBUVUxBIiwiYXBlUGF0ZXJubyI6IlRhbXBhIiwiZW1haWwiOiJjcC1jZXJ0aS0wNUBnbWFpbC5jb20iLCJub21icmVzIjoiVHVsYSJ9.oPQG-WllxYAbJdh-xaZmBdBnVMynAKb-4mHVDWsX9ZB4rm7ZUXIXcKbfFEkMcM8h7RF1QCzZXXpk2K3RrL1p55YxcCbU1jSc_NQ_b1vAL0dWyBNyaQU9Wl5Mrwu2aDrRscde5rPXr5zDPJAW9Z6SX8LGLMdn-uxm5W3LPUyOefeymWFvjFU6WKT1g64feObmMRj0X60QIoPrHbyWarBNvefE8Mhd9ZkQh1hfXuXv4z8uxK0qy1F2Ke1js1CCoEUdukUiUrY332h7Rq91Ljyt2v_zA5Jw3-AFdvsEgBFyxqU0fqTXv-lXpM5KZaV9W7stvt_DuH3LzXm3JAuYAK965A"/>
    <n v="104"/>
    <s v="104 | Tula Tampa Tives"/>
    <s v="application/json, text/plain, */*"/>
    <s v="No aplica"/>
    <n v="20509645150"/>
    <s v="documento"/>
    <s v="https://gateway-apim-test.vuce.gob.pe/pass-through-https-cert/cp2/documento/1.0/documentos?ecmDocumentoId=7069C998-0000-C41B-A31D-FE75CC49E3E1"/>
    <n v="142"/>
    <n v="91"/>
    <s v="https://gateway-apim-test.vuce.gob.pe/pass-through-https-cert/cp2/documento/1.0/documentos?"/>
    <s v="https://gateway-apim-test.vuce.gob.pe/pass-through-https-cert/cp2/documento/1.0/documentos?"/>
    <x v="153"/>
  </r>
  <r>
    <s v="No agrupado"/>
    <x v="4"/>
    <x v="10"/>
    <x v="101"/>
    <x v="4"/>
    <s v="https://gateway-apim-test.vuce.gob.pe/pass-through-https-cert/cp2/impedimentozarpe-command/1.0/impedimentoszarpe/alertas"/>
    <s v="{&quot;fechaImpedimento&quot;:&quot;2025-08-03T12:43:34&quot;,&quot;solicitanteAlerta&quot;:&quot;SAINT&quot;,&quot;asuntoAlertaImpedimento&quot;:&quot;X&quot;,&quot;tipoImpedimento&quot;:&quot;X&quot;,&quot;detalle&quot;:[{&quot;imo&quot;:&quot;9622318&quot;,&quot;matricula&quot;:&quot;&quot;,&quot;nombreNave&quot;:&quot;SAINT1002&quot;}]}"/>
    <s v="Bearer eyJhbGciOiJSUzI1NiIsInR5cCIgOiAiSldUIiwia2lkIiA6ICJZbzNJa18xYU9XUk5QcWxPLVJVTmUzVjhESldTU2U0eUgybFp4MG52cy1rIn0.eyJleHAiOjE3NTYwNTQxMjYsImlhdCI6MTc1NjA1MjMyNiwianRpIjoiZGVmNzA2MzgtMjMwYy00ZDE4LWIxYWEtZDliMWVkMzQxZWNhIiwiaXNzIjoiaHR0cHM6Ly9hdXRob3JpemUtdGVzdC52dWNlLmdvYi5wZS9hdXRoMi9yZWFsbXMvYXV0ZW50aWNhY2lvbjIiLCJhdWQiOiJhY2NvdW50Iiwic3ViIjoiZjo1ODY4MTA4Zi0yZTdkLTQ4NGEtYTZkYi00ZWYyMmZhZjJlYWE6Y3AtY2VydGktMDVAZ21haWwuY29tIiwidHlwIjoiQmVhcmVyIiwiYXpwIjoibGFuZGluZy1hdXRoMiIsInNlc3Npb25fc3RhdGUiOiJmOGZlNTdlNC03NmNjLTQyNzAtYTU4Ny00OTc3NTRmNWY0YjM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JmOGZlNTdlNC03NmNjLTQyNzAtYTU4Ny00OTc3NTRmNWY0YjMiLCJlbWFpbF92ZXJpZmllZCI6ZmFsc2UsImRlc1RpcG9Eb2N1bWVudG8iOiJSVUMiLCJjb2RUaXBvRG9jdW1lbnRvIjoiMSIsInByZWZlcnJlZF91c2VybmFtZSI6ImNwLWNlcnRpLTA1QGdtYWlsLmNvbSIsIm51bWVyb0RvY3VtZW50byI6IjIwMjYyOTk5OTk5IiwiYXBlTWF0ZXJubyI6IlRpdmVzIiwibm9tYnJlQ29tcGxldG8iOiJUQU1QQSBUSVZFUyBUVUxBIiwiYXBlUGF0ZXJubyI6IlRhbXBhIiwiZW1haWwiOiJjcC1jZXJ0aS0wNUBnbWFpbC5jb20iLCJub21icmVzIjoiVHVsYSJ9.oPQG-WllxYAbJdh-xaZmBdBnVMynAKb-4mHVDWsX9ZB4rm7ZUXIXcKbfFEkMcM8h7RF1QCzZXXpk2K3RrL1p55YxcCbU1jSc_NQ_b1vAL0dWyBNyaQU9Wl5Mrwu2aDrRscde5rPXr5zDPJAW9Z6SX8LGLMdn-uxm5W3LPUyOefeymWFvjFU6WKT1g64feObmMRj0X60QIoPrHbyWarBNvefE8Mhd9ZkQh1hfXuXv4z8uxK0qy1F2Ke1js1CCoEUdukUiUrY332h7Rq91Ljyt2v_zA5Jw3-AFdvsEgBFyxqU0fqTXv-lXpM5KZaV9W7stvt_DuH3LzXm3JAuYAK965A"/>
    <n v="104"/>
    <s v="104 | Tula Tampa Tives"/>
    <s v="application/json, text/plain, */*"/>
    <s v="application/json"/>
    <n v="20509645150"/>
    <s v="impedimentozarpe-command"/>
    <s v="https://gateway-apim-test.vuce.gob.pe/pass-through-https-cert/cp2/impedimentozarpe-command/1.0/impedimentoszarpe/alertas"/>
    <n v="120"/>
    <n v="120"/>
    <s v="https://gateway-apim-test.vuce.gob.pe/pass-through-https-cert/cp2/impedimentozarpe-command/1.0/impedimentoszarpe/alertas"/>
    <s v="https://gateway-apim-test.vuce.gob.pe/pass-through-https-cert/cp2/impedimentozarpe-command/1.0/impedimentoszarpe/alertas"/>
    <x v="161"/>
  </r>
  <r>
    <s v="No agrupado"/>
    <x v="4"/>
    <x v="10"/>
    <x v="101"/>
    <x v="4"/>
    <s v="https://gateway-apim-test.vuce.gob.pe/pass-through-https-cert/cp2/impedimentozarpe-command/1.0/impedimentoszarpe/documentos"/>
    <s v="No aplica"/>
    <s v="Bearer eyJhbGciOiJSUzI1NiIsInR5cCIgOiAiSldUIiwia2lkIiA6ICJZbzNJa18xYU9XUk5QcWxPLVJVTmUzVjhESldTU2U0eUgybFp4MG52cy1rIn0.eyJleHAiOjE3NTYwNTQxMjYsImlhdCI6MTc1NjA1MjMyNiwianRpIjoiZGVmNzA2MzgtMjMwYy00ZDE4LWIxYWEtZDliMWVkMzQxZWNhIiwiaXNzIjoiaHR0cHM6Ly9hdXRob3JpemUtdGVzdC52dWNlLmdvYi5wZS9hdXRoMi9yZWFsbXMvYXV0ZW50aWNhY2lvbjIiLCJhdWQiOiJhY2NvdW50Iiwic3ViIjoiZjo1ODY4MTA4Zi0yZTdkLTQ4NGEtYTZkYi00ZWYyMmZhZjJlYWE6Y3AtY2VydGktMDVAZ21haWwuY29tIiwidHlwIjoiQmVhcmVyIiwiYXpwIjoibGFuZGluZy1hdXRoMiIsInNlc3Npb25fc3RhdGUiOiJmOGZlNTdlNC03NmNjLTQyNzAtYTU4Ny00OTc3NTRmNWY0YjM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JmOGZlNTdlNC03NmNjLTQyNzAtYTU4Ny00OTc3NTRmNWY0YjMiLCJlbWFpbF92ZXJpZmllZCI6ZmFsc2UsImRlc1RpcG9Eb2N1bWVudG8iOiJSVUMiLCJjb2RUaXBvRG9jdW1lbnRvIjoiMSIsInByZWZlcnJlZF91c2VybmFtZSI6ImNwLWNlcnRpLTA1QGdtYWlsLmNvbSIsIm51bWVyb0RvY3VtZW50byI6IjIwMjYyOTk5OTk5IiwiYXBlTWF0ZXJubyI6IlRpdmVzIiwibm9tYnJlQ29tcGxldG8iOiJUQU1QQSBUSVZFUyBUVUxBIiwiYXBlUGF0ZXJubyI6IlRhbXBhIiwiZW1haWwiOiJjcC1jZXJ0aS0wNUBnbWFpbC5jb20iLCJub21icmVzIjoiVHVsYSJ9.oPQG-WllxYAbJdh-xaZmBdBnVMynAKb-4mHVDWsX9ZB4rm7ZUXIXcKbfFEkMcM8h7RF1QCzZXXpk2K3RrL1p55YxcCbU1jSc_NQ_b1vAL0dWyBNyaQU9Wl5Mrwu2aDrRscde5rPXr5zDPJAW9Z6SX8LGLMdn-uxm5W3LPUyOefeymWFvjFU6WKT1g64feObmMRj0X60QIoPrHbyWarBNvefE8Mhd9ZkQh1hfXuXv4z8uxK0qy1F2Ke1js1CCoEUdukUiUrY332h7Rq91Ljyt2v_zA5Jw3-AFdvsEgBFyxqU0fqTXv-lXpM5KZaV9W7stvt_DuH3LzXm3JAuYAK965A"/>
    <n v="104"/>
    <s v="104 | Tula Tampa Tives"/>
    <s v="application/json"/>
    <s v="multipart/form-data; boundary=----WebKitFormBoundary6X5pdkttN0BdWVaF"/>
    <n v="20509645150"/>
    <s v="impedimentozarpe-command"/>
    <s v="https://gateway-apim-test.vuce.gob.pe/pass-through-https-cert/cp2/impedimentozarpe-command/1.0/impedimentoszarpe/documentos"/>
    <n v="123"/>
    <n v="123"/>
    <s v="https://gateway-apim-test.vuce.gob.pe/pass-through-https-cert/cp2/impedimentozarpe-command/1.0/impedimentoszarpe/documentos"/>
    <s v="https://gateway-apim-test.vuce.gob.pe/pass-through-https-cert/cp2/impedimentozarpe-command/1.0/impedimentoszarpe/documentos"/>
    <x v="95"/>
  </r>
  <r>
    <s v="No agrupado"/>
    <x v="4"/>
    <x v="10"/>
    <x v="102"/>
    <x v="4"/>
    <s v="https://gateway-apim-test.vuce.gob.pe/pass-through-https-cert/cp2/impedimentozarpe-command/1.0/impedimentoszarpe/levantealertas"/>
    <s v="{&quot;levanteAlertaImpedimentoId&quot;:0,&quot;fechaLevanteAlerta&quot;:&quot;2025-08-03T12:49:38&quot;,&quot;solicitanteLevanteAlerta&quot;:&quot;X&quot;,&quot;asuntoLevanteAlerta&quot;:&quot;X&quot;,&quot;detalle&quot;:[{&quot;alertaImpedimentoZarpeDetId&quot;:281,&quot;alertaImpedimentoZarpeCabId&quot;:252}]}"/>
    <s v="Bearer eyJhbGciOiJSUzI1NiIsInR5cCIgOiAiSldUIiwia2lkIiA6ICJZbzNJa18xYU9XUk5QcWxPLVJVTmUzVjhESldTU2U0eUgybFp4MG52cy1rIn0.eyJleHAiOjE3NTYwNTQxMjYsImlhdCI6MTc1NjA1MjMyNiwianRpIjoiZGVmNzA2MzgtMjMwYy00ZDE4LWIxYWEtZDliMWVkMzQxZWNhIiwiaXNzIjoiaHR0cHM6Ly9hdXRob3JpemUtdGVzdC52dWNlLmdvYi5wZS9hdXRoMi9yZWFsbXMvYXV0ZW50aWNhY2lvbjIiLCJhdWQiOiJhY2NvdW50Iiwic3ViIjoiZjo1ODY4MTA4Zi0yZTdkLTQ4NGEtYTZkYi00ZWYyMmZhZjJlYWE6Y3AtY2VydGktMDVAZ21haWwuY29tIiwidHlwIjoiQmVhcmVyIiwiYXpwIjoibGFuZGluZy1hdXRoMiIsInNlc3Npb25fc3RhdGUiOiJmOGZlNTdlNC03NmNjLTQyNzAtYTU4Ny00OTc3NTRmNWY0YjM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JmOGZlNTdlNC03NmNjLTQyNzAtYTU4Ny00OTc3NTRmNWY0YjMiLCJlbWFpbF92ZXJpZmllZCI6ZmFsc2UsImRlc1RpcG9Eb2N1bWVudG8iOiJSVUMiLCJjb2RUaXBvRG9jdW1lbnRvIjoiMSIsInByZWZlcnJlZF91c2VybmFtZSI6ImNwLWNlcnRpLTA1QGdtYWlsLmNvbSIsIm51bWVyb0RvY3VtZW50byI6IjIwMjYyOTk5OTk5IiwiYXBlTWF0ZXJubyI6IlRpdmVzIiwibm9tYnJlQ29tcGxldG8iOiJUQU1QQSBUSVZFUyBUVUxBIiwiYXBlUGF0ZXJubyI6IlRhbXBhIiwiZW1haWwiOiJjcC1jZXJ0aS0wNUBnbWFpbC5jb20iLCJub21icmVzIjoiVHVsYSJ9.oPQG-WllxYAbJdh-xaZmBdBnVMynAKb-4mHVDWsX9ZB4rm7ZUXIXcKbfFEkMcM8h7RF1QCzZXXpk2K3RrL1p55YxcCbU1jSc_NQ_b1vAL0dWyBNyaQU9Wl5Mrwu2aDrRscde5rPXr5zDPJAW9Z6SX8LGLMdn-uxm5W3LPUyOefeymWFvjFU6WKT1g64feObmMRj0X60QIoPrHbyWarBNvefE8Mhd9ZkQh1hfXuXv4z8uxK0qy1F2Ke1js1CCoEUdukUiUrY332h7Rq91Ljyt2v_zA5Jw3-AFdvsEgBFyxqU0fqTXv-lXpM5KZaV9W7stvt_DuH3LzXm3JAuYAK965A"/>
    <n v="104"/>
    <s v="104 | Tula Tampa Tives"/>
    <s v="application/json"/>
    <s v="application/json"/>
    <n v="20509645150"/>
    <s v="impedimentozarpe-command"/>
    <s v="https://gateway-apim-test.vuce.gob.pe/pass-through-https-cert/cp2/impedimentozarpe-command/1.0/impedimentoszarpe/levantealertas"/>
    <n v="127"/>
    <n v="127"/>
    <s v="https://gateway-apim-test.vuce.gob.pe/pass-through-https-cert/cp2/impedimentozarpe-command/1.0/impedimentoszarpe/levantealertas"/>
    <s v="https://gateway-apim-test.vuce.gob.pe/pass-through-https-cert/cp2/impedimentozarpe-command/1.0/impedimentoszarpe/levantealertas"/>
    <x v="162"/>
  </r>
  <r>
    <s v="No agrupado"/>
    <x v="4"/>
    <x v="10"/>
    <x v="102"/>
    <x v="4"/>
    <s v="https://gateway-apim-test.vuce.gob.pe/pass-through-https-cert/cp2/impedimentozarpe-command/1.0/impedimentoszarpe/levantealertas/documento"/>
    <s v="No aplica"/>
    <s v="Bearer eyJhbGciOiJSUzI1NiIsInR5cCIgOiAiSldUIiwia2lkIiA6ICJZbzNJa18xYU9XUk5QcWxPLVJVTmUzVjhESldTU2U0eUgybFp4MG52cy1rIn0.eyJleHAiOjE3NTYwNTQxMjYsImlhdCI6MTc1NjA1MjMyNiwianRpIjoiZGVmNzA2MzgtMjMwYy00ZDE4LWIxYWEtZDliMWVkMzQxZWNhIiwiaXNzIjoiaHR0cHM6Ly9hdXRob3JpemUtdGVzdC52dWNlLmdvYi5wZS9hdXRoMi9yZWFsbXMvYXV0ZW50aWNhY2lvbjIiLCJhdWQiOiJhY2NvdW50Iiwic3ViIjoiZjo1ODY4MTA4Zi0yZTdkLTQ4NGEtYTZkYi00ZWYyMmZhZjJlYWE6Y3AtY2VydGktMDVAZ21haWwuY29tIiwidHlwIjoiQmVhcmVyIiwiYXpwIjoibGFuZGluZy1hdXRoMiIsInNlc3Npb25fc3RhdGUiOiJmOGZlNTdlNC03NmNjLTQyNzAtYTU4Ny00OTc3NTRmNWY0YjM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JmOGZlNTdlNC03NmNjLTQyNzAtYTU4Ny00OTc3NTRmNWY0YjMiLCJlbWFpbF92ZXJpZmllZCI6ZmFsc2UsImRlc1RpcG9Eb2N1bWVudG8iOiJSVUMiLCJjb2RUaXBvRG9jdW1lbnRvIjoiMSIsInByZWZlcnJlZF91c2VybmFtZSI6ImNwLWNlcnRpLTA1QGdtYWlsLmNvbSIsIm51bWVyb0RvY3VtZW50byI6IjIwMjYyOTk5OTk5IiwiYXBlTWF0ZXJubyI6IlRpdmVzIiwibm9tYnJlQ29tcGxldG8iOiJUQU1QQSBUSVZFUyBUVUxBIiwiYXBlUGF0ZXJubyI6IlRhbXBhIiwiZW1haWwiOiJjcC1jZXJ0aS0wNUBnbWFpbC5jb20iLCJub21icmVzIjoiVHVsYSJ9.oPQG-WllxYAbJdh-xaZmBdBnVMynAKb-4mHVDWsX9ZB4rm7ZUXIXcKbfFEkMcM8h7RF1QCzZXXpk2K3RrL1p55YxcCbU1jSc_NQ_b1vAL0dWyBNyaQU9Wl5Mrwu2aDrRscde5rPXr5zDPJAW9Z6SX8LGLMdn-uxm5W3LPUyOefeymWFvjFU6WKT1g64feObmMRj0X60QIoPrHbyWarBNvefE8Mhd9ZkQh1hfXuXv4z8uxK0qy1F2Ke1js1CCoEUdukUiUrY332h7Rq91Ljyt2v_zA5Jw3-AFdvsEgBFyxqU0fqTXv-lXpM5KZaV9W7stvt_DuH3LzXm3JAuYAK965A"/>
    <n v="104"/>
    <s v="104 | Tula Tampa Tives"/>
    <s v="application/json, text/plain, */*"/>
    <s v="multipart/form-data; boundary=----WebKitFormBoundaryM56PWfCHu7aNWDCc"/>
    <n v="20509645150"/>
    <s v="impedimentozarpe-command"/>
    <s v="https://gateway-apim-test.vuce.gob.pe/pass-through-https-cert/cp2/impedimentozarpe-command/1.0/impedimentoszarpe/levantealertas/documento"/>
    <n v="137"/>
    <n v="137"/>
    <s v="https://gateway-apim-test.vuce.gob.pe/pass-through-https-cert/cp2/impedimentozarpe-command/1.0/impedimentoszarpe/levantealertas/documento"/>
    <s v="https://gateway-apim-test.vuce.gob.pe/pass-through-https-cert/cp2/impedimentozarpe-command/1.0/impedimentoszarpe/levantealertas/documento"/>
    <x v="163"/>
  </r>
  <r>
    <s v="No agrupado"/>
    <x v="4"/>
    <x v="10"/>
    <x v="103"/>
    <x v="3"/>
    <s v="https://gateway-apim-test.vuce.gob.pe/pass-through-https-cert/cp2/impedimentozarpe-query/1.0/escalas/naves/3246?estadoDueId=4,1,3,2,5,6,8,7"/>
    <s v="No aplica"/>
    <s v="Bearer eyJhbGciOiJSUzI1NiIsInR5cCIgOiAiSldUIiwia2lkIiA6ICJZbzNJa18xYU9XUk5QcWxPLVJVTmUzVjhESldTU2U0eUgybFp4MG52cy1rIn0.eyJleHAiOjE3NTYwNTQxMjYsImlhdCI6MTc1NjA1MjMyNiwianRpIjoiZGVmNzA2MzgtMjMwYy00ZDE4LWIxYWEtZDliMWVkMzQxZWNhIiwiaXNzIjoiaHR0cHM6Ly9hdXRob3JpemUtdGVzdC52dWNlLmdvYi5wZS9hdXRoMi9yZWFsbXMvYXV0ZW50aWNhY2lvbjIiLCJhdWQiOiJhY2NvdW50Iiwic3ViIjoiZjo1ODY4MTA4Zi0yZTdkLTQ4NGEtYTZkYi00ZWYyMmZhZjJlYWE6Y3AtY2VydGktMDVAZ21haWwuY29tIiwidHlwIjoiQmVhcmVyIiwiYXpwIjoibGFuZGluZy1hdXRoMiIsInNlc3Npb25fc3RhdGUiOiJmOGZlNTdlNC03NmNjLTQyNzAtYTU4Ny00OTc3NTRmNWY0YjM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JmOGZlNTdlNC03NmNjLTQyNzAtYTU4Ny00OTc3NTRmNWY0YjMiLCJlbWFpbF92ZXJpZmllZCI6ZmFsc2UsImRlc1RpcG9Eb2N1bWVudG8iOiJSVUMiLCJjb2RUaXBvRG9jdW1lbnRvIjoiMSIsInByZWZlcnJlZF91c2VybmFtZSI6ImNwLWNlcnRpLTA1QGdtYWlsLmNvbSIsIm51bWVyb0RvY3VtZW50byI6IjIwMjYyOTk5OTk5IiwiYXBlTWF0ZXJubyI6IlRpdmVzIiwibm9tYnJlQ29tcGxldG8iOiJUQU1QQSBUSVZFUyBUVUxBIiwiYXBlUGF0ZXJubyI6IlRhbXBhIiwiZW1haWwiOiJjcC1jZXJ0aS0wNUBnbWFpbC5jb20iLCJub21icmVzIjoiVHVsYSJ9.oPQG-WllxYAbJdh-xaZmBdBnVMynAKb-4mHVDWsX9ZB4rm7ZUXIXcKbfFEkMcM8h7RF1QCzZXXpk2K3RrL1p55YxcCbU1jSc_NQ_b1vAL0dWyBNyaQU9Wl5Mrwu2aDrRscde5rPXr5zDPJAW9Z6SX8LGLMdn-uxm5W3LPUyOefeymWFvjFU6WKT1g64feObmMRj0X60QIoPrHbyWarBNvefE8Mhd9ZkQh1hfXuXv4z8uxK0qy1F2Ke1js1CCoEUdukUiUrY332h7Rq91Ljyt2v_zA5Jw3-AFdvsEgBFyxqU0fqTXv-lXpM5KZaV9W7stvt_DuH3LzXm3JAuYAK965A"/>
    <n v="104"/>
    <s v="104 | Tula Tampa Tives"/>
    <s v="application/json, text/plain, */*"/>
    <s v="No aplica"/>
    <n v="20509645150"/>
    <s v="impedimentozarpe-query"/>
    <s v="https://gateway-apim-test.vuce.gob.pe/pass-through-https-cert/cp2/impedimentozarpe-query/1.0/escalas/naves/3246?estadoDueId=4,1,3,2,5,6,8,7"/>
    <n v="139"/>
    <n v="112"/>
    <s v="https://gateway-apim-test.vuce.gob.pe/pass-through-https-cert/cp2/impedimentozarpe-query/1.0/escalas/naves/3246?"/>
    <s v="https://gateway-apim-test.vuce.gob.pe/pass-through-https-cert/cp2/impedimentozarpe-query/1.0/escalas/naves/3246?"/>
    <x v="164"/>
  </r>
  <r>
    <s v="No agrupado"/>
    <x v="4"/>
    <x v="10"/>
    <x v="103"/>
    <x v="3"/>
    <s v="https://gateway-apim-test.vuce.gob.pe/pass-through-https-cert/cp2/impedimentozarpe-query/1.0/escalas/naves?callSign=&amp;matricula=&amp;nombreNave=SAINT&amp;imo=&amp;estadoDueId="/>
    <s v="No aplica"/>
    <s v="Bearer eyJhbGciOiJSUzI1NiIsInR5cCIgOiAiSldUIiwia2lkIiA6ICJZbzNJa18xYU9XUk5QcWxPLVJVTmUzVjhESldTU2U0eUgybFp4MG52cy1rIn0.eyJleHAiOjE3NTYwNTQxMjYsImlhdCI6MTc1NjA1MjMyNiwianRpIjoiZGVmNzA2MzgtMjMwYy00ZDE4LWIxYWEtZDliMWVkMzQxZWNhIiwiaXNzIjoiaHR0cHM6Ly9hdXRob3JpemUtdGVzdC52dWNlLmdvYi5wZS9hdXRoMi9yZWFsbXMvYXV0ZW50aWNhY2lvbjIiLCJhdWQiOiJhY2NvdW50Iiwic3ViIjoiZjo1ODY4MTA4Zi0yZTdkLTQ4NGEtYTZkYi00ZWYyMmZhZjJlYWE6Y3AtY2VydGktMDVAZ21haWwuY29tIiwidHlwIjoiQmVhcmVyIiwiYXpwIjoibGFuZGluZy1hdXRoMiIsInNlc3Npb25fc3RhdGUiOiJmOGZlNTdlNC03NmNjLTQyNzAtYTU4Ny00OTc3NTRmNWY0YjM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JmOGZlNTdlNC03NmNjLTQyNzAtYTU4Ny00OTc3NTRmNWY0YjMiLCJlbWFpbF92ZXJpZmllZCI6ZmFsc2UsImRlc1RpcG9Eb2N1bWVudG8iOiJSVUMiLCJjb2RUaXBvRG9jdW1lbnRvIjoiMSIsInByZWZlcnJlZF91c2VybmFtZSI6ImNwLWNlcnRpLTA1QGdtYWlsLmNvbSIsIm51bWVyb0RvY3VtZW50byI6IjIwMjYyOTk5OTk5IiwiYXBlTWF0ZXJubyI6IlRpdmVzIiwibm9tYnJlQ29tcGxldG8iOiJUQU1QQSBUSVZFUyBUVUxBIiwiYXBlUGF0ZXJubyI6IlRhbXBhIiwiZW1haWwiOiJjcC1jZXJ0aS0wNUBnbWFpbC5jb20iLCJub21icmVzIjoiVHVsYSJ9.oPQG-WllxYAbJdh-xaZmBdBnVMynAKb-4mHVDWsX9ZB4rm7ZUXIXcKbfFEkMcM8h7RF1QCzZXXpk2K3RrL1p55YxcCbU1jSc_NQ_b1vAL0dWyBNyaQU9Wl5Mrwu2aDrRscde5rPXr5zDPJAW9Z6SX8LGLMdn-uxm5W3LPUyOefeymWFvjFU6WKT1g64feObmMRj0X60QIoPrHbyWarBNvefE8Mhd9ZkQh1hfXuXv4z8uxK0qy1F2Ke1js1CCoEUdukUiUrY332h7Rq91Ljyt2v_zA5Jw3-AFdvsEgBFyxqU0fqTXv-lXpM5KZaV9W7stvt_DuH3LzXm3JAuYAK965A"/>
    <n v="104"/>
    <s v="104 | Tula Tampa Tives"/>
    <s v="application/json, text/plain, */*"/>
    <s v="No aplica"/>
    <n v="20509645150"/>
    <s v="impedimentozarpe-query"/>
    <s v="https://gateway-apim-test.vuce.gob.pe/pass-through-https-cert/cp2/impedimentozarpe-query/1.0/escalas/naves?callSign=&amp;matricula=&amp;nombreNave=SAINT&amp;imo=&amp;estadoDueId="/>
    <n v="162"/>
    <n v="107"/>
    <s v="https://gateway-apim-test.vuce.gob.pe/pass-through-https-cert/cp2/impedimentozarpe-query/1.0/escalas/naves?"/>
    <s v="https://gateway-apim-test.vuce.gob.pe/pass-through-https-cert/cp2/impedimentozarpe-query/1.0/escalas/naves?"/>
    <x v="165"/>
  </r>
  <r>
    <s v="No agrupado"/>
    <x v="4"/>
    <x v="10"/>
    <x v="23"/>
    <x v="3"/>
    <s v="https://gateway-apim-test.vuce.gob.pe/pass-through-https-cert/cp2/impedimentozarpe-query/1.0/impedimentoszarpe/alertas?fechaInicio=2025-07-01&amp;fechaFin=2025-08-24&amp;nombreNave=BUQUE3&amp;numberpage=1&amp;sizepage=10"/>
    <s v="No aplica"/>
    <s v="Bearer eyJhbGciOiJSUzI1NiIsInR5cCIgOiAiSldUIiwia2lkIiA6ICJZbzNJa18xYU9XUk5QcWxPLVJVTmUzVjhESldTU2U0eUgybFp4MG52cy1rIn0.eyJleHAiOjE3NTYwNTQxMjYsImlhdCI6MTc1NjA1MjMyNiwianRpIjoiZGVmNzA2MzgtMjMwYy00ZDE4LWIxYWEtZDliMWVkMzQxZWNhIiwiaXNzIjoiaHR0cHM6Ly9hdXRob3JpemUtdGVzdC52dWNlLmdvYi5wZS9hdXRoMi9yZWFsbXMvYXV0ZW50aWNhY2lvbjIiLCJhdWQiOiJhY2NvdW50Iiwic3ViIjoiZjo1ODY4MTA4Zi0yZTdkLTQ4NGEtYTZkYi00ZWYyMmZhZjJlYWE6Y3AtY2VydGktMDVAZ21haWwuY29tIiwidHlwIjoiQmVhcmVyIiwiYXpwIjoibGFuZGluZy1hdXRoMiIsInNlc3Npb25fc3RhdGUiOiJmOGZlNTdlNC03NmNjLTQyNzAtYTU4Ny00OTc3NTRmNWY0YjM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JmOGZlNTdlNC03NmNjLTQyNzAtYTU4Ny00OTc3NTRmNWY0YjMiLCJlbWFpbF92ZXJpZmllZCI6ZmFsc2UsImRlc1RpcG9Eb2N1bWVudG8iOiJSVUMiLCJjb2RUaXBvRG9jdW1lbnRvIjoiMSIsInByZWZlcnJlZF91c2VybmFtZSI6ImNwLWNlcnRpLTA1QGdtYWlsLmNvbSIsIm51bWVyb0RvY3VtZW50byI6IjIwMjYyOTk5OTk5IiwiYXBlTWF0ZXJubyI6IlRpdmVzIiwibm9tYnJlQ29tcGxldG8iOiJUQU1QQSBUSVZFUyBUVUxBIiwiYXBlUGF0ZXJubyI6IlRhbXBhIiwiZW1haWwiOiJjcC1jZXJ0aS0wNUBnbWFpbC5jb20iLCJub21icmVzIjoiVHVsYSJ9.oPQG-WllxYAbJdh-xaZmBdBnVMynAKb-4mHVDWsX9ZB4rm7ZUXIXcKbfFEkMcM8h7RF1QCzZXXpk2K3RrL1p55YxcCbU1jSc_NQ_b1vAL0dWyBNyaQU9Wl5Mrwu2aDrRscde5rPXr5zDPJAW9Z6SX8LGLMdn-uxm5W3LPUyOefeymWFvjFU6WKT1g64feObmMRj0X60QIoPrHbyWarBNvefE8Mhd9ZkQh1hfXuXv4z8uxK0qy1F2Ke1js1CCoEUdukUiUrY332h7Rq91Ljyt2v_zA5Jw3-AFdvsEgBFyxqU0fqTXv-lXpM5KZaV9W7stvt_DuH3LzXm3JAuYAK965A"/>
    <n v="104"/>
    <s v="104 | Tula Tampa Tives"/>
    <s v="application/json, text/plain, */*"/>
    <s v="No aplica"/>
    <n v="20509645150"/>
    <s v="impedimentozarpe-query"/>
    <s v="https://gateway-apim-test.vuce.gob.pe/pass-through-https-cert/cp2/impedimentozarpe-query/1.0/impedimentoszarpe/alertas?fechaInicio=2025-07-01&amp;fechaFin=2025-08-24&amp;nombreNave=BUQUE3&amp;numberpage=1&amp;sizepage=10"/>
    <n v="204"/>
    <n v="119"/>
    <s v="https://gateway-apim-test.vuce.gob.pe/pass-through-https-cert/cp2/impedimentozarpe-query/1.0/impedimentoszarpe/alertas?"/>
    <s v="https://gateway-apim-test.vuce.gob.pe/pass-through-https-cert/cp2/impedimentozarpe-query/1.0/impedimentoszarpe/alertas?"/>
    <x v="166"/>
  </r>
  <r>
    <s v="No agrupado"/>
    <x v="4"/>
    <x v="10"/>
    <x v="23"/>
    <x v="3"/>
    <s v="https://gateway-apim-test.vuce.gob.pe/pass-through-https-cert/cp2/impedimentozarpe-query/1.0/impedimentoszarpe/alertas?fechaInicio=2025-07-01&amp;fechaFin=2025-08-24&amp;nombreNave=BUQUE3&amp;numberpage=1&amp;sizepage=10"/>
    <s v="No aplica"/>
    <s v="Bearer eyJhbGciOiJSUzI1NiIsInR5cCIgOiAiSldUIiwia2lkIiA6ICJZbzNJa18xYU9XUk5QcWxPLVJVTmUzVjhESldTU2U0eUgybFp4MG52cy1rIn0.eyJleHAiOjE3NTYwNTQxMjYsImlhdCI6MTc1NjA1MjMyNiwianRpIjoiZGVmNzA2MzgtMjMwYy00ZDE4LWIxYWEtZDliMWVkMzQxZWNhIiwiaXNzIjoiaHR0cHM6Ly9hdXRob3JpemUtdGVzdC52dWNlLmdvYi5wZS9hdXRoMi9yZWFsbXMvYXV0ZW50aWNhY2lvbjIiLCJhdWQiOiJhY2NvdW50Iiwic3ViIjoiZjo1ODY4MTA4Zi0yZTdkLTQ4NGEtYTZkYi00ZWYyMmZhZjJlYWE6Y3AtY2VydGktMDVAZ21haWwuY29tIiwidHlwIjoiQmVhcmVyIiwiYXpwIjoibGFuZGluZy1hdXRoMiIsInNlc3Npb25fc3RhdGUiOiJmOGZlNTdlNC03NmNjLTQyNzAtYTU4Ny00OTc3NTRmNWY0YjM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JmOGZlNTdlNC03NmNjLTQyNzAtYTU4Ny00OTc3NTRmNWY0YjMiLCJlbWFpbF92ZXJpZmllZCI6ZmFsc2UsImRlc1RpcG9Eb2N1bWVudG8iOiJSVUMiLCJjb2RUaXBvRG9jdW1lbnRvIjoiMSIsInByZWZlcnJlZF91c2VybmFtZSI6ImNwLWNlcnRpLTA1QGdtYWlsLmNvbSIsIm51bWVyb0RvY3VtZW50byI6IjIwMjYyOTk5OTk5IiwiYXBlTWF0ZXJubyI6IlRpdmVzIiwibm9tYnJlQ29tcGxldG8iOiJUQU1QQSBUSVZFUyBUVUxBIiwiYXBlUGF0ZXJubyI6IlRhbXBhIiwiZW1haWwiOiJjcC1jZXJ0aS0wNUBnbWFpbC5jb20iLCJub21icmVzIjoiVHVsYSJ9.oPQG-WllxYAbJdh-xaZmBdBnVMynAKb-4mHVDWsX9ZB4rm7ZUXIXcKbfFEkMcM8h7RF1QCzZXXpk2K3RrL1p55YxcCbU1jSc_NQ_b1vAL0dWyBNyaQU9Wl5Mrwu2aDrRscde5rPXr5zDPJAW9Z6SX8LGLMdn-uxm5W3LPUyOefeymWFvjFU6WKT1g64feObmMRj0X60QIoPrHbyWarBNvefE8Mhd9ZkQh1hfXuXv4z8uxK0qy1F2Ke1js1CCoEUdukUiUrY332h7Rq91Ljyt2v_zA5Jw3-AFdvsEgBFyxqU0fqTXv-lXpM5KZaV9W7stvt_DuH3LzXm3JAuYAK965A"/>
    <n v="104"/>
    <s v="104 | Tula Tampa Tives"/>
    <s v="application/json, text/plain, */*"/>
    <s v="No aplica"/>
    <n v="20509645150"/>
    <s v="impedimentozarpe-query"/>
    <s v="https://gateway-apim-test.vuce.gob.pe/pass-through-https-cert/cp2/impedimentozarpe-query/1.0/impedimentoszarpe/alertas?fechaInicio=2025-07-01&amp;fechaFin=2025-08-24&amp;nombreNave=BUQUE3&amp;numberpage=1&amp;sizepage=10"/>
    <n v="204"/>
    <n v="119"/>
    <s v="https://gateway-apim-test.vuce.gob.pe/pass-through-https-cert/cp2/impedimentozarpe-query/1.0/impedimentoszarpe/alertas?"/>
    <s v="https://gateway-apim-test.vuce.gob.pe/pass-through-https-cert/cp2/impedimentozarpe-query/1.0/impedimentoszarpe/alertas?"/>
    <x v="166"/>
  </r>
  <r>
    <s v="No agrupado"/>
    <x v="4"/>
    <x v="10"/>
    <x v="101"/>
    <x v="3"/>
    <s v="https://gateway-apim-test.vuce.gob.pe/pass-through-https-cert/cp2/impedimentozarpe-query/1.0/impedimentoszarpe/alertas?fechaInicio=2025-07-01&amp;fechaFin=2025-08-24&amp;nombreNave=BUQUE3&amp;numberpage=1&amp;sizepage=10"/>
    <s v="No aplica"/>
    <s v="Bearer eyJhbGciOiJSUzI1NiIsInR5cCIgOiAiSldUIiwia2lkIiA6ICJZbzNJa18xYU9XUk5QcWxPLVJVTmUzVjhESldTU2U0eUgybFp4MG52cy1rIn0.eyJleHAiOjE3NTYwNTQxMjYsImlhdCI6MTc1NjA1MjMyNiwianRpIjoiZGVmNzA2MzgtMjMwYy00ZDE4LWIxYWEtZDliMWVkMzQxZWNhIiwiaXNzIjoiaHR0cHM6Ly9hdXRob3JpemUtdGVzdC52dWNlLmdvYi5wZS9hdXRoMi9yZWFsbXMvYXV0ZW50aWNhY2lvbjIiLCJhdWQiOiJhY2NvdW50Iiwic3ViIjoiZjo1ODY4MTA4Zi0yZTdkLTQ4NGEtYTZkYi00ZWYyMmZhZjJlYWE6Y3AtY2VydGktMDVAZ21haWwuY29tIiwidHlwIjoiQmVhcmVyIiwiYXpwIjoibGFuZGluZy1hdXRoMiIsInNlc3Npb25fc3RhdGUiOiJmOGZlNTdlNC03NmNjLTQyNzAtYTU4Ny00OTc3NTRmNWY0YjM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JmOGZlNTdlNC03NmNjLTQyNzAtYTU4Ny00OTc3NTRmNWY0YjMiLCJlbWFpbF92ZXJpZmllZCI6ZmFsc2UsImRlc1RpcG9Eb2N1bWVudG8iOiJSVUMiLCJjb2RUaXBvRG9jdW1lbnRvIjoiMSIsInByZWZlcnJlZF91c2VybmFtZSI6ImNwLWNlcnRpLTA1QGdtYWlsLmNvbSIsIm51bWVyb0RvY3VtZW50byI6IjIwMjYyOTk5OTk5IiwiYXBlTWF0ZXJubyI6IlRpdmVzIiwibm9tYnJlQ29tcGxldG8iOiJUQU1QQSBUSVZFUyBUVUxBIiwiYXBlUGF0ZXJubyI6IlRhbXBhIiwiZW1haWwiOiJjcC1jZXJ0aS0wNUBnbWFpbC5jb20iLCJub21icmVzIjoiVHVsYSJ9.oPQG-WllxYAbJdh-xaZmBdBnVMynAKb-4mHVDWsX9ZB4rm7ZUXIXcKbfFEkMcM8h7RF1QCzZXXpk2K3RrL1p55YxcCbU1jSc_NQ_b1vAL0dWyBNyaQU9Wl5Mrwu2aDrRscde5rPXr5zDPJAW9Z6SX8LGLMdn-uxm5W3LPUyOefeymWFvjFU6WKT1g64feObmMRj0X60QIoPrHbyWarBNvefE8Mhd9ZkQh1hfXuXv4z8uxK0qy1F2Ke1js1CCoEUdukUiUrY332h7Rq91Ljyt2v_zA5Jw3-AFdvsEgBFyxqU0fqTXv-lXpM5KZaV9W7stvt_DuH3LzXm3JAuYAK965A"/>
    <n v="104"/>
    <s v="104 | Tula Tampa Tives"/>
    <s v="application/json, text/plain, */*"/>
    <s v="No aplica"/>
    <n v="20509645150"/>
    <s v="impedimentozarpe-query"/>
    <s v="https://gateway-apim-test.vuce.gob.pe/pass-through-https-cert/cp2/impedimentozarpe-query/1.0/impedimentoszarpe/alertas?fechaInicio=2025-07-01&amp;fechaFin=2025-08-24&amp;nombreNave=BUQUE3&amp;numberpage=1&amp;sizepage=10"/>
    <n v="204"/>
    <n v="119"/>
    <s v="https://gateway-apim-test.vuce.gob.pe/pass-through-https-cert/cp2/impedimentozarpe-query/1.0/impedimentoszarpe/alertas?"/>
    <s v="https://gateway-apim-test.vuce.gob.pe/pass-through-https-cert/cp2/impedimentozarpe-query/1.0/impedimentoszarpe/alertas?"/>
    <x v="166"/>
  </r>
  <r>
    <s v="No agrupado"/>
    <x v="4"/>
    <x v="10"/>
    <x v="102"/>
    <x v="3"/>
    <s v="https://gateway-apim-test.vuce.gob.pe/pass-through-https-cert/cp2/impedimentozarpe-query/1.0/impedimentoszarpe/alertas?fechaInicio=2025-07-01&amp;fechaFin=2025-08-24&amp;nombreNave=SAINT&amp;numberpage=1&amp;sizepage=10"/>
    <s v="No aplica"/>
    <s v="Bearer eyJhbGciOiJSUzI1NiIsInR5cCIgOiAiSldUIiwia2lkIiA6ICJZbzNJa18xYU9XUk5QcWxPLVJVTmUzVjhESldTU2U0eUgybFp4MG52cy1rIn0.eyJleHAiOjE3NTYwNTQxMjYsImlhdCI6MTc1NjA1MjMyNiwianRpIjoiZGVmNzA2MzgtMjMwYy00ZDE4LWIxYWEtZDliMWVkMzQxZWNhIiwiaXNzIjoiaHR0cHM6Ly9hdXRob3JpemUtdGVzdC52dWNlLmdvYi5wZS9hdXRoMi9yZWFsbXMvYXV0ZW50aWNhY2lvbjIiLCJhdWQiOiJhY2NvdW50Iiwic3ViIjoiZjo1ODY4MTA4Zi0yZTdkLTQ4NGEtYTZkYi00ZWYyMmZhZjJlYWE6Y3AtY2VydGktMDVAZ21haWwuY29tIiwidHlwIjoiQmVhcmVyIiwiYXpwIjoibGFuZGluZy1hdXRoMiIsInNlc3Npb25fc3RhdGUiOiJmOGZlNTdlNC03NmNjLTQyNzAtYTU4Ny00OTc3NTRmNWY0YjM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JmOGZlNTdlNC03NmNjLTQyNzAtYTU4Ny00OTc3NTRmNWY0YjMiLCJlbWFpbF92ZXJpZmllZCI6ZmFsc2UsImRlc1RpcG9Eb2N1bWVudG8iOiJSVUMiLCJjb2RUaXBvRG9jdW1lbnRvIjoiMSIsInByZWZlcnJlZF91c2VybmFtZSI6ImNwLWNlcnRpLTA1QGdtYWlsLmNvbSIsIm51bWVyb0RvY3VtZW50byI6IjIwMjYyOTk5OTk5IiwiYXBlTWF0ZXJubyI6IlRpdmVzIiwibm9tYnJlQ29tcGxldG8iOiJUQU1QQSBUSVZFUyBUVUxBIiwiYXBlUGF0ZXJubyI6IlRhbXBhIiwiZW1haWwiOiJjcC1jZXJ0aS0wNUBnbWFpbC5jb20iLCJub21icmVzIjoiVHVsYSJ9.oPQG-WllxYAbJdh-xaZmBdBnVMynAKb-4mHVDWsX9ZB4rm7ZUXIXcKbfFEkMcM8h7RF1QCzZXXpk2K3RrL1p55YxcCbU1jSc_NQ_b1vAL0dWyBNyaQU9Wl5Mrwu2aDrRscde5rPXr5zDPJAW9Z6SX8LGLMdn-uxm5W3LPUyOefeymWFvjFU6WKT1g64feObmMRj0X60QIoPrHbyWarBNvefE8Mhd9ZkQh1hfXuXv4z8uxK0qy1F2Ke1js1CCoEUdukUiUrY332h7Rq91Ljyt2v_zA5Jw3-AFdvsEgBFyxqU0fqTXv-lXpM5KZaV9W7stvt_DuH3LzXm3JAuYAK965A"/>
    <n v="104"/>
    <s v="104 | Tula Tampa Tives"/>
    <s v="application/json, text/plain, */*"/>
    <s v="No aplica"/>
    <n v="20509645150"/>
    <s v="impedimentozarpe-query"/>
    <s v="https://gateway-apim-test.vuce.gob.pe/pass-through-https-cert/cp2/impedimentozarpe-query/1.0/impedimentoszarpe/alertas?fechaInicio=2025-07-01&amp;fechaFin=2025-08-24&amp;nombreNave=SAINT&amp;numberpage=1&amp;sizepage=10"/>
    <n v="203"/>
    <n v="119"/>
    <s v="https://gateway-apim-test.vuce.gob.pe/pass-through-https-cert/cp2/impedimentozarpe-query/1.0/impedimentoszarpe/alertas?"/>
    <s v="https://gateway-apim-test.vuce.gob.pe/pass-through-https-cert/cp2/impedimentozarpe-query/1.0/impedimentoszarpe/alertas?"/>
    <x v="166"/>
  </r>
  <r>
    <s v="No agrupado"/>
    <x v="4"/>
    <x v="10"/>
    <x v="102"/>
    <x v="3"/>
    <s v="https://gateway-apim-test.vuce.gob.pe/pass-through-https-cert/cp2/impedimentozarpe-query/1.0/impedimentoszarpe/alertas?fechaInicio=2025-07-01&amp;fechaFin=2025-08-24&amp;nombreNave=SAINT&amp;numberpage=1&amp;sizepage=10"/>
    <s v="No aplica"/>
    <s v="Bearer eyJhbGciOiJSUzI1NiIsInR5cCIgOiAiSldUIiwia2lkIiA6ICJZbzNJa18xYU9XUk5QcWxPLVJVTmUzVjhESldTU2U0eUgybFp4MG52cy1rIn0.eyJleHAiOjE3NTYwNTQxMjYsImlhdCI6MTc1NjA1MjMyNiwianRpIjoiZGVmNzA2MzgtMjMwYy00ZDE4LWIxYWEtZDliMWVkMzQxZWNhIiwiaXNzIjoiaHR0cHM6Ly9hdXRob3JpemUtdGVzdC52dWNlLmdvYi5wZS9hdXRoMi9yZWFsbXMvYXV0ZW50aWNhY2lvbjIiLCJhdWQiOiJhY2NvdW50Iiwic3ViIjoiZjo1ODY4MTA4Zi0yZTdkLTQ4NGEtYTZkYi00ZWYyMmZhZjJlYWE6Y3AtY2VydGktMDVAZ21haWwuY29tIiwidHlwIjoiQmVhcmVyIiwiYXpwIjoibGFuZGluZy1hdXRoMiIsInNlc3Npb25fc3RhdGUiOiJmOGZlNTdlNC03NmNjLTQyNzAtYTU4Ny00OTc3NTRmNWY0YjM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JmOGZlNTdlNC03NmNjLTQyNzAtYTU4Ny00OTc3NTRmNWY0YjMiLCJlbWFpbF92ZXJpZmllZCI6ZmFsc2UsImRlc1RpcG9Eb2N1bWVudG8iOiJSVUMiLCJjb2RUaXBvRG9jdW1lbnRvIjoiMSIsInByZWZlcnJlZF91c2VybmFtZSI6ImNwLWNlcnRpLTA1QGdtYWlsLmNvbSIsIm51bWVyb0RvY3VtZW50byI6IjIwMjYyOTk5OTk5IiwiYXBlTWF0ZXJubyI6IlRpdmVzIiwibm9tYnJlQ29tcGxldG8iOiJUQU1QQSBUSVZFUyBUVUxBIiwiYXBlUGF0ZXJubyI6IlRhbXBhIiwiZW1haWwiOiJjcC1jZXJ0aS0wNUBnbWFpbC5jb20iLCJub21icmVzIjoiVHVsYSJ9.oPQG-WllxYAbJdh-xaZmBdBnVMynAKb-4mHVDWsX9ZB4rm7ZUXIXcKbfFEkMcM8h7RF1QCzZXXpk2K3RrL1p55YxcCbU1jSc_NQ_b1vAL0dWyBNyaQU9Wl5Mrwu2aDrRscde5rPXr5zDPJAW9Z6SX8LGLMdn-uxm5W3LPUyOefeymWFvjFU6WKT1g64feObmMRj0X60QIoPrHbyWarBNvefE8Mhd9ZkQh1hfXuXv4z8uxK0qy1F2Ke1js1CCoEUdukUiUrY332h7Rq91Ljyt2v_zA5Jw3-AFdvsEgBFyxqU0fqTXv-lXpM5KZaV9W7stvt_DuH3LzXm3JAuYAK965A"/>
    <n v="104"/>
    <s v="104 | Tula Tampa Tives"/>
    <s v="application/json, text/plain, */*"/>
    <s v="No aplica"/>
    <n v="20509645150"/>
    <s v="impedimentozarpe-query"/>
    <s v="https://gateway-apim-test.vuce.gob.pe/pass-through-https-cert/cp2/impedimentozarpe-query/1.0/impedimentoszarpe/alertas?fechaInicio=2025-07-01&amp;fechaFin=2025-08-24&amp;nombreNave=SAINT&amp;numberpage=1&amp;sizepage=10"/>
    <n v="203"/>
    <n v="119"/>
    <s v="https://gateway-apim-test.vuce.gob.pe/pass-through-https-cert/cp2/impedimentozarpe-query/1.0/impedimentoszarpe/alertas?"/>
    <s v="https://gateway-apim-test.vuce.gob.pe/pass-through-https-cert/cp2/impedimentozarpe-query/1.0/impedimentoszarpe/alertas?"/>
    <x v="166"/>
  </r>
  <r>
    <s v="No agrupado"/>
    <x v="4"/>
    <x v="10"/>
    <x v="16"/>
    <x v="3"/>
    <s v="https://gateway-apim-test.vuce.gob.pe/pass-through-https-cert/cp2/impedimentozarpe-query/1.0/impedimentoszarpe/alertas?fechaInicio=2025-07-25&amp;fechaFin=2025-08-24&amp;numberpage=1&amp;sizepage=10&amp;estadoAlerta=S"/>
    <s v="No aplica"/>
    <s v="Bearer eyJhbGciOiJSUzI1NiIsInR5cCIgOiAiSldUIiwia2lkIiA6ICJZbzNJa18xYU9XUk5QcWxPLVJVTmUzVjhESldTU2U0eUgybFp4MG52cy1rIn0.eyJleHAiOjE3NTYwNTQxMjYsImlhdCI6MTc1NjA1MjMyNiwianRpIjoiZGVmNzA2MzgtMjMwYy00ZDE4LWIxYWEtZDliMWVkMzQxZWNhIiwiaXNzIjoiaHR0cHM6Ly9hdXRob3JpemUtdGVzdC52dWNlLmdvYi5wZS9hdXRoMi9yZWFsbXMvYXV0ZW50aWNhY2lvbjIiLCJhdWQiOiJhY2NvdW50Iiwic3ViIjoiZjo1ODY4MTA4Zi0yZTdkLTQ4NGEtYTZkYi00ZWYyMmZhZjJlYWE6Y3AtY2VydGktMDVAZ21haWwuY29tIiwidHlwIjoiQmVhcmVyIiwiYXpwIjoibGFuZGluZy1hdXRoMiIsInNlc3Npb25fc3RhdGUiOiJmOGZlNTdlNC03NmNjLTQyNzAtYTU4Ny00OTc3NTRmNWY0YjM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JmOGZlNTdlNC03NmNjLTQyNzAtYTU4Ny00OTc3NTRmNWY0YjMiLCJlbWFpbF92ZXJpZmllZCI6ZmFsc2UsImRlc1RpcG9Eb2N1bWVudG8iOiJSVUMiLCJjb2RUaXBvRG9jdW1lbnRvIjoiMSIsInByZWZlcnJlZF91c2VybmFtZSI6ImNwLWNlcnRpLTA1QGdtYWlsLmNvbSIsIm51bWVyb0RvY3VtZW50byI6IjIwMjYyOTk5OTk5IiwiYXBlTWF0ZXJubyI6IlRpdmVzIiwibm9tYnJlQ29tcGxldG8iOiJUQU1QQSBUSVZFUyBUVUxBIiwiYXBlUGF0ZXJubyI6IlRhbXBhIiwiZW1haWwiOiJjcC1jZXJ0aS0wNUBnbWFpbC5jb20iLCJub21icmVzIjoiVHVsYSJ9.oPQG-WllxYAbJdh-xaZmBdBnVMynAKb-4mHVDWsX9ZB4rm7ZUXIXcKbfFEkMcM8h7RF1QCzZXXpk2K3RrL1p55YxcCbU1jSc_NQ_b1vAL0dWyBNyaQU9Wl5Mrwu2aDrRscde5rPXr5zDPJAW9Z6SX8LGLMdn-uxm5W3LPUyOefeymWFvjFU6WKT1g64feObmMRj0X60QIoPrHbyWarBNvefE8Mhd9ZkQh1hfXuXv4z8uxK0qy1F2Ke1js1CCoEUdukUiUrY332h7Rq91Ljyt2v_zA5Jw3-AFdvsEgBFyxqU0fqTXv-lXpM5KZaV9W7stvt_DuH3LzXm3JAuYAK965A"/>
    <n v="104"/>
    <s v="104 | Tula Tampa Tives"/>
    <s v="application/json, text/plain, */*"/>
    <s v="No aplica"/>
    <n v="20509645150"/>
    <s v="impedimentozarpe-query"/>
    <s v="https://gateway-apim-test.vuce.gob.pe/pass-through-https-cert/cp2/impedimentozarpe-query/1.0/impedimentoszarpe/alertas?fechaInicio=2025-07-25&amp;fechaFin=2025-08-24&amp;numberpage=1&amp;sizepage=10&amp;estadoAlerta=S"/>
    <n v="201"/>
    <n v="119"/>
    <s v="https://gateway-apim-test.vuce.gob.pe/pass-through-https-cert/cp2/impedimentozarpe-query/1.0/impedimentoszarpe/alertas?"/>
    <s v="https://gateway-apim-test.vuce.gob.pe/pass-through-https-cert/cp2/impedimentozarpe-query/1.0/impedimentoszarpe/alertas?"/>
    <x v="166"/>
  </r>
  <r>
    <s v="No agrupado"/>
    <x v="4"/>
    <x v="10"/>
    <x v="22"/>
    <x v="3"/>
    <s v="https://gateway-apim-test.vuce.gob.pe/pass-through-https-cert/cp2/impedimentozarpe-query/1.0/impedimentoszarpe/alertas?imo=9508421&amp;numberpage=1&amp;sizepage=10"/>
    <s v="No aplica"/>
    <s v="Bearer eyJhbGciOiJSUzI1NiIsInR5cCIgOiAiSldUIiwia2lkIiA6ICJZbzNJa18xYU9XUk5QcWxPLVJVTmUzVjhESldTU2U0eUgybFp4MG52cy1rIn0.eyJleHAiOjE3NTYwNTQxMjYsImlhdCI6MTc1NjA1MjMyNiwianRpIjoiZGVmNzA2MzgtMjMwYy00ZDE4LWIxYWEtZDliMWVkMzQxZWNhIiwiaXNzIjoiaHR0cHM6Ly9hdXRob3JpemUtdGVzdC52dWNlLmdvYi5wZS9hdXRoMi9yZWFsbXMvYXV0ZW50aWNhY2lvbjIiLCJhdWQiOiJhY2NvdW50Iiwic3ViIjoiZjo1ODY4MTA4Zi0yZTdkLTQ4NGEtYTZkYi00ZWYyMmZhZjJlYWE6Y3AtY2VydGktMDVAZ21haWwuY29tIiwidHlwIjoiQmVhcmVyIiwiYXpwIjoibGFuZGluZy1hdXRoMiIsInNlc3Npb25fc3RhdGUiOiJmOGZlNTdlNC03NmNjLTQyNzAtYTU4Ny00OTc3NTRmNWY0YjM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JmOGZlNTdlNC03NmNjLTQyNzAtYTU4Ny00OTc3NTRmNWY0YjMiLCJlbWFpbF92ZXJpZmllZCI6ZmFsc2UsImRlc1RpcG9Eb2N1bWVudG8iOiJSVUMiLCJjb2RUaXBvRG9jdW1lbnRvIjoiMSIsInByZWZlcnJlZF91c2VybmFtZSI6ImNwLWNlcnRpLTA1QGdtYWlsLmNvbSIsIm51bWVyb0RvY3VtZW50byI6IjIwMjYyOTk5OTk5IiwiYXBlTWF0ZXJubyI6IlRpdmVzIiwibm9tYnJlQ29tcGxldG8iOiJUQU1QQSBUSVZFUyBUVUxBIiwiYXBlUGF0ZXJubyI6IlRhbXBhIiwiZW1haWwiOiJjcC1jZXJ0aS0wNUBnbWFpbC5jb20iLCJub21icmVzIjoiVHVsYSJ9.oPQG-WllxYAbJdh-xaZmBdBnVMynAKb-4mHVDWsX9ZB4rm7ZUXIXcKbfFEkMcM8h7RF1QCzZXXpk2K3RrL1p55YxcCbU1jSc_NQ_b1vAL0dWyBNyaQU9Wl5Mrwu2aDrRscde5rPXr5zDPJAW9Z6SX8LGLMdn-uxm5W3LPUyOefeymWFvjFU6WKT1g64feObmMRj0X60QIoPrHbyWarBNvefE8Mhd9ZkQh1hfXuXv4z8uxK0qy1F2Ke1js1CCoEUdukUiUrY332h7Rq91Ljyt2v_zA5Jw3-AFdvsEgBFyxqU0fqTXv-lXpM5KZaV9W7stvt_DuH3LzXm3JAuYAK965A"/>
    <n v="104"/>
    <s v="104 | Tula Tampa Tives"/>
    <s v="application/json, text/plain, */*"/>
    <s v="No aplica"/>
    <n v="20509645150"/>
    <s v="impedimentozarpe-query"/>
    <s v="https://gateway-apim-test.vuce.gob.pe/pass-through-https-cert/cp2/impedimentozarpe-query/1.0/impedimentoszarpe/alertas?imo=9508421&amp;numberpage=1&amp;sizepage=10"/>
    <n v="155"/>
    <n v="119"/>
    <s v="https://gateway-apim-test.vuce.gob.pe/pass-through-https-cert/cp2/impedimentozarpe-query/1.0/impedimentoszarpe/alertas?"/>
    <s v="https://gateway-apim-test.vuce.gob.pe/pass-through-https-cert/cp2/impedimentozarpe-query/1.0/impedimentoszarpe/alertas?"/>
    <x v="166"/>
  </r>
  <r>
    <s v="No agrupado"/>
    <x v="4"/>
    <x v="10"/>
    <x v="100"/>
    <x v="3"/>
    <s v="https://gateway-apim-test.vuce.gob.pe/pass-through-https-cert/cp2/impedimentozarpe-query/1.0/impedimentoszarpe/alertas?numberpage=1&amp;sizepage=20&amp;alertaId=279"/>
    <s v="No aplica"/>
    <s v="Bearer eyJhbGciOiJSUzI1NiIsInR5cCIgOiAiSldUIiwia2lkIiA6ICJZbzNJa18xYU9XUk5QcWxPLVJVTmUzVjhESldTU2U0eUgybFp4MG52cy1rIn0.eyJleHAiOjE3NTYwNTQxMjYsImlhdCI6MTc1NjA1MjMyNiwianRpIjoiZGVmNzA2MzgtMjMwYy00ZDE4LWIxYWEtZDliMWVkMzQxZWNhIiwiaXNzIjoiaHR0cHM6Ly9hdXRob3JpemUtdGVzdC52dWNlLmdvYi5wZS9hdXRoMi9yZWFsbXMvYXV0ZW50aWNhY2lvbjIiLCJhdWQiOiJhY2NvdW50Iiwic3ViIjoiZjo1ODY4MTA4Zi0yZTdkLTQ4NGEtYTZkYi00ZWYyMmZhZjJlYWE6Y3AtY2VydGktMDVAZ21haWwuY29tIiwidHlwIjoiQmVhcmVyIiwiYXpwIjoibGFuZGluZy1hdXRoMiIsInNlc3Npb25fc3RhdGUiOiJmOGZlNTdlNC03NmNjLTQyNzAtYTU4Ny00OTc3NTRmNWY0YjM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JmOGZlNTdlNC03NmNjLTQyNzAtYTU4Ny00OTc3NTRmNWY0YjMiLCJlbWFpbF92ZXJpZmllZCI6ZmFsc2UsImRlc1RpcG9Eb2N1bWVudG8iOiJSVUMiLCJjb2RUaXBvRG9jdW1lbnRvIjoiMSIsInByZWZlcnJlZF91c2VybmFtZSI6ImNwLWNlcnRpLTA1QGdtYWlsLmNvbSIsIm51bWVyb0RvY3VtZW50byI6IjIwMjYyOTk5OTk5IiwiYXBlTWF0ZXJubyI6IlRpdmVzIiwibm9tYnJlQ29tcGxldG8iOiJUQU1QQSBUSVZFUyBUVUxBIiwiYXBlUGF0ZXJubyI6IlRhbXBhIiwiZW1haWwiOiJjcC1jZXJ0aS0wNUBnbWFpbC5jb20iLCJub21icmVzIjoiVHVsYSJ9.oPQG-WllxYAbJdh-xaZmBdBnVMynAKb-4mHVDWsX9ZB4rm7ZUXIXcKbfFEkMcM8h7RF1QCzZXXpk2K3RrL1p55YxcCbU1jSc_NQ_b1vAL0dWyBNyaQU9Wl5Mrwu2aDrRscde5rPXr5zDPJAW9Z6SX8LGLMdn-uxm5W3LPUyOefeymWFvjFU6WKT1g64feObmMRj0X60QIoPrHbyWarBNvefE8Mhd9ZkQh1hfXuXv4z8uxK0qy1F2Ke1js1CCoEUdukUiUrY332h7Rq91Ljyt2v_zA5Jw3-AFdvsEgBFyxqU0fqTXv-lXpM5KZaV9W7stvt_DuH3LzXm3JAuYAK965A"/>
    <n v="104"/>
    <s v="104 | Tula Tampa Tives"/>
    <s v="application/json, text/plain, */*"/>
    <s v="No aplica"/>
    <n v="20509645150"/>
    <s v="impedimentozarpe-query"/>
    <s v="https://gateway-apim-test.vuce.gob.pe/pass-through-https-cert/cp2/impedimentozarpe-query/1.0/impedimentoszarpe/alertas?numberpage=1&amp;sizepage=20&amp;alertaId=279"/>
    <n v="156"/>
    <n v="119"/>
    <s v="https://gateway-apim-test.vuce.gob.pe/pass-through-https-cert/cp2/impedimentozarpe-query/1.0/impedimentoszarpe/alertas?"/>
    <s v="https://gateway-apim-test.vuce.gob.pe/pass-through-https-cert/cp2/impedimentozarpe-query/1.0/impedimentoszarpe/alertas?"/>
    <x v="166"/>
  </r>
  <r>
    <s v="No agrupado"/>
    <x v="4"/>
    <x v="10"/>
    <x v="100"/>
    <x v="3"/>
    <s v="https://gateway-apim-test.vuce.gob.pe/pass-through-https-cert/cp2/impedimentozarpe-query/1.0/impedimentoszarpe/documentos?alertaImpedimentoZarpeCabId=251"/>
    <s v="No aplica"/>
    <s v="Bearer eyJhbGciOiJSUzI1NiIsInR5cCIgOiAiSldUIiwia2lkIiA6ICJZbzNJa18xYU9XUk5QcWxPLVJVTmUzVjhESldTU2U0eUgybFp4MG52cy1rIn0.eyJleHAiOjE3NTYwNTQxMjYsImlhdCI6MTc1NjA1MjMyNiwianRpIjoiZGVmNzA2MzgtMjMwYy00ZDE4LWIxYWEtZDliMWVkMzQxZWNhIiwiaXNzIjoiaHR0cHM6Ly9hdXRob3JpemUtdGVzdC52dWNlLmdvYi5wZS9hdXRoMi9yZWFsbXMvYXV0ZW50aWNhY2lvbjIiLCJhdWQiOiJhY2NvdW50Iiwic3ViIjoiZjo1ODY4MTA4Zi0yZTdkLTQ4NGEtYTZkYi00ZWYyMmZhZjJlYWE6Y3AtY2VydGktMDVAZ21haWwuY29tIiwidHlwIjoiQmVhcmVyIiwiYXpwIjoibGFuZGluZy1hdXRoMiIsInNlc3Npb25fc3RhdGUiOiJmOGZlNTdlNC03NmNjLTQyNzAtYTU4Ny00OTc3NTRmNWY0YjM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JmOGZlNTdlNC03NmNjLTQyNzAtYTU4Ny00OTc3NTRmNWY0YjMiLCJlbWFpbF92ZXJpZmllZCI6ZmFsc2UsImRlc1RpcG9Eb2N1bWVudG8iOiJSVUMiLCJjb2RUaXBvRG9jdW1lbnRvIjoiMSIsInByZWZlcnJlZF91c2VybmFtZSI6ImNwLWNlcnRpLTA1QGdtYWlsLmNvbSIsIm51bWVyb0RvY3VtZW50byI6IjIwMjYyOTk5OTk5IiwiYXBlTWF0ZXJubyI6IlRpdmVzIiwibm9tYnJlQ29tcGxldG8iOiJUQU1QQSBUSVZFUyBUVUxBIiwiYXBlUGF0ZXJubyI6IlRhbXBhIiwiZW1haWwiOiJjcC1jZXJ0aS0wNUBnbWFpbC5jb20iLCJub21icmVzIjoiVHVsYSJ9.oPQG-WllxYAbJdh-xaZmBdBnVMynAKb-4mHVDWsX9ZB4rm7ZUXIXcKbfFEkMcM8h7RF1QCzZXXpk2K3RrL1p55YxcCbU1jSc_NQ_b1vAL0dWyBNyaQU9Wl5Mrwu2aDrRscde5rPXr5zDPJAW9Z6SX8LGLMdn-uxm5W3LPUyOefeymWFvjFU6WKT1g64feObmMRj0X60QIoPrHbyWarBNvefE8Mhd9ZkQh1hfXuXv4z8uxK0qy1F2Ke1js1CCoEUdukUiUrY332h7Rq91Ljyt2v_zA5Jw3-AFdvsEgBFyxqU0fqTXv-lXpM5KZaV9W7stvt_DuH3LzXm3JAuYAK965A"/>
    <n v="104"/>
    <s v="104 | Tula Tampa Tives"/>
    <s v="application/json, text/plain, */*"/>
    <s v="No aplica"/>
    <n v="20509645150"/>
    <s v="impedimentozarpe-query"/>
    <s v="https://gateway-apim-test.vuce.gob.pe/pass-through-https-cert/cp2/impedimentozarpe-query/1.0/impedimentoszarpe/documentos?alertaImpedimentoZarpeCabId=251"/>
    <n v="153"/>
    <n v="122"/>
    <s v="https://gateway-apim-test.vuce.gob.pe/pass-through-https-cert/cp2/impedimentozarpe-query/1.0/impedimentoszarpe/documentos?"/>
    <s v="https://gateway-apim-test.vuce.gob.pe/pass-through-https-cert/cp2/impedimentozarpe-query/1.0/impedimentoszarpe/documentos?"/>
    <x v="167"/>
  </r>
  <r>
    <s v="No agrupado"/>
    <x v="4"/>
    <x v="11"/>
    <x v="104"/>
    <x v="4"/>
    <s v="https://gateway-apim-test.vuce.gob.pe/pass-through-https-cert/cp2/comunes-command/1.0/escalaseguimiento/save"/>
    <s v="{&quot;escalaId&quot;:1667,&quot;tipoSegId&quot;:22,&quot;rucUsuario&quot;:&quot;20509645150&quot;,&quot;razonSocial&quot;:&quot;APN&quot;,&quot;indNil&quot;:false,&quot;acronimoDocumento&quot;:&quot;DUE&quot;,&quot;indicadorEs&quot;:&quot;S&quot;,&quot;comentario&quot;:&quot;Levantamiento del Impedimento&quot;,&quot;estado&quot;:&quot;S&quot;}"/>
    <s v="Bearer eyJhbGciOiJSUzI1NiIsInR5cCIgOiAiSldUIiwia2lkIiA6ICJZbzNJa18xYU9XUk5QcWxPLVJVTmUzVjhESldTU2U0eUgybFp4MG52cy1rIn0.eyJleHAiOjE3NTYwNTQxMjYsImlhdCI6MTc1NjA1MjMyNiwianRpIjoiZGVmNzA2MzgtMjMwYy00ZDE4LWIxYWEtZDliMWVkMzQxZWNhIiwiaXNzIjoiaHR0cHM6Ly9hdXRob3JpemUtdGVzdC52dWNlLmdvYi5wZS9hdXRoMi9yZWFsbXMvYXV0ZW50aWNhY2lvbjIiLCJhdWQiOiJhY2NvdW50Iiwic3ViIjoiZjo1ODY4MTA4Zi0yZTdkLTQ4NGEtYTZkYi00ZWYyMmZhZjJlYWE6Y3AtY2VydGktMDVAZ21haWwuY29tIiwidHlwIjoiQmVhcmVyIiwiYXpwIjoibGFuZGluZy1hdXRoMiIsInNlc3Npb25fc3RhdGUiOiJmOGZlNTdlNC03NmNjLTQyNzAtYTU4Ny00OTc3NTRmNWY0YjM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JmOGZlNTdlNC03NmNjLTQyNzAtYTU4Ny00OTc3NTRmNWY0YjMiLCJlbWFpbF92ZXJpZmllZCI6ZmFsc2UsImRlc1RpcG9Eb2N1bWVudG8iOiJSVUMiLCJjb2RUaXBvRG9jdW1lbnRvIjoiMSIsInByZWZlcnJlZF91c2VybmFtZSI6ImNwLWNlcnRpLTA1QGdtYWlsLmNvbSIsIm51bWVyb0RvY3VtZW50byI6IjIwMjYyOTk5OTk5IiwiYXBlTWF0ZXJubyI6IlRpdmVzIiwibm9tYnJlQ29tcGxldG8iOiJUQU1QQSBUSVZFUyBUVUxBIiwiYXBlUGF0ZXJubyI6IlRhbXBhIiwiZW1haWwiOiJjcC1jZXJ0aS0wNUBnbWFpbC5jb20iLCJub21icmVzIjoiVHVsYSJ9.oPQG-WllxYAbJdh-xaZmBdBnVMynAKb-4mHVDWsX9ZB4rm7ZUXIXcKbfFEkMcM8h7RF1QCzZXXpk2K3RrL1p55YxcCbU1jSc_NQ_b1vAL0dWyBNyaQU9Wl5Mrwu2aDrRscde5rPXr5zDPJAW9Z6SX8LGLMdn-uxm5W3LPUyOefeymWFvjFU6WKT1g64feObmMRj0X60QIoPrHbyWarBNvefE8Mhd9ZkQh1hfXuXv4z8uxK0qy1F2Ke1js1CCoEUdukUiUrY332h7Rq91Ljyt2v_zA5Jw3-AFdvsEgBFyxqU0fqTXv-lXpM5KZaV9W7stvt_DuH3LzXm3JAuYAK965A"/>
    <n v="104"/>
    <s v="104 | Tula Tampa Tives"/>
    <s v="application/json, text/plain, */*"/>
    <s v="application/json"/>
    <n v="20509645150"/>
    <s v="comunes-command"/>
    <s v="https://gateway-apim-test.vuce.gob.pe/pass-through-https-cert/cp2/comunes-command/1.0/escalaseguimiento/save"/>
    <n v="108"/>
    <n v="108"/>
    <s v="https://gateway-apim-test.vuce.gob.pe/pass-through-https-cert/cp2/comunes-command/1.0/escalaseguimiento/save"/>
    <s v="https://gateway-apim-test.vuce.gob.pe/pass-through-https-cert/cp2/comunes-command/1.0/escalaseguimiento/save"/>
    <x v="61"/>
  </r>
  <r>
    <s v="No agrupado"/>
    <x v="4"/>
    <x v="11"/>
    <x v="57"/>
    <x v="3"/>
    <s v="https://gateway-apim-test.vuce.gob.pe/pass-through-https-cert/cp2/documento/1.0/documentos?ecmDocumentoId=10F4D398-0000-CA11-A5CF-F18A0EE63A84"/>
    <s v="No aplica"/>
    <s v="Bearer eyJhbGciOiJSUzI1NiIsInR5cCIgOiAiSldUIiwia2lkIiA6ICJZbzNJa18xYU9XUk5QcWxPLVJVTmUzVjhESldTU2U0eUgybFp4MG52cy1rIn0.eyJleHAiOjE3NTYwNTQxMjYsImlhdCI6MTc1NjA1MjMyNiwianRpIjoiZGVmNzA2MzgtMjMwYy00ZDE4LWIxYWEtZDliMWVkMzQxZWNhIiwiaXNzIjoiaHR0cHM6Ly9hdXRob3JpemUtdGVzdC52dWNlLmdvYi5wZS9hdXRoMi9yZWFsbXMvYXV0ZW50aWNhY2lvbjIiLCJhdWQiOiJhY2NvdW50Iiwic3ViIjoiZjo1ODY4MTA4Zi0yZTdkLTQ4NGEtYTZkYi00ZWYyMmZhZjJlYWE6Y3AtY2VydGktMDVAZ21haWwuY29tIiwidHlwIjoiQmVhcmVyIiwiYXpwIjoibGFuZGluZy1hdXRoMiIsInNlc3Npb25fc3RhdGUiOiJmOGZlNTdlNC03NmNjLTQyNzAtYTU4Ny00OTc3NTRmNWY0YjM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JmOGZlNTdlNC03NmNjLTQyNzAtYTU4Ny00OTc3NTRmNWY0YjMiLCJlbWFpbF92ZXJpZmllZCI6ZmFsc2UsImRlc1RpcG9Eb2N1bWVudG8iOiJSVUMiLCJjb2RUaXBvRG9jdW1lbnRvIjoiMSIsInByZWZlcnJlZF91c2VybmFtZSI6ImNwLWNlcnRpLTA1QGdtYWlsLmNvbSIsIm51bWVyb0RvY3VtZW50byI6IjIwMjYyOTk5OTk5IiwiYXBlTWF0ZXJubyI6IlRpdmVzIiwibm9tYnJlQ29tcGxldG8iOiJUQU1QQSBUSVZFUyBUVUxBIiwiYXBlUGF0ZXJubyI6IlRhbXBhIiwiZW1haWwiOiJjcC1jZXJ0aS0wNUBnbWFpbC5jb20iLCJub21icmVzIjoiVHVsYSJ9.oPQG-WllxYAbJdh-xaZmBdBnVMynAKb-4mHVDWsX9ZB4rm7ZUXIXcKbfFEkMcM8h7RF1QCzZXXpk2K3RrL1p55YxcCbU1jSc_NQ_b1vAL0dWyBNyaQU9Wl5Mrwu2aDrRscde5rPXr5zDPJAW9Z6SX8LGLMdn-uxm5W3LPUyOefeymWFvjFU6WKT1g64feObmMRj0X60QIoPrHbyWarBNvefE8Mhd9ZkQh1hfXuXv4z8uxK0qy1F2Ke1js1CCoEUdukUiUrY332h7Rq91Ljyt2v_zA5Jw3-AFdvsEgBFyxqU0fqTXv-lXpM5KZaV9W7stvt_DuH3LzXm3JAuYAK965A"/>
    <n v="104"/>
    <s v="104 | Tula Tampa Tives"/>
    <s v="application/json, text/plain, */*"/>
    <s v="No aplica"/>
    <n v="20509645150"/>
    <s v="documento"/>
    <s v="https://gateway-apim-test.vuce.gob.pe/pass-through-https-cert/cp2/documento/1.0/documentos?ecmDocumentoId=10F4D398-0000-CA11-A5CF-F18A0EE63A84"/>
    <n v="142"/>
    <n v="91"/>
    <s v="https://gateway-apim-test.vuce.gob.pe/pass-through-https-cert/cp2/documento/1.0/documentos?"/>
    <s v="https://gateway-apim-test.vuce.gob.pe/pass-through-https-cert/cp2/documento/1.0/documentos?"/>
    <x v="153"/>
  </r>
  <r>
    <s v="No agrupado"/>
    <x v="4"/>
    <x v="11"/>
    <x v="104"/>
    <x v="4"/>
    <s v="https://gateway-apim-test.vuce.gob.pe/pass-through-https-cert/cp2/impedimentozarpe-command/1.0/impedimentoszarpe/documentos"/>
    <s v="No aplica"/>
    <s v="Bearer eyJhbGciOiJSUzI1NiIsInR5cCIgOiAiSldUIiwia2lkIiA6ICJZbzNJa18xYU9XUk5QcWxPLVJVTmUzVjhESldTU2U0eUgybFp4MG52cy1rIn0.eyJleHAiOjE3NTYwNTQxMjYsImlhdCI6MTc1NjA1MjMyNiwianRpIjoiZGVmNzA2MzgtMjMwYy00ZDE4LWIxYWEtZDliMWVkMzQxZWNhIiwiaXNzIjoiaHR0cHM6Ly9hdXRob3JpemUtdGVzdC52dWNlLmdvYi5wZS9hdXRoMi9yZWFsbXMvYXV0ZW50aWNhY2lvbjIiLCJhdWQiOiJhY2NvdW50Iiwic3ViIjoiZjo1ODY4MTA4Zi0yZTdkLTQ4NGEtYTZkYi00ZWYyMmZhZjJlYWE6Y3AtY2VydGktMDVAZ21haWwuY29tIiwidHlwIjoiQmVhcmVyIiwiYXpwIjoibGFuZGluZy1hdXRoMiIsInNlc3Npb25fc3RhdGUiOiJmOGZlNTdlNC03NmNjLTQyNzAtYTU4Ny00OTc3NTRmNWY0YjM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JmOGZlNTdlNC03NmNjLTQyNzAtYTU4Ny00OTc3NTRmNWY0YjMiLCJlbWFpbF92ZXJpZmllZCI6ZmFsc2UsImRlc1RpcG9Eb2N1bWVudG8iOiJSVUMiLCJjb2RUaXBvRG9jdW1lbnRvIjoiMSIsInByZWZlcnJlZF91c2VybmFtZSI6ImNwLWNlcnRpLTA1QGdtYWlsLmNvbSIsIm51bWVyb0RvY3VtZW50byI6IjIwMjYyOTk5OTk5IiwiYXBlTWF0ZXJubyI6IlRpdmVzIiwibm9tYnJlQ29tcGxldG8iOiJUQU1QQSBUSVZFUyBUVUxBIiwiYXBlUGF0ZXJubyI6IlRhbXBhIiwiZW1haWwiOiJjcC1jZXJ0aS0wNUBnbWFpbC5jb20iLCJub21icmVzIjoiVHVsYSJ9.oPQG-WllxYAbJdh-xaZmBdBnVMynAKb-4mHVDWsX9ZB4rm7ZUXIXcKbfFEkMcM8h7RF1QCzZXXpk2K3RrL1p55YxcCbU1jSc_NQ_b1vAL0dWyBNyaQU9Wl5Mrwu2aDrRscde5rPXr5zDPJAW9Z6SX8LGLMdn-uxm5W3LPUyOefeymWFvjFU6WKT1g64feObmMRj0X60QIoPrHbyWarBNvefE8Mhd9ZkQh1hfXuXv4z8uxK0qy1F2Ke1js1CCoEUdukUiUrY332h7Rq91Ljyt2v_zA5Jw3-AFdvsEgBFyxqU0fqTXv-lXpM5KZaV9W7stvt_DuH3LzXm3JAuYAK965A"/>
    <n v="104"/>
    <s v="104 | Tula Tampa Tives"/>
    <s v="application/json"/>
    <s v="multipart/form-data; boundary=----WebKitFormBoundaryxKzqGMnEitN9Gl1E"/>
    <n v="20509645150"/>
    <s v="impedimentozarpe-command"/>
    <s v="https://gateway-apim-test.vuce.gob.pe/pass-through-https-cert/cp2/impedimentozarpe-command/1.0/impedimentoszarpe/documentos"/>
    <n v="123"/>
    <n v="123"/>
    <s v="https://gateway-apim-test.vuce.gob.pe/pass-through-https-cert/cp2/impedimentozarpe-command/1.0/impedimentoszarpe/documentos"/>
    <s v="https://gateway-apim-test.vuce.gob.pe/pass-through-https-cert/cp2/impedimentozarpe-command/1.0/impedimentoszarpe/documentos"/>
    <x v="95"/>
  </r>
  <r>
    <s v="No agrupado"/>
    <x v="4"/>
    <x v="11"/>
    <x v="104"/>
    <x v="5"/>
    <s v="https://gateway-apim-test.vuce.gob.pe/pass-through-https-cert/cp2/impedimentozarpe-command/1.0/impedimentoszarpe/impedimentos"/>
    <s v="{&quot;impedimentoZarpeId&quot;:5033,&quot;fechaDeLevante&quot;:&quot;2025-08-23T12:30:05&quot;,&quot;sustentoDeLevante&quot;:&quot;SUSTENTO X&quot;}"/>
    <s v="Bearer eyJhbGciOiJSUzI1NiIsInR5cCIgOiAiSldUIiwia2lkIiA6ICJZbzNJa18xYU9XUk5QcWxPLVJVTmUzVjhESldTU2U0eUgybFp4MG52cy1rIn0.eyJleHAiOjE3NTYwNTQxMjYsImlhdCI6MTc1NjA1MjMyNiwianRpIjoiZGVmNzA2MzgtMjMwYy00ZDE4LWIxYWEtZDliMWVkMzQxZWNhIiwiaXNzIjoiaHR0cHM6Ly9hdXRob3JpemUtdGVzdC52dWNlLmdvYi5wZS9hdXRoMi9yZWFsbXMvYXV0ZW50aWNhY2lvbjIiLCJhdWQiOiJhY2NvdW50Iiwic3ViIjoiZjo1ODY4MTA4Zi0yZTdkLTQ4NGEtYTZkYi00ZWYyMmZhZjJlYWE6Y3AtY2VydGktMDVAZ21haWwuY29tIiwidHlwIjoiQmVhcmVyIiwiYXpwIjoibGFuZGluZy1hdXRoMiIsInNlc3Npb25fc3RhdGUiOiJmOGZlNTdlNC03NmNjLTQyNzAtYTU4Ny00OTc3NTRmNWY0YjM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JmOGZlNTdlNC03NmNjLTQyNzAtYTU4Ny00OTc3NTRmNWY0YjMiLCJlbWFpbF92ZXJpZmllZCI6ZmFsc2UsImRlc1RpcG9Eb2N1bWVudG8iOiJSVUMiLCJjb2RUaXBvRG9jdW1lbnRvIjoiMSIsInByZWZlcnJlZF91c2VybmFtZSI6ImNwLWNlcnRpLTA1QGdtYWlsLmNvbSIsIm51bWVyb0RvY3VtZW50byI6IjIwMjYyOTk5OTk5IiwiYXBlTWF0ZXJubyI6IlRpdmVzIiwibm9tYnJlQ29tcGxldG8iOiJUQU1QQSBUSVZFUyBUVUxBIiwiYXBlUGF0ZXJubyI6IlRhbXBhIiwiZW1haWwiOiJjcC1jZXJ0aS0wNUBnbWFpbC5jb20iLCJub21icmVzIjoiVHVsYSJ9.oPQG-WllxYAbJdh-xaZmBdBnVMynAKb-4mHVDWsX9ZB4rm7ZUXIXcKbfFEkMcM8h7RF1QCzZXXpk2K3RrL1p55YxcCbU1jSc_NQ_b1vAL0dWyBNyaQU9Wl5Mrwu2aDrRscde5rPXr5zDPJAW9Z6SX8LGLMdn-uxm5W3LPUyOefeymWFvjFU6WKT1g64feObmMRj0X60QIoPrHbyWarBNvefE8Mhd9ZkQh1hfXuXv4z8uxK0qy1F2Ke1js1CCoEUdukUiUrY332h7Rq91Ljyt2v_zA5Jw3-AFdvsEgBFyxqU0fqTXv-lXpM5KZaV9W7stvt_DuH3LzXm3JAuYAK965A"/>
    <n v="104"/>
    <s v="104 | Tula Tampa Tives"/>
    <s v="application/json"/>
    <s v="application/json"/>
    <n v="20509645150"/>
    <s v="impedimentozarpe-command"/>
    <s v="https://gateway-apim-test.vuce.gob.pe/pass-through-https-cert/cp2/impedimentozarpe-command/1.0/impedimentoszarpe/impedimentos"/>
    <n v="125"/>
    <n v="125"/>
    <s v="https://gateway-apim-test.vuce.gob.pe/pass-through-https-cert/cp2/impedimentozarpe-command/1.0/impedimentoszarpe/impedimentos"/>
    <s v="https://gateway-apim-test.vuce.gob.pe/pass-through-https-cert/cp2/impedimentozarpe-command/1.0/impedimentoszarpe/impedimentos"/>
    <x v="96"/>
  </r>
  <r>
    <s v="No agrupado"/>
    <x v="4"/>
    <x v="11"/>
    <x v="57"/>
    <x v="3"/>
    <s v="https://gateway-apim-test.vuce.gob.pe/pass-through-https-cert/cp2/impedimentozarpe-query/1.0/impedimentoszarpe/documentos?impedimentoZarpeId=5033"/>
    <s v="No aplica"/>
    <s v="Bearer eyJhbGciOiJSUzI1NiIsInR5cCIgOiAiSldUIiwia2lkIiA6ICJZbzNJa18xYU9XUk5QcWxPLVJVTmUzVjhESldTU2U0eUgybFp4MG52cy1rIn0.eyJleHAiOjE3NTYwNTQxMjYsImlhdCI6MTc1NjA1MjMyNiwianRpIjoiZGVmNzA2MzgtMjMwYy00ZDE4LWIxYWEtZDliMWVkMzQxZWNhIiwiaXNzIjoiaHR0cHM6Ly9hdXRob3JpemUtdGVzdC52dWNlLmdvYi5wZS9hdXRoMi9yZWFsbXMvYXV0ZW50aWNhY2lvbjIiLCJhdWQiOiJhY2NvdW50Iiwic3ViIjoiZjo1ODY4MTA4Zi0yZTdkLTQ4NGEtYTZkYi00ZWYyMmZhZjJlYWE6Y3AtY2VydGktMDVAZ21haWwuY29tIiwidHlwIjoiQmVhcmVyIiwiYXpwIjoibGFuZGluZy1hdXRoMiIsInNlc3Npb25fc3RhdGUiOiJmOGZlNTdlNC03NmNjLTQyNzAtYTU4Ny00OTc3NTRmNWY0YjM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JmOGZlNTdlNC03NmNjLTQyNzAtYTU4Ny00OTc3NTRmNWY0YjMiLCJlbWFpbF92ZXJpZmllZCI6ZmFsc2UsImRlc1RpcG9Eb2N1bWVudG8iOiJSVUMiLCJjb2RUaXBvRG9jdW1lbnRvIjoiMSIsInByZWZlcnJlZF91c2VybmFtZSI6ImNwLWNlcnRpLTA1QGdtYWlsLmNvbSIsIm51bWVyb0RvY3VtZW50byI6IjIwMjYyOTk5OTk5IiwiYXBlTWF0ZXJubyI6IlRpdmVzIiwibm9tYnJlQ29tcGxldG8iOiJUQU1QQSBUSVZFUyBUVUxBIiwiYXBlUGF0ZXJubyI6IlRhbXBhIiwiZW1haWwiOiJjcC1jZXJ0aS0wNUBnbWFpbC5jb20iLCJub21icmVzIjoiVHVsYSJ9.oPQG-WllxYAbJdh-xaZmBdBnVMynAKb-4mHVDWsX9ZB4rm7ZUXIXcKbfFEkMcM8h7RF1QCzZXXpk2K3RrL1p55YxcCbU1jSc_NQ_b1vAL0dWyBNyaQU9Wl5Mrwu2aDrRscde5rPXr5zDPJAW9Z6SX8LGLMdn-uxm5W3LPUyOefeymWFvjFU6WKT1g64feObmMRj0X60QIoPrHbyWarBNvefE8Mhd9ZkQh1hfXuXv4z8uxK0qy1F2Ke1js1CCoEUdukUiUrY332h7Rq91Ljyt2v_zA5Jw3-AFdvsEgBFyxqU0fqTXv-lXpM5KZaV9W7stvt_DuH3LzXm3JAuYAK965A"/>
    <n v="104"/>
    <s v="104 | Tula Tampa Tives"/>
    <s v="application/json, text/plain, */*"/>
    <s v="No aplica"/>
    <n v="20509645150"/>
    <s v="impedimentozarpe-query"/>
    <s v="https://gateway-apim-test.vuce.gob.pe/pass-through-https-cert/cp2/impedimentozarpe-query/1.0/impedimentoszarpe/documentos?impedimentoZarpeId=5033"/>
    <n v="145"/>
    <n v="122"/>
    <s v="https://gateway-apim-test.vuce.gob.pe/pass-through-https-cert/cp2/impedimentozarpe-query/1.0/impedimentoszarpe/documentos?"/>
    <s v="https://gateway-apim-test.vuce.gob.pe/pass-through-https-cert/cp2/impedimentozarpe-query/1.0/impedimentoszarpe/documentos?"/>
    <x v="167"/>
  </r>
  <r>
    <s v="No agrupado"/>
    <x v="4"/>
    <x v="11"/>
    <x v="23"/>
    <x v="3"/>
    <s v="https://gateway-apim-test.vuce.gob.pe/pass-through-https-cert/cp2/impedimentozarpe-query/1.0/impedimentoszarpe?fechaInicio=2025-07-25&amp;fechaFin=2025-08-24&amp;nombreNave=VENTISQUERO%20JOSE&amp;numberpage=1&amp;sizepage=10"/>
    <s v="No aplica"/>
    <s v="Bearer eyJhbGciOiJSUzI1NiIsInR5cCIgOiAiSldUIiwia2lkIiA6ICJZbzNJa18xYU9XUk5QcWxPLVJVTmUzVjhESldTU2U0eUgybFp4MG52cy1rIn0.eyJleHAiOjE3NTYwNTQxMjYsImlhdCI6MTc1NjA1MjMyNiwianRpIjoiZGVmNzA2MzgtMjMwYy00ZDE4LWIxYWEtZDliMWVkMzQxZWNhIiwiaXNzIjoiaHR0cHM6Ly9hdXRob3JpemUtdGVzdC52dWNlLmdvYi5wZS9hdXRoMi9yZWFsbXMvYXV0ZW50aWNhY2lvbjIiLCJhdWQiOiJhY2NvdW50Iiwic3ViIjoiZjo1ODY4MTA4Zi0yZTdkLTQ4NGEtYTZkYi00ZWYyMmZhZjJlYWE6Y3AtY2VydGktMDVAZ21haWwuY29tIiwidHlwIjoiQmVhcmVyIiwiYXpwIjoibGFuZGluZy1hdXRoMiIsInNlc3Npb25fc3RhdGUiOiJmOGZlNTdlNC03NmNjLTQyNzAtYTU4Ny00OTc3NTRmNWY0YjM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JmOGZlNTdlNC03NmNjLTQyNzAtYTU4Ny00OTc3NTRmNWY0YjMiLCJlbWFpbF92ZXJpZmllZCI6ZmFsc2UsImRlc1RpcG9Eb2N1bWVudG8iOiJSVUMiLCJjb2RUaXBvRG9jdW1lbnRvIjoiMSIsInByZWZlcnJlZF91c2VybmFtZSI6ImNwLWNlcnRpLTA1QGdtYWlsLmNvbSIsIm51bWVyb0RvY3VtZW50byI6IjIwMjYyOTk5OTk5IiwiYXBlTWF0ZXJubyI6IlRpdmVzIiwibm9tYnJlQ29tcGxldG8iOiJUQU1QQSBUSVZFUyBUVUxBIiwiYXBlUGF0ZXJubyI6IlRhbXBhIiwiZW1haWwiOiJjcC1jZXJ0aS0wNUBnbWFpbC5jb20iLCJub21icmVzIjoiVHVsYSJ9.oPQG-WllxYAbJdh-xaZmBdBnVMynAKb-4mHVDWsX9ZB4rm7ZUXIXcKbfFEkMcM8h7RF1QCzZXXpk2K3RrL1p55YxcCbU1jSc_NQ_b1vAL0dWyBNyaQU9Wl5Mrwu2aDrRscde5rPXr5zDPJAW9Z6SX8LGLMdn-uxm5W3LPUyOefeymWFvjFU6WKT1g64feObmMRj0X60QIoPrHbyWarBNvefE8Mhd9ZkQh1hfXuXv4z8uxK0qy1F2Ke1js1CCoEUdukUiUrY332h7Rq91Ljyt2v_zA5Jw3-AFdvsEgBFyxqU0fqTXv-lXpM5KZaV9W7stvt_DuH3LzXm3JAuYAK965A"/>
    <n v="104"/>
    <s v="104 | Tula Tampa Tives"/>
    <s v="application/json, text/plain, */*"/>
    <s v="No aplica"/>
    <n v="20509645150"/>
    <s v="impedimentozarpe-query"/>
    <s v="https://gateway-apim-test.vuce.gob.pe/pass-through-https-cert/cp2/impedimentozarpe-query/1.0/impedimentoszarpe?fechaInicio=2025-07-25&amp;fechaFin=2025-08-24&amp;nombreNave=VENTISQUERO%20JOSE&amp;numberpage=1&amp;sizepage=10"/>
    <n v="208"/>
    <n v="111"/>
    <s v="https://gateway-apim-test.vuce.gob.pe/pass-through-https-cert/cp2/impedimentozarpe-query/1.0/impedimentoszarpe?"/>
    <s v="https://gateway-apim-test.vuce.gob.pe/pass-through-https-cert/cp2/impedimentozarpe-query/1.0/impedimentoszarpe?"/>
    <x v="168"/>
  </r>
  <r>
    <s v="No agrupado"/>
    <x v="4"/>
    <x v="11"/>
    <x v="23"/>
    <x v="3"/>
    <s v="https://gateway-apim-test.vuce.gob.pe/pass-through-https-cert/cp2/impedimentozarpe-query/1.0/impedimentoszarpe?fechaInicio=2025-07-25&amp;fechaFin=2025-08-24&amp;nombreNave=VENTISQUERO%20JOSE&amp;numberpage=1&amp;sizepage=10&amp;flagImpedimentoZarpe=1"/>
    <s v="No aplica"/>
    <s v="Bearer eyJhbGciOiJSUzI1NiIsInR5cCIgOiAiSldUIiwia2lkIiA6ICJZbzNJa18xYU9XUk5QcWxPLVJVTmUzVjhESldTU2U0eUgybFp4MG52cy1rIn0.eyJleHAiOjE3NTYwNTQxMjYsImlhdCI6MTc1NjA1MjMyNiwianRpIjoiZGVmNzA2MzgtMjMwYy00ZDE4LWIxYWEtZDliMWVkMzQxZWNhIiwiaXNzIjoiaHR0cHM6Ly9hdXRob3JpemUtdGVzdC52dWNlLmdvYi5wZS9hdXRoMi9yZWFsbXMvYXV0ZW50aWNhY2lvbjIiLCJhdWQiOiJhY2NvdW50Iiwic3ViIjoiZjo1ODY4MTA4Zi0yZTdkLTQ4NGEtYTZkYi00ZWYyMmZhZjJlYWE6Y3AtY2VydGktMDVAZ21haWwuY29tIiwidHlwIjoiQmVhcmVyIiwiYXpwIjoibGFuZGluZy1hdXRoMiIsInNlc3Npb25fc3RhdGUiOiJmOGZlNTdlNC03NmNjLTQyNzAtYTU4Ny00OTc3NTRmNWY0YjM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JmOGZlNTdlNC03NmNjLTQyNzAtYTU4Ny00OTc3NTRmNWY0YjMiLCJlbWFpbF92ZXJpZmllZCI6ZmFsc2UsImRlc1RpcG9Eb2N1bWVudG8iOiJSVUMiLCJjb2RUaXBvRG9jdW1lbnRvIjoiMSIsInByZWZlcnJlZF91c2VybmFtZSI6ImNwLWNlcnRpLTA1QGdtYWlsLmNvbSIsIm51bWVyb0RvY3VtZW50byI6IjIwMjYyOTk5OTk5IiwiYXBlTWF0ZXJubyI6IlRpdmVzIiwibm9tYnJlQ29tcGxldG8iOiJUQU1QQSBUSVZFUyBUVUxBIiwiYXBlUGF0ZXJubyI6IlRhbXBhIiwiZW1haWwiOiJjcC1jZXJ0aS0wNUBnbWFpbC5jb20iLCJub21icmVzIjoiVHVsYSJ9.oPQG-WllxYAbJdh-xaZmBdBnVMynAKb-4mHVDWsX9ZB4rm7ZUXIXcKbfFEkMcM8h7RF1QCzZXXpk2K3RrL1p55YxcCbU1jSc_NQ_b1vAL0dWyBNyaQU9Wl5Mrwu2aDrRscde5rPXr5zDPJAW9Z6SX8LGLMdn-uxm5W3LPUyOefeymWFvjFU6WKT1g64feObmMRj0X60QIoPrHbyWarBNvefE8Mhd9ZkQh1hfXuXv4z8uxK0qy1F2Ke1js1CCoEUdukUiUrY332h7Rq91Ljyt2v_zA5Jw3-AFdvsEgBFyxqU0fqTXv-lXpM5KZaV9W7stvt_DuH3LzXm3JAuYAK965A"/>
    <n v="104"/>
    <s v="104 | Tula Tampa Tives"/>
    <s v="application/json, text/plain, */*"/>
    <s v="No aplica"/>
    <n v="20509645150"/>
    <s v="impedimentozarpe-query"/>
    <s v="https://gateway-apim-test.vuce.gob.pe/pass-through-https-cert/cp2/impedimentozarpe-query/1.0/impedimentoszarpe?fechaInicio=2025-07-25&amp;fechaFin=2025-08-24&amp;nombreNave=VENTISQUERO%20JOSE&amp;numberpage=1&amp;sizepage=10&amp;flagImpedimentoZarpe=1"/>
    <n v="231"/>
    <n v="111"/>
    <s v="https://gateway-apim-test.vuce.gob.pe/pass-through-https-cert/cp2/impedimentozarpe-query/1.0/impedimentoszarpe?"/>
    <s v="https://gateway-apim-test.vuce.gob.pe/pass-through-https-cert/cp2/impedimentozarpe-query/1.0/impedimentoszarpe?"/>
    <x v="168"/>
  </r>
  <r>
    <s v="No agrupado"/>
    <x v="4"/>
    <x v="11"/>
    <x v="16"/>
    <x v="3"/>
    <s v="https://gateway-apim-test.vuce.gob.pe/pass-through-https-cert/cp2/impedimentozarpe-query/1.0/impedimentoszarpe?fechaInicio=2025-07-25&amp;fechaFin=2025-08-24&amp;numberpage=1&amp;sizepage=10"/>
    <s v="No aplica"/>
    <s v="Bearer eyJhbGciOiJSUzI1NiIsInR5cCIgOiAiSldUIiwia2lkIiA6ICJZbzNJa18xYU9XUk5QcWxPLVJVTmUzVjhESldTU2U0eUgybFp4MG52cy1rIn0.eyJleHAiOjE3NTYwNTQxMjYsImlhdCI6MTc1NjA1MjMyNiwianRpIjoiZGVmNzA2MzgtMjMwYy00ZDE4LWIxYWEtZDliMWVkMzQxZWNhIiwiaXNzIjoiaHR0cHM6Ly9hdXRob3JpemUtdGVzdC52dWNlLmdvYi5wZS9hdXRoMi9yZWFsbXMvYXV0ZW50aWNhY2lvbjIiLCJhdWQiOiJhY2NvdW50Iiwic3ViIjoiZjo1ODY4MTA4Zi0yZTdkLTQ4NGEtYTZkYi00ZWYyMmZhZjJlYWE6Y3AtY2VydGktMDVAZ21haWwuY29tIiwidHlwIjoiQmVhcmVyIiwiYXpwIjoibGFuZGluZy1hdXRoMiIsInNlc3Npb25fc3RhdGUiOiJmOGZlNTdlNC03NmNjLTQyNzAtYTU4Ny00OTc3NTRmNWY0YjM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JmOGZlNTdlNC03NmNjLTQyNzAtYTU4Ny00OTc3NTRmNWY0YjMiLCJlbWFpbF92ZXJpZmllZCI6ZmFsc2UsImRlc1RpcG9Eb2N1bWVudG8iOiJSVUMiLCJjb2RUaXBvRG9jdW1lbnRvIjoiMSIsInByZWZlcnJlZF91c2VybmFtZSI6ImNwLWNlcnRpLTA1QGdtYWlsLmNvbSIsIm51bWVyb0RvY3VtZW50byI6IjIwMjYyOTk5OTk5IiwiYXBlTWF0ZXJubyI6IlRpdmVzIiwibm9tYnJlQ29tcGxldG8iOiJUQU1QQSBUSVZFUyBUVUxBIiwiYXBlUGF0ZXJubyI6IlRhbXBhIiwiZW1haWwiOiJjcC1jZXJ0aS0wNUBnbWFpbC5jb20iLCJub21icmVzIjoiVHVsYSJ9.oPQG-WllxYAbJdh-xaZmBdBnVMynAKb-4mHVDWsX9ZB4rm7ZUXIXcKbfFEkMcM8h7RF1QCzZXXpk2K3RrL1p55YxcCbU1jSc_NQ_b1vAL0dWyBNyaQU9Wl5Mrwu2aDrRscde5rPXr5zDPJAW9Z6SX8LGLMdn-uxm5W3LPUyOefeymWFvjFU6WKT1g64feObmMRj0X60QIoPrHbyWarBNvefE8Mhd9ZkQh1hfXuXv4z8uxK0qy1F2Ke1js1CCoEUdukUiUrY332h7Rq91Ljyt2v_zA5Jw3-AFdvsEgBFyxqU0fqTXv-lXpM5KZaV9W7stvt_DuH3LzXm3JAuYAK965A"/>
    <n v="104"/>
    <s v="104 | Tula Tampa Tives"/>
    <s v="application/json, text/plain, */*"/>
    <s v="No aplica"/>
    <n v="20509645150"/>
    <s v="impedimentozarpe-query"/>
    <s v="https://gateway-apim-test.vuce.gob.pe/pass-through-https-cert/cp2/impedimentozarpe-query/1.0/impedimentoszarpe?fechaInicio=2025-07-25&amp;fechaFin=2025-08-24&amp;numberpage=1&amp;sizepage=10"/>
    <n v="178"/>
    <n v="111"/>
    <s v="https://gateway-apim-test.vuce.gob.pe/pass-through-https-cert/cp2/impedimentozarpe-query/1.0/impedimentoszarpe?"/>
    <s v="https://gateway-apim-test.vuce.gob.pe/pass-through-https-cert/cp2/impedimentozarpe-query/1.0/impedimentoszarpe?"/>
    <x v="168"/>
  </r>
  <r>
    <s v="No agrupado"/>
    <x v="4"/>
    <x v="11"/>
    <x v="104"/>
    <x v="3"/>
    <s v="https://gateway-apim-test.vuce.gob.pe/pass-through-https-cert/cp2/impedimentozarpe-query/1.0/impedimentoszarpe?fechaInicio=2025-07-25&amp;fechaFin=2025-08-24&amp;numberpage=1&amp;sizepage=10"/>
    <s v="No aplica"/>
    <s v="Bearer eyJhbGciOiJSUzI1NiIsInR5cCIgOiAiSldUIiwia2lkIiA6ICJZbzNJa18xYU9XUk5QcWxPLVJVTmUzVjhESldTU2U0eUgybFp4MG52cy1rIn0.eyJleHAiOjE3NTYwNTQxMjYsImlhdCI6MTc1NjA1MjMyNiwianRpIjoiZGVmNzA2MzgtMjMwYy00ZDE4LWIxYWEtZDliMWVkMzQxZWNhIiwiaXNzIjoiaHR0cHM6Ly9hdXRob3JpemUtdGVzdC52dWNlLmdvYi5wZS9hdXRoMi9yZWFsbXMvYXV0ZW50aWNhY2lvbjIiLCJhdWQiOiJhY2NvdW50Iiwic3ViIjoiZjo1ODY4MTA4Zi0yZTdkLTQ4NGEtYTZkYi00ZWYyMmZhZjJlYWE6Y3AtY2VydGktMDVAZ21haWwuY29tIiwidHlwIjoiQmVhcmVyIiwiYXpwIjoibGFuZGluZy1hdXRoMiIsInNlc3Npb25fc3RhdGUiOiJmOGZlNTdlNC03NmNjLTQyNzAtYTU4Ny00OTc3NTRmNWY0YjM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JmOGZlNTdlNC03NmNjLTQyNzAtYTU4Ny00OTc3NTRmNWY0YjMiLCJlbWFpbF92ZXJpZmllZCI6ZmFsc2UsImRlc1RpcG9Eb2N1bWVudG8iOiJSVUMiLCJjb2RUaXBvRG9jdW1lbnRvIjoiMSIsInByZWZlcnJlZF91c2VybmFtZSI6ImNwLWNlcnRpLTA1QGdtYWlsLmNvbSIsIm51bWVyb0RvY3VtZW50byI6IjIwMjYyOTk5OTk5IiwiYXBlTWF0ZXJubyI6IlRpdmVzIiwibm9tYnJlQ29tcGxldG8iOiJUQU1QQSBUSVZFUyBUVUxBIiwiYXBlUGF0ZXJubyI6IlRhbXBhIiwiZW1haWwiOiJjcC1jZXJ0aS0wNUBnbWFpbC5jb20iLCJub21icmVzIjoiVHVsYSJ9.oPQG-WllxYAbJdh-xaZmBdBnVMynAKb-4mHVDWsX9ZB4rm7ZUXIXcKbfFEkMcM8h7RF1QCzZXXpk2K3RrL1p55YxcCbU1jSc_NQ_b1vAL0dWyBNyaQU9Wl5Mrwu2aDrRscde5rPXr5zDPJAW9Z6SX8LGLMdn-uxm5W3LPUyOefeymWFvjFU6WKT1g64feObmMRj0X60QIoPrHbyWarBNvefE8Mhd9ZkQh1hfXuXv4z8uxK0qy1F2Ke1js1CCoEUdukUiUrY332h7Rq91Ljyt2v_zA5Jw3-AFdvsEgBFyxqU0fqTXv-lXpM5KZaV9W7stvt_DuH3LzXm3JAuYAK965A"/>
    <n v="104"/>
    <s v="104 | Tula Tampa Tives"/>
    <s v="application/json, text/plain, */*"/>
    <s v="No aplica"/>
    <n v="20509645150"/>
    <s v="impedimentozarpe-query"/>
    <s v="https://gateway-apim-test.vuce.gob.pe/pass-through-https-cert/cp2/impedimentozarpe-query/1.0/impedimentoszarpe?fechaInicio=2025-07-25&amp;fechaFin=2025-08-24&amp;numberpage=1&amp;sizepage=10"/>
    <n v="178"/>
    <n v="111"/>
    <s v="https://gateway-apim-test.vuce.gob.pe/pass-through-https-cert/cp2/impedimentozarpe-query/1.0/impedimentoszarpe?"/>
    <s v="https://gateway-apim-test.vuce.gob.pe/pass-through-https-cert/cp2/impedimentozarpe-query/1.0/impedimentoszarpe?"/>
    <x v="168"/>
  </r>
  <r>
    <s v="No agrupado"/>
    <x v="4"/>
    <x v="11"/>
    <x v="22"/>
    <x v="3"/>
    <s v="https://gateway-apim-test.vuce.gob.pe/pass-through-https-cert/cp2/impedimentozarpe-query/1.0/impedimentoszarpe?imo=9250206&amp;numberpage=1&amp;sizepage=10"/>
    <s v="No aplica"/>
    <s v="Bearer eyJhbGciOiJSUzI1NiIsInR5cCIgOiAiSldUIiwia2lkIiA6ICJZbzNJa18xYU9XUk5QcWxPLVJVTmUzVjhESldTU2U0eUgybFp4MG52cy1rIn0.eyJleHAiOjE3NTYwNTQxMjYsImlhdCI6MTc1NjA1MjMyNiwianRpIjoiZGVmNzA2MzgtMjMwYy00ZDE4LWIxYWEtZDliMWVkMzQxZWNhIiwiaXNzIjoiaHR0cHM6Ly9hdXRob3JpemUtdGVzdC52dWNlLmdvYi5wZS9hdXRoMi9yZWFsbXMvYXV0ZW50aWNhY2lvbjIiLCJhdWQiOiJhY2NvdW50Iiwic3ViIjoiZjo1ODY4MTA4Zi0yZTdkLTQ4NGEtYTZkYi00ZWYyMmZhZjJlYWE6Y3AtY2VydGktMDVAZ21haWwuY29tIiwidHlwIjoiQmVhcmVyIiwiYXpwIjoibGFuZGluZy1hdXRoMiIsInNlc3Npb25fc3RhdGUiOiJmOGZlNTdlNC03NmNjLTQyNzAtYTU4Ny00OTc3NTRmNWY0YjM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JmOGZlNTdlNC03NmNjLTQyNzAtYTU4Ny00OTc3NTRmNWY0YjMiLCJlbWFpbF92ZXJpZmllZCI6ZmFsc2UsImRlc1RpcG9Eb2N1bWVudG8iOiJSVUMiLCJjb2RUaXBvRG9jdW1lbnRvIjoiMSIsInByZWZlcnJlZF91c2VybmFtZSI6ImNwLWNlcnRpLTA1QGdtYWlsLmNvbSIsIm51bWVyb0RvY3VtZW50byI6IjIwMjYyOTk5OTk5IiwiYXBlTWF0ZXJubyI6IlRpdmVzIiwibm9tYnJlQ29tcGxldG8iOiJUQU1QQSBUSVZFUyBUVUxBIiwiYXBlUGF0ZXJubyI6IlRhbXBhIiwiZW1haWwiOiJjcC1jZXJ0aS0wNUBnbWFpbC5jb20iLCJub21icmVzIjoiVHVsYSJ9.oPQG-WllxYAbJdh-xaZmBdBnVMynAKb-4mHVDWsX9ZB4rm7ZUXIXcKbfFEkMcM8h7RF1QCzZXXpk2K3RrL1p55YxcCbU1jSc_NQ_b1vAL0dWyBNyaQU9Wl5Mrwu2aDrRscde5rPXr5zDPJAW9Z6SX8LGLMdn-uxm5W3LPUyOefeymWFvjFU6WKT1g64feObmMRj0X60QIoPrHbyWarBNvefE8Mhd9ZkQh1hfXuXv4z8uxK0qy1F2Ke1js1CCoEUdukUiUrY332h7Rq91Ljyt2v_zA5Jw3-AFdvsEgBFyxqU0fqTXv-lXpM5KZaV9W7stvt_DuH3LzXm3JAuYAK965A"/>
    <n v="104"/>
    <s v="104 | Tula Tampa Tives"/>
    <s v="application/json, text/plain, */*"/>
    <s v="No aplica"/>
    <n v="20509645150"/>
    <s v="impedimentozarpe-query"/>
    <s v="https://gateway-apim-test.vuce.gob.pe/pass-through-https-cert/cp2/impedimentozarpe-query/1.0/impedimentoszarpe?imo=9250206&amp;numberpage=1&amp;sizepage=10"/>
    <n v="147"/>
    <n v="119"/>
    <s v="https://gateway-apim-test.vuce.gob.pe/pass-through-https-cert/cp2/impedimentozarpe-query/1.0/impedimentoszarpe?imo=9250"/>
    <s v="https://gateway-apim-test.vuce.gob.pe/pass-through-https-cert/cp2/impedimentozarpe-query/1.0/impedimentoszarpe?imo=9250"/>
    <x v="169"/>
  </r>
  <r>
    <s v="No agrupado"/>
    <x v="4"/>
    <x v="11"/>
    <x v="16"/>
    <x v="3"/>
    <s v="https://gateway-apim-test.vuce.gob.pe/pass-through-https-cert/cp2/translate/1.0/lang/es"/>
    <s v="No aplica"/>
    <s v="No aplica"/>
    <s v="No aplica"/>
    <s v="No aplica"/>
    <s v="application/json, text/plain, */*"/>
    <s v="No aplica"/>
    <s v="No aplica"/>
    <s v="translate"/>
    <s v="https://gateway-apim-test.vuce.gob.pe/pass-through-https-cert/cp2/translate/1.0/lang/es"/>
    <n v="87"/>
    <n v="87"/>
    <s v="https://gateway-apim-test.vuce.gob.pe/pass-through-https-cert/cp2/translate/1.0/lang/es"/>
    <s v="https://gateway-apim-test.vuce.gob.pe/pass-through-https-cert/cp2/translate/1.0/lang/es"/>
    <x v="55"/>
  </r>
  <r>
    <s v="No agrupado"/>
    <x v="5"/>
    <x v="9"/>
    <x v="105"/>
    <x v="3"/>
    <s v="https://authorize-test.vuce.gob.pe/auth2/realms/autenticacion2/protocol/openid-connect/auth?client_id=cp-ui&amp;redirect_uri=https%3A%2F%2Flanding-test.vuce.gob.pe%2Fcp2%2Fbuzonelectronico&amp;state=2b7cf4a7-c58a-44e2-8630-d5ac30569eee&amp;response_mode=fragment&amp;response_type=code&amp;scope=openid&amp;nonce=857207f1-c2b2-4814-8923-0590681d6694&amp;code_challenge=eJvVSC0s2xCQkz2QExXjFb6dhf6U9W1WNm69k5IL7C0&amp;code_challenge_method=S256"/>
    <s v="No aplica"/>
    <s v="No aplica"/>
    <s v="No aplica"/>
    <s v="No aplica"/>
    <s v="text/html,application/xhtml+xml,application/xml;q=0.9,image/avif,image/webp,image/apng,*/*;q=0.8,application/signed-exchange;v=b3;q=0.7"/>
    <s v="No aplica"/>
    <s v="No aplica"/>
    <e v="#VALUE!"/>
    <s v="https://authorize-test.vuce.gob.pe/auth2/realms/autenticacion2/protocol/openid-connect/auth?client_id=cp-ui&amp;redirect_uri=https%3A%2F%2Flanding-test.vuce.gob.pe%2Fcp2%2Fbuzonelectronico&amp;state=2b7cf4a7-c58a-44e2-8630-d5ac30569eee&amp;response_mode=fragment&amp;response_type=code&amp;scope=openid&amp;nonce=857207f1-c2b2-4814-8923-0590681d6694&amp;code_challenge=eJvVSC0s2xCQkz2QExXjFb6dhf6U9W1WNm69k5IL7C0&amp;code_challenge_method=S256"/>
    <n v="411"/>
    <n v="92"/>
    <s v="https://authorize-test.vuce.gob.pe/auth2/realms/autenticacion2/protocol/openid-connect/auth?"/>
    <s v="https://authorize-test.vuce.gob.pe/auth2/realms/autenticacion2/protocol/openid-connect/auth?"/>
    <x v="56"/>
  </r>
  <r>
    <s v="No agrupado"/>
    <x v="5"/>
    <x v="9"/>
    <x v="105"/>
    <x v="4"/>
    <s v="https://authorize-test.vuce.gob.pe/auth2/realms/autenticacion2/protocol/openid-connect/token"/>
    <s v="No aplica"/>
    <s v="No aplica"/>
    <s v="No aplica"/>
    <s v="No aplica"/>
    <s v="*/*"/>
    <s v="No aplica"/>
    <s v="No aplica"/>
    <e v="#VALUE!"/>
    <s v="https://authorize-test.vuce.gob.pe/auth2/realms/autenticacion2/protocol/openid-connect/token"/>
    <n v="92"/>
    <n v="92"/>
    <s v="https://authorize-test.vuce.gob.pe/auth2/realms/autenticacion2/protocol/openid-connect/token"/>
    <s v="https://authorize-test.vuce.gob.pe/auth2/realms/autenticacion2/protocol/openid-connect/token"/>
    <x v="57"/>
  </r>
  <r>
    <s v="No agrupado"/>
    <x v="5"/>
    <x v="9"/>
    <x v="105"/>
    <x v="4"/>
    <s v="https://gateway-apim-test.vuce.gob.pe/pass-through-https-cert/autenticacion2/authentication-common-api/1.0/keycloak/validate-public-token"/>
    <s v="{&quot;token&quot;:&quot;eyJhbGciOiJSUzI1NiIsInR5cCIgOiAiSldUIiwia2lkIiA6ICJZbzNJa18xYU9XUk5QcWxPLVJVTmUzVjhESldTU2U0eUgybFp4MG52cy1rIn0.eyJleHAiOjE3NTYxMzc3OTMsImlhdCI6MTc1NjEzNzQ5MywiYXV0aF90aW1lIjoxNzU2MTM3MDM0LCJqdGkiOiJhZjZkOWY1Mi1lYzQ2LTQ5M2ItYjQ5Yi0wMGEzM2Y3Mzc1ZGIiLCJpc3MiOiJodHRwczovL2F1dGhvcml6ZS10ZXN0LnZ1Y2UuZ29iLnBlL2F1dGgyL3JlYWxtcy9hdXRlbnRpY2FjaW9uMiIsImF1ZCI6ImFjY291bnQiLCJzdWIiOiJmOjU4NjgxMDhmLTJlN2QtNDg0YS1hNmRiLTRlZjIyZmFmMmVhYTpjcC1jZXJ0aS0wMkBnbWFpbC5jb20iLCJ0eXAiOiJCZWFyZXIiLCJhenAiOiJjcC11aSIsIm5vbmNlIjoiODU3MjA3ZjEtYzJiMi00ODE0LTg5MjMtMDU5MDY4MWQ2Njk0Iiwic2Vzc2lvbl9zdGF0ZSI6IjhlMmMwYmMzLWI0MTItNGRkNy1iOWYwLTYxNWFhYjI2Y2VjNiIsImFsbG93ZWQtb3JpZ2lucyI6WyJodHRwczovL2xhbmRpbmctdGVzdC52dWNlLmdvYi5wZSIsImh0dHA6Ly9sb2NhbGhvc3Q6OTAwMCJdLCJyZWFsbV9hY2Nlc3MiOnsicm9sZXMiOlsib2ZmbGluZV9hY2Nlc3MiLCJ1bWFfYXV0aG9yaXphdGlvbiJdfSwicmVzb3VyY2VfYWNjZXNzIjp7ImFjY291bnQiOnsicm9sZXMiOlsibWFuYWdlLWFjY291bnQiLCJtYW5hZ2UtYWNjb3VudC1saW5rcyIsInZpZXctcHJvZmlsZSJdfX0sInNjb3BlIjoib3BlbmlkIHByb2ZpbGUgZW1haWwiLCJzaWQiOiI4ZTJjMGJjMy1iNDEyLTRkZDctYjlmMC02MTVhYWIyNmNlYzYiLCJlbWFpbF92ZXJpZmllZCI6ZmFsc2UsImRlc1RpcG9Eb2N1bWVudG8iOiJETkkiLCJjb2RUaXBvRG9jdW1lbnRvIjoiMiIsIm51bWVyb0RvY3VtZW50byI6IjcwODIwMzgzIiwicHJlZmVycmVkX3VzZXJuYW1lIjoiY3AtY2VydGktMDJAZ21haWwuY29tIiwiYXBlTWF0ZXJubyI6IlBydWViYSIsIm5vbWJyZUNvbXBsZXRvIjoiUm9zYSBPZGFyIFBydWViYSIsImFwZVBhdGVybm8iOiJPZGFyIiwiZW1haWwiOiJjcC1jZXJ0aS0wMkBnbWFpbC5jb20iLCJub21icmVzIjoiUm9zYSJ9.ZhrfbY18FVzdmYilQlD1xVp5IVGP9WOGojCMqvg58HkKtbLa1zChQNijL_JwpEylkdpKqmhCbEq2yOPRoomoAFmP8hCr4qfv3qNd7U0JIHEcl2wv1IFhdNQqvPI9bcFI-PMFRHamVt0uydL0Jswa4tQxrfPxVi2c9aYWGArW6odto55M3RWv6sqfAklPZzeEp1QenmmM7KzitsK5wpCmwXIX3HzKzTZvCE04omaZTB6mGA12jEdhiLGfPRsn2kr_NC0zw1rcT8zo22P88cbyC7m-65e6tXWlM6qX7wMsFVcwJjwDG8lhx67rMEb8ARUBzEnddx4mXwfsse22FomYVA&quot;}"/>
    <s v="No aplica"/>
    <s v="No aplica"/>
    <s v="No aplica"/>
    <s v="*/*"/>
    <s v="application/json"/>
    <s v="No aplica"/>
    <e v="#VALUE!"/>
    <s v="https://gateway-apim-test.vuce.gob.pe/pass-through-https-cert/autenticacion2/authentication-common-api/1.0/keycloak/validate-public-token"/>
    <n v="137"/>
    <n v="137"/>
    <s v="https://gateway-apim-test.vuce.gob.pe/pass-through-https-cert/autenticacion2/authentication-common-api/1.0/keycloak/validate-public-token"/>
    <s v="https://gateway-apim-test.vuce.gob.pe/pass-through-https-cert/autenticacion2/authentication-common-api/1.0/keycloak/validate-public-token"/>
    <x v="58"/>
  </r>
  <r>
    <s v="No agrupado"/>
    <x v="5"/>
    <x v="9"/>
    <x v="105"/>
    <x v="4"/>
    <s v="https://gateway-apim-test.vuce.gob.pe/pass-through-https-cert/autenticacion2/authentication-common-api/1.0/keycloak/validate-public-token"/>
    <s v="{&quot;token&quot;:&quot;eyJhbGciOiJSUzI1NiIsInR5cCIgOiAiSldUIiwia2lkIiA6ICJZbzNJa18xYU9XUk5QcWxPLVJVTmUzVjhESldTU2U0eUgybFp4MG52cy1rIn0.eyJleHAiOjE3NTYxMzc3OTMsImlhdCI6MTc1NjEzNzQ5MywiYXV0aF90aW1lIjoxNzU2MTM3MDM0LCJqdGkiOiJhZjZkOWY1Mi1lYzQ2LTQ5M2ItYjQ5Yi0wMGEzM2Y3Mzc1ZGIiLCJpc3MiOiJodHRwczovL2F1dGhvcml6ZS10ZXN0LnZ1Y2UuZ29iLnBlL2F1dGgyL3JlYWxtcy9hdXRlbnRpY2FjaW9uMiIsImF1ZCI6ImFjY291bnQiLCJzdWIiOiJmOjU4NjgxMDhmLTJlN2QtNDg0YS1hNmRiLTRlZjIyZmFmMmVhYTpjcC1jZXJ0aS0wMkBnbWFpbC5jb20iLCJ0eXAiOiJCZWFyZXIiLCJhenAiOiJjcC11aSIsIm5vbmNlIjoiODU3MjA3ZjEtYzJiMi00ODE0LTg5MjMtMDU5MDY4MWQ2Njk0Iiwic2Vzc2lvbl9zdGF0ZSI6IjhlMmMwYmMzLWI0MTItNGRkNy1iOWYwLTYxNWFhYjI2Y2VjNiIsImFsbG93ZWQtb3JpZ2lucyI6WyJodHRwczovL2xhbmRpbmctdGVzdC52dWNlLmdvYi5wZSIsImh0dHA6Ly9sb2NhbGhvc3Q6OTAwMCJdLCJyZWFsbV9hY2Nlc3MiOnsicm9sZXMiOlsib2ZmbGluZV9hY2Nlc3MiLCJ1bWFfYXV0aG9yaXphdGlvbiJdfSwicmVzb3VyY2VfYWNjZXNzIjp7ImFjY291bnQiOnsicm9sZXMiOlsibWFuYWdlLWFjY291bnQiLCJtYW5hZ2UtYWNjb3VudC1saW5rcyIsInZpZXctcHJvZmlsZSJdfX0sInNjb3BlIjoib3BlbmlkIHByb2ZpbGUgZW1haWwiLCJzaWQiOiI4ZTJjMGJjMy1iNDEyLTRkZDctYjlmMC02MTVhYWIyNmNlYzYiLCJlbWFpbF92ZXJpZmllZCI6ZmFsc2UsImRlc1RpcG9Eb2N1bWVudG8iOiJETkkiLCJjb2RUaXBvRG9jdW1lbnRvIjoiMiIsIm51bWVyb0RvY3VtZW50byI6IjcwODIwMzgzIiwicHJlZmVycmVkX3VzZXJuYW1lIjoiY3AtY2VydGktMDJAZ21haWwuY29tIiwiYXBlTWF0ZXJubyI6IlBydWViYSIsIm5vbWJyZUNvbXBsZXRvIjoiUm9zYSBPZGFyIFBydWViYSIsImFwZVBhdGVybm8iOiJPZGFyIiwiZW1haWwiOiJjcC1jZXJ0aS0wMkBnbWFpbC5jb20iLCJub21icmVzIjoiUm9zYSJ9.ZhrfbY18FVzdmYilQlD1xVp5IVGP9WOGojCMqvg58HkKtbLa1zChQNijL_JwpEylkdpKqmhCbEq2yOPRoomoAFmP8hCr4qfv3qNd7U0JIHEcl2wv1IFhdNQqvPI9bcFI-PMFRHamVt0uydL0Jswa4tQxrfPxVi2c9aYWGArW6odto55M3RWv6sqfAklPZzeEp1QenmmM7KzitsK5wpCmwXIX3HzKzTZvCE04omaZTB6mGA12jEdhiLGfPRsn2kr_NC0zw1rcT8zo22P88cbyC7m-65e6tXWlM6qX7wMsFVcwJjwDG8lhx67rMEb8ARUBzEnddx4mXwfsse22FomYVA&quot;}"/>
    <s v="No aplica"/>
    <s v="No aplica"/>
    <s v="No aplica"/>
    <s v="*/*"/>
    <s v="application/json"/>
    <s v="No aplica"/>
    <e v="#VALUE!"/>
    <s v="https://gateway-apim-test.vuce.gob.pe/pass-through-https-cert/autenticacion2/authentication-common-api/1.0/keycloak/validate-public-token"/>
    <n v="137"/>
    <n v="137"/>
    <s v="https://gateway-apim-test.vuce.gob.pe/pass-through-https-cert/autenticacion2/authentication-common-api/1.0/keycloak/validate-public-token"/>
    <s v="https://gateway-apim-test.vuce.gob.pe/pass-through-https-cert/autenticacion2/authentication-common-api/1.0/keycloak/validate-public-token"/>
    <x v="58"/>
  </r>
  <r>
    <s v="No agrupado"/>
    <x v="5"/>
    <x v="9"/>
    <x v="105"/>
    <x v="3"/>
    <s v="https://gateway-apim-test.vuce.gob.pe/pass-through-https-cert/cp2/buzon/1.0/notificaciones/count/101?perfilId=101&amp;codComponente=CP"/>
    <s v="No aplica"/>
    <s v="Bearer eyJhbGciOiJSUzI1NiIsInR5cCIgOiAiSldUIiwia2lkIiA6ICJZbzNJa18xYU9XUk5QcWxPLVJVTmUzVjhESldTU2U0eUgybFp4MG52cy1rIn0.eyJleHAiOjE3NTYxMzkyOTUsImlhdCI6MTc1NjEzNzQ5NSwianRpIjoiYTAxZDczYjYtZGViNS00NjE3LWFlNmQtZjcwYjZjZTczNmNh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JjMjM4ZjE3My1hOTk5LTRlZjctYTVlZi0wZmIyYmE4YWE3ZWQ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JjMjM4ZjE3My1hOTk5LTRlZjctYTVlZi0wZmIyYmE4YWE3ZWQ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Dfkqw_zbllW6WEtOlgDgZ3r9Y8DsnhogPsNXzgh8Lh0KA7NtqELVl0AZA7oFB_8vf7sO9F-z1zN1qFvXrQhZQRz3tA6xQRUlzHLktSlo_lRfPY9VPef-mi-ikNnR7OJiD99DfhlPVzwMWIHid9cu9LFnrhIjMlBnbheQNamzOCg5EPMqHxRaWDRz9BGUNdlx3xOTYo04qGh_H756FmeDzJMFzOev8tAyguziXS1z6pvJRv3OFsIU3yCH4gFSo1vUDNuql_6My9bpOnLSOyox4SrTXyLVU7RPHiURxjuu7xowvo18atrm5H30e__lKyl9DXbp8KT0-QWSm6R7muq7WQ"/>
    <s v="No aplica"/>
    <s v="No aplica"/>
    <s v="application/json, text/plain, */*"/>
    <s v="No aplica"/>
    <s v="No aplica"/>
    <s v="buzon"/>
    <s v="https://gateway-apim-test.vuce.gob.pe/pass-through-https-cert/cp2/buzon/1.0/notificaciones/count/101?perfilId=101&amp;codComponente=CP"/>
    <n v="130"/>
    <n v="101"/>
    <s v="https://gateway-apim-test.vuce.gob.pe/pass-through-https-cert/cp2/buzon/1.0/notificaciones/count/101?"/>
    <s v="https://gateway-apim-test.vuce.gob.pe/pass-through-https-cert/cp2/buzon/1.0/notificaciones/count/101?"/>
    <x v="59"/>
  </r>
  <r>
    <s v="No agrupado"/>
    <x v="5"/>
    <x v="9"/>
    <x v="105"/>
    <x v="3"/>
    <s v="https://gateway-apim-test.vuce.gob.pe/pass-through-https-cert/cp2/buzon/1.0/notificaciones/embebbed/101?perfilId=101&amp;componente=CP"/>
    <s v="No aplica"/>
    <s v="Bearer eyJhbGciOiJSUzI1NiIsInR5cCIgOiAiSldUIiwia2lkIiA6ICJZbzNJa18xYU9XUk5QcWxPLVJVTmUzVjhESldTU2U0eUgybFp4MG52cy1rIn0.eyJleHAiOjE3NTYxMzg4MzQsImlhdCI6MTc1NjEzNzAzNCwianRpIjoiYzBmMmJkYjctOTVkMi00ZjA2LWJlNWItOGI2ODMyYzJmYTlm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1ZjdmMDUzYy1lN2JiLTQzNjgtYmMyNS1mYmY1ZWVjOWQ3NTc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1ZjdmMDUzYy1lN2JiLTQzNjgtYmMyNS1mYmY1ZWVjOWQ3NTc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fWCEU641c-I-qWSwwAJHtKXutO6h1vseq-4UEHERlVX8DnicL-3sgwK78DQyqLTGUgCisV30kFdteefdp6EL80X6XYKZ34cUEGdQyGnKJo6YJwWLWZBebkK4K7Yx1y5i18tncb-ZxrmKdNng5uAizTvR2q-CDAA-huxkWx3LflPqo7rv3s-WCUKILWmPLm4q9IVbpceIhf14nFTdqgTueUWnr-XT57PqlnbJE4Y2bMQRLF0-IdyvHoqNMIGvuL9S6t8sgjOR7j6uvDLj0ijn-sKY8CoNfHkwZpKCCpY3qwnT41WutYSqKZla6i1wm_XnhlTTJqHJobSqxO5hlRB3aA"/>
    <n v="101"/>
    <s v="101 | Rosa Odar Prueba"/>
    <s v="application/json, text/plain, */*"/>
    <s v="No aplica"/>
    <n v="20100010136"/>
    <s v="buzon"/>
    <s v="https://gateway-apim-test.vuce.gob.pe/pass-through-https-cert/cp2/buzon/1.0/notificaciones/embebbed/101?perfilId=101&amp;componente=CP"/>
    <n v="130"/>
    <n v="104"/>
    <s v="https://gateway-apim-test.vuce.gob.pe/pass-through-https-cert/cp2/buzon/1.0/notificaciones/embebbed/101?"/>
    <s v="https://gateway-apim-test.vuce.gob.pe/pass-through-https-cert/cp2/buzon/1.0/notificaciones/embebbed/101?"/>
    <x v="170"/>
  </r>
  <r>
    <s v="No agrupado"/>
    <x v="5"/>
    <x v="9"/>
    <x v="105"/>
    <x v="3"/>
    <s v="https://gateway-apim-test.vuce.gob.pe/pass-through-https-cert/cp2/cambioagencia-query/1.0/cambioagencia/valida-pendiente?rucReceptor=20100010136"/>
    <s v="No aplica"/>
    <s v="Bearer eyJhbGciOiJSUzI1NiIsInR5cCIgOiAiSldUIiwia2lkIiA6ICJZbzNJa18xYU9XUk5QcWxPLVJVTmUzVjhESldTU2U0eUgybFp4MG52cy1rIn0.eyJleHAiOjE3NTYxMzkyOTUsImlhdCI6MTc1NjEzNzQ5NSwianRpIjoiYTAxZDczYjYtZGViNS00NjE3LWFlNmQtZjcwYjZjZTczNmNh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JjMjM4ZjE3My1hOTk5LTRlZjctYTVlZi0wZmIyYmE4YWE3ZWQ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JjMjM4ZjE3My1hOTk5LTRlZjctYTVlZi0wZmIyYmE4YWE3ZWQ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Dfkqw_zbllW6WEtOlgDgZ3r9Y8DsnhogPsNXzgh8Lh0KA7NtqELVl0AZA7oFB_8vf7sO9F-z1zN1qFvXrQhZQRz3tA6xQRUlzHLktSlo_lRfPY9VPef-mi-ikNnR7OJiD99DfhlPVzwMWIHid9cu9LFnrhIjMlBnbheQNamzOCg5EPMqHxRaWDRz9BGUNdlx3xOTYo04qGh_H756FmeDzJMFzOev8tAyguziXS1z6pvJRv3OFsIU3yCH4gFSo1vUDNuql_6My9bpOnLSOyox4SrTXyLVU7RPHiURxjuu7xowvo18atrm5H30e__lKyl9DXbp8KT0-QWSm6R7muq7WQ"/>
    <s v="No aplica"/>
    <s v="No aplica"/>
    <s v="application/json, text/plain, */*"/>
    <s v="No aplica"/>
    <s v="No aplica"/>
    <s v="cambioagencia-query"/>
    <s v="https://gateway-apim-test.vuce.gob.pe/pass-through-https-cert/cp2/cambioagencia-query/1.0/cambioagencia/valida-pendiente?rucReceptor=20100010136"/>
    <n v="144"/>
    <n v="121"/>
    <s v="https://gateway-apim-test.vuce.gob.pe/pass-through-https-cert/cp2/cambioagencia-query/1.0/cambioagencia/valida-pendiente?"/>
    <s v="https://gateway-apim-test.vuce.gob.pe/pass-through-https-cert/cp2/cambioagencia-query/1.0/cambioagencia/valida-pendiente?"/>
    <x v="60"/>
  </r>
  <r>
    <s v="No agrupado"/>
    <x v="5"/>
    <x v="9"/>
    <x v="105"/>
    <x v="3"/>
    <s v="https://gateway-apim-test.vuce.gob.pe/pass-through-https-cert/cp2/seguridad/1.0/cuentas-vuce?tipoDocumento=2&amp;numeroDocumento=70820383"/>
    <s v="No aplica"/>
    <s v="Bearer eyJhbGciOiJSUzI1NiIsInR5cCIgOiAiSldUIiwia2lkIiA6ICJZbzNJa18xYU9XUk5QcWxPLVJVTmUzVjhESldTU2U0eUgybFp4MG52cy1rIn0.eyJleHAiOjE3NTYxMzc3OTMsImlhdCI6MTc1NjEzNzQ5MywiYXV0aF90aW1lIjoxNzU2MTM3MDM0LCJqdGkiOiJhZjZkOWY1Mi1lYzQ2LTQ5M2ItYjQ5Yi0wMGEzM2Y3Mzc1ZGIiLCJpc3MiOiJodHRwczovL2F1dGhvcml6ZS10ZXN0LnZ1Y2UuZ29iLnBlL2F1dGgyL3JlYWxtcy9hdXRlbnRpY2FjaW9uMiIsImF1ZCI6ImFjY291bnQiLCJzdWIiOiJmOjU4NjgxMDhmLTJlN2QtNDg0YS1hNmRiLTRlZjIyZmFmMmVhYTpjcC1jZXJ0aS0wMkBnbWFpbC5jb20iLCJ0eXAiOiJCZWFyZXIiLCJhenAiOiJjcC11aSIsIm5vbmNlIjoiODU3MjA3ZjEtYzJiMi00ODE0LTg5MjMtMDU5MDY4MWQ2Njk0Iiwic2Vzc2lvbl9zdGF0ZSI6IjhlMmMwYmMzLWI0MTItNGRkNy1iOWYwLTYxNWFhYjI2Y2VjNiIsImFsbG93ZWQtb3JpZ2lucyI6WyJodHRwczovL2xhbmRpbmctdGVzdC52dWNlLmdvYi5wZSIsImh0dHA6Ly9sb2NhbGhvc3Q6OTAwMCJdLCJyZWFsbV9hY2Nlc3MiOnsicm9sZXMiOlsib2ZmbGluZV9hY2Nlc3MiLCJ1bWFfYXV0aG9yaXphdGlvbiJdfSwicmVzb3VyY2VfYWNjZXNzIjp7ImFjY291bnQiOnsicm9sZXMiOlsibWFuYWdlLWFjY291bnQiLCJtYW5hZ2UtYWNjb3VudC1saW5rcyIsInZpZXctcHJvZmlsZSJdfX0sInNjb3BlIjoib3BlbmlkIHByb2ZpbGUgZW1haWwiLCJzaWQiOiI4ZTJjMGJjMy1iNDEyLTRkZDctYjlmMC02MTVhYWIyNmNlYzYiLCJlbWFpbF92ZXJpZmllZCI6ZmFsc2UsImRlc1RpcG9Eb2N1bWVudG8iOiJETkkiLCJjb2RUaXBvRG9jdW1lbnRvIjoiMiIsIm51bWVyb0RvY3VtZW50byI6IjcwODIwMzgzIiwicHJlZmVycmVkX3VzZXJuYW1lIjoiY3AtY2VydGktMDJAZ21haWwuY29tIiwiYXBlTWF0ZXJubyI6IlBydWViYSIsIm5vbWJyZUNvbXBsZXRvIjoiUm9zYSBPZGFyIFBydWViYSIsImFwZVBhdGVybm8iOiJPZGFyIiwiZW1haWwiOiJjcC1jZXJ0aS0wMkBnbWFpbC5jb20iLCJub21icmVzIjoiUm9zYSJ9.ZhrfbY18FVzdmYilQlD1xVp5IVGP9WOGojCMqvg58HkKtbLa1zChQNijL_JwpEylkdpKqmhCbEq2yOPRoomoAFmP8hCr4qfv3qNd7U0JIHEcl2wv1IFhdNQqvPI9bcFI-PMFRHamVt0uydL0Jswa4tQxrfPxVi2c9aYWGArW6odto55M3RWv6sqfAklPZzeEp1QenmmM7KzitsK5wpCmwXIX3HzKzTZvCE04omaZTB6mGA12jEdhiLGfPRsn2kr_NC0zw1rcT8zo22P88cbyC7m-65e6tXWlM6qX7wMsFVcwJjwDG8lhx67rMEb8ARUBzEnddx4mXwfsse22FomYVA"/>
    <s v="No aplica"/>
    <s v="No aplica"/>
    <s v="application/json, text/plain, */*"/>
    <s v="No aplica"/>
    <s v="No aplica"/>
    <s v="seguridad"/>
    <s v="https://gateway-apim-test.vuce.gob.pe/pass-through-https-cert/cp2/seguridad/1.0/cuentas-vuce?tipoDocumento=2&amp;numeroDocumento=70820383"/>
    <n v="133"/>
    <n v="93"/>
    <s v="https://gateway-apim-test.vuce.gob.pe/pass-through-https-cert/cp2/seguridad/1.0/cuentas-vuce?"/>
    <s v="https://gateway-apim-test.vuce.gob.pe/pass-through-https-cert/cp2/seguridad/1.0/cuentas-vuce?"/>
    <x v="100"/>
  </r>
  <r>
    <s v="No agrupado"/>
    <x v="5"/>
    <x v="9"/>
    <x v="105"/>
    <x v="3"/>
    <s v="https://gateway-apim-test.vuce.gob.pe/pass-through-https-cert/cp2/seguridad/1.0/cuentas-vuce?tipoDocumento=2&amp;numeroDocumento=70820383"/>
    <s v="No aplica"/>
    <s v="Bearer eyJhbGciOiJSUzI1NiIsInR5cCIgOiAiSldUIiwia2lkIiA6ICJZbzNJa18xYU9XUk5QcWxPLVJVTmUzVjhESldTU2U0eUgybFp4MG52cy1rIn0.eyJleHAiOjE3NTYxMzc3OTMsImlhdCI6MTc1NjEzNzQ5MywiYXV0aF90aW1lIjoxNzU2MTM3MDM0LCJqdGkiOiJhZjZkOWY1Mi1lYzQ2LTQ5M2ItYjQ5Yi0wMGEzM2Y3Mzc1ZGIiLCJpc3MiOiJodHRwczovL2F1dGhvcml6ZS10ZXN0LnZ1Y2UuZ29iLnBlL2F1dGgyL3JlYWxtcy9hdXRlbnRpY2FjaW9uMiIsImF1ZCI6ImFjY291bnQiLCJzdWIiOiJmOjU4NjgxMDhmLTJlN2QtNDg0YS1hNmRiLTRlZjIyZmFmMmVhYTpjcC1jZXJ0aS0wMkBnbWFpbC5jb20iLCJ0eXAiOiJCZWFyZXIiLCJhenAiOiJjcC11aSIsIm5vbmNlIjoiODU3MjA3ZjEtYzJiMi00ODE0LTg5MjMtMDU5MDY4MWQ2Njk0Iiwic2Vzc2lvbl9zdGF0ZSI6IjhlMmMwYmMzLWI0MTItNGRkNy1iOWYwLTYxNWFhYjI2Y2VjNiIsImFsbG93ZWQtb3JpZ2lucyI6WyJodHRwczovL2xhbmRpbmctdGVzdC52dWNlLmdvYi5wZSIsImh0dHA6Ly9sb2NhbGhvc3Q6OTAwMCJdLCJyZWFsbV9hY2Nlc3MiOnsicm9sZXMiOlsib2ZmbGluZV9hY2Nlc3MiLCJ1bWFfYXV0aG9yaXphdGlvbiJdfSwicmVzb3VyY2VfYWNjZXNzIjp7ImFjY291bnQiOnsicm9sZXMiOlsibWFuYWdlLWFjY291bnQiLCJtYW5hZ2UtYWNjb3VudC1saW5rcyIsInZpZXctcHJvZmlsZSJdfX0sInNjb3BlIjoib3BlbmlkIHByb2ZpbGUgZW1haWwiLCJzaWQiOiI4ZTJjMGJjMy1iNDEyLTRkZDctYjlmMC02MTVhYWIyNmNlYzYiLCJlbWFpbF92ZXJpZmllZCI6ZmFsc2UsImRlc1RpcG9Eb2N1bWVudG8iOiJETkkiLCJjb2RUaXBvRG9jdW1lbnRvIjoiMiIsIm51bWVyb0RvY3VtZW50byI6IjcwODIwMzgzIiwicHJlZmVycmVkX3VzZXJuYW1lIjoiY3AtY2VydGktMDJAZ21haWwuY29tIiwiYXBlTWF0ZXJubyI6IlBydWViYSIsIm5vbWJyZUNvbXBsZXRvIjoiUm9zYSBPZGFyIFBydWViYSIsImFwZVBhdGVybm8iOiJPZGFyIiwiZW1haWwiOiJjcC1jZXJ0aS0wMkBnbWFpbC5jb20iLCJub21icmVzIjoiUm9zYSJ9.ZhrfbY18FVzdmYilQlD1xVp5IVGP9WOGojCMqvg58HkKtbLa1zChQNijL_JwpEylkdpKqmhCbEq2yOPRoomoAFmP8hCr4qfv3qNd7U0JIHEcl2wv1IFhdNQqvPI9bcFI-PMFRHamVt0uydL0Jswa4tQxrfPxVi2c9aYWGArW6odto55M3RWv6sqfAklPZzeEp1QenmmM7KzitsK5wpCmwXIX3HzKzTZvCE04omaZTB6mGA12jEdhiLGfPRsn2kr_NC0zw1rcT8zo22P88cbyC7m-65e6tXWlM6qX7wMsFVcwJjwDG8lhx67rMEb8ARUBzEnddx4mXwfsse22FomYVA"/>
    <s v="No aplica"/>
    <s v="No aplica"/>
    <s v="application/json, text/plain, */*"/>
    <s v="No aplica"/>
    <s v="No aplica"/>
    <s v="seguridad"/>
    <s v="https://gateway-apim-test.vuce.gob.pe/pass-through-https-cert/cp2/seguridad/1.0/cuentas-vuce?tipoDocumento=2&amp;numeroDocumento=70820383"/>
    <n v="133"/>
    <n v="93"/>
    <s v="https://gateway-apim-test.vuce.gob.pe/pass-through-https-cert/cp2/seguridad/1.0/cuentas-vuce?"/>
    <s v="https://gateway-apim-test.vuce.gob.pe/pass-through-https-cert/cp2/seguridad/1.0/cuentas-vuce?"/>
    <x v="100"/>
  </r>
  <r>
    <s v="No agrupado"/>
    <x v="5"/>
    <x v="9"/>
    <x v="105"/>
    <x v="3"/>
    <s v="https://gateway-apim-test.vuce.gob.pe/pass-through-https-cert/cp2/seguridad/1.0/perfiles/101"/>
    <s v="No aplica"/>
    <s v="Bearer eyJhbGciOiJSUzI1NiIsInR5cCIgOiAiSldUIiwia2lkIiA6ICJZbzNJa18xYU9XUk5QcWxPLVJVTmUzVjhESldTU2U0eUgybFp4MG52cy1rIn0.eyJleHAiOjE3NTYxMzkyOTUsImlhdCI6MTc1NjEzNzQ5NSwianRpIjoiYTAxZDczYjYtZGViNS00NjE3LWFlNmQtZjcwYjZjZTczNmNh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JjMjM4ZjE3My1hOTk5LTRlZjctYTVlZi0wZmIyYmE4YWE3ZWQ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JjMjM4ZjE3My1hOTk5LTRlZjctYTVlZi0wZmIyYmE4YWE3ZWQ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Dfkqw_zbllW6WEtOlgDgZ3r9Y8DsnhogPsNXzgh8Lh0KA7NtqELVl0AZA7oFB_8vf7sO9F-z1zN1qFvXrQhZQRz3tA6xQRUlzHLktSlo_lRfPY9VPef-mi-ikNnR7OJiD99DfhlPVzwMWIHid9cu9LFnrhIjMlBnbheQNamzOCg5EPMqHxRaWDRz9BGUNdlx3xOTYo04qGh_H756FmeDzJMFzOev8tAyguziXS1z6pvJRv3OFsIU3yCH4gFSo1vUDNuql_6My9bpOnLSOyox4SrTXyLVU7RPHiURxjuu7xowvo18atrm5H30e__lKyl9DXbp8KT0-QWSm6R7muq7WQ"/>
    <s v="No aplica"/>
    <s v="No aplica"/>
    <s v="application/json, text/plain, */*"/>
    <s v="No aplica"/>
    <s v="No aplica"/>
    <s v="seguridad"/>
    <s v="https://gateway-apim-test.vuce.gob.pe/pass-through-https-cert/cp2/seguridad/1.0/perfiles/101"/>
    <n v="92"/>
    <n v="92"/>
    <s v="https://gateway-apim-test.vuce.gob.pe/pass-through-https-cert/cp2/seguridad/1.0/perfiles/101"/>
    <s v="https://gateway-apim-test.vuce.gob.pe/pass-through-https-cert/cp2/seguridad/1.0/perfiles/101"/>
    <x v="101"/>
  </r>
  <r>
    <s v="No agrupado"/>
    <x v="5"/>
    <x v="9"/>
    <x v="105"/>
    <x v="3"/>
    <s v="https://gateway-apim-test.vuce.gob.pe/pass-through-https-cert/cp2/seguridad/1.0/roles-permisos?perfilId=101"/>
    <s v="No aplica"/>
    <s v="Bearer eyJhbGciOiJSUzI1NiIsInR5cCIgOiAiSldUIiwia2lkIiA6ICJZbzNJa18xYU9XUk5QcWxPLVJVTmUzVjhESldTU2U0eUgybFp4MG52cy1rIn0.eyJleHAiOjE3NTYxMzkyOTUsImlhdCI6MTc1NjEzNzQ5NSwianRpIjoiMTVlYjE2ZDMtYjE2OS00NWQ1LWE0MDYtNGZkYmMxNWUyNWYy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xY2JhM2Q1Ni00ODZjLTRhZWItOTYyMS1mMmRlMTI2ZmZlNWY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xY2JhM2Q1Ni00ODZjLTRhZWItOTYyMS1mMmRlMTI2ZmZlNWY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V5jrXga5_duiLmfvAi7N9k12wO9bJTUUEGnVBHOdQygE6B_yzThni2Tr6P51hC9l0e46m7fck8QBY9n8EYgjZCv9hS8e50aYH7lefFWrBxI-qWqqioUmAWzIKBPZQJ8GKU_lrOC4Pjazy5w0Wuv-hy7ILV3J8EGz0ZlTD5bkBRL2ztXm_IyfGZrSwKHuzl-Kr4JzBJGNRXp1GoMXfERrOAXZDsQTZ54zi2EerLvaGWZj-Yqv31goycCEp9hlJ9nHeAucI7aluqLDn4qJu9-X5Kx6RNMHprBeZ34MMS3AlZEFGxOe9XwDx7ND-ZIiNjjF1O4mNyQ9untkZpvtFYQ9Pg"/>
    <s v="No aplica"/>
    <s v="No aplica"/>
    <s v="application/json, text/plain, */*"/>
    <s v="No aplica"/>
    <s v="No aplica"/>
    <s v="seguridad"/>
    <s v="https://gateway-apim-test.vuce.gob.pe/pass-through-https-cert/cp2/seguridad/1.0/roles-permisos?perfilId=101"/>
    <n v="107"/>
    <n v="95"/>
    <s v="https://gateway-apim-test.vuce.gob.pe/pass-through-https-cert/cp2/seguridad/1.0/roles-permisos?"/>
    <s v="https://gateway-apim-test.vuce.gob.pe/pass-through-https-cert/cp2/seguridad/1.0/roles-permisos?"/>
    <x v="102"/>
  </r>
  <r>
    <s v="No agrupado"/>
    <x v="5"/>
    <x v="9"/>
    <x v="105"/>
    <x v="3"/>
    <s v="https://gateway-apim-test.vuce.gob.pe/pass-through-https-cert/cp2/translate/1.0/lang/es"/>
    <s v="No aplica"/>
    <s v="No aplica"/>
    <s v="No aplica"/>
    <s v="No aplica"/>
    <s v="application/json, text/plain, */*"/>
    <s v="No aplica"/>
    <s v="No aplica"/>
    <s v="translate"/>
    <s v="https://gateway-apim-test.vuce.gob.pe/pass-through-https-cert/cp2/translate/1.0/lang/es"/>
    <n v="87"/>
    <n v="87"/>
    <s v="https://gateway-apim-test.vuce.gob.pe/pass-through-https-cert/cp2/translate/1.0/lang/es"/>
    <s v="https://gateway-apim-test.vuce.gob.pe/pass-through-https-cert/cp2/translate/1.0/lang/es"/>
    <x v="55"/>
  </r>
  <r>
    <s v="No agrupado"/>
    <x v="5"/>
    <x v="9"/>
    <x v="105"/>
    <x v="4"/>
    <s v="https://landing-test.vuce.gob.pe/clm10"/>
    <s v="{&quot;ns&quot;:1756137493665,&quot;fs&quot;:1756137493930,&quot;dls&quot;:1756137493930,&quot;dle&quot;:1756137493930,&quot;cs&quot;:1756137493930,&quot;ce&quot;:1756137493930,&quot;rqs&quot;:1756137493932,&quot;rss&quot;:1756137493962,&quot;rse&quot;:1756137493971,&quot;dl&quot;:1756137493978,&quot;di&quot;:1756137494082,&quot;dcls&quot;:1756137494082,&quot;dcle&quot;:1756137494083,&quot;dc&quot;:1756137495477,&quot;ls&quot;:1756137495477,&quot;le&quot;:1756137495478,&quot;tid&quot;:439007041,&quot;pid&quot;:275116664,&quot;ac&quot;:&quot;AAAAAAW+0wIdsZoJ5FGubgqzzEoEah4D7jILjPfH+/WPA/SHvgsgBOP9OMLlw9uBqFOiUDh60IsstNkXbjvWUEGcU3t/&quot;}"/>
    <s v="No aplica"/>
    <s v="No aplica"/>
    <s v="No aplica"/>
    <s v="*/*"/>
    <s v="text/plain;charset=UTF-8"/>
    <s v="No aplica"/>
    <e v="#VALUE!"/>
    <s v="https://landing-test.vuce.gob.pe/clm10"/>
    <n v="38"/>
    <n v="38"/>
    <s v="https://landing-test.vuce.gob.pe/clm10"/>
    <s v="https://landing-test.vuce.gob.pe/clm10"/>
    <x v="103"/>
  </r>
  <r>
    <s v="No agrupado"/>
    <x v="5"/>
    <x v="9"/>
    <x v="105"/>
    <x v="3"/>
    <s v="https://landing-test.vuce.gob.pe/cp2/buzonelectronico"/>
    <s v="No aplica"/>
    <s v="No aplica"/>
    <s v="No aplica"/>
    <s v="No aplica"/>
    <s v="text/html,application/xhtml+xml,application/xml;q=0.9,image/avif,image/webp,image/apng,*/*;q=0.8,application/signed-exchange;v=b3;q=0.7"/>
    <s v="No aplica"/>
    <s v="No aplica"/>
    <e v="#VALUE!"/>
    <s v="https://landing-test.vuce.gob.pe/cp2/buzonelectronico"/>
    <n v="53"/>
    <n v="53"/>
    <s v="https://landing-test.vuce.gob.pe/cp2/buzonelectronico"/>
    <s v="https://landing-test.vuce.gob.pe/cp2/buzonelectronico"/>
    <x v="171"/>
  </r>
  <r>
    <s v="No agrupado"/>
    <x v="6"/>
    <x v="12"/>
    <x v="106"/>
    <x v="3"/>
    <s v="https://gateway-apim-test.vuce.gob.pe/pass-through-https-cert/cp2/comunes-query/1.0/master/allByCode?code=puertoDicapi"/>
    <s v="No aplica"/>
    <s v="Bearer eyJhbGciOiJSUzI1NiIsInR5cCIgOiAiSldUIiwia2lkIiA6ICJZbzNJa18xYU9XUk5QcWxPLVJVTmUzVjhESldTU2U0eUgybFp4MG52cy1rIn0.eyJleHAiOjE3NTU5MDQxMzEsImlhdCI6MTc1NTkwMjMzMSwianRpIjoiYjE5MTY1NjYtNjQ5OS00NTQ5LWI3MGEtYTcwZGZhN2Q2Y2EwIiwiaXNzIjoiaHR0cHM6Ly9hdXRob3JpemUtdGVzdC52dWNlLmdvYi5wZS9hdXRoMi9yZWFsbXMvYXV0ZW50aWNhY2lvbjIiLCJhdWQiOiJhY2NvdW50Iiwic3ViIjoiZjo1ODY4MTA4Zi0yZTdkLTQ4NGEtYTZkYi00ZWYyMmZhZjJlYWE6Y3AtY2VydGktMTFAZ21haWwuY29tIiwidHlwIjoiQmVhcmVyIiwiYXpwIjoibGFuZGluZy1hdXRoMiIsInNlc3Npb25fc3RhdGUiOiI5MDMwODkyMC0wNGM1LTRmYWUtODAwNy0wYTNmNDlhZDhhMWQ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5MDMwODkyMC0wNGM1LTRmYWUtODAwNy0wYTNmNDlhZDhhMWQiLCJlbWFpbF92ZXJpZmllZCI6ZmFsc2UsImRlc1RpcG9Eb2N1bWVudG8iOiJETkkiLCJjb2RUaXBvRG9jdW1lbnRvIjoiMiIsInByZWZlcnJlZF91c2VybmFtZSI6ImNwLWNlcnRpLTExQGdtYWlsLmNvbSIsIm51bWVyb0RvY3VtZW50byI6IjQwODk4MDA2IiwiYXBlTWF0ZXJubyI6Ikh1YW1hbiIsIm5vbWJyZUNvbXBsZXRvIjoiSGVjdG9yIEhpZGFsZ28gSHVhbWFuIiwiYXBlUGF0ZXJubyI6IkhpZGFsZ28iLCJlbWFpbCI6ImNwLWNlcnRpLTExQGdtYWlsLmNvbSIsIm5vbWJyZXMiOiJIZWN0b3IifQ.ENJUf4bjdybt5u5me-TFrtJbRFwZCP2916vasDP6mBMLWimLkVoxCCVqe2IGfth7smM-zLhW_4x75q2P4pzkM6oilIgYBUG98TesDlPrvXi5r2V1sI-9vIMXLILTR_shgOe_-wpcz4nKDqIJvDLTCXHe9AgRm3tq2AsWsSxpTQEBE_i9X3APD24Ga4xfeDU3bFN03M4B_fSwr6jrqkAiwWvsFOut3xMCsEDDh9KIl_wlfiqKvRfT-62dWU0C9wJSvHqsQPbPg35xEfMSKZk4CG0jP5RALAEwgxIthL2IKM0TloQdlv-xtNkOWVxP9YBxh3UQgtlulaFYyZjYAL0WSg"/>
    <n v="110"/>
    <s v="110 | Hector Hidalgo Huaman"/>
    <s v="application/json, text/plain, */*"/>
    <s v="No aplica"/>
    <n v="20509645150"/>
    <s v="comunes-query"/>
    <s v="https://gateway-apim-test.vuce.gob.pe/pass-through-https-cert/cp2/comunes-query/1.0/master/allByCode?code=puertoDicapi"/>
    <n v="118"/>
    <n v="101"/>
    <s v="https://gateway-apim-test.vuce.gob.pe/pass-through-https-cert/cp2/comunes-query/1.0/master/allByCode?"/>
    <s v="https://gateway-apim-test.vuce.gob.pe/pass-through-https-cert/cp2/comunes-query/1.0/master/allByCode?"/>
    <x v="46"/>
  </r>
  <r>
    <s v="No agrupado"/>
    <x v="6"/>
    <x v="12"/>
    <x v="106"/>
    <x v="3"/>
    <s v="https://gateway-apim-test.vuce.gob.pe/pass-through-https-cert/cp2/comunes-query/1.0/master/allByCode?code=terminal"/>
    <s v="No aplica"/>
    <s v="Bearer eyJhbGciOiJSUzI1NiIsInR5cCIgOiAiSldUIiwia2lkIiA6ICJZbzNJa18xYU9XUk5QcWxPLVJVTmUzVjhESldTU2U0eUgybFp4MG52cy1rIn0.eyJleHAiOjE3NTU5MDQxMzEsImlhdCI6MTc1NTkwMjMzMSwianRpIjoiYjE5MTY1NjYtNjQ5OS00NTQ5LWI3MGEtYTcwZGZhN2Q2Y2EwIiwiaXNzIjoiaHR0cHM6Ly9hdXRob3JpemUtdGVzdC52dWNlLmdvYi5wZS9hdXRoMi9yZWFsbXMvYXV0ZW50aWNhY2lvbjIiLCJhdWQiOiJhY2NvdW50Iiwic3ViIjoiZjo1ODY4MTA4Zi0yZTdkLTQ4NGEtYTZkYi00ZWYyMmZhZjJlYWE6Y3AtY2VydGktMTFAZ21haWwuY29tIiwidHlwIjoiQmVhcmVyIiwiYXpwIjoibGFuZGluZy1hdXRoMiIsInNlc3Npb25fc3RhdGUiOiI5MDMwODkyMC0wNGM1LTRmYWUtODAwNy0wYTNmNDlhZDhhMWQ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5MDMwODkyMC0wNGM1LTRmYWUtODAwNy0wYTNmNDlhZDhhMWQiLCJlbWFpbF92ZXJpZmllZCI6ZmFsc2UsImRlc1RpcG9Eb2N1bWVudG8iOiJETkkiLCJjb2RUaXBvRG9jdW1lbnRvIjoiMiIsInByZWZlcnJlZF91c2VybmFtZSI6ImNwLWNlcnRpLTExQGdtYWlsLmNvbSIsIm51bWVyb0RvY3VtZW50byI6IjQwODk4MDA2IiwiYXBlTWF0ZXJubyI6Ikh1YW1hbiIsIm5vbWJyZUNvbXBsZXRvIjoiSGVjdG9yIEhpZGFsZ28gSHVhbWFuIiwiYXBlUGF0ZXJubyI6IkhpZGFsZ28iLCJlbWFpbCI6ImNwLWNlcnRpLTExQGdtYWlsLmNvbSIsIm5vbWJyZXMiOiJIZWN0b3IifQ.ENJUf4bjdybt5u5me-TFrtJbRFwZCP2916vasDP6mBMLWimLkVoxCCVqe2IGfth7smM-zLhW_4x75q2P4pzkM6oilIgYBUG98TesDlPrvXi5r2V1sI-9vIMXLILTR_shgOe_-wpcz4nKDqIJvDLTCXHe9AgRm3tq2AsWsSxpTQEBE_i9X3APD24Ga4xfeDU3bFN03M4B_fSwr6jrqkAiwWvsFOut3xMCsEDDh9KIl_wlfiqKvRfT-62dWU0C9wJSvHqsQPbPg35xEfMSKZk4CG0jP5RALAEwgxIthL2IKM0TloQdlv-xtNkOWVxP9YBxh3UQgtlulaFYyZjYAL0WSg"/>
    <n v="110"/>
    <s v="110 | Hector Hidalgo Huaman"/>
    <s v="application/json, text/plain, */*"/>
    <s v="No aplica"/>
    <n v="20509645150"/>
    <s v="comunes-query"/>
    <s v="https://gateway-apim-test.vuce.gob.pe/pass-through-https-cert/cp2/comunes-query/1.0/master/allByCode?code=terminal"/>
    <n v="114"/>
    <n v="101"/>
    <s v="https://gateway-apim-test.vuce.gob.pe/pass-through-https-cert/cp2/comunes-query/1.0/master/allByCode?"/>
    <s v="https://gateway-apim-test.vuce.gob.pe/pass-through-https-cert/cp2/comunes-query/1.0/master/allByCode?"/>
    <x v="46"/>
  </r>
  <r>
    <s v="No agrupado"/>
    <x v="6"/>
    <x v="12"/>
    <x v="106"/>
    <x v="3"/>
    <s v="https://gateway-apim-test.vuce.gob.pe/pass-through-https-cert/cp2/comunes-query/1.0/master/allByCode?code=tipoNave"/>
    <s v="No aplica"/>
    <s v="Bearer eyJhbGciOiJSUzI1NiIsInR5cCIgOiAiSldUIiwia2lkIiA6ICJZbzNJa18xYU9XUk5QcWxPLVJVTmUzVjhESldTU2U0eUgybFp4MG52cy1rIn0.eyJleHAiOjE3NTU5MDQxMzEsImlhdCI6MTc1NTkwMjMzMSwianRpIjoiYjE5MTY1NjYtNjQ5OS00NTQ5LWI3MGEtYTcwZGZhN2Q2Y2EwIiwiaXNzIjoiaHR0cHM6Ly9hdXRob3JpemUtdGVzdC52dWNlLmdvYi5wZS9hdXRoMi9yZWFsbXMvYXV0ZW50aWNhY2lvbjIiLCJhdWQiOiJhY2NvdW50Iiwic3ViIjoiZjo1ODY4MTA4Zi0yZTdkLTQ4NGEtYTZkYi00ZWYyMmZhZjJlYWE6Y3AtY2VydGktMTFAZ21haWwuY29tIiwidHlwIjoiQmVhcmVyIiwiYXpwIjoibGFuZGluZy1hdXRoMiIsInNlc3Npb25fc3RhdGUiOiI5MDMwODkyMC0wNGM1LTRmYWUtODAwNy0wYTNmNDlhZDhhMWQ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5MDMwODkyMC0wNGM1LTRmYWUtODAwNy0wYTNmNDlhZDhhMWQiLCJlbWFpbF92ZXJpZmllZCI6ZmFsc2UsImRlc1RpcG9Eb2N1bWVudG8iOiJETkkiLCJjb2RUaXBvRG9jdW1lbnRvIjoiMiIsInByZWZlcnJlZF91c2VybmFtZSI6ImNwLWNlcnRpLTExQGdtYWlsLmNvbSIsIm51bWVyb0RvY3VtZW50byI6IjQwODk4MDA2IiwiYXBlTWF0ZXJubyI6Ikh1YW1hbiIsIm5vbWJyZUNvbXBsZXRvIjoiSGVjdG9yIEhpZGFsZ28gSHVhbWFuIiwiYXBlUGF0ZXJubyI6IkhpZGFsZ28iLCJlbWFpbCI6ImNwLWNlcnRpLTExQGdtYWlsLmNvbSIsIm5vbWJyZXMiOiJIZWN0b3IifQ.ENJUf4bjdybt5u5me-TFrtJbRFwZCP2916vasDP6mBMLWimLkVoxCCVqe2IGfth7smM-zLhW_4x75q2P4pzkM6oilIgYBUG98TesDlPrvXi5r2V1sI-9vIMXLILTR_shgOe_-wpcz4nKDqIJvDLTCXHe9AgRm3tq2AsWsSxpTQEBE_i9X3APD24Ga4xfeDU3bFN03M4B_fSwr6jrqkAiwWvsFOut3xMCsEDDh9KIl_wlfiqKvRfT-62dWU0C9wJSvHqsQPbPg35xEfMSKZk4CG0jP5RALAEwgxIthL2IKM0TloQdlv-xtNkOWVxP9YBxh3UQgtlulaFYyZjYAL0WSg"/>
    <n v="110"/>
    <s v="110 | Hector Hidalgo Huaman"/>
    <s v="application/json, text/plain, */*"/>
    <s v="No aplica"/>
    <n v="20509645150"/>
    <s v="comunes-query"/>
    <s v="https://gateway-apim-test.vuce.gob.pe/pass-through-https-cert/cp2/comunes-query/1.0/master/allByCode?code=tipoNave"/>
    <n v="114"/>
    <n v="101"/>
    <s v="https://gateway-apim-test.vuce.gob.pe/pass-through-https-cert/cp2/comunes-query/1.0/master/allByCode?"/>
    <s v="https://gateway-apim-test.vuce.gob.pe/pass-through-https-cert/cp2/comunes-query/1.0/master/allByCode?"/>
    <x v="46"/>
  </r>
  <r>
    <s v="No agrupado"/>
    <x v="6"/>
    <x v="12"/>
    <x v="106"/>
    <x v="3"/>
    <s v="https://gateway-apim-test.vuce.gob.pe/pass-through-https-cert/cp2/comunes-query/1.0/master/allByCode?code=tipoTrafico"/>
    <s v="No aplica"/>
    <s v="Bearer eyJhbGciOiJSUzI1NiIsInR5cCIgOiAiSldUIiwia2lkIiA6ICJZbzNJa18xYU9XUk5QcWxPLVJVTmUzVjhESldTU2U0eUgybFp4MG52cy1rIn0.eyJleHAiOjE3NTU5MDQxMzEsImlhdCI6MTc1NTkwMjMzMSwianRpIjoiYjE5MTY1NjYtNjQ5OS00NTQ5LWI3MGEtYTcwZGZhN2Q2Y2EwIiwiaXNzIjoiaHR0cHM6Ly9hdXRob3JpemUtdGVzdC52dWNlLmdvYi5wZS9hdXRoMi9yZWFsbXMvYXV0ZW50aWNhY2lvbjIiLCJhdWQiOiJhY2NvdW50Iiwic3ViIjoiZjo1ODY4MTA4Zi0yZTdkLTQ4NGEtYTZkYi00ZWYyMmZhZjJlYWE6Y3AtY2VydGktMTFAZ21haWwuY29tIiwidHlwIjoiQmVhcmVyIiwiYXpwIjoibGFuZGluZy1hdXRoMiIsInNlc3Npb25fc3RhdGUiOiI5MDMwODkyMC0wNGM1LTRmYWUtODAwNy0wYTNmNDlhZDhhMWQ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5MDMwODkyMC0wNGM1LTRmYWUtODAwNy0wYTNmNDlhZDhhMWQiLCJlbWFpbF92ZXJpZmllZCI6ZmFsc2UsImRlc1RpcG9Eb2N1bWVudG8iOiJETkkiLCJjb2RUaXBvRG9jdW1lbnRvIjoiMiIsInByZWZlcnJlZF91c2VybmFtZSI6ImNwLWNlcnRpLTExQGdtYWlsLmNvbSIsIm51bWVyb0RvY3VtZW50byI6IjQwODk4MDA2IiwiYXBlTWF0ZXJubyI6Ikh1YW1hbiIsIm5vbWJyZUNvbXBsZXRvIjoiSGVjdG9yIEhpZGFsZ28gSHVhbWFuIiwiYXBlUGF0ZXJubyI6IkhpZGFsZ28iLCJlbWFpbCI6ImNwLWNlcnRpLTExQGdtYWlsLmNvbSIsIm5vbWJyZXMiOiJIZWN0b3IifQ.ENJUf4bjdybt5u5me-TFrtJbRFwZCP2916vasDP6mBMLWimLkVoxCCVqe2IGfth7smM-zLhW_4x75q2P4pzkM6oilIgYBUG98TesDlPrvXi5r2V1sI-9vIMXLILTR_shgOe_-wpcz4nKDqIJvDLTCXHe9AgRm3tq2AsWsSxpTQEBE_i9X3APD24Ga4xfeDU3bFN03M4B_fSwr6jrqkAiwWvsFOut3xMCsEDDh9KIl_wlfiqKvRfT-62dWU0C9wJSvHqsQPbPg35xEfMSKZk4CG0jP5RALAEwgxIthL2IKM0TloQdlv-xtNkOWVxP9YBxh3UQgtlulaFYyZjYAL0WSg"/>
    <n v="110"/>
    <s v="110 | Hector Hidalgo Huaman"/>
    <s v="application/json, text/plain, */*"/>
    <s v="No aplica"/>
    <n v="20509645150"/>
    <s v="comunes-query"/>
    <s v="https://gateway-apim-test.vuce.gob.pe/pass-through-https-cert/cp2/comunes-query/1.0/master/allByCode?code=tipoTrafico"/>
    <n v="117"/>
    <n v="101"/>
    <s v="https://gateway-apim-test.vuce.gob.pe/pass-through-https-cert/cp2/comunes-query/1.0/master/allByCode?"/>
    <s v="https://gateway-apim-test.vuce.gob.pe/pass-through-https-cert/cp2/comunes-query/1.0/master/allByCode?"/>
    <x v="46"/>
  </r>
  <r>
    <s v="No agrupado"/>
    <x v="6"/>
    <x v="12"/>
    <x v="106"/>
    <x v="3"/>
    <s v="https://gateway-apim-test.vuce.gob.pe/pass-through-https-cert/cp2/gestionduenave-query/1.0/escalas/puertos/nacional"/>
    <s v="No aplica"/>
    <s v="Bearer eyJhbGciOiJSUzI1NiIsInR5cCIgOiAiSldUIiwia2lkIiA6ICJZbzNJa18xYU9XUk5QcWxPLVJVTmUzVjhESldTU2U0eUgybFp4MG52cy1rIn0.eyJleHAiOjE3NTU5MDQxMzEsImlhdCI6MTc1NTkwMjMzMSwianRpIjoiYjE5MTY1NjYtNjQ5OS00NTQ5LWI3MGEtYTcwZGZhN2Q2Y2EwIiwiaXNzIjoiaHR0cHM6Ly9hdXRob3JpemUtdGVzdC52dWNlLmdvYi5wZS9hdXRoMi9yZWFsbXMvYXV0ZW50aWNhY2lvbjIiLCJhdWQiOiJhY2NvdW50Iiwic3ViIjoiZjo1ODY4MTA4Zi0yZTdkLTQ4NGEtYTZkYi00ZWYyMmZhZjJlYWE6Y3AtY2VydGktMTFAZ21haWwuY29tIiwidHlwIjoiQmVhcmVyIiwiYXpwIjoibGFuZGluZy1hdXRoMiIsInNlc3Npb25fc3RhdGUiOiI5MDMwODkyMC0wNGM1LTRmYWUtODAwNy0wYTNmNDlhZDhhMWQ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5MDMwODkyMC0wNGM1LTRmYWUtODAwNy0wYTNmNDlhZDhhMWQiLCJlbWFpbF92ZXJpZmllZCI6ZmFsc2UsImRlc1RpcG9Eb2N1bWVudG8iOiJETkkiLCJjb2RUaXBvRG9jdW1lbnRvIjoiMiIsInByZWZlcnJlZF91c2VybmFtZSI6ImNwLWNlcnRpLTExQGdtYWlsLmNvbSIsIm51bWVyb0RvY3VtZW50byI6IjQwODk4MDA2IiwiYXBlTWF0ZXJubyI6Ikh1YW1hbiIsIm5vbWJyZUNvbXBsZXRvIjoiSGVjdG9yIEhpZGFsZ28gSHVhbWFuIiwiYXBlUGF0ZXJubyI6IkhpZGFsZ28iLCJlbWFpbCI6ImNwLWNlcnRpLTExQGdtYWlsLmNvbSIsIm5vbWJyZXMiOiJIZWN0b3IifQ.ENJUf4bjdybt5u5me-TFrtJbRFwZCP2916vasDP6mBMLWimLkVoxCCVqe2IGfth7smM-zLhW_4x75q2P4pzkM6oilIgYBUG98TesDlPrvXi5r2V1sI-9vIMXLILTR_shgOe_-wpcz4nKDqIJvDLTCXHe9AgRm3tq2AsWsSxpTQEBE_i9X3APD24Ga4xfeDU3bFN03M4B_fSwr6jrqkAiwWvsFOut3xMCsEDDh9KIl_wlfiqKvRfT-62dWU0C9wJSvHqsQPbPg35xEfMSKZk4CG0jP5RALAEwgxIthL2IKM0TloQdlv-xtNkOWVxP9YBxh3UQgtlulaFYyZjYAL0WSg"/>
    <n v="110"/>
    <s v="110 | Hector Hidalgo Huaman"/>
    <s v="application/json, text/plain, */*"/>
    <s v="No aplica"/>
    <n v="20509645150"/>
    <s v="gestionduenave-query"/>
    <s v="https://gateway-apim-test.vuce.gob.pe/pass-through-https-cert/cp2/gestionduenave-query/1.0/escalas/puertos/nacional"/>
    <n v="115"/>
    <n v="115"/>
    <s v="https://gateway-apim-test.vuce.gob.pe/pass-through-https-cert/cp2/gestionduenave-query/1.0/escalas/puertos/nacional"/>
    <s v="https://gateway-apim-test.vuce.gob.pe/pass-through-https-cert/cp2/gestionduenave-query/1.0/escalas/puertos/nacional"/>
    <x v="54"/>
  </r>
  <r>
    <s v="No agrupado"/>
    <x v="6"/>
    <x v="12"/>
    <x v="106"/>
    <x v="3"/>
    <s v="https://gateway-apim-test.vuce.gob.pe/pass-through-https-cert/cp2/gestionduenave-query/1.0/motivo"/>
    <s v="No aplica"/>
    <s v="Bearer eyJhbGciOiJSUzI1NiIsInR5cCIgOiAiSldUIiwia2lkIiA6ICJZbzNJa18xYU9XUk5QcWxPLVJVTmUzVjhESldTU2U0eUgybFp4MG52cy1rIn0.eyJleHAiOjE3NTU5MDQxMzEsImlhdCI6MTc1NTkwMjMzMSwianRpIjoiYjE5MTY1NjYtNjQ5OS00NTQ5LWI3MGEtYTcwZGZhN2Q2Y2EwIiwiaXNzIjoiaHR0cHM6Ly9hdXRob3JpemUtdGVzdC52dWNlLmdvYi5wZS9hdXRoMi9yZWFsbXMvYXV0ZW50aWNhY2lvbjIiLCJhdWQiOiJhY2NvdW50Iiwic3ViIjoiZjo1ODY4MTA4Zi0yZTdkLTQ4NGEtYTZkYi00ZWYyMmZhZjJlYWE6Y3AtY2VydGktMTFAZ21haWwuY29tIiwidHlwIjoiQmVhcmVyIiwiYXpwIjoibGFuZGluZy1hdXRoMiIsInNlc3Npb25fc3RhdGUiOiI5MDMwODkyMC0wNGM1LTRmYWUtODAwNy0wYTNmNDlhZDhhMWQ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5MDMwODkyMC0wNGM1LTRmYWUtODAwNy0wYTNmNDlhZDhhMWQiLCJlbWFpbF92ZXJpZmllZCI6ZmFsc2UsImRlc1RpcG9Eb2N1bWVudG8iOiJETkkiLCJjb2RUaXBvRG9jdW1lbnRvIjoiMiIsInByZWZlcnJlZF91c2VybmFtZSI6ImNwLWNlcnRpLTExQGdtYWlsLmNvbSIsIm51bWVyb0RvY3VtZW50byI6IjQwODk4MDA2IiwiYXBlTWF0ZXJubyI6Ikh1YW1hbiIsIm5vbWJyZUNvbXBsZXRvIjoiSGVjdG9yIEhpZGFsZ28gSHVhbWFuIiwiYXBlUGF0ZXJubyI6IkhpZGFsZ28iLCJlbWFpbCI6ImNwLWNlcnRpLTExQGdtYWlsLmNvbSIsIm5vbWJyZXMiOiJIZWN0b3IifQ.ENJUf4bjdybt5u5me-TFrtJbRFwZCP2916vasDP6mBMLWimLkVoxCCVqe2IGfth7smM-zLhW_4x75q2P4pzkM6oilIgYBUG98TesDlPrvXi5r2V1sI-9vIMXLILTR_shgOe_-wpcz4nKDqIJvDLTCXHe9AgRm3tq2AsWsSxpTQEBE_i9X3APD24Ga4xfeDU3bFN03M4B_fSwr6jrqkAiwWvsFOut3xMCsEDDh9KIl_wlfiqKvRfT-62dWU0C9wJSvHqsQPbPg35xEfMSKZk4CG0jP5RALAEwgxIthL2IKM0TloQdlv-xtNkOWVxP9YBxh3UQgtlulaFYyZjYAL0WSg"/>
    <n v="110"/>
    <s v="110 | Hector Hidalgo Huaman"/>
    <s v="application/json, text/plain, */*"/>
    <s v="No aplica"/>
    <n v="20509645150"/>
    <s v="gestionduenave-query"/>
    <s v="https://gateway-apim-test.vuce.gob.pe/pass-through-https-cert/cp2/gestionduenave-query/1.0/motivo"/>
    <n v="97"/>
    <n v="97"/>
    <s v="https://gateway-apim-test.vuce.gob.pe/pass-through-https-cert/cp2/gestionduenave-query/1.0/motivo"/>
    <s v="https://gateway-apim-test.vuce.gob.pe/pass-through-https-cert/cp2/gestionduenave-query/1.0/motivo"/>
    <x v="88"/>
  </r>
  <r>
    <s v="No agrupado"/>
    <x v="6"/>
    <x v="12"/>
    <x v="106"/>
    <x v="3"/>
    <s v="https://gateway-apim-test.vuce.gob.pe/pass-through-https-cert/cp2/puerto-query/1.0/dicapipuerto/zona"/>
    <s v="No aplica"/>
    <s v="Bearer eyJhbGciOiJSUzI1NiIsInR5cCIgOiAiSldUIiwia2lkIiA6ICJZbzNJa18xYU9XUk5QcWxPLVJVTmUzVjhESldTU2U0eUgybFp4MG52cy1rIn0.eyJleHAiOjE3NTU5MDQxMzEsImlhdCI6MTc1NTkwMjMzMSwianRpIjoiYjE5MTY1NjYtNjQ5OS00NTQ5LWI3MGEtYTcwZGZhN2Q2Y2EwIiwiaXNzIjoiaHR0cHM6Ly9hdXRob3JpemUtdGVzdC52dWNlLmdvYi5wZS9hdXRoMi9yZWFsbXMvYXV0ZW50aWNhY2lvbjIiLCJhdWQiOiJhY2NvdW50Iiwic3ViIjoiZjo1ODY4MTA4Zi0yZTdkLTQ4NGEtYTZkYi00ZWYyMmZhZjJlYWE6Y3AtY2VydGktMTFAZ21haWwuY29tIiwidHlwIjoiQmVhcmVyIiwiYXpwIjoibGFuZGluZy1hdXRoMiIsInNlc3Npb25fc3RhdGUiOiI5MDMwODkyMC0wNGM1LTRmYWUtODAwNy0wYTNmNDlhZDhhMWQ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5MDMwODkyMC0wNGM1LTRmYWUtODAwNy0wYTNmNDlhZDhhMWQiLCJlbWFpbF92ZXJpZmllZCI6ZmFsc2UsImRlc1RpcG9Eb2N1bWVudG8iOiJETkkiLCJjb2RUaXBvRG9jdW1lbnRvIjoiMiIsInByZWZlcnJlZF91c2VybmFtZSI6ImNwLWNlcnRpLTExQGdtYWlsLmNvbSIsIm51bWVyb0RvY3VtZW50byI6IjQwODk4MDA2IiwiYXBlTWF0ZXJubyI6Ikh1YW1hbiIsIm5vbWJyZUNvbXBsZXRvIjoiSGVjdG9yIEhpZGFsZ28gSHVhbWFuIiwiYXBlUGF0ZXJubyI6IkhpZGFsZ28iLCJlbWFpbCI6ImNwLWNlcnRpLTExQGdtYWlsLmNvbSIsIm5vbWJyZXMiOiJIZWN0b3IifQ.ENJUf4bjdybt5u5me-TFrtJbRFwZCP2916vasDP6mBMLWimLkVoxCCVqe2IGfth7smM-zLhW_4x75q2P4pzkM6oilIgYBUG98TesDlPrvXi5r2V1sI-9vIMXLILTR_shgOe_-wpcz4nKDqIJvDLTCXHe9AgRm3tq2AsWsSxpTQEBE_i9X3APD24Ga4xfeDU3bFN03M4B_fSwr6jrqkAiwWvsFOut3xMCsEDDh9KIl_wlfiqKvRfT-62dWU0C9wJSvHqsQPbPg35xEfMSKZk4CG0jP5RALAEwgxIthL2IKM0TloQdlv-xtNkOWVxP9YBxh3UQgtlulaFYyZjYAL0WSg"/>
    <n v="110"/>
    <s v="110 | Hector Hidalgo Huaman"/>
    <s v="application/json, text/plain, */*"/>
    <s v="No aplica"/>
    <n v="20509645150"/>
    <s v="puerto-query"/>
    <s v="https://gateway-apim-test.vuce.gob.pe/pass-through-https-cert/cp2/puerto-query/1.0/dicapipuerto/zona"/>
    <n v="100"/>
    <n v="100"/>
    <s v="https://gateway-apim-test.vuce.gob.pe/pass-through-https-cert/cp2/puerto-query/1.0/dicapipuerto/zona"/>
    <s v="https://gateway-apim-test.vuce.gob.pe/pass-through-https-cert/cp2/puerto-query/1.0/dicapipuerto/zona"/>
    <x v="157"/>
  </r>
  <r>
    <s v="No agrupado"/>
    <x v="6"/>
    <x v="12"/>
    <x v="106"/>
    <x v="4"/>
    <s v="https://gateway-apim-test.vuce.gob.pe/pass-through-https-cert/cp2/reportes/1.0/generate/format/pdf"/>
    <s v="{&quot;puerto&quot;:&quot;CHM&quot;,&quot;fechaInicio&quot;:&quot;20250803&quot;,&quot;fechaFin&quot;:&quot;20250829&quot;,&quot;plantillas&quot;:[{&quot;idPlantilla&quot;:&quot;RCUMPL&quot;}],&quot;tipos&quot;:[{&quot;tipo&quot;:&quot;ARRIBO&quot;}],&quot;zona&quot;:&quot;&quot;,&quot;tipoTransporte&quot;:&quot;&quot;,&quot;mes&quot;:&quot;TODOS&quot;,&quot;anio&quot;:2025,&quot;tipoBuqueId&quot;:-1,&quot;motivoId&quot;:-1,&quot;terminalId&quot;:null,&quot;nroDue&quot;:null,&quot;arriboDesde&quot;:null,&quot;arriboHasta&quot;:null,&quot;autorizacionDesde&quot;:null,&quot;autorizacionHasta&quot;:null,&quot;isForDue&quot;:false}"/>
    <s v="Bearer eyJhbGciOiJSUzI1NiIsInR5cCIgOiAiSldUIiwia2lkIiA6ICJZbzNJa18xYU9XUk5QcWxPLVJVTmUzVjhESldTU2U0eUgybFp4MG52cy1rIn0.eyJleHAiOjE3NTU5MDQxMzEsImlhdCI6MTc1NTkwMjMzMSwianRpIjoiYjE5MTY1NjYtNjQ5OS00NTQ5LWI3MGEtYTcwZGZhN2Q2Y2EwIiwiaXNzIjoiaHR0cHM6Ly9hdXRob3JpemUtdGVzdC52dWNlLmdvYi5wZS9hdXRoMi9yZWFsbXMvYXV0ZW50aWNhY2lvbjIiLCJhdWQiOiJhY2NvdW50Iiwic3ViIjoiZjo1ODY4MTA4Zi0yZTdkLTQ4NGEtYTZkYi00ZWYyMmZhZjJlYWE6Y3AtY2VydGktMTFAZ21haWwuY29tIiwidHlwIjoiQmVhcmVyIiwiYXpwIjoibGFuZGluZy1hdXRoMiIsInNlc3Npb25fc3RhdGUiOiI5MDMwODkyMC0wNGM1LTRmYWUtODAwNy0wYTNmNDlhZDhhMWQ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5MDMwODkyMC0wNGM1LTRmYWUtODAwNy0wYTNmNDlhZDhhMWQiLCJlbWFpbF92ZXJpZmllZCI6ZmFsc2UsImRlc1RpcG9Eb2N1bWVudG8iOiJETkkiLCJjb2RUaXBvRG9jdW1lbnRvIjoiMiIsInByZWZlcnJlZF91c2VybmFtZSI6ImNwLWNlcnRpLTExQGdtYWlsLmNvbSIsIm51bWVyb0RvY3VtZW50byI6IjQwODk4MDA2IiwiYXBlTWF0ZXJubyI6Ikh1YW1hbiIsIm5vbWJyZUNvbXBsZXRvIjoiSGVjdG9yIEhpZGFsZ28gSHVhbWFuIiwiYXBlUGF0ZXJubyI6IkhpZGFsZ28iLCJlbWFpbCI6ImNwLWNlcnRpLTExQGdtYWlsLmNvbSIsIm5vbWJyZXMiOiJIZWN0b3IifQ.ENJUf4bjdybt5u5me-TFrtJbRFwZCP2916vasDP6mBMLWimLkVoxCCVqe2IGfth7smM-zLhW_4x75q2P4pzkM6oilIgYBUG98TesDlPrvXi5r2V1sI-9vIMXLILTR_shgOe_-wpcz4nKDqIJvDLTCXHe9AgRm3tq2AsWsSxpTQEBE_i9X3APD24Ga4xfeDU3bFN03M4B_fSwr6jrqkAiwWvsFOut3xMCsEDDh9KIl_wlfiqKvRfT-62dWU0C9wJSvHqsQPbPg35xEfMSKZk4CG0jP5RALAEwgxIthL2IKM0TloQdlv-xtNkOWVxP9YBxh3UQgtlulaFYyZjYAL0WSg"/>
    <n v="110"/>
    <s v="110 | Hector Hidalgo Huaman"/>
    <s v="application/json, text/plain, */*"/>
    <s v="application/json"/>
    <n v="20509645150"/>
    <s v="reportes"/>
    <s v="https://gateway-apim-test.vuce.gob.pe/pass-through-https-cert/cp2/reportes/1.0/generate/format/pdf"/>
    <n v="98"/>
    <n v="98"/>
    <s v="https://gateway-apim-test.vuce.gob.pe/pass-through-https-cert/cp2/reportes/1.0/generate/format/pdf"/>
    <s v="https://gateway-apim-test.vuce.gob.pe/pass-through-https-cert/cp2/reportes/1.0/generate/format/pdf"/>
    <x v="98"/>
  </r>
  <r>
    <s v="No agrupado"/>
    <x v="6"/>
    <x v="12"/>
    <x v="106"/>
    <x v="3"/>
    <s v="https://gateway-apim-test.vuce.gob.pe/pass-through-https-cert/cp2/translate/1.0/lang/es"/>
    <s v="No aplica"/>
    <s v="No aplica"/>
    <s v="No aplica"/>
    <s v="No aplica"/>
    <s v="application/json, text/plain, */*"/>
    <s v="No aplica"/>
    <s v="No aplica"/>
    <s v="translate"/>
    <s v="https://gateway-apim-test.vuce.gob.pe/pass-through-https-cert/cp2/translate/1.0/lang/es"/>
    <n v="87"/>
    <n v="87"/>
    <s v="https://gateway-apim-test.vuce.gob.pe/pass-through-https-cert/cp2/translate/1.0/lang/es"/>
    <s v="https://gateway-apim-test.vuce.gob.pe/pass-through-https-cert/cp2/translate/1.0/lang/es"/>
    <x v="55"/>
  </r>
  <r>
    <s v="No agrupado"/>
    <x v="7"/>
    <x v="13"/>
    <x v="16"/>
    <x v="7"/>
    <s v="https://gateway-apim-test.vuce.gob.pe/pass-through-https-cert/cp2/translate/1.0/lang/es"/>
    <s v="No aplica"/>
    <s v="No aplica"/>
    <s v="No aplica"/>
    <s v="No aplica"/>
    <s v="application/json, text/plain, */*"/>
    <s v="No aplica"/>
    <s v="No aplica"/>
    <s v="translate"/>
    <s v="https://gateway-apim-test.vuce.gob.pe/pass-through-https-cert/cp2/translate/1.0/lang/es"/>
    <n v="87"/>
    <n v="87"/>
    <s v="https://gateway-apim-test.vuce.gob.pe/pass-through-https-cert/cp2/translate/1.0/lang/es"/>
    <s v="https://gateway-apim-test.vuce.gob.pe/pass-through-https-cert/cp2/translate/1.0/lang/es"/>
    <x v="55"/>
  </r>
  <r>
    <s v="No agrupado"/>
    <x v="7"/>
    <x v="14"/>
    <x v="16"/>
    <x v="3"/>
    <s v="https://gateway-apim-test.vuce.gob.pe/pass-through-https-cert/cp2/comunes-query/1.0/master/allByCode?code=puerto"/>
    <s v="No aplica"/>
    <s v="Bearer eyJhbGciOiJSUzI1NiIsInR5cCIgOiAiSldUIiwia2lkIiA6ICJZbzNJa18xYU9XUk5QcWxPLVJVTmUzVjhESldTU2U0eUgybFp4MG52cy1rIn0.eyJleHAiOjE3NTYxMzc4MDEsImlhdCI6MTc1NjEzNjAwMSwianRpIjoiY2Q2OWQ2NjAtMzlkYS00MTFiLTkyYzQtN2FjNzk1NjNkODZlIiwiaXNzIjoiaHR0cHM6Ly9hdXRob3JpemUtdGVzdC52dWNlLmdvYi5wZS9hdXRoMi9yZWFsbXMvYXV0ZW50aWNhY2lvbjIiLCJhdWQiOiJhY2NvdW50Iiwic3ViIjoiZjo1ODY4MTA4Zi0yZTdkLTQ4NGEtYTZkYi00ZWYyMmZhZjJlYWE6Y3AtY2VydGktMTFAZ21haWwuY29tIiwidHlwIjoiQmVhcmVyIiwiYXpwIjoibGFuZGluZy1hdXRoMiIsInNlc3Npb25fc3RhdGUiOiJhY2RkZjliYy0yMTU1LTQxNjMtYjcwNi1jOWM2NTlkOTBiZmI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JhY2RkZjliYy0yMTU1LTQxNjMtYjcwNi1jOWM2NTlkOTBiZmIiLCJlbWFpbF92ZXJpZmllZCI6ZmFsc2UsImRlc1RpcG9Eb2N1bWVudG8iOiJETkkiLCJjb2RUaXBvRG9jdW1lbnRvIjoiMiIsInByZWZlcnJlZF91c2VybmFtZSI6ImNwLWNlcnRpLTExQGdtYWlsLmNvbSIsIm51bWVyb0RvY3VtZW50byI6IjQwODk4MDA2IiwiYXBlTWF0ZXJubyI6Ikh1YW1hbiIsIm5vbWJyZUNvbXBsZXRvIjoiSGVjdG9yIEhpZGFsZ28gSHVhbWFuIiwiYXBlUGF0ZXJubyI6IkhpZGFsZ28iLCJlbWFpbCI6ImNwLWNlcnRpLTExQGdtYWlsLmNvbSIsIm5vbWJyZXMiOiJIZWN0b3IifQ.KZad7HHuXNO2WO9KK6WI4Vr-R0AYzn6NRcVhr5sU9ZbsupQCWvDu4bmuc0R8umvPJQt7CJw7TruvwQPSMyrT_OVMZs8h2DNFjkjqHpG8iGWG21DX-dHMkVe0BlFWdJ1RVasrk4NkBhBsk26yvImUXbow5O8dwdgOQx6u7F37GeiMZ3drwpHjIzx15tU5VpU0cB5IM9NeE3UxcOCrsYE7HNKt3CU5cu4fHnLKFX5Su6jo3AovXAOJYQIqupZUdNaJCjAYNHjY29aI6BNhOkRCpxXq1EiL3bVZLHJvCVpUa8QoQso4amll9a7xcpCEYhMJumJESVVj_lYuBWkgdd0fIw"/>
    <n v="110"/>
    <s v="110 | Hector Hidalgo Huaman"/>
    <s v="application/json, text/plain, */*"/>
    <s v="No aplica"/>
    <s v="No aplica"/>
    <s v="comunes-query"/>
    <s v="https://gateway-apim-test.vuce.gob.pe/pass-through-https-cert/cp2/comunes-query/1.0/master/allByCode?code=puerto"/>
    <n v="112"/>
    <n v="101"/>
    <s v="https://gateway-apim-test.vuce.gob.pe/pass-through-https-cert/cp2/comunes-query/1.0/master/allByCode?"/>
    <s v="https://gateway-apim-test.vuce.gob.pe/pass-through-https-cert/cp2/comunes-query/1.0/master/allByCode?"/>
    <x v="46"/>
  </r>
  <r>
    <s v="No agrupado"/>
    <x v="7"/>
    <x v="14"/>
    <x v="16"/>
    <x v="3"/>
    <s v="https://gateway-apim-test.vuce.gob.pe/pass-through-https-cert/cp2/comunes-query/1.0/master/allByCode?code=puertoNacional"/>
    <s v="No aplica"/>
    <s v="Bearer eyJhbGciOiJSUzI1NiIsInR5cCIgOiAiSldUIiwia2lkIiA6ICJZbzNJa18xYU9XUk5QcWxPLVJVTmUzVjhESldTU2U0eUgybFp4MG52cy1rIn0.eyJleHAiOjE3NTYxMzc4MDEsImlhdCI6MTc1NjEzNjAwMSwianRpIjoiY2Q2OWQ2NjAtMzlkYS00MTFiLTkyYzQtN2FjNzk1NjNkODZlIiwiaXNzIjoiaHR0cHM6Ly9hdXRob3JpemUtdGVzdC52dWNlLmdvYi5wZS9hdXRoMi9yZWFsbXMvYXV0ZW50aWNhY2lvbjIiLCJhdWQiOiJhY2NvdW50Iiwic3ViIjoiZjo1ODY4MTA4Zi0yZTdkLTQ4NGEtYTZkYi00ZWYyMmZhZjJlYWE6Y3AtY2VydGktMTFAZ21haWwuY29tIiwidHlwIjoiQmVhcmVyIiwiYXpwIjoibGFuZGluZy1hdXRoMiIsInNlc3Npb25fc3RhdGUiOiJhY2RkZjliYy0yMTU1LTQxNjMtYjcwNi1jOWM2NTlkOTBiZmI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JhY2RkZjliYy0yMTU1LTQxNjMtYjcwNi1jOWM2NTlkOTBiZmIiLCJlbWFpbF92ZXJpZmllZCI6ZmFsc2UsImRlc1RpcG9Eb2N1bWVudG8iOiJETkkiLCJjb2RUaXBvRG9jdW1lbnRvIjoiMiIsInByZWZlcnJlZF91c2VybmFtZSI6ImNwLWNlcnRpLTExQGdtYWlsLmNvbSIsIm51bWVyb0RvY3VtZW50byI6IjQwODk4MDA2IiwiYXBlTWF0ZXJubyI6Ikh1YW1hbiIsIm5vbWJyZUNvbXBsZXRvIjoiSGVjdG9yIEhpZGFsZ28gSHVhbWFuIiwiYXBlUGF0ZXJubyI6IkhpZGFsZ28iLCJlbWFpbCI6ImNwLWNlcnRpLTExQGdtYWlsLmNvbSIsIm5vbWJyZXMiOiJIZWN0b3IifQ.KZad7HHuXNO2WO9KK6WI4Vr-R0AYzn6NRcVhr5sU9ZbsupQCWvDu4bmuc0R8umvPJQt7CJw7TruvwQPSMyrT_OVMZs8h2DNFjkjqHpG8iGWG21DX-dHMkVe0BlFWdJ1RVasrk4NkBhBsk26yvImUXbow5O8dwdgOQx6u7F37GeiMZ3drwpHjIzx15tU5VpU0cB5IM9NeE3UxcOCrsYE7HNKt3CU5cu4fHnLKFX5Su6jo3AovXAOJYQIqupZUdNaJCjAYNHjY29aI6BNhOkRCpxXq1EiL3bVZLHJvCVpUa8QoQso4amll9a7xcpCEYhMJumJESVVj_lYuBWkgdd0fIw"/>
    <n v="110"/>
    <s v="110 | Hector Hidalgo Huaman"/>
    <s v="application/json, text/plain, */*"/>
    <s v="No aplica"/>
    <s v="No aplica"/>
    <s v="comunes-query"/>
    <s v="https://gateway-apim-test.vuce.gob.pe/pass-through-https-cert/cp2/comunes-query/1.0/master/allByCode?code=puertoNacional"/>
    <n v="120"/>
    <n v="101"/>
    <s v="https://gateway-apim-test.vuce.gob.pe/pass-through-https-cert/cp2/comunes-query/1.0/master/allByCode?"/>
    <s v="https://gateway-apim-test.vuce.gob.pe/pass-through-https-cert/cp2/comunes-query/1.0/master/allByCode?"/>
    <x v="46"/>
  </r>
  <r>
    <s v="No agrupado"/>
    <x v="7"/>
    <x v="14"/>
    <x v="16"/>
    <x v="3"/>
    <s v="https://gateway-apim-test.vuce.gob.pe/pass-through-https-cert/cp2/comunes-query/1.0/master/findByCode?codigo=FIRMA_DIGITAL"/>
    <s v="No aplica"/>
    <s v="Bearer eyJhbGciOiJSUzI1NiIsInR5cCIgOiAiSldUIiwia2lkIiA6ICJZbzNJa18xYU9XUk5QcWxPLVJVTmUzVjhESldTU2U0eUgybFp4MG52cy1rIn0.eyJleHAiOjE3NTYxMzc4MDEsImlhdCI6MTc1NjEzNjAwMSwianRpIjoiY2Q2OWQ2NjAtMzlkYS00MTFiLTkyYzQtN2FjNzk1NjNkODZlIiwiaXNzIjoiaHR0cHM6Ly9hdXRob3JpemUtdGVzdC52dWNlLmdvYi5wZS9hdXRoMi9yZWFsbXMvYXV0ZW50aWNhY2lvbjIiLCJhdWQiOiJhY2NvdW50Iiwic3ViIjoiZjo1ODY4MTA4Zi0yZTdkLTQ4NGEtYTZkYi00ZWYyMmZhZjJlYWE6Y3AtY2VydGktMTFAZ21haWwuY29tIiwidHlwIjoiQmVhcmVyIiwiYXpwIjoibGFuZGluZy1hdXRoMiIsInNlc3Npb25fc3RhdGUiOiJhY2RkZjliYy0yMTU1LTQxNjMtYjcwNi1jOWM2NTlkOTBiZmI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JhY2RkZjliYy0yMTU1LTQxNjMtYjcwNi1jOWM2NTlkOTBiZmIiLCJlbWFpbF92ZXJpZmllZCI6ZmFsc2UsImRlc1RpcG9Eb2N1bWVudG8iOiJETkkiLCJjb2RUaXBvRG9jdW1lbnRvIjoiMiIsInByZWZlcnJlZF91c2VybmFtZSI6ImNwLWNlcnRpLTExQGdtYWlsLmNvbSIsIm51bWVyb0RvY3VtZW50byI6IjQwODk4MDA2IiwiYXBlTWF0ZXJubyI6Ikh1YW1hbiIsIm5vbWJyZUNvbXBsZXRvIjoiSGVjdG9yIEhpZGFsZ28gSHVhbWFuIiwiYXBlUGF0ZXJubyI6IkhpZGFsZ28iLCJlbWFpbCI6ImNwLWNlcnRpLTExQGdtYWlsLmNvbSIsIm5vbWJyZXMiOiJIZWN0b3IifQ.KZad7HHuXNO2WO9KK6WI4Vr-R0AYzn6NRcVhr5sU9ZbsupQCWvDu4bmuc0R8umvPJQt7CJw7TruvwQPSMyrT_OVMZs8h2DNFjkjqHpG8iGWG21DX-dHMkVe0BlFWdJ1RVasrk4NkBhBsk26yvImUXbow5O8dwdgOQx6u7F37GeiMZ3drwpHjIzx15tU5VpU0cB5IM9NeE3UxcOCrsYE7HNKt3CU5cu4fHnLKFX5Su6jo3AovXAOJYQIqupZUdNaJCjAYNHjY29aI6BNhOkRCpxXq1EiL3bVZLHJvCVpUa8QoQso4amll9a7xcpCEYhMJumJESVVj_lYuBWkgdd0fIw"/>
    <n v="110"/>
    <s v="110 | Hector Hidalgo Huaman"/>
    <s v="application/json, text/plain, */*"/>
    <s v="No aplica"/>
    <s v="No aplica"/>
    <s v="comunes-query"/>
    <s v="https://gateway-apim-test.vuce.gob.pe/pass-through-https-cert/cp2/comunes-query/1.0/master/findByCode?codigo=FIRMA_DIGITAL"/>
    <n v="122"/>
    <n v="102"/>
    <s v="https://gateway-apim-test.vuce.gob.pe/pass-through-https-cert/cp2/comunes-query/1.0/master/findByCode?"/>
    <s v="https://gateway-apim-test.vuce.gob.pe/pass-through-https-cert/cp2/comunes-query/1.0/master/findByCode?"/>
    <x v="6"/>
  </r>
  <r>
    <s v="No agrupado"/>
    <x v="7"/>
    <x v="14"/>
    <x v="107"/>
    <x v="3"/>
    <s v="https://gateway-apim-test.vuce.gob.pe/pass-through-https-cert/cp2/comunes-query/1.0/master/findByCode?codigo=FIRMA_DIGITAL"/>
    <s v="No aplica"/>
    <s v="Bearer eyJhbGciOiJSUzI1NiIsInR5cCIgOiAiSldUIiwia2lkIiA6ICJZbzNJa18xYU9XUk5QcWxPLVJVTmUzVjhESldTU2U0eUgybFp4MG52cy1rIn0.eyJleHAiOjE3NTYxMzc4MDEsImlhdCI6MTc1NjEzNjAwMSwianRpIjoiY2Q2OWQ2NjAtMzlkYS00MTFiLTkyYzQtN2FjNzk1NjNkODZlIiwiaXNzIjoiaHR0cHM6Ly9hdXRob3JpemUtdGVzdC52dWNlLmdvYi5wZS9hdXRoMi9yZWFsbXMvYXV0ZW50aWNhY2lvbjIiLCJhdWQiOiJhY2NvdW50Iiwic3ViIjoiZjo1ODY4MTA4Zi0yZTdkLTQ4NGEtYTZkYi00ZWYyMmZhZjJlYWE6Y3AtY2VydGktMTFAZ21haWwuY29tIiwidHlwIjoiQmVhcmVyIiwiYXpwIjoibGFuZGluZy1hdXRoMiIsInNlc3Npb25fc3RhdGUiOiJhY2RkZjliYy0yMTU1LTQxNjMtYjcwNi1jOWM2NTlkOTBiZmI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JhY2RkZjliYy0yMTU1LTQxNjMtYjcwNi1jOWM2NTlkOTBiZmIiLCJlbWFpbF92ZXJpZmllZCI6ZmFsc2UsImRlc1RpcG9Eb2N1bWVudG8iOiJETkkiLCJjb2RUaXBvRG9jdW1lbnRvIjoiMiIsInByZWZlcnJlZF91c2VybmFtZSI6ImNwLWNlcnRpLTExQGdtYWlsLmNvbSIsIm51bWVyb0RvY3VtZW50byI6IjQwODk4MDA2IiwiYXBlTWF0ZXJubyI6Ikh1YW1hbiIsIm5vbWJyZUNvbXBsZXRvIjoiSGVjdG9yIEhpZGFsZ28gSHVhbWFuIiwiYXBlUGF0ZXJubyI6IkhpZGFsZ28iLCJlbWFpbCI6ImNwLWNlcnRpLTExQGdtYWlsLmNvbSIsIm5vbWJyZXMiOiJIZWN0b3IifQ.KZad7HHuXNO2WO9KK6WI4Vr-R0AYzn6NRcVhr5sU9ZbsupQCWvDu4bmuc0R8umvPJQt7CJw7TruvwQPSMyrT_OVMZs8h2DNFjkjqHpG8iGWG21DX-dHMkVe0BlFWdJ1RVasrk4NkBhBsk26yvImUXbow5O8dwdgOQx6u7F37GeiMZ3drwpHjIzx15tU5VpU0cB5IM9NeE3UxcOCrsYE7HNKt3CU5cu4fHnLKFX5Su6jo3AovXAOJYQIqupZUdNaJCjAYNHjY29aI6BNhOkRCpxXq1EiL3bVZLHJvCVpUa8QoQso4amll9a7xcpCEYhMJumJESVVj_lYuBWkgdd0fIw"/>
    <n v="110"/>
    <s v="110 | Hector Hidalgo Huaman"/>
    <s v="application/json, text/plain, */*"/>
    <s v="No aplica"/>
    <s v="No aplica"/>
    <s v="comunes-query"/>
    <s v="https://gateway-apim-test.vuce.gob.pe/pass-through-https-cert/cp2/comunes-query/1.0/master/findByCode?codigo=FIRMA_DIGITAL"/>
    <n v="122"/>
    <n v="102"/>
    <s v="https://gateway-apim-test.vuce.gob.pe/pass-through-https-cert/cp2/comunes-query/1.0/master/findByCode?"/>
    <s v="https://gateway-apim-test.vuce.gob.pe/pass-through-https-cert/cp2/comunes-query/1.0/master/findByCode?"/>
    <x v="6"/>
  </r>
  <r>
    <s v="No agrupado"/>
    <x v="7"/>
    <x v="14"/>
    <x v="108"/>
    <x v="3"/>
    <s v="https://gateway-apim-test.vuce.gob.pe/pass-through-https-cert/cp2/documento/1.0/documentos?ecmDocumentoId=D0BBA598-0000-CF14-BC29-746616C406A0"/>
    <s v="No aplica"/>
    <s v="No aplica"/>
    <s v="No aplica"/>
    <s v="No aplica"/>
    <s v="application/json, text/plain, */*"/>
    <s v="No aplica"/>
    <s v="No aplica"/>
    <s v="documento"/>
    <s v="https://gateway-apim-test.vuce.gob.pe/pass-through-https-cert/cp2/documento/1.0/documentos?ecmDocumentoId=D0BBA598-0000-CF14-BC29-746616C406A0"/>
    <n v="142"/>
    <n v="91"/>
    <s v="https://gateway-apim-test.vuce.gob.pe/pass-through-https-cert/cp2/documento/1.0/documentos?"/>
    <s v="https://gateway-apim-test.vuce.gob.pe/pass-through-https-cert/cp2/documento/1.0/documentos?"/>
    <x v="153"/>
  </r>
  <r>
    <s v="No agrupado"/>
    <x v="7"/>
    <x v="14"/>
    <x v="107"/>
    <x v="3"/>
    <s v="https://gateway-apim-test.vuce.gob.pe/pass-through-https-cert/cp2/documento/1.0/documentos?ecmDocumentoId=E0CDE198-0000-C054-89C0-03E2C8140C39"/>
    <s v="No aplica"/>
    <s v="No aplica"/>
    <s v="No aplica"/>
    <s v="No aplica"/>
    <s v="application/json, text/plain, */*"/>
    <s v="No aplica"/>
    <s v="No aplica"/>
    <s v="documento"/>
    <s v="https://gateway-apim-test.vuce.gob.pe/pass-through-https-cert/cp2/documento/1.0/documentos?ecmDocumentoId=E0CDE198-0000-C054-89C0-03E2C8140C39"/>
    <n v="142"/>
    <n v="91"/>
    <s v="https://gateway-apim-test.vuce.gob.pe/pass-through-https-cert/cp2/documento/1.0/documentos?"/>
    <s v="https://gateway-apim-test.vuce.gob.pe/pass-through-https-cert/cp2/documento/1.0/documentos?"/>
    <x v="153"/>
  </r>
  <r>
    <s v="No agrupado"/>
    <x v="7"/>
    <x v="14"/>
    <x v="107"/>
    <x v="4"/>
    <s v="https://gateway-apim-test.vuce.gob.pe/pass-through-https-cert/cp2/firmadigital-command/1.0/signature/create-digital-signature"/>
    <s v="No aplica"/>
    <s v="No aplica"/>
    <s v="No aplica"/>
    <s v="No aplica"/>
    <s v="application/json, text/plain, */*"/>
    <s v="multipart/form-data; boundary=----WebKitFormBoundaryUZJRuEQjIGyGFfgY"/>
    <s v="No aplica"/>
    <s v="firmadigital-command"/>
    <s v="https://gateway-apim-test.vuce.gob.pe/pass-through-https-cert/cp2/firmadigital-command/1.0/signature/create-digital-signature"/>
    <n v="125"/>
    <n v="125"/>
    <s v="https://gateway-apim-test.vuce.gob.pe/pass-through-https-cert/cp2/firmadigital-command/1.0/signature/create-digital-signature"/>
    <s v="https://gateway-apim-test.vuce.gob.pe/pass-through-https-cert/cp2/firmadigital-command/1.0/signature/create-digital-signature"/>
    <x v="172"/>
  </r>
  <r>
    <s v="No agrupado"/>
    <x v="7"/>
    <x v="14"/>
    <x v="107"/>
    <x v="5"/>
    <s v="https://gateway-apim-test.vuce.gob.pe/pass-through-https-cert/cp2/firmadigital-command/1.0/signature/update-datail"/>
    <s v="{&quot;firmadoId&quot;:228,&quot;rptaEnvioToken&quot;:&quot;ca723sasdas&quot;,&quot;rptaEnvioFileref&quot;:&quot;/signatures/ca723b93-63fb-4784-90c8-0f64635dd9ae/files/1&quot;}"/>
    <s v="No aplica"/>
    <s v="No aplica"/>
    <s v="110 | Hector Hidalgo Huaman"/>
    <s v="application/json, text/plain, */*"/>
    <s v="application/json"/>
    <s v="No aplica"/>
    <s v="firmadigital-command"/>
    <s v="https://gateway-apim-test.vuce.gob.pe/pass-through-https-cert/cp2/firmadigital-command/1.0/signature/update-datail"/>
    <n v="114"/>
    <n v="114"/>
    <s v="https://gateway-apim-test.vuce.gob.pe/pass-through-https-cert/cp2/firmadigital-command/1.0/signature/update-datail"/>
    <s v="https://gateway-apim-test.vuce.gob.pe/pass-through-https-cert/cp2/firmadigital-command/1.0/signature/update-datail"/>
    <x v="173"/>
  </r>
  <r>
    <s v="No agrupado"/>
    <x v="7"/>
    <x v="14"/>
    <x v="16"/>
    <x v="4"/>
    <s v="https://gateway-apim-test.vuce.gob.pe/pass-through-https-cert/cp2/firmadigital-query/1.0/escalas/buscarfirmadigital"/>
    <s v="{&quot;page&quot;:1,&quot;size&quot;:25,&quot;anio&quot;:&quot;2025&quot;,&quot;puerto&quot;:&quot;CLL&quot;}"/>
    <s v="No aplica"/>
    <s v="No aplica"/>
    <s v="No aplica"/>
    <s v="application/json, text/plain, */*"/>
    <s v="application/json"/>
    <s v="No aplica"/>
    <s v="firmadigital-query"/>
    <s v="https://gateway-apim-test.vuce.gob.pe/pass-through-https-cert/cp2/firmadigital-query/1.0/escalas/buscarfirmadigital"/>
    <n v="115"/>
    <n v="115"/>
    <s v="https://gateway-apim-test.vuce.gob.pe/pass-through-https-cert/cp2/firmadigital-query/1.0/escalas/buscarfirmadigital"/>
    <s v="https://gateway-apim-test.vuce.gob.pe/pass-through-https-cert/cp2/firmadigital-query/1.0/escalas/buscarfirmadigital"/>
    <x v="174"/>
  </r>
  <r>
    <s v="No agrupado"/>
    <x v="7"/>
    <x v="14"/>
    <x v="22"/>
    <x v="4"/>
    <s v="https://gateway-apim-test.vuce.gob.pe/pass-through-https-cert/cp2/firmadigital-query/1.0/escalas/buscarfirmadigital"/>
    <s v="{&quot;page&quot;:1,&quot;size&quot;:25,&quot;anio&quot;:&quot;2025&quot;,&quot;puerto&quot;:&quot;CLL&quot;,&quot;escalaId&quot;:&quot;786&quot;}"/>
    <s v="No aplica"/>
    <s v="No aplica"/>
    <s v="No aplica"/>
    <s v="application/json, text/plain, */*"/>
    <s v="application/json"/>
    <s v="No aplica"/>
    <s v="firmadigital-query"/>
    <s v="https://gateway-apim-test.vuce.gob.pe/pass-through-https-cert/cp2/firmadigital-query/1.0/escalas/buscarfirmadigital"/>
    <n v="115"/>
    <n v="115"/>
    <s v="https://gateway-apim-test.vuce.gob.pe/pass-through-https-cert/cp2/firmadigital-query/1.0/escalas/buscarfirmadigital"/>
    <s v="https://gateway-apim-test.vuce.gob.pe/pass-through-https-cert/cp2/firmadigital-query/1.0/escalas/buscarfirmadigital"/>
    <x v="174"/>
  </r>
  <r>
    <s v="No agrupado"/>
    <x v="7"/>
    <x v="14"/>
    <x v="23"/>
    <x v="4"/>
    <s v="https://gateway-apim-test.vuce.gob.pe/pass-through-https-cert/cp2/firmadigital-query/1.0/escalas/buscarfirmadigital"/>
    <s v="{&quot;page&quot;:1,&quot;size&quot;:25,&quot;anio&quot;:&quot;2025&quot;,&quot;nombreNave&quot;:&quot;SMIRIAM311&quot;,&quot;puerto&quot;:&quot;CLL&quot;,&quot;escalaId&quot;:&quot;786&quot;}"/>
    <s v="No aplica"/>
    <s v="No aplica"/>
    <s v="No aplica"/>
    <s v="application/json, text/plain, */*"/>
    <s v="application/json"/>
    <s v="No aplica"/>
    <s v="firmadigital-query"/>
    <s v="https://gateway-apim-test.vuce.gob.pe/pass-through-https-cert/cp2/firmadigital-query/1.0/escalas/buscarfirmadigital"/>
    <n v="115"/>
    <n v="115"/>
    <s v="https://gateway-apim-test.vuce.gob.pe/pass-through-https-cert/cp2/firmadigital-query/1.0/escalas/buscarfirmadigital"/>
    <s v="https://gateway-apim-test.vuce.gob.pe/pass-through-https-cert/cp2/firmadigital-query/1.0/escalas/buscarfirmadigital"/>
    <x v="174"/>
  </r>
  <r>
    <s v="No agrupado"/>
    <x v="7"/>
    <x v="14"/>
    <x v="107"/>
    <x v="4"/>
    <s v="https://gateway-apim-test.vuce.gob.pe/pass-through-https-cert/cp2/firmadigital-query/1.0/escalas/buscarfirmadigital"/>
    <s v="{&quot;page&quot;:1,&quot;size&quot;:25,&quot;anio&quot;:&quot;2025&quot;,&quot;nombreNave&quot;:&quot;&quot;,&quot;puerto&quot;:&quot;CLL&quot;,&quot;escalaId&quot;:&quot;87&quot;}"/>
    <s v="No aplica"/>
    <s v="No aplica"/>
    <s v="No aplica"/>
    <s v="application/json, text/plain, */*"/>
    <s v="application/json"/>
    <s v="No aplica"/>
    <s v="firmadigital-query"/>
    <s v="https://gateway-apim-test.vuce.gob.pe/pass-through-https-cert/cp2/firmadigital-query/1.0/escalas/buscarfirmadigital"/>
    <n v="115"/>
    <n v="115"/>
    <s v="https://gateway-apim-test.vuce.gob.pe/pass-through-https-cert/cp2/firmadigital-query/1.0/escalas/buscarfirmadigital"/>
    <s v="https://gateway-apim-test.vuce.gob.pe/pass-through-https-cert/cp2/firmadigital-query/1.0/escalas/buscarfirmadigital"/>
    <x v="174"/>
  </r>
  <r>
    <s v="No agrupado"/>
    <x v="7"/>
    <x v="14"/>
    <x v="16"/>
    <x v="3"/>
    <s v="https://gateway-apim-test.vuce.gob.pe/pass-through-https-cert/cp2/translate/1.0/lang/es"/>
    <s v="No aplica"/>
    <s v="No aplica"/>
    <s v="No aplica"/>
    <s v="No aplica"/>
    <s v="application/json, text/plain, */*"/>
    <s v="No aplica"/>
    <s v="No aplica"/>
    <s v="translate"/>
    <s v="https://gateway-apim-test.vuce.gob.pe/pass-through-https-cert/cp2/translate/1.0/lang/es"/>
    <n v="87"/>
    <n v="87"/>
    <s v="https://gateway-apim-test.vuce.gob.pe/pass-through-https-cert/cp2/translate/1.0/lang/es"/>
    <s v="https://gateway-apim-test.vuce.gob.pe/pass-through-https-cert/cp2/translate/1.0/lang/es"/>
    <x v="55"/>
  </r>
  <r>
    <s v="No agrupado"/>
    <x v="7"/>
    <x v="15"/>
    <x v="16"/>
    <x v="3"/>
    <s v="https://gateway-apim-test.vuce.gob.pe/pass-through-https-cert/cp2/comunes-query/1.0/master/allByCode?code=agencia"/>
    <s v="No aplica"/>
    <s v="Bearer eyJhbGciOiJSUzI1NiIsInR5cCIgOiAiSldUIiwia2lkIiA6ICJZbzNJa18xYU9XUk5QcWxPLVJVTmUzVjhESldTU2U0eUgybFp4MG52cy1rIn0.eyJleHAiOjE3NTYwNTQxMjYsImlhdCI6MTc1NjA1MjMyNiwianRpIjoiZGVmNzA2MzgtMjMwYy00ZDE4LWIxYWEtZDliMWVkMzQxZWNhIiwiaXNzIjoiaHR0cHM6Ly9hdXRob3JpemUtdGVzdC52dWNlLmdvYi5wZS9hdXRoMi9yZWFsbXMvYXV0ZW50aWNhY2lvbjIiLCJhdWQiOiJhY2NvdW50Iiwic3ViIjoiZjo1ODY4MTA4Zi0yZTdkLTQ4NGEtYTZkYi00ZWYyMmZhZjJlYWE6Y3AtY2VydGktMDVAZ21haWwuY29tIiwidHlwIjoiQmVhcmVyIiwiYXpwIjoibGFuZGluZy1hdXRoMiIsInNlc3Npb25fc3RhdGUiOiJmOGZlNTdlNC03NmNjLTQyNzAtYTU4Ny00OTc3NTRmNWY0YjM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JmOGZlNTdlNC03NmNjLTQyNzAtYTU4Ny00OTc3NTRmNWY0YjMiLCJlbWFpbF92ZXJpZmllZCI6ZmFsc2UsImRlc1RpcG9Eb2N1bWVudG8iOiJSVUMiLCJjb2RUaXBvRG9jdW1lbnRvIjoiMSIsInByZWZlcnJlZF91c2VybmFtZSI6ImNwLWNlcnRpLTA1QGdtYWlsLmNvbSIsIm51bWVyb0RvY3VtZW50byI6IjIwMjYyOTk5OTk5IiwiYXBlTWF0ZXJubyI6IlRpdmVzIiwibm9tYnJlQ29tcGxldG8iOiJUQU1QQSBUSVZFUyBUVUxBIiwiYXBlUGF0ZXJubyI6IlRhbXBhIiwiZW1haWwiOiJjcC1jZXJ0aS0wNUBnbWFpbC5jb20iLCJub21icmVzIjoiVHVsYSJ9.oPQG-WllxYAbJdh-xaZmBdBnVMynAKb-4mHVDWsX9ZB4rm7ZUXIXcKbfFEkMcM8h7RF1QCzZXXpk2K3RrL1p55YxcCbU1jSc_NQ_b1vAL0dWyBNyaQU9Wl5Mrwu2aDrRscde5rPXr5zDPJAW9Z6SX8LGLMdn-uxm5W3LPUyOefeymWFvjFU6WKT1g64feObmMRj0X60QIoPrHbyWarBNvefE8Mhd9ZkQh1hfXuXv4z8uxK0qy1F2Ke1js1CCoEUdukUiUrY332h7Rq91Ljyt2v_zA5Jw3-AFdvsEgBFyxqU0fqTXv-lXpM5KZaV9W7stvt_DuH3LzXm3JAuYAK965A"/>
    <n v="104"/>
    <s v="104 | Tula Tampa Tives"/>
    <s v="application/json, text/plain, */*"/>
    <s v="No aplica"/>
    <n v="20509645150"/>
    <s v="comunes-query"/>
    <s v="https://gateway-apim-test.vuce.gob.pe/pass-through-https-cert/cp2/comunes-query/1.0/master/allByCode?code=agencia"/>
    <n v="113"/>
    <n v="101"/>
    <s v="https://gateway-apim-test.vuce.gob.pe/pass-through-https-cert/cp2/comunes-query/1.0/master/allByCode?"/>
    <s v="https://gateway-apim-test.vuce.gob.pe/pass-through-https-cert/cp2/comunes-query/1.0/master/allByCode?"/>
    <x v="46"/>
  </r>
  <r>
    <s v="No agrupado"/>
    <x v="7"/>
    <x v="15"/>
    <x v="16"/>
    <x v="3"/>
    <s v="https://gateway-apim-test.vuce.gob.pe/pass-through-https-cert/cp2/comunes-query/1.0/master/allByCode?code=entidad"/>
    <s v="No aplica"/>
    <s v="Bearer eyJhbGciOiJSUzI1NiIsInR5cCIgOiAiSldUIiwia2lkIiA6ICJZbzNJa18xYU9XUk5QcWxPLVJVTmUzVjhESldTU2U0eUgybFp4MG52cy1rIn0.eyJleHAiOjE3NTYwNTQxMjYsImlhdCI6MTc1NjA1MjMyNiwianRpIjoiZGVmNzA2MzgtMjMwYy00ZDE4LWIxYWEtZDliMWVkMzQxZWNhIiwiaXNzIjoiaHR0cHM6Ly9hdXRob3JpemUtdGVzdC52dWNlLmdvYi5wZS9hdXRoMi9yZWFsbXMvYXV0ZW50aWNhY2lvbjIiLCJhdWQiOiJhY2NvdW50Iiwic3ViIjoiZjo1ODY4MTA4Zi0yZTdkLTQ4NGEtYTZkYi00ZWYyMmZhZjJlYWE6Y3AtY2VydGktMDVAZ21haWwuY29tIiwidHlwIjoiQmVhcmVyIiwiYXpwIjoibGFuZGluZy1hdXRoMiIsInNlc3Npb25fc3RhdGUiOiJmOGZlNTdlNC03NmNjLTQyNzAtYTU4Ny00OTc3NTRmNWY0YjM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JmOGZlNTdlNC03NmNjLTQyNzAtYTU4Ny00OTc3NTRmNWY0YjMiLCJlbWFpbF92ZXJpZmllZCI6ZmFsc2UsImRlc1RpcG9Eb2N1bWVudG8iOiJSVUMiLCJjb2RUaXBvRG9jdW1lbnRvIjoiMSIsInByZWZlcnJlZF91c2VybmFtZSI6ImNwLWNlcnRpLTA1QGdtYWlsLmNvbSIsIm51bWVyb0RvY3VtZW50byI6IjIwMjYyOTk5OTk5IiwiYXBlTWF0ZXJubyI6IlRpdmVzIiwibm9tYnJlQ29tcGxldG8iOiJUQU1QQSBUSVZFUyBUVUxBIiwiYXBlUGF0ZXJubyI6IlRhbXBhIiwiZW1haWwiOiJjcC1jZXJ0aS0wNUBnbWFpbC5jb20iLCJub21icmVzIjoiVHVsYSJ9.oPQG-WllxYAbJdh-xaZmBdBnVMynAKb-4mHVDWsX9ZB4rm7ZUXIXcKbfFEkMcM8h7RF1QCzZXXpk2K3RrL1p55YxcCbU1jSc_NQ_b1vAL0dWyBNyaQU9Wl5Mrwu2aDrRscde5rPXr5zDPJAW9Z6SX8LGLMdn-uxm5W3LPUyOefeymWFvjFU6WKT1g64feObmMRj0X60QIoPrHbyWarBNvefE8Mhd9ZkQh1hfXuXv4z8uxK0qy1F2Ke1js1CCoEUdukUiUrY332h7Rq91Ljyt2v_zA5Jw3-AFdvsEgBFyxqU0fqTXv-lXpM5KZaV9W7stvt_DuH3LzXm3JAuYAK965A"/>
    <n v="104"/>
    <s v="104 | Tula Tampa Tives"/>
    <s v="application/json, text/plain, */*"/>
    <s v="No aplica"/>
    <n v="20509645150"/>
    <s v="comunes-query"/>
    <s v="https://gateway-apim-test.vuce.gob.pe/pass-through-https-cert/cp2/comunes-query/1.0/master/allByCode?code=entidad"/>
    <n v="113"/>
    <n v="101"/>
    <s v="https://gateway-apim-test.vuce.gob.pe/pass-through-https-cert/cp2/comunes-query/1.0/master/allByCode?"/>
    <s v="https://gateway-apim-test.vuce.gob.pe/pass-through-https-cert/cp2/comunes-query/1.0/master/allByCode?"/>
    <x v="46"/>
  </r>
  <r>
    <s v="No agrupado"/>
    <x v="7"/>
    <x v="15"/>
    <x v="16"/>
    <x v="3"/>
    <s v="https://gateway-apim-test.vuce.gob.pe/pass-through-https-cert/cp2/comunes-query/1.0/master/allByCode?code=puerto"/>
    <s v="No aplica"/>
    <s v="Bearer eyJhbGciOiJSUzI1NiIsInR5cCIgOiAiSldUIiwia2lkIiA6ICJZbzNJa18xYU9XUk5QcWxPLVJVTmUzVjhESldTU2U0eUgybFp4MG52cy1rIn0.eyJleHAiOjE3NTYwNTQxMjYsImlhdCI6MTc1NjA1MjMyNiwianRpIjoiZGVmNzA2MzgtMjMwYy00ZDE4LWIxYWEtZDliMWVkMzQxZWNhIiwiaXNzIjoiaHR0cHM6Ly9hdXRob3JpemUtdGVzdC52dWNlLmdvYi5wZS9hdXRoMi9yZWFsbXMvYXV0ZW50aWNhY2lvbjIiLCJhdWQiOiJhY2NvdW50Iiwic3ViIjoiZjo1ODY4MTA4Zi0yZTdkLTQ4NGEtYTZkYi00ZWYyMmZhZjJlYWE6Y3AtY2VydGktMDVAZ21haWwuY29tIiwidHlwIjoiQmVhcmVyIiwiYXpwIjoibGFuZGluZy1hdXRoMiIsInNlc3Npb25fc3RhdGUiOiJmOGZlNTdlNC03NmNjLTQyNzAtYTU4Ny00OTc3NTRmNWY0YjM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JmOGZlNTdlNC03NmNjLTQyNzAtYTU4Ny00OTc3NTRmNWY0YjMiLCJlbWFpbF92ZXJpZmllZCI6ZmFsc2UsImRlc1RpcG9Eb2N1bWVudG8iOiJSVUMiLCJjb2RUaXBvRG9jdW1lbnRvIjoiMSIsInByZWZlcnJlZF91c2VybmFtZSI6ImNwLWNlcnRpLTA1QGdtYWlsLmNvbSIsIm51bWVyb0RvY3VtZW50byI6IjIwMjYyOTk5OTk5IiwiYXBlTWF0ZXJubyI6IlRpdmVzIiwibm9tYnJlQ29tcGxldG8iOiJUQU1QQSBUSVZFUyBUVUxBIiwiYXBlUGF0ZXJubyI6IlRhbXBhIiwiZW1haWwiOiJjcC1jZXJ0aS0wNUBnbWFpbC5jb20iLCJub21icmVzIjoiVHVsYSJ9.oPQG-WllxYAbJdh-xaZmBdBnVMynAKb-4mHVDWsX9ZB4rm7ZUXIXcKbfFEkMcM8h7RF1QCzZXXpk2K3RrL1p55YxcCbU1jSc_NQ_b1vAL0dWyBNyaQU9Wl5Mrwu2aDrRscde5rPXr5zDPJAW9Z6SX8LGLMdn-uxm5W3LPUyOefeymWFvjFU6WKT1g64feObmMRj0X60QIoPrHbyWarBNvefE8Mhd9ZkQh1hfXuXv4z8uxK0qy1F2Ke1js1CCoEUdukUiUrY332h7Rq91Ljyt2v_zA5Jw3-AFdvsEgBFyxqU0fqTXv-lXpM5KZaV9W7stvt_DuH3LzXm3JAuYAK965A"/>
    <n v="104"/>
    <s v="104 | Tula Tampa Tives"/>
    <s v="application/json, text/plain, */*"/>
    <s v="No aplica"/>
    <n v="20509645150"/>
    <s v="comunes-query"/>
    <s v="https://gateway-apim-test.vuce.gob.pe/pass-through-https-cert/cp2/comunes-query/1.0/master/allByCode?code=puerto"/>
    <n v="112"/>
    <n v="101"/>
    <s v="https://gateway-apim-test.vuce.gob.pe/pass-through-https-cert/cp2/comunes-query/1.0/master/allByCode?"/>
    <s v="https://gateway-apim-test.vuce.gob.pe/pass-through-https-cert/cp2/comunes-query/1.0/master/allByCode?"/>
    <x v="46"/>
  </r>
  <r>
    <s v="No agrupado"/>
    <x v="7"/>
    <x v="15"/>
    <x v="16"/>
    <x v="3"/>
    <s v="https://gateway-apim-test.vuce.gob.pe/pass-through-https-cert/cp2/comunes-query/1.0/master/allByCode?code=puertoNacional"/>
    <s v="No aplica"/>
    <s v="Bearer eyJhbGciOiJSUzI1NiIsInR5cCIgOiAiSldUIiwia2lkIiA6ICJZbzNJa18xYU9XUk5QcWxPLVJVTmUzVjhESldTU2U0eUgybFp4MG52cy1rIn0.eyJleHAiOjE3NTYwNTQxMjYsImlhdCI6MTc1NjA1MjMyNiwianRpIjoiZGVmNzA2MzgtMjMwYy00ZDE4LWIxYWEtZDliMWVkMzQxZWNhIiwiaXNzIjoiaHR0cHM6Ly9hdXRob3JpemUtdGVzdC52dWNlLmdvYi5wZS9hdXRoMi9yZWFsbXMvYXV0ZW50aWNhY2lvbjIiLCJhdWQiOiJhY2NvdW50Iiwic3ViIjoiZjo1ODY4MTA4Zi0yZTdkLTQ4NGEtYTZkYi00ZWYyMmZhZjJlYWE6Y3AtY2VydGktMDVAZ21haWwuY29tIiwidHlwIjoiQmVhcmVyIiwiYXpwIjoibGFuZGluZy1hdXRoMiIsInNlc3Npb25fc3RhdGUiOiJmOGZlNTdlNC03NmNjLTQyNzAtYTU4Ny00OTc3NTRmNWY0YjM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JmOGZlNTdlNC03NmNjLTQyNzAtYTU4Ny00OTc3NTRmNWY0YjMiLCJlbWFpbF92ZXJpZmllZCI6ZmFsc2UsImRlc1RpcG9Eb2N1bWVudG8iOiJSVUMiLCJjb2RUaXBvRG9jdW1lbnRvIjoiMSIsInByZWZlcnJlZF91c2VybmFtZSI6ImNwLWNlcnRpLTA1QGdtYWlsLmNvbSIsIm51bWVyb0RvY3VtZW50byI6IjIwMjYyOTk5OTk5IiwiYXBlTWF0ZXJubyI6IlRpdmVzIiwibm9tYnJlQ29tcGxldG8iOiJUQU1QQSBUSVZFUyBUVUxBIiwiYXBlUGF0ZXJubyI6IlRhbXBhIiwiZW1haWwiOiJjcC1jZXJ0aS0wNUBnbWFpbC5jb20iLCJub21icmVzIjoiVHVsYSJ9.oPQG-WllxYAbJdh-xaZmBdBnVMynAKb-4mHVDWsX9ZB4rm7ZUXIXcKbfFEkMcM8h7RF1QCzZXXpk2K3RrL1p55YxcCbU1jSc_NQ_b1vAL0dWyBNyaQU9Wl5Mrwu2aDrRscde5rPXr5zDPJAW9Z6SX8LGLMdn-uxm5W3LPUyOefeymWFvjFU6WKT1g64feObmMRj0X60QIoPrHbyWarBNvefE8Mhd9ZkQh1hfXuXv4z8uxK0qy1F2Ke1js1CCoEUdukUiUrY332h7Rq91Ljyt2v_zA5Jw3-AFdvsEgBFyxqU0fqTXv-lXpM5KZaV9W7stvt_DuH3LzXm3JAuYAK965A"/>
    <n v="104"/>
    <s v="104 | Tula Tampa Tives"/>
    <s v="application/json, text/plain, */*"/>
    <s v="No aplica"/>
    <n v="20509645150"/>
    <s v="comunes-query"/>
    <s v="https://gateway-apim-test.vuce.gob.pe/pass-through-https-cert/cp2/comunes-query/1.0/master/allByCode?code=puertoNacional"/>
    <n v="120"/>
    <n v="101"/>
    <s v="https://gateway-apim-test.vuce.gob.pe/pass-through-https-cert/cp2/comunes-query/1.0/master/allByCode?"/>
    <s v="https://gateway-apim-test.vuce.gob.pe/pass-through-https-cert/cp2/comunes-query/1.0/master/allByCode?"/>
    <x v="46"/>
  </r>
  <r>
    <s v="No agrupado"/>
    <x v="7"/>
    <x v="15"/>
    <x v="16"/>
    <x v="3"/>
    <s v="https://gateway-apim-test.vuce.gob.pe/pass-through-https-cert/cp2/comunes-query/1.0/master/findByCode?codigo=ESTADO_DDJJ"/>
    <s v="No aplica"/>
    <s v="Bearer eyJhbGciOiJSUzI1NiIsInR5cCIgOiAiSldUIiwia2lkIiA6ICJZbzNJa18xYU9XUk5QcWxPLVJVTmUzVjhESldTU2U0eUgybFp4MG52cy1rIn0.eyJleHAiOjE3NTYwNTQxMjYsImlhdCI6MTc1NjA1MjMyNiwianRpIjoiZGVmNzA2MzgtMjMwYy00ZDE4LWIxYWEtZDliMWVkMzQxZWNhIiwiaXNzIjoiaHR0cHM6Ly9hdXRob3JpemUtdGVzdC52dWNlLmdvYi5wZS9hdXRoMi9yZWFsbXMvYXV0ZW50aWNhY2lvbjIiLCJhdWQiOiJhY2NvdW50Iiwic3ViIjoiZjo1ODY4MTA4Zi0yZTdkLTQ4NGEtYTZkYi00ZWYyMmZhZjJlYWE6Y3AtY2VydGktMDVAZ21haWwuY29tIiwidHlwIjoiQmVhcmVyIiwiYXpwIjoibGFuZGluZy1hdXRoMiIsInNlc3Npb25fc3RhdGUiOiJmOGZlNTdlNC03NmNjLTQyNzAtYTU4Ny00OTc3NTRmNWY0YjM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JmOGZlNTdlNC03NmNjLTQyNzAtYTU4Ny00OTc3NTRmNWY0YjMiLCJlbWFpbF92ZXJpZmllZCI6ZmFsc2UsImRlc1RpcG9Eb2N1bWVudG8iOiJSVUMiLCJjb2RUaXBvRG9jdW1lbnRvIjoiMSIsInByZWZlcnJlZF91c2VybmFtZSI6ImNwLWNlcnRpLTA1QGdtYWlsLmNvbSIsIm51bWVyb0RvY3VtZW50byI6IjIwMjYyOTk5OTk5IiwiYXBlTWF0ZXJubyI6IlRpdmVzIiwibm9tYnJlQ29tcGxldG8iOiJUQU1QQSBUSVZFUyBUVUxBIiwiYXBlUGF0ZXJubyI6IlRhbXBhIiwiZW1haWwiOiJjcC1jZXJ0aS0wNUBnbWFpbC5jb20iLCJub21icmVzIjoiVHVsYSJ9.oPQG-WllxYAbJdh-xaZmBdBnVMynAKb-4mHVDWsX9ZB4rm7ZUXIXcKbfFEkMcM8h7RF1QCzZXXpk2K3RrL1p55YxcCbU1jSc_NQ_b1vAL0dWyBNyaQU9Wl5Mrwu2aDrRscde5rPXr5zDPJAW9Z6SX8LGLMdn-uxm5W3LPUyOefeymWFvjFU6WKT1g64feObmMRj0X60QIoPrHbyWarBNvefE8Mhd9ZkQh1hfXuXv4z8uxK0qy1F2Ke1js1CCoEUdukUiUrY332h7Rq91Ljyt2v_zA5Jw3-AFdvsEgBFyxqU0fqTXv-lXpM5KZaV9W7stvt_DuH3LzXm3JAuYAK965A"/>
    <n v="104"/>
    <s v="104 | Tula Tampa Tives"/>
    <s v="application/json, text/plain, */*"/>
    <s v="No aplica"/>
    <n v="20509645150"/>
    <s v="comunes-query"/>
    <s v="https://gateway-apim-test.vuce.gob.pe/pass-through-https-cert/cp2/comunes-query/1.0/master/findByCode?codigo=ESTADO_DDJJ"/>
    <n v="120"/>
    <n v="102"/>
    <s v="https://gateway-apim-test.vuce.gob.pe/pass-through-https-cert/cp2/comunes-query/1.0/master/findByCode?"/>
    <s v="https://gateway-apim-test.vuce.gob.pe/pass-through-https-cert/cp2/comunes-query/1.0/master/findByCode?"/>
    <x v="6"/>
  </r>
  <r>
    <s v="No agrupado"/>
    <x v="7"/>
    <x v="15"/>
    <x v="16"/>
    <x v="3"/>
    <s v="https://gateway-apim-test.vuce.gob.pe/pass-through-https-cert/cp2/tramiteyrectificacion-query/1.0/declaracion-jurada/list?pageNumber=1&amp;pageSize=25&amp;entidad=17&amp;djjFechaDesde=2025-08-24&amp;djjFechaHasta=2025-08-24&amp;due=CLL-2025-"/>
    <s v="No aplica"/>
    <s v="Bearer eyJhbGciOiJSUzI1NiIsInR5cCIgOiAiSldUIiwia2lkIiA6ICJZbzNJa18xYU9XUk5QcWxPLVJVTmUzVjhESldTU2U0eUgybFp4MG52cy1rIn0.eyJleHAiOjE3NTYwNTQxMjYsImlhdCI6MTc1NjA1MjMyNiwianRpIjoiZGVmNzA2MzgtMjMwYy00ZDE4LWIxYWEtZDliMWVkMzQxZWNhIiwiaXNzIjoiaHR0cHM6Ly9hdXRob3JpemUtdGVzdC52dWNlLmdvYi5wZS9hdXRoMi9yZWFsbXMvYXV0ZW50aWNhY2lvbjIiLCJhdWQiOiJhY2NvdW50Iiwic3ViIjoiZjo1ODY4MTA4Zi0yZTdkLTQ4NGEtYTZkYi00ZWYyMmZhZjJlYWE6Y3AtY2VydGktMDVAZ21haWwuY29tIiwidHlwIjoiQmVhcmVyIiwiYXpwIjoibGFuZGluZy1hdXRoMiIsInNlc3Npb25fc3RhdGUiOiJmOGZlNTdlNC03NmNjLTQyNzAtYTU4Ny00OTc3NTRmNWY0YjM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JmOGZlNTdlNC03NmNjLTQyNzAtYTU4Ny00OTc3NTRmNWY0YjMiLCJlbWFpbF92ZXJpZmllZCI6ZmFsc2UsImRlc1RpcG9Eb2N1bWVudG8iOiJSVUMiLCJjb2RUaXBvRG9jdW1lbnRvIjoiMSIsInByZWZlcnJlZF91c2VybmFtZSI6ImNwLWNlcnRpLTA1QGdtYWlsLmNvbSIsIm51bWVyb0RvY3VtZW50byI6IjIwMjYyOTk5OTk5IiwiYXBlTWF0ZXJubyI6IlRpdmVzIiwibm9tYnJlQ29tcGxldG8iOiJUQU1QQSBUSVZFUyBUVUxBIiwiYXBlUGF0ZXJubyI6IlRhbXBhIiwiZW1haWwiOiJjcC1jZXJ0aS0wNUBnbWFpbC5jb20iLCJub21icmVzIjoiVHVsYSJ9.oPQG-WllxYAbJdh-xaZmBdBnVMynAKb-4mHVDWsX9ZB4rm7ZUXIXcKbfFEkMcM8h7RF1QCzZXXpk2K3RrL1p55YxcCbU1jSc_NQ_b1vAL0dWyBNyaQU9Wl5Mrwu2aDrRscde5rPXr5zDPJAW9Z6SX8LGLMdn-uxm5W3LPUyOefeymWFvjFU6WKT1g64feObmMRj0X60QIoPrHbyWarBNvefE8Mhd9ZkQh1hfXuXv4z8uxK0qy1F2Ke1js1CCoEUdukUiUrY332h7Rq91Ljyt2v_zA5Jw3-AFdvsEgBFyxqU0fqTXv-lXpM5KZaV9W7stvt_DuH3LzXm3JAuYAK965A"/>
    <n v="104"/>
    <s v="104 | Tula Tampa Tives"/>
    <s v="application/json, text/plain, */*"/>
    <s v="No aplica"/>
    <n v="20509645150"/>
    <s v="tramiteyrectificacion-query"/>
    <s v="https://gateway-apim-test.vuce.gob.pe/pass-through-https-cert/cp2/tramiteyrectificacion-query/1.0/declaracion-jurada/list?pageNumber=1&amp;pageSize=25&amp;entidad=17&amp;djjFechaDesde=2025-08-24&amp;djjFechaHasta=2025-08-24&amp;due=CLL-2025-"/>
    <n v="221"/>
    <n v="122"/>
    <s v="https://gateway-apim-test.vuce.gob.pe/pass-through-https-cert/cp2/tramiteyrectificacion-query/1.0/declaracion-jurada/list?"/>
    <s v="https://gateway-apim-test.vuce.gob.pe/pass-through-https-cert/cp2/tramiteyrectificacion-query/1.0/declaracion-jurada/list?"/>
    <x v="175"/>
  </r>
  <r>
    <s v="No agrupado"/>
    <x v="7"/>
    <x v="15"/>
    <x v="22"/>
    <x v="3"/>
    <s v="https://gateway-apim-test.vuce.gob.pe/pass-through-https-cert/cp2/tramiteyrectificacion-query/1.0/declaracion-jurada/list?pageNumber=1&amp;pageSize=25&amp;entidad=17&amp;djjFechaDesde=2025-08-25&amp;djjFechaHasta=2025-08-25&amp;due=CLL-2025-00884"/>
    <s v="No aplica"/>
    <s v="Bearer eyJhbGciOiJSUzI1NiIsInR5cCIgOiAiSldUIiwia2lkIiA6ICJZbzNJa18xYU9XUk5QcWxPLVJVTmUzVjhESldTU2U0eUgybFp4MG52cy1rIn0.eyJleHAiOjE3NTYxMzc4MDEsImlhdCI6MTc1NjEzNjAwMSwianRpIjoiY2Q2OWQ2NjAtMzlkYS00MTFiLTkyYzQtN2FjNzk1NjNkODZlIiwiaXNzIjoiaHR0cHM6Ly9hdXRob3JpemUtdGVzdC52dWNlLmdvYi5wZS9hdXRoMi9yZWFsbXMvYXV0ZW50aWNhY2lvbjIiLCJhdWQiOiJhY2NvdW50Iiwic3ViIjoiZjo1ODY4MTA4Zi0yZTdkLTQ4NGEtYTZkYi00ZWYyMmZhZjJlYWE6Y3AtY2VydGktMTFAZ21haWwuY29tIiwidHlwIjoiQmVhcmVyIiwiYXpwIjoibGFuZGluZy1hdXRoMiIsInNlc3Npb25fc3RhdGUiOiJhY2RkZjliYy0yMTU1LTQxNjMtYjcwNi1jOWM2NTlkOTBiZmI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JhY2RkZjliYy0yMTU1LTQxNjMtYjcwNi1jOWM2NTlkOTBiZmIiLCJlbWFpbF92ZXJpZmllZCI6ZmFsc2UsImRlc1RpcG9Eb2N1bWVudG8iOiJETkkiLCJjb2RUaXBvRG9jdW1lbnRvIjoiMiIsInByZWZlcnJlZF91c2VybmFtZSI6ImNwLWNlcnRpLTExQGdtYWlsLmNvbSIsIm51bWVyb0RvY3VtZW50byI6IjQwODk4MDA2IiwiYXBlTWF0ZXJubyI6Ikh1YW1hbiIsIm5vbWJyZUNvbXBsZXRvIjoiSGVjdG9yIEhpZGFsZ28gSHVhbWFuIiwiYXBlUGF0ZXJubyI6IkhpZGFsZ28iLCJlbWFpbCI6ImNwLWNlcnRpLTExQGdtYWlsLmNvbSIsIm5vbWJyZXMiOiJIZWN0b3IifQ.KZad7HHuXNO2WO9KK6WI4Vr-R0AYzn6NRcVhr5sU9ZbsupQCWvDu4bmuc0R8umvPJQt7CJw7TruvwQPSMyrT_OVMZs8h2DNFjkjqHpG8iGWG21DX-dHMkVe0BlFWdJ1RVasrk4NkBhBsk26yvImUXbow5O8dwdgOQx6u7F37GeiMZ3drwpHjIzx15tU5VpU0cB5IM9NeE3UxcOCrsYE7HNKt3CU5cu4fHnLKFX5Su6jo3AovXAOJYQIqupZUdNaJCjAYNHjY29aI6BNhOkRCpxXq1EiL3bVZLHJvCVpUa8QoQso4amll9a7xcpCEYhMJumJESVVj_lYuBWkgdd0fIw"/>
    <n v="110"/>
    <s v="110 | Hector Hidalgo Huaman"/>
    <s v="application/json, text/plain, */*"/>
    <s v="No aplica"/>
    <n v="20509645150"/>
    <s v="tramiteyrectificacion-query"/>
    <s v="https://gateway-apim-test.vuce.gob.pe/pass-through-https-cert/cp2/tramiteyrectificacion-query/1.0/declaracion-jurada/list?pageNumber=1&amp;pageSize=25&amp;entidad=17&amp;djjFechaDesde=2025-08-25&amp;djjFechaHasta=2025-08-25&amp;due=CLL-2025-00884"/>
    <n v="226"/>
    <n v="122"/>
    <s v="https://gateway-apim-test.vuce.gob.pe/pass-through-https-cert/cp2/tramiteyrectificacion-query/1.0/declaracion-jurada/list?"/>
    <s v="https://gateway-apim-test.vuce.gob.pe/pass-through-https-cert/cp2/tramiteyrectificacion-query/1.0/declaracion-jurada/list?"/>
    <x v="175"/>
  </r>
  <r>
    <s v="No agrupado"/>
    <x v="7"/>
    <x v="15"/>
    <x v="23"/>
    <x v="3"/>
    <s v="https://gateway-apim-test.vuce.gob.pe/pass-through-https-cert/cp2/tramiteyrectificacion-query/1.0/declaracion-jurada/list?pageNumber=1&amp;pageSize=25&amp;entidad=17&amp;djjFechaDesde=2025-08-25&amp;djjFechaHasta=2025-08-25&amp;due=CLL-2025-00884&amp;nombreNave=GIANE00030"/>
    <s v="No aplica"/>
    <s v="Bearer eyJhbGciOiJSUzI1NiIsInR5cCIgOiAiSldUIiwia2lkIiA6ICJZbzNJa18xYU9XUk5QcWxPLVJVTmUzVjhESldTU2U0eUgybFp4MG52cy1rIn0.eyJleHAiOjE3NTYxMzc4MDEsImlhdCI6MTc1NjEzNjAwMSwianRpIjoiY2Q2OWQ2NjAtMzlkYS00MTFiLTkyYzQtN2FjNzk1NjNkODZlIiwiaXNzIjoiaHR0cHM6Ly9hdXRob3JpemUtdGVzdC52dWNlLmdvYi5wZS9hdXRoMi9yZWFsbXMvYXV0ZW50aWNhY2lvbjIiLCJhdWQiOiJhY2NvdW50Iiwic3ViIjoiZjo1ODY4MTA4Zi0yZTdkLTQ4NGEtYTZkYi00ZWYyMmZhZjJlYWE6Y3AtY2VydGktMTFAZ21haWwuY29tIiwidHlwIjoiQmVhcmVyIiwiYXpwIjoibGFuZGluZy1hdXRoMiIsInNlc3Npb25fc3RhdGUiOiJhY2RkZjliYy0yMTU1LTQxNjMtYjcwNi1jOWM2NTlkOTBiZmI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JhY2RkZjliYy0yMTU1LTQxNjMtYjcwNi1jOWM2NTlkOTBiZmIiLCJlbWFpbF92ZXJpZmllZCI6ZmFsc2UsImRlc1RpcG9Eb2N1bWVudG8iOiJETkkiLCJjb2RUaXBvRG9jdW1lbnRvIjoiMiIsInByZWZlcnJlZF91c2VybmFtZSI6ImNwLWNlcnRpLTExQGdtYWlsLmNvbSIsIm51bWVyb0RvY3VtZW50byI6IjQwODk4MDA2IiwiYXBlTWF0ZXJubyI6Ikh1YW1hbiIsIm5vbWJyZUNvbXBsZXRvIjoiSGVjdG9yIEhpZGFsZ28gSHVhbWFuIiwiYXBlUGF0ZXJubyI6IkhpZGFsZ28iLCJlbWFpbCI6ImNwLWNlcnRpLTExQGdtYWlsLmNvbSIsIm5vbWJyZXMiOiJIZWN0b3IifQ.KZad7HHuXNO2WO9KK6WI4Vr-R0AYzn6NRcVhr5sU9ZbsupQCWvDu4bmuc0R8umvPJQt7CJw7TruvwQPSMyrT_OVMZs8h2DNFjkjqHpG8iGWG21DX-dHMkVe0BlFWdJ1RVasrk4NkBhBsk26yvImUXbow5O8dwdgOQx6u7F37GeiMZ3drwpHjIzx15tU5VpU0cB5IM9NeE3UxcOCrsYE7HNKt3CU5cu4fHnLKFX5Su6jo3AovXAOJYQIqupZUdNaJCjAYNHjY29aI6BNhOkRCpxXq1EiL3bVZLHJvCVpUa8QoQso4amll9a7xcpCEYhMJumJESVVj_lYuBWkgdd0fIw"/>
    <n v="110"/>
    <s v="110 | Hector Hidalgo Huaman"/>
    <s v="application/json, text/plain, */*"/>
    <s v="No aplica"/>
    <n v="20509645150"/>
    <s v="tramiteyrectificacion-query"/>
    <s v="https://gateway-apim-test.vuce.gob.pe/pass-through-https-cert/cp2/tramiteyrectificacion-query/1.0/declaracion-jurada/list?pageNumber=1&amp;pageSize=25&amp;entidad=17&amp;djjFechaDesde=2025-08-25&amp;djjFechaHasta=2025-08-25&amp;due=CLL-2025-00884&amp;nombreNave=GIANE00030"/>
    <n v="248"/>
    <n v="122"/>
    <s v="https://gateway-apim-test.vuce.gob.pe/pass-through-https-cert/cp2/tramiteyrectificacion-query/1.0/declaracion-jurada/list?"/>
    <s v="https://gateway-apim-test.vuce.gob.pe/pass-through-https-cert/cp2/tramiteyrectificacion-query/1.0/declaracion-jurada/list?"/>
    <x v="175"/>
  </r>
  <r>
    <s v="No agrupado"/>
    <x v="7"/>
    <x v="15"/>
    <x v="16"/>
    <x v="3"/>
    <s v="https://gateway-apim-test.vuce.gob.pe/pass-through-https-cert/cp2/translate/1.0/lang/es"/>
    <s v="No aplica"/>
    <s v="No aplica"/>
    <s v="No aplica"/>
    <s v="No aplica"/>
    <s v="application/json, text/plain, */*"/>
    <s v="No aplica"/>
    <s v="No aplica"/>
    <s v="translate"/>
    <s v="https://gateway-apim-test.vuce.gob.pe/pass-through-https-cert/cp2/translate/1.0/lang/es"/>
    <n v="87"/>
    <n v="87"/>
    <s v="https://gateway-apim-test.vuce.gob.pe/pass-through-https-cert/cp2/translate/1.0/lang/es"/>
    <s v="https://gateway-apim-test.vuce.gob.pe/pass-through-https-cert/cp2/translate/1.0/lang/es"/>
    <x v="55"/>
  </r>
  <r>
    <s v="No agrupado"/>
    <x v="7"/>
    <x v="16"/>
    <x v="16"/>
    <x v="3"/>
    <s v="https://gateway-apim-test.vuce.gob.pe/pass-through-https-cert/cp2/comunes-query/1.0/master/allByCode?code=agencia"/>
    <s v="No aplica"/>
    <s v="Bearer eyJhbGciOiJSUzI1NiIsInR5cCIgOiAiSldUIiwia2lkIiA6ICJZbzNJa18xYU9XUk5QcWxPLVJVTmUzVjhESldTU2U0eUgybFp4MG52cy1rIn0.eyJleHAiOjE3NTYwNTQxMjYsImlhdCI6MTc1NjA1MjMyNiwianRpIjoiZGVmNzA2MzgtMjMwYy00ZDE4LWIxYWEtZDliMWVkMzQxZWNhIiwiaXNzIjoiaHR0cHM6Ly9hdXRob3JpemUtdGVzdC52dWNlLmdvYi5wZS9hdXRoMi9yZWFsbXMvYXV0ZW50aWNhY2lvbjIiLCJhdWQiOiJhY2NvdW50Iiwic3ViIjoiZjo1ODY4MTA4Zi0yZTdkLTQ4NGEtYTZkYi00ZWYyMmZhZjJlYWE6Y3AtY2VydGktMDVAZ21haWwuY29tIiwidHlwIjoiQmVhcmVyIiwiYXpwIjoibGFuZGluZy1hdXRoMiIsInNlc3Npb25fc3RhdGUiOiJmOGZlNTdlNC03NmNjLTQyNzAtYTU4Ny00OTc3NTRmNWY0YjM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JmOGZlNTdlNC03NmNjLTQyNzAtYTU4Ny00OTc3NTRmNWY0YjMiLCJlbWFpbF92ZXJpZmllZCI6ZmFsc2UsImRlc1RpcG9Eb2N1bWVudG8iOiJSVUMiLCJjb2RUaXBvRG9jdW1lbnRvIjoiMSIsInByZWZlcnJlZF91c2VybmFtZSI6ImNwLWNlcnRpLTA1QGdtYWlsLmNvbSIsIm51bWVyb0RvY3VtZW50byI6IjIwMjYyOTk5OTk5IiwiYXBlTWF0ZXJubyI6IlRpdmVzIiwibm9tYnJlQ29tcGxldG8iOiJUQU1QQSBUSVZFUyBUVUxBIiwiYXBlUGF0ZXJubyI6IlRhbXBhIiwiZW1haWwiOiJjcC1jZXJ0aS0wNUBnbWFpbC5jb20iLCJub21icmVzIjoiVHVsYSJ9.oPQG-WllxYAbJdh-xaZmBdBnVMynAKb-4mHVDWsX9ZB4rm7ZUXIXcKbfFEkMcM8h7RF1QCzZXXpk2K3RrL1p55YxcCbU1jSc_NQ_b1vAL0dWyBNyaQU9Wl5Mrwu2aDrRscde5rPXr5zDPJAW9Z6SX8LGLMdn-uxm5W3LPUyOefeymWFvjFU6WKT1g64feObmMRj0X60QIoPrHbyWarBNvefE8Mhd9ZkQh1hfXuXv4z8uxK0qy1F2Ke1js1CCoEUdukUiUrY332h7Rq91Ljyt2v_zA5Jw3-AFdvsEgBFyxqU0fqTXv-lXpM5KZaV9W7stvt_DuH3LzXm3JAuYAK965A"/>
    <n v="104"/>
    <s v="USER"/>
    <s v="application/json, text/plain, */*"/>
    <s v="No aplica"/>
    <s v="No aplica"/>
    <s v="comunes-query"/>
    <s v="https://gateway-apim-test.vuce.gob.pe/pass-through-https-cert/cp2/comunes-query/1.0/master/allByCode?code=agencia"/>
    <n v="113"/>
    <n v="101"/>
    <s v="https://gateway-apim-test.vuce.gob.pe/pass-through-https-cert/cp2/comunes-query/1.0/master/allByCode?"/>
    <s v="https://gateway-apim-test.vuce.gob.pe/pass-through-https-cert/cp2/comunes-query/1.0/master/allByCode?"/>
    <x v="46"/>
  </r>
  <r>
    <s v="No agrupado"/>
    <x v="7"/>
    <x v="16"/>
    <x v="16"/>
    <x v="3"/>
    <s v="https://gateway-apim-test.vuce.gob.pe/pass-through-https-cert/cp2/comunes-query/1.0/master/allByCode?code=entidad"/>
    <s v="No aplica"/>
    <s v="Bearer eyJhbGciOiJSUzI1NiIsInR5cCIgOiAiSldUIiwia2lkIiA6ICJZbzNJa18xYU9XUk5QcWxPLVJVTmUzVjhESldTU2U0eUgybFp4MG52cy1rIn0.eyJleHAiOjE3NTYwNTQxMjYsImlhdCI6MTc1NjA1MjMyNiwianRpIjoiZGVmNzA2MzgtMjMwYy00ZDE4LWIxYWEtZDliMWVkMzQxZWNhIiwiaXNzIjoiaHR0cHM6Ly9hdXRob3JpemUtdGVzdC52dWNlLmdvYi5wZS9hdXRoMi9yZWFsbXMvYXV0ZW50aWNhY2lvbjIiLCJhdWQiOiJhY2NvdW50Iiwic3ViIjoiZjo1ODY4MTA4Zi0yZTdkLTQ4NGEtYTZkYi00ZWYyMmZhZjJlYWE6Y3AtY2VydGktMDVAZ21haWwuY29tIiwidHlwIjoiQmVhcmVyIiwiYXpwIjoibGFuZGluZy1hdXRoMiIsInNlc3Npb25fc3RhdGUiOiJmOGZlNTdlNC03NmNjLTQyNzAtYTU4Ny00OTc3NTRmNWY0YjM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JmOGZlNTdlNC03NmNjLTQyNzAtYTU4Ny00OTc3NTRmNWY0YjMiLCJlbWFpbF92ZXJpZmllZCI6ZmFsc2UsImRlc1RpcG9Eb2N1bWVudG8iOiJSVUMiLCJjb2RUaXBvRG9jdW1lbnRvIjoiMSIsInByZWZlcnJlZF91c2VybmFtZSI6ImNwLWNlcnRpLTA1QGdtYWlsLmNvbSIsIm51bWVyb0RvY3VtZW50byI6IjIwMjYyOTk5OTk5IiwiYXBlTWF0ZXJubyI6IlRpdmVzIiwibm9tYnJlQ29tcGxldG8iOiJUQU1QQSBUSVZFUyBUVUxBIiwiYXBlUGF0ZXJubyI6IlRhbXBhIiwiZW1haWwiOiJjcC1jZXJ0aS0wNUBnbWFpbC5jb20iLCJub21icmVzIjoiVHVsYSJ9.oPQG-WllxYAbJdh-xaZmBdBnVMynAKb-4mHVDWsX9ZB4rm7ZUXIXcKbfFEkMcM8h7RF1QCzZXXpk2K3RrL1p55YxcCbU1jSc_NQ_b1vAL0dWyBNyaQU9Wl5Mrwu2aDrRscde5rPXr5zDPJAW9Z6SX8LGLMdn-uxm5W3LPUyOefeymWFvjFU6WKT1g64feObmMRj0X60QIoPrHbyWarBNvefE8Mhd9ZkQh1hfXuXv4z8uxK0qy1F2Ke1js1CCoEUdukUiUrY332h7Rq91Ljyt2v_zA5Jw3-AFdvsEgBFyxqU0fqTXv-lXpM5KZaV9W7stvt_DuH3LzXm3JAuYAK965A"/>
    <n v="104"/>
    <s v="USER"/>
    <s v="application/json, text/plain, */*"/>
    <s v="No aplica"/>
    <s v="No aplica"/>
    <s v="comunes-query"/>
    <s v="https://gateway-apim-test.vuce.gob.pe/pass-through-https-cert/cp2/comunes-query/1.0/master/allByCode?code=entidad"/>
    <n v="113"/>
    <n v="101"/>
    <s v="https://gateway-apim-test.vuce.gob.pe/pass-through-https-cert/cp2/comunes-query/1.0/master/allByCode?"/>
    <s v="https://gateway-apim-test.vuce.gob.pe/pass-through-https-cert/cp2/comunes-query/1.0/master/allByCode?"/>
    <x v="46"/>
  </r>
  <r>
    <s v="No agrupado"/>
    <x v="7"/>
    <x v="16"/>
    <x v="16"/>
    <x v="3"/>
    <s v="https://gateway-apim-test.vuce.gob.pe/pass-through-https-cert/cp2/comunes-query/1.0/master/allByCode?code=puerto"/>
    <s v="No aplica"/>
    <s v="Bearer eyJhbGciOiJSUzI1NiIsInR5cCIgOiAiSldUIiwia2lkIiA6ICJZbzNJa18xYU9XUk5QcWxPLVJVTmUzVjhESldTU2U0eUgybFp4MG52cy1rIn0.eyJleHAiOjE3NTYwNTQxMjYsImlhdCI6MTc1NjA1MjMyNiwianRpIjoiZGVmNzA2MzgtMjMwYy00ZDE4LWIxYWEtZDliMWVkMzQxZWNhIiwiaXNzIjoiaHR0cHM6Ly9hdXRob3JpemUtdGVzdC52dWNlLmdvYi5wZS9hdXRoMi9yZWFsbXMvYXV0ZW50aWNhY2lvbjIiLCJhdWQiOiJhY2NvdW50Iiwic3ViIjoiZjo1ODY4MTA4Zi0yZTdkLTQ4NGEtYTZkYi00ZWYyMmZhZjJlYWE6Y3AtY2VydGktMDVAZ21haWwuY29tIiwidHlwIjoiQmVhcmVyIiwiYXpwIjoibGFuZGluZy1hdXRoMiIsInNlc3Npb25fc3RhdGUiOiJmOGZlNTdlNC03NmNjLTQyNzAtYTU4Ny00OTc3NTRmNWY0YjM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JmOGZlNTdlNC03NmNjLTQyNzAtYTU4Ny00OTc3NTRmNWY0YjMiLCJlbWFpbF92ZXJpZmllZCI6ZmFsc2UsImRlc1RpcG9Eb2N1bWVudG8iOiJSVUMiLCJjb2RUaXBvRG9jdW1lbnRvIjoiMSIsInByZWZlcnJlZF91c2VybmFtZSI6ImNwLWNlcnRpLTA1QGdtYWlsLmNvbSIsIm51bWVyb0RvY3VtZW50byI6IjIwMjYyOTk5OTk5IiwiYXBlTWF0ZXJubyI6IlRpdmVzIiwibm9tYnJlQ29tcGxldG8iOiJUQU1QQSBUSVZFUyBUVUxBIiwiYXBlUGF0ZXJubyI6IlRhbXBhIiwiZW1haWwiOiJjcC1jZXJ0aS0wNUBnbWFpbC5jb20iLCJub21icmVzIjoiVHVsYSJ9.oPQG-WllxYAbJdh-xaZmBdBnVMynAKb-4mHVDWsX9ZB4rm7ZUXIXcKbfFEkMcM8h7RF1QCzZXXpk2K3RrL1p55YxcCbU1jSc_NQ_b1vAL0dWyBNyaQU9Wl5Mrwu2aDrRscde5rPXr5zDPJAW9Z6SX8LGLMdn-uxm5W3LPUyOefeymWFvjFU6WKT1g64feObmMRj0X60QIoPrHbyWarBNvefE8Mhd9ZkQh1hfXuXv4z8uxK0qy1F2Ke1js1CCoEUdukUiUrY332h7Rq91Ljyt2v_zA5Jw3-AFdvsEgBFyxqU0fqTXv-lXpM5KZaV9W7stvt_DuH3LzXm3JAuYAK965A"/>
    <n v="104"/>
    <s v="USER"/>
    <s v="application/json, text/plain, */*"/>
    <s v="No aplica"/>
    <s v="No aplica"/>
    <s v="comunes-query"/>
    <s v="https://gateway-apim-test.vuce.gob.pe/pass-through-https-cert/cp2/comunes-query/1.0/master/allByCode?code=puerto"/>
    <n v="112"/>
    <n v="101"/>
    <s v="https://gateway-apim-test.vuce.gob.pe/pass-through-https-cert/cp2/comunes-query/1.0/master/allByCode?"/>
    <s v="https://gateway-apim-test.vuce.gob.pe/pass-through-https-cert/cp2/comunes-query/1.0/master/allByCode?"/>
    <x v="46"/>
  </r>
  <r>
    <s v="No agrupado"/>
    <x v="7"/>
    <x v="16"/>
    <x v="16"/>
    <x v="3"/>
    <s v="https://gateway-apim-test.vuce.gob.pe/pass-through-https-cert/cp2/comunes-query/1.0/master/allByCode?code=puertoNacional"/>
    <s v="No aplica"/>
    <s v="Bearer eyJhbGciOiJSUzI1NiIsInR5cCIgOiAiSldUIiwia2lkIiA6ICJZbzNJa18xYU9XUk5QcWxPLVJVTmUzVjhESldTU2U0eUgybFp4MG52cy1rIn0.eyJleHAiOjE3NTYwNTQxMjYsImlhdCI6MTc1NjA1MjMyNiwianRpIjoiZGVmNzA2MzgtMjMwYy00ZDE4LWIxYWEtZDliMWVkMzQxZWNhIiwiaXNzIjoiaHR0cHM6Ly9hdXRob3JpemUtdGVzdC52dWNlLmdvYi5wZS9hdXRoMi9yZWFsbXMvYXV0ZW50aWNhY2lvbjIiLCJhdWQiOiJhY2NvdW50Iiwic3ViIjoiZjo1ODY4MTA4Zi0yZTdkLTQ4NGEtYTZkYi00ZWYyMmZhZjJlYWE6Y3AtY2VydGktMDVAZ21haWwuY29tIiwidHlwIjoiQmVhcmVyIiwiYXpwIjoibGFuZGluZy1hdXRoMiIsInNlc3Npb25fc3RhdGUiOiJmOGZlNTdlNC03NmNjLTQyNzAtYTU4Ny00OTc3NTRmNWY0YjM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JmOGZlNTdlNC03NmNjLTQyNzAtYTU4Ny00OTc3NTRmNWY0YjMiLCJlbWFpbF92ZXJpZmllZCI6ZmFsc2UsImRlc1RpcG9Eb2N1bWVudG8iOiJSVUMiLCJjb2RUaXBvRG9jdW1lbnRvIjoiMSIsInByZWZlcnJlZF91c2VybmFtZSI6ImNwLWNlcnRpLTA1QGdtYWlsLmNvbSIsIm51bWVyb0RvY3VtZW50byI6IjIwMjYyOTk5OTk5IiwiYXBlTWF0ZXJubyI6IlRpdmVzIiwibm9tYnJlQ29tcGxldG8iOiJUQU1QQSBUSVZFUyBUVUxBIiwiYXBlUGF0ZXJubyI6IlRhbXBhIiwiZW1haWwiOiJjcC1jZXJ0aS0wNUBnbWFpbC5jb20iLCJub21icmVzIjoiVHVsYSJ9.oPQG-WllxYAbJdh-xaZmBdBnVMynAKb-4mHVDWsX9ZB4rm7ZUXIXcKbfFEkMcM8h7RF1QCzZXXpk2K3RrL1p55YxcCbU1jSc_NQ_b1vAL0dWyBNyaQU9Wl5Mrwu2aDrRscde5rPXr5zDPJAW9Z6SX8LGLMdn-uxm5W3LPUyOefeymWFvjFU6WKT1g64feObmMRj0X60QIoPrHbyWarBNvefE8Mhd9ZkQh1hfXuXv4z8uxK0qy1F2Ke1js1CCoEUdukUiUrY332h7Rq91Ljyt2v_zA5Jw3-AFdvsEgBFyxqU0fqTXv-lXpM5KZaV9W7stvt_DuH3LzXm3JAuYAK965A"/>
    <n v="104"/>
    <s v="USER"/>
    <s v="application/json, text/plain, */*"/>
    <s v="No aplica"/>
    <s v="No aplica"/>
    <s v="comunes-query"/>
    <s v="https://gateway-apim-test.vuce.gob.pe/pass-through-https-cert/cp2/comunes-query/1.0/master/allByCode?code=puertoNacional"/>
    <n v="120"/>
    <n v="101"/>
    <s v="https://gateway-apim-test.vuce.gob.pe/pass-through-https-cert/cp2/comunes-query/1.0/master/allByCode?"/>
    <s v="https://gateway-apim-test.vuce.gob.pe/pass-through-https-cert/cp2/comunes-query/1.0/master/allByCode?"/>
    <x v="46"/>
  </r>
  <r>
    <s v="No agrupado"/>
    <x v="7"/>
    <x v="16"/>
    <x v="16"/>
    <x v="3"/>
    <s v="https://gateway-apim-test.vuce.gob.pe/pass-through-https-cert/cp2/comunes-query/1.0/master/findByCode?codigo=ESTADO_CPB"/>
    <s v="No aplica"/>
    <s v="Bearer eyJhbGciOiJSUzI1NiIsInR5cCIgOiAiSldUIiwia2lkIiA6ICJZbzNJa18xYU9XUk5QcWxPLVJVTmUzVjhESldTU2U0eUgybFp4MG52cy1rIn0.eyJleHAiOjE3NTYwNTQxMjYsImlhdCI6MTc1NjA1MjMyNiwianRpIjoiZGVmNzA2MzgtMjMwYy00ZDE4LWIxYWEtZDliMWVkMzQxZWNhIiwiaXNzIjoiaHR0cHM6Ly9hdXRob3JpemUtdGVzdC52dWNlLmdvYi5wZS9hdXRoMi9yZWFsbXMvYXV0ZW50aWNhY2lvbjIiLCJhdWQiOiJhY2NvdW50Iiwic3ViIjoiZjo1ODY4MTA4Zi0yZTdkLTQ4NGEtYTZkYi00ZWYyMmZhZjJlYWE6Y3AtY2VydGktMDVAZ21haWwuY29tIiwidHlwIjoiQmVhcmVyIiwiYXpwIjoibGFuZGluZy1hdXRoMiIsInNlc3Npb25fc3RhdGUiOiJmOGZlNTdlNC03NmNjLTQyNzAtYTU4Ny00OTc3NTRmNWY0YjM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JmOGZlNTdlNC03NmNjLTQyNzAtYTU4Ny00OTc3NTRmNWY0YjMiLCJlbWFpbF92ZXJpZmllZCI6ZmFsc2UsImRlc1RpcG9Eb2N1bWVudG8iOiJSVUMiLCJjb2RUaXBvRG9jdW1lbnRvIjoiMSIsInByZWZlcnJlZF91c2VybmFtZSI6ImNwLWNlcnRpLTA1QGdtYWlsLmNvbSIsIm51bWVyb0RvY3VtZW50byI6IjIwMjYyOTk5OTk5IiwiYXBlTWF0ZXJubyI6IlRpdmVzIiwibm9tYnJlQ29tcGxldG8iOiJUQU1QQSBUSVZFUyBUVUxBIiwiYXBlUGF0ZXJubyI6IlRhbXBhIiwiZW1haWwiOiJjcC1jZXJ0aS0wNUBnbWFpbC5jb20iLCJub21icmVzIjoiVHVsYSJ9.oPQG-WllxYAbJdh-xaZmBdBnVMynAKb-4mHVDWsX9ZB4rm7ZUXIXcKbfFEkMcM8h7RF1QCzZXXpk2K3RrL1p55YxcCbU1jSc_NQ_b1vAL0dWyBNyaQU9Wl5Mrwu2aDrRscde5rPXr5zDPJAW9Z6SX8LGLMdn-uxm5W3LPUyOefeymWFvjFU6WKT1g64feObmMRj0X60QIoPrHbyWarBNvefE8Mhd9ZkQh1hfXuXv4z8uxK0qy1F2Ke1js1CCoEUdukUiUrY332h7Rq91Ljyt2v_zA5Jw3-AFdvsEgBFyxqU0fqTXv-lXpM5KZaV9W7stvt_DuH3LzXm3JAuYAK965A"/>
    <n v="104"/>
    <s v="USER"/>
    <s v="application/json, text/plain, */*"/>
    <s v="No aplica"/>
    <s v="No aplica"/>
    <s v="comunes-query"/>
    <s v="https://gateway-apim-test.vuce.gob.pe/pass-through-https-cert/cp2/comunes-query/1.0/master/findByCode?codigo=ESTADO_CPB"/>
    <n v="119"/>
    <n v="102"/>
    <s v="https://gateway-apim-test.vuce.gob.pe/pass-through-https-cert/cp2/comunes-query/1.0/master/findByCode?"/>
    <s v="https://gateway-apim-test.vuce.gob.pe/pass-through-https-cert/cp2/comunes-query/1.0/master/findByCode?"/>
    <x v="6"/>
  </r>
  <r>
    <s v="No agrupado"/>
    <x v="7"/>
    <x v="16"/>
    <x v="16"/>
    <x v="3"/>
    <s v="https://gateway-apim-test.vuce.gob.pe/pass-through-https-cert/cp2/comunes-query/1.0/master/findByCode?codigo=ESTADO_TRAMITE"/>
    <s v="No aplica"/>
    <s v="Bearer eyJhbGciOiJSUzI1NiIsInR5cCIgOiAiSldUIiwia2lkIiA6ICJZbzNJa18xYU9XUk5QcWxPLVJVTmUzVjhESldTU2U0eUgybFp4MG52cy1rIn0.eyJleHAiOjE3NTYwNTQxMjYsImlhdCI6MTc1NjA1MjMyNiwianRpIjoiZGVmNzA2MzgtMjMwYy00ZDE4LWIxYWEtZDliMWVkMzQxZWNhIiwiaXNzIjoiaHR0cHM6Ly9hdXRob3JpemUtdGVzdC52dWNlLmdvYi5wZS9hdXRoMi9yZWFsbXMvYXV0ZW50aWNhY2lvbjIiLCJhdWQiOiJhY2NvdW50Iiwic3ViIjoiZjo1ODY4MTA4Zi0yZTdkLTQ4NGEtYTZkYi00ZWYyMmZhZjJlYWE6Y3AtY2VydGktMDVAZ21haWwuY29tIiwidHlwIjoiQmVhcmVyIiwiYXpwIjoibGFuZGluZy1hdXRoMiIsInNlc3Npb25fc3RhdGUiOiJmOGZlNTdlNC03NmNjLTQyNzAtYTU4Ny00OTc3NTRmNWY0YjM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JmOGZlNTdlNC03NmNjLTQyNzAtYTU4Ny00OTc3NTRmNWY0YjMiLCJlbWFpbF92ZXJpZmllZCI6ZmFsc2UsImRlc1RpcG9Eb2N1bWVudG8iOiJSVUMiLCJjb2RUaXBvRG9jdW1lbnRvIjoiMSIsInByZWZlcnJlZF91c2VybmFtZSI6ImNwLWNlcnRpLTA1QGdtYWlsLmNvbSIsIm51bWVyb0RvY3VtZW50byI6IjIwMjYyOTk5OTk5IiwiYXBlTWF0ZXJubyI6IlRpdmVzIiwibm9tYnJlQ29tcGxldG8iOiJUQU1QQSBUSVZFUyBUVUxBIiwiYXBlUGF0ZXJubyI6IlRhbXBhIiwiZW1haWwiOiJjcC1jZXJ0aS0wNUBnbWFpbC5jb20iLCJub21icmVzIjoiVHVsYSJ9.oPQG-WllxYAbJdh-xaZmBdBnVMynAKb-4mHVDWsX9ZB4rm7ZUXIXcKbfFEkMcM8h7RF1QCzZXXpk2K3RrL1p55YxcCbU1jSc_NQ_b1vAL0dWyBNyaQU9Wl5Mrwu2aDrRscde5rPXr5zDPJAW9Z6SX8LGLMdn-uxm5W3LPUyOefeymWFvjFU6WKT1g64feObmMRj0X60QIoPrHbyWarBNvefE8Mhd9ZkQh1hfXuXv4z8uxK0qy1F2Ke1js1CCoEUdukUiUrY332h7Rq91Ljyt2v_zA5Jw3-AFdvsEgBFyxqU0fqTXv-lXpM5KZaV9W7stvt_DuH3LzXm3JAuYAK965A"/>
    <n v="104"/>
    <s v="USER"/>
    <s v="application/json, text/plain, */*"/>
    <s v="No aplica"/>
    <s v="No aplica"/>
    <s v="comunes-query"/>
    <s v="https://gateway-apim-test.vuce.gob.pe/pass-through-https-cert/cp2/comunes-query/1.0/master/findByCode?codigo=ESTADO_TRAMITE"/>
    <n v="123"/>
    <n v="102"/>
    <s v="https://gateway-apim-test.vuce.gob.pe/pass-through-https-cert/cp2/comunes-query/1.0/master/findByCode?"/>
    <s v="https://gateway-apim-test.vuce.gob.pe/pass-through-https-cert/cp2/comunes-query/1.0/master/findByCode?"/>
    <x v="6"/>
  </r>
  <r>
    <s v="No agrupado"/>
    <x v="7"/>
    <x v="16"/>
    <x v="16"/>
    <x v="3"/>
    <s v="https://gateway-apim-test.vuce.gob.pe/pass-through-https-cert/cp2/tramiteyrectificacion-query/1.0/tramites?pageNumber=1&amp;pageSize=25&amp;entidad=17&amp;tramiteFechaDesde=2025-08-24&amp;tramiteFechaHasta=2025-08-24&amp;due=CLL-2025-"/>
    <s v="No aplica"/>
    <s v="Bearer eyJhbGciOiJSUzI1NiIsInR5cCIgOiAiSldUIiwia2lkIiA6ICJZbzNJa18xYU9XUk5QcWxPLVJVTmUzVjhESldTU2U0eUgybFp4MG52cy1rIn0.eyJleHAiOjE3NTYwNTQxMjYsImlhdCI6MTc1NjA1MjMyNiwianRpIjoiZGVmNzA2MzgtMjMwYy00ZDE4LWIxYWEtZDliMWVkMzQxZWNhIiwiaXNzIjoiaHR0cHM6Ly9hdXRob3JpemUtdGVzdC52dWNlLmdvYi5wZS9hdXRoMi9yZWFsbXMvYXV0ZW50aWNhY2lvbjIiLCJhdWQiOiJhY2NvdW50Iiwic3ViIjoiZjo1ODY4MTA4Zi0yZTdkLTQ4NGEtYTZkYi00ZWYyMmZhZjJlYWE6Y3AtY2VydGktMDVAZ21haWwuY29tIiwidHlwIjoiQmVhcmVyIiwiYXpwIjoibGFuZGluZy1hdXRoMiIsInNlc3Npb25fc3RhdGUiOiJmOGZlNTdlNC03NmNjLTQyNzAtYTU4Ny00OTc3NTRmNWY0YjM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JmOGZlNTdlNC03NmNjLTQyNzAtYTU4Ny00OTc3NTRmNWY0YjMiLCJlbWFpbF92ZXJpZmllZCI6ZmFsc2UsImRlc1RpcG9Eb2N1bWVudG8iOiJSVUMiLCJjb2RUaXBvRG9jdW1lbnRvIjoiMSIsInByZWZlcnJlZF91c2VybmFtZSI6ImNwLWNlcnRpLTA1QGdtYWlsLmNvbSIsIm51bWVyb0RvY3VtZW50byI6IjIwMjYyOTk5OTk5IiwiYXBlTWF0ZXJubyI6IlRpdmVzIiwibm9tYnJlQ29tcGxldG8iOiJUQU1QQSBUSVZFUyBUVUxBIiwiYXBlUGF0ZXJubyI6IlRhbXBhIiwiZW1haWwiOiJjcC1jZXJ0aS0wNUBnbWFpbC5jb20iLCJub21icmVzIjoiVHVsYSJ9.oPQG-WllxYAbJdh-xaZmBdBnVMynAKb-4mHVDWsX9ZB4rm7ZUXIXcKbfFEkMcM8h7RF1QCzZXXpk2K3RrL1p55YxcCbU1jSc_NQ_b1vAL0dWyBNyaQU9Wl5Mrwu2aDrRscde5rPXr5zDPJAW9Z6SX8LGLMdn-uxm5W3LPUyOefeymWFvjFU6WKT1g64feObmMRj0X60QIoPrHbyWarBNvefE8Mhd9ZkQh1hfXuXv4z8uxK0qy1F2Ke1js1CCoEUdukUiUrY332h7Rq91Ljyt2v_zA5Jw3-AFdvsEgBFyxqU0fqTXv-lXpM5KZaV9W7stvt_DuH3LzXm3JAuYAK965A"/>
    <n v="104"/>
    <s v="USER"/>
    <s v="application/json, text/plain, */*"/>
    <s v="No aplica"/>
    <s v="No aplica"/>
    <s v="tramiteyrectificacion-query"/>
    <s v="https://gateway-apim-test.vuce.gob.pe/pass-through-https-cert/cp2/tramiteyrectificacion-query/1.0/tramites?pageNumber=1&amp;pageSize=25&amp;entidad=17&amp;tramiteFechaDesde=2025-08-24&amp;tramiteFechaHasta=2025-08-24&amp;due=CLL-2025-"/>
    <n v="214"/>
    <n v="107"/>
    <s v="https://gateway-apim-test.vuce.gob.pe/pass-through-https-cert/cp2/tramiteyrectificacion-query/1.0/tramites?"/>
    <s v="https://gateway-apim-test.vuce.gob.pe/pass-through-https-cert/cp2/tramiteyrectificacion-query/1.0/tramites?"/>
    <x v="176"/>
  </r>
  <r>
    <s v="No agrupado"/>
    <x v="7"/>
    <x v="16"/>
    <x v="22"/>
    <x v="3"/>
    <s v="https://gateway-apim-test.vuce.gob.pe/pass-through-https-cert/cp2/tramiteyrectificacion-query/1.0/tramites?pageNumber=1&amp;pageSize=25&amp;entidad=17&amp;tramiteFechaDesde=2025-08-24&amp;tramiteFechaHasta=2025-08-24&amp;due=CLL-2025-00884"/>
    <s v="No aplica"/>
    <s v="Bearer eyJhbGciOiJSUzI1NiIsInR5cCIgOiAiSldUIiwia2lkIiA6ICJZbzNJa18xYU9XUk5QcWxPLVJVTmUzVjhESldTU2U0eUgybFp4MG52cy1rIn0.eyJleHAiOjE3NTYwNTQxMjYsImlhdCI6MTc1NjA1MjMyNiwianRpIjoiZGVmNzA2MzgtMjMwYy00ZDE4LWIxYWEtZDliMWVkMzQxZWNhIiwiaXNzIjoiaHR0cHM6Ly9hdXRob3JpemUtdGVzdC52dWNlLmdvYi5wZS9hdXRoMi9yZWFsbXMvYXV0ZW50aWNhY2lvbjIiLCJhdWQiOiJhY2NvdW50Iiwic3ViIjoiZjo1ODY4MTA4Zi0yZTdkLTQ4NGEtYTZkYi00ZWYyMmZhZjJlYWE6Y3AtY2VydGktMDVAZ21haWwuY29tIiwidHlwIjoiQmVhcmVyIiwiYXpwIjoibGFuZGluZy1hdXRoMiIsInNlc3Npb25fc3RhdGUiOiJmOGZlNTdlNC03NmNjLTQyNzAtYTU4Ny00OTc3NTRmNWY0YjM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JmOGZlNTdlNC03NmNjLTQyNzAtYTU4Ny00OTc3NTRmNWY0YjMiLCJlbWFpbF92ZXJpZmllZCI6ZmFsc2UsImRlc1RpcG9Eb2N1bWVudG8iOiJSVUMiLCJjb2RUaXBvRG9jdW1lbnRvIjoiMSIsInByZWZlcnJlZF91c2VybmFtZSI6ImNwLWNlcnRpLTA1QGdtYWlsLmNvbSIsIm51bWVyb0RvY3VtZW50byI6IjIwMjYyOTk5OTk5IiwiYXBlTWF0ZXJubyI6IlRpdmVzIiwibm9tYnJlQ29tcGxldG8iOiJUQU1QQSBUSVZFUyBUVUxBIiwiYXBlUGF0ZXJubyI6IlRhbXBhIiwiZW1haWwiOiJjcC1jZXJ0aS0wNUBnbWFpbC5jb20iLCJub21icmVzIjoiVHVsYSJ9.oPQG-WllxYAbJdh-xaZmBdBnVMynAKb-4mHVDWsX9ZB4rm7ZUXIXcKbfFEkMcM8h7RF1QCzZXXpk2K3RrL1p55YxcCbU1jSc_NQ_b1vAL0dWyBNyaQU9Wl5Mrwu2aDrRscde5rPXr5zDPJAW9Z6SX8LGLMdn-uxm5W3LPUyOefeymWFvjFU6WKT1g64feObmMRj0X60QIoPrHbyWarBNvefE8Mhd9ZkQh1hfXuXv4z8uxK0qy1F2Ke1js1CCoEUdukUiUrY332h7Rq91Ljyt2v_zA5Jw3-AFdvsEgBFyxqU0fqTXv-lXpM5KZaV9W7stvt_DuH3LzXm3JAuYAK965A"/>
    <n v="104"/>
    <s v="USER"/>
    <s v="application/json, text/plain, */*"/>
    <s v="No aplica"/>
    <s v="No aplica"/>
    <s v="tramiteyrectificacion-query"/>
    <s v="https://gateway-apim-test.vuce.gob.pe/pass-through-https-cert/cp2/tramiteyrectificacion-query/1.0/tramites?pageNumber=1&amp;pageSize=25&amp;entidad=17&amp;tramiteFechaDesde=2025-08-24&amp;tramiteFechaHasta=2025-08-24&amp;due=CLL-2025-00884"/>
    <n v="219"/>
    <n v="107"/>
    <s v="https://gateway-apim-test.vuce.gob.pe/pass-through-https-cert/cp2/tramiteyrectificacion-query/1.0/tramites?"/>
    <s v="https://gateway-apim-test.vuce.gob.pe/pass-through-https-cert/cp2/tramiteyrectificacion-query/1.0/tramites?"/>
    <x v="176"/>
  </r>
  <r>
    <s v="No agrupado"/>
    <x v="7"/>
    <x v="16"/>
    <x v="23"/>
    <x v="3"/>
    <s v="https://gateway-apim-test.vuce.gob.pe/pass-through-https-cert/cp2/tramiteyrectificacion-query/1.0/tramites?pageNumber=1&amp;pageSize=25&amp;entidad=17&amp;tramiteFechaDesde=2025-08-24&amp;tramiteFechaHasta=2025-08-24&amp;due=CLL-2025-00884&amp;estadoTramite=ET"/>
    <s v="No aplica"/>
    <s v="Bearer eyJhbGciOiJSUzI1NiIsInR5cCIgOiAiSldUIiwia2lkIiA6ICJZbzNJa18xYU9XUk5QcWxPLVJVTmUzVjhESldTU2U0eUgybFp4MG52cy1rIn0.eyJleHAiOjE3NTYwNTQxMjYsImlhdCI6MTc1NjA1MjMyNiwianRpIjoiZGVmNzA2MzgtMjMwYy00ZDE4LWIxYWEtZDliMWVkMzQxZWNhIiwiaXNzIjoiaHR0cHM6Ly9hdXRob3JpemUtdGVzdC52dWNlLmdvYi5wZS9hdXRoMi9yZWFsbXMvYXV0ZW50aWNhY2lvbjIiLCJhdWQiOiJhY2NvdW50Iiwic3ViIjoiZjo1ODY4MTA4Zi0yZTdkLTQ4NGEtYTZkYi00ZWYyMmZhZjJlYWE6Y3AtY2VydGktMDVAZ21haWwuY29tIiwidHlwIjoiQmVhcmVyIiwiYXpwIjoibGFuZGluZy1hdXRoMiIsInNlc3Npb25fc3RhdGUiOiJmOGZlNTdlNC03NmNjLTQyNzAtYTU4Ny00OTc3NTRmNWY0YjM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JmOGZlNTdlNC03NmNjLTQyNzAtYTU4Ny00OTc3NTRmNWY0YjMiLCJlbWFpbF92ZXJpZmllZCI6ZmFsc2UsImRlc1RpcG9Eb2N1bWVudG8iOiJSVUMiLCJjb2RUaXBvRG9jdW1lbnRvIjoiMSIsInByZWZlcnJlZF91c2VybmFtZSI6ImNwLWNlcnRpLTA1QGdtYWlsLmNvbSIsIm51bWVyb0RvY3VtZW50byI6IjIwMjYyOTk5OTk5IiwiYXBlTWF0ZXJubyI6IlRpdmVzIiwibm9tYnJlQ29tcGxldG8iOiJUQU1QQSBUSVZFUyBUVUxBIiwiYXBlUGF0ZXJubyI6IlRhbXBhIiwiZW1haWwiOiJjcC1jZXJ0aS0wNUBnbWFpbC5jb20iLCJub21icmVzIjoiVHVsYSJ9.oPQG-WllxYAbJdh-xaZmBdBnVMynAKb-4mHVDWsX9ZB4rm7ZUXIXcKbfFEkMcM8h7RF1QCzZXXpk2K3RrL1p55YxcCbU1jSc_NQ_b1vAL0dWyBNyaQU9Wl5Mrwu2aDrRscde5rPXr5zDPJAW9Z6SX8LGLMdn-uxm5W3LPUyOefeymWFvjFU6WKT1g64feObmMRj0X60QIoPrHbyWarBNvefE8Mhd9ZkQh1hfXuXv4z8uxK0qy1F2Ke1js1CCoEUdukUiUrY332h7Rq91Ljyt2v_zA5Jw3-AFdvsEgBFyxqU0fqTXv-lXpM5KZaV9W7stvt_DuH3LzXm3JAuYAK965A"/>
    <n v="104"/>
    <s v="USER"/>
    <s v="application/json, text/plain, */*"/>
    <s v="No aplica"/>
    <s v="No aplica"/>
    <s v="tramiteyrectificacion-query"/>
    <s v="https://gateway-apim-test.vuce.gob.pe/pass-through-https-cert/cp2/tramiteyrectificacion-query/1.0/tramites?pageNumber=1&amp;pageSize=25&amp;entidad=17&amp;tramiteFechaDesde=2025-08-24&amp;tramiteFechaHasta=2025-08-24&amp;due=CLL-2025-00884&amp;estadoTramite=ET"/>
    <n v="236"/>
    <n v="107"/>
    <s v="https://gateway-apim-test.vuce.gob.pe/pass-through-https-cert/cp2/tramiteyrectificacion-query/1.0/tramites?"/>
    <s v="https://gateway-apim-test.vuce.gob.pe/pass-through-https-cert/cp2/tramiteyrectificacion-query/1.0/tramites?"/>
    <x v="176"/>
  </r>
  <r>
    <s v="No agrupado"/>
    <x v="7"/>
    <x v="16"/>
    <x v="16"/>
    <x v="3"/>
    <s v="https://gateway-apim-test.vuce.gob.pe/pass-through-https-cert/cp2/translate/1.0/lang/es"/>
    <s v="No aplica"/>
    <s v="No aplica"/>
    <s v="No aplica"/>
    <s v="No aplica"/>
    <s v="application/json, text/plain, */*"/>
    <s v="No aplica"/>
    <s v="No aplica"/>
    <s v="translate"/>
    <s v="https://gateway-apim-test.vuce.gob.pe/pass-through-https-cert/cp2/translate/1.0/lang/es"/>
    <n v="87"/>
    <n v="87"/>
    <s v="https://gateway-apim-test.vuce.gob.pe/pass-through-https-cert/cp2/translate/1.0/lang/es"/>
    <s v="https://gateway-apim-test.vuce.gob.pe/pass-through-https-cert/cp2/translate/1.0/lang/es"/>
    <x v="55"/>
  </r>
  <r>
    <s v="Pasajero"/>
    <x v="0"/>
    <x v="0"/>
    <x v="109"/>
    <x v="0"/>
    <s v=" https://gateway-apim-test.vuce.gob.pe/pass-through-https-cert/cp2/cambioagenciatripulante-query/1.0/pais/lista "/>
    <s v="No aplica"/>
    <s v=" Bearer eyJhbGciOiJSUzI1NiIsInR5cCIgOiAiSldUIiwia2lkIiA6ICJZbzNJa18xYU9XUk5QcWxPLVJVTmUzVjhESldTU2U0eUgybFp4MG52cy1rIn0.eyJleHAiOjE3NTU1NDc3NjQsImlhdCI6MTc1NTU0NTk2NCwianRpIjoiOWExNzdlNzctY2Q5Yy00MDBjLTk0OWUtNTRjNjc4OWIxNmFk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yY2ZiZWI2OC1jZTZkLTQ0N2QtYjM2My00ZThjMzhlNWE3YjU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yY2ZiZWI2OC1jZTZkLTQ0N2QtYjM2My00ZThjMzhlNWE3YjU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m0QYSaXH1iM0L2z0slPXTHcP03-WY8osvzSpIBdwiCuVDLRiaC_IVS2AXn5QC4xiyU993DWJLsF91HVpRK_E3KMiqFG23vrCEAadBgM4Wv3C_FhTHJyLKfjbA4YiqUNeSlMsY2ZOZ6r6_Xv_-O-ifanQnCl2EQin97jK1GiZInkrtGsdw8NBo8efvBKPM57dzxbnXRwZF8mme8SYNdWj1mnebxv1dcrwzwweF5tNCrpSvHt6N3nE_dKjvBmm61N98AQpFs--09a_nsRuBCX6IJGFmXDXLbvkPKqcoy1Swc8oyKXaLUq5vh4vCVItJOsAfVYhcRMP18khdGIdznbd1w "/>
    <n v="101"/>
    <s v=" 101 | Rosa Odar Prueba "/>
    <s v=" application/json, text/plain, */* "/>
    <s v=" No aplica "/>
    <n v="20100010136"/>
    <s v="cambioagenciatripulante-query"/>
    <s v=" https://gateway-apim-test.vuce.gob.pe/pass-through-https-cert/cp2/cambioagenciatripulante-query/1.0/pais/lista "/>
    <n v="112"/>
    <n v="112"/>
    <s v=" https://gateway-apim-test.vuce.gob.pe/pass-through-https-cert/cp2/cambioagenciatripulante-query/1.0/pais/lista "/>
    <s v=" https://gateway-apim-test.vuce.gob.pe/pass-through-https-cert/cp2/cambioagenciatripulante-query/1.0/pais/lista "/>
    <x v="177"/>
  </r>
  <r>
    <s v="Pasajero"/>
    <x v="0"/>
    <x v="0"/>
    <x v="110"/>
    <x v="0"/>
    <s v=" https://gateway-apim-test.vuce.gob.pe/pass-through-https-cert/cp2/cambioagenciatripulante-query/1.0/persona/encontrar?numeroDcto=22222222&amp;tipoDcto=01 "/>
    <s v="No aplica"/>
    <s v=" Bearer eyJhbGciOiJSUzI1NiIsInR5cCIgOiAiSldUIiwia2lkIiA6ICJZbzNJa18xYU9XUk5QcWxPLVJVTmUzVjhESldTU2U0eUgybFp4MG52cy1rIn0.eyJleHAiOjE3NTU1NDc3NjQsImlhdCI6MTc1NTU0NTk2NCwianRpIjoiOWExNzdlNzctY2Q5Yy00MDBjLTk0OWUtNTRjNjc4OWIxNmFk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yY2ZiZWI2OC1jZTZkLTQ0N2QtYjM2My00ZThjMzhlNWE3YjU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yY2ZiZWI2OC1jZTZkLTQ0N2QtYjM2My00ZThjMzhlNWE3YjU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m0QYSaXH1iM0L2z0slPXTHcP03-WY8osvzSpIBdwiCuVDLRiaC_IVS2AXn5QC4xiyU993DWJLsF91HVpRK_E3KMiqFG23vrCEAadBgM4Wv3C_FhTHJyLKfjbA4YiqUNeSlMsY2ZOZ6r6_Xv_-O-ifanQnCl2EQin97jK1GiZInkrtGsdw8NBo8efvBKPM57dzxbnXRwZF8mme8SYNdWj1mnebxv1dcrwzwweF5tNCrpSvHt6N3nE_dKjvBmm61N98AQpFs--09a_nsRuBCX6IJGFmXDXLbvkPKqcoy1Swc8oyKXaLUq5vh4vCVItJOsAfVYhcRMP18khdGIdznbd1w "/>
    <n v="101"/>
    <s v=" 101 | Rosa Odar Prueba "/>
    <s v=" application/json, text/plain, */* "/>
    <s v=" No aplica "/>
    <n v="20100010136"/>
    <s v="cambioagenciatripulante-query"/>
    <s v=" https://gateway-apim-test.vuce.gob.pe/pass-through-https-cert/cp2/cambioagenciatripulante-query/1.0/persona/encontrar?numeroDcto=22222222&amp;tipoDcto=01 "/>
    <n v="151"/>
    <n v="119"/>
    <s v=" https://gateway-apim-test.vuce.gob.pe/pass-through-https-cert/cp2/cambioagenciatripulante-query/1.0/persona/encontrar?"/>
    <s v=" https://gateway-apim-test.vuce.gob.pe/pass-through-https-cert/cp2/cambioagenciatripulante-query/1.0/persona/encontrar?"/>
    <x v="178"/>
  </r>
  <r>
    <s v="Pasajero"/>
    <x v="0"/>
    <x v="0"/>
    <x v="111"/>
    <x v="0"/>
    <s v=" https://gateway-apim-test.vuce.gob.pe/pass-through-https-cert/cp2/comunes-query/1.0/documentos-adjuntos?pestanaId=76 "/>
    <s v="No aplica"/>
    <s v=" Bearer eyJhbGciOiJSUzI1NiIsInR5cCIgOiAiSldUIiwia2lkIiA6ICJZbzNJa18xYU9XUk5QcWxPLVJVTmUzVjhESldTU2U0eUgybFp4MG52cy1rIn0.eyJleHAiOjE3NTU1NDc3NjQsImlhdCI6MTc1NTU0NTk2NCwianRpIjoiOWExNzdlNzctY2Q5Yy00MDBjLTk0OWUtNTRjNjc4OWIxNmFk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yY2ZiZWI2OC1jZTZkLTQ0N2QtYjM2My00ZThjMzhlNWE3YjU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yY2ZiZWI2OC1jZTZkLTQ0N2QtYjM2My00ZThjMzhlNWE3YjU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m0QYSaXH1iM0L2z0slPXTHcP03-WY8osvzSpIBdwiCuVDLRiaC_IVS2AXn5QC4xiyU993DWJLsF91HVpRK_E3KMiqFG23vrCEAadBgM4Wv3C_FhTHJyLKfjbA4YiqUNeSlMsY2ZOZ6r6_Xv_-O-ifanQnCl2EQin97jK1GiZInkrtGsdw8NBo8efvBKPM57dzxbnXRwZF8mme8SYNdWj1mnebxv1dcrwzwweF5tNCrpSvHt6N3nE_dKjvBmm61N98AQpFs--09a_nsRuBCX6IJGFmXDXLbvkPKqcoy1Swc8oyKXaLUq5vh4vCVItJOsAfVYhcRMP18khdGIdznbd1w "/>
    <n v="101"/>
    <s v=" 101 | Rosa Odar Prueba "/>
    <s v=" application/json, text/plain, */* "/>
    <s v=" No aplica "/>
    <n v="20100010136"/>
    <s v="comunes-query"/>
    <s v=" https://gateway-apim-test.vuce.gob.pe/pass-through-https-cert/cp2/comunes-query/1.0/documentos-adjuntos?pestanaId=76 "/>
    <n v="118"/>
    <n v="105"/>
    <s v=" https://gateway-apim-test.vuce.gob.pe/pass-through-https-cert/cp2/comunes-query/1.0/documentos-adjuntos?"/>
    <s v=" https://gateway-apim-test.vuce.gob.pe/pass-through-https-cert/cp2/comunes-query/1.0/documentos-adjuntos?"/>
    <x v="3"/>
  </r>
  <r>
    <s v="Pasajero"/>
    <x v="0"/>
    <x v="0"/>
    <x v="109"/>
    <x v="0"/>
    <s v=" https://gateway-apim-test.vuce.gob.pe/pass-through-https-cert/cp2/comunes-query/1.0/master/allByCode?code=puerto "/>
    <s v="No aplica"/>
    <s v=" Bearer eyJhbGciOiJSUzI1NiIsInR5cCIgOiAiSldUIiwia2lkIiA6ICJZbzNJa18xYU9XUk5QcWxPLVJVTmUzVjhESldTU2U0eUgybFp4MG52cy1rIn0.eyJleHAiOjE3NTU1NDc3NjQsImlhdCI6MTc1NTU0NTk2NCwianRpIjoiOWExNzdlNzctY2Q5Yy00MDBjLTk0OWUtNTRjNjc4OWIxNmFk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yY2ZiZWI2OC1jZTZkLTQ0N2QtYjM2My00ZThjMzhlNWE3YjU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yY2ZiZWI2OC1jZTZkLTQ0N2QtYjM2My00ZThjMzhlNWE3YjU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m0QYSaXH1iM0L2z0slPXTHcP03-WY8osvzSpIBdwiCuVDLRiaC_IVS2AXn5QC4xiyU993DWJLsF91HVpRK_E3KMiqFG23vrCEAadBgM4Wv3C_FhTHJyLKfjbA4YiqUNeSlMsY2ZOZ6r6_Xv_-O-ifanQnCl2EQin97jK1GiZInkrtGsdw8NBo8efvBKPM57dzxbnXRwZF8mme8SYNdWj1mnebxv1dcrwzwweF5tNCrpSvHt6N3nE_dKjvBmm61N98AQpFs--09a_nsRuBCX6IJGFmXDXLbvkPKqcoy1Swc8oyKXaLUq5vh4vCVItJOsAfVYhcRMP18khdGIdznbd1w "/>
    <n v="101"/>
    <s v=" 101 | Rosa Odar Prueba "/>
    <s v=" application/json, text/plain, */* "/>
    <s v=" No aplica "/>
    <n v="20100010136"/>
    <s v="comunes-query"/>
    <s v="https://gateway-apim-test.vuce.gob.pe/pass-through-https-cert/cp2/comunes-query/1.0/master/allByCode?code=puerto "/>
    <n v="113"/>
    <n v="101"/>
    <s v="https://gateway-apim-test.vuce.gob.pe/pass-through-https-cert/cp2/comunes-query/1.0/master/allByCode?"/>
    <s v="https://gateway-apim-test.vuce.gob.pe/pass-through-https-cert/cp2/comunes-query/1.0/master/allByCode?"/>
    <x v="46"/>
  </r>
  <r>
    <s v="Pasajero"/>
    <x v="0"/>
    <x v="0"/>
    <x v="111"/>
    <x v="0"/>
    <s v=" https://gateway-apim-test.vuce.gob.pe/pass-through-https-cert/cp2/comunes-query/1.0/master/allByCodeAndAttribute?estado=%27S%27&amp;code=documento&amp;clase=%27DUE%27 "/>
    <s v="No aplica"/>
    <s v=" Bearer eyJhbGciOiJSUzI1NiIsInR5cCIgOiAiSldUIiwia2lkIiA6ICJZbzNJa18xYU9XUk5QcWxPLVJVTmUzVjhESldTU2U0eUgybFp4MG52cy1rIn0.eyJleHAiOjE3NTU1NDc3NjQsImlhdCI6MTc1NTU0NTk2NCwianRpIjoiOWExNzdlNzctY2Q5Yy00MDBjLTk0OWUtNTRjNjc4OWIxNmFk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yY2ZiZWI2OC1jZTZkLTQ0N2QtYjM2My00ZThjMzhlNWE3YjU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yY2ZiZWI2OC1jZTZkLTQ0N2QtYjM2My00ZThjMzhlNWE3YjU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m0QYSaXH1iM0L2z0slPXTHcP03-WY8osvzSpIBdwiCuVDLRiaC_IVS2AXn5QC4xiyU993DWJLsF91HVpRK_E3KMiqFG23vrCEAadBgM4Wv3C_FhTHJyLKfjbA4YiqUNeSlMsY2ZOZ6r6_Xv_-O-ifanQnCl2EQin97jK1GiZInkrtGsdw8NBo8efvBKPM57dzxbnXRwZF8mme8SYNdWj1mnebxv1dcrwzwweF5tNCrpSvHt6N3nE_dKjvBmm61N98AQpFs--09a_nsRuBCX6IJGFmXDXLbvkPKqcoy1Swc8oyKXaLUq5vh4vCVItJOsAfVYhcRMP18khdGIdznbd1w "/>
    <n v="101"/>
    <s v=" 101 | Rosa Odar Prueba "/>
    <s v=" application/json, text/plain, */* "/>
    <s v=" No aplica "/>
    <n v="20100010136"/>
    <s v="comunes-query"/>
    <s v=" https://gateway-apim-test.vuce.gob.pe/pass-through-https-cert/cp2/comunes-query/1.0/master/allByCodeAndAttribute?estado=%27S%27&amp;code=documento&amp;clase=%27DUE%27 "/>
    <n v="160"/>
    <n v="114"/>
    <s v=" https://gateway-apim-test.vuce.gob.pe/pass-through-https-cert/cp2/comunes-query/1.0/master/allByCodeAndAttribute?"/>
    <s v=" https://gateway-apim-test.vuce.gob.pe/pass-through-https-cert/cp2/comunes-query/1.0/master/allByCodeAndAttribute?"/>
    <x v="4"/>
  </r>
  <r>
    <s v="Pasajero"/>
    <x v="0"/>
    <x v="0"/>
    <x v="110"/>
    <x v="0"/>
    <s v=" https://gateway-apim-test.vuce.gob.pe/pass-through-https-cert/cp2/comunes-query/1.0/master/allByCodeAndDescription?code=puerto&amp;size=10&amp;description=&amp;page=1 "/>
    <s v="No aplica"/>
    <s v=" Bearer eyJhbGciOiJSUzI1NiIsInR5cCIgOiAiSldUIiwia2lkIiA6ICJZbzNJa18xYU9XUk5QcWxPLVJVTmUzVjhESldTU2U0eUgybFp4MG52cy1rIn0.eyJleHAiOjE3NTU1NDc3NjQsImlhdCI6MTc1NTU0NTk2NCwianRpIjoiOWExNzdlNzctY2Q5Yy00MDBjLTk0OWUtNTRjNjc4OWIxNmFk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yY2ZiZWI2OC1jZTZkLTQ0N2QtYjM2My00ZThjMzhlNWE3YjU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yY2ZiZWI2OC1jZTZkLTQ0N2QtYjM2My00ZThjMzhlNWE3YjU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m0QYSaXH1iM0L2z0slPXTHcP03-WY8osvzSpIBdwiCuVDLRiaC_IVS2AXn5QC4xiyU993DWJLsF91HVpRK_E3KMiqFG23vrCEAadBgM4Wv3C_FhTHJyLKfjbA4YiqUNeSlMsY2ZOZ6r6_Xv_-O-ifanQnCl2EQin97jK1GiZInkrtGsdw8NBo8efvBKPM57dzxbnXRwZF8mme8SYNdWj1mnebxv1dcrwzwweF5tNCrpSvHt6N3nE_dKjvBmm61N98AQpFs--09a_nsRuBCX6IJGFmXDXLbvkPKqcoy1Swc8oyKXaLUq5vh4vCVItJOsAfVYhcRMP18khdGIdznbd1w "/>
    <n v="101"/>
    <s v=" 101 | Rosa Odar Prueba "/>
    <s v=" application/json, text/plain, */* "/>
    <s v=" No aplica "/>
    <n v="20100010136"/>
    <s v="comunes-query"/>
    <s v=" https://gateway-apim-test.vuce.gob.pe/pass-through-https-cert/cp2/comunes-query/1.0/master/allByCodeAndDescription?code=puerto&amp;size=10&amp;description=&amp;page=1 "/>
    <n v="156"/>
    <n v="116"/>
    <s v=" https://gateway-apim-test.vuce.gob.pe/pass-through-https-cert/cp2/comunes-query/1.0/master/allByCodeAndDescription?"/>
    <s v=" https://gateway-apim-test.vuce.gob.pe/pass-through-https-cert/cp2/comunes-query/1.0/master/allByCodeAndDescription?"/>
    <x v="5"/>
  </r>
  <r>
    <s v="Pasajero"/>
    <x v="0"/>
    <x v="0"/>
    <x v="110"/>
    <x v="0"/>
    <s v=" https://gateway-apim-test.vuce.gob.pe/pass-through-https-cert/cp2/comunes-query/1.0/master/allByCodeAndDescription?code=puerto&amp;size=10&amp;description=&amp;page=1 "/>
    <s v="No aplica"/>
    <s v=" Bearer eyJhbGciOiJSUzI1NiIsInR5cCIgOiAiSldUIiwia2lkIiA6ICJZbzNJa18xYU9XUk5QcWxPLVJVTmUzVjhESldTU2U0eUgybFp4MG52cy1rIn0.eyJleHAiOjE3NTU1NDc3NjQsImlhdCI6MTc1NTU0NTk2NCwianRpIjoiOWExNzdlNzctY2Q5Yy00MDBjLTk0OWUtNTRjNjc4OWIxNmFk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yY2ZiZWI2OC1jZTZkLTQ0N2QtYjM2My00ZThjMzhlNWE3YjU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yY2ZiZWI2OC1jZTZkLTQ0N2QtYjM2My00ZThjMzhlNWE3YjU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m0QYSaXH1iM0L2z0slPXTHcP03-WY8osvzSpIBdwiCuVDLRiaC_IVS2AXn5QC4xiyU993DWJLsF91HVpRK_E3KMiqFG23vrCEAadBgM4Wv3C_FhTHJyLKfjbA4YiqUNeSlMsY2ZOZ6r6_Xv_-O-ifanQnCl2EQin97jK1GiZInkrtGsdw8NBo8efvBKPM57dzxbnXRwZF8mme8SYNdWj1mnebxv1dcrwzwweF5tNCrpSvHt6N3nE_dKjvBmm61N98AQpFs--09a_nsRuBCX6IJGFmXDXLbvkPKqcoy1Swc8oyKXaLUq5vh4vCVItJOsAfVYhcRMP18khdGIdznbd1w "/>
    <n v="101"/>
    <s v=" 101 | Rosa Odar Prueba "/>
    <s v=" application/json, text/plain, */* "/>
    <s v=" No aplica "/>
    <n v="20100010136"/>
    <s v="comunes-query"/>
    <s v=" https://gateway-apim-test.vuce.gob.pe/pass-through-https-cert/cp2/comunes-query/1.0/master/allByCodeAndDescription?code=puerto&amp;size=10&amp;description=&amp;page=1 "/>
    <n v="156"/>
    <n v="116"/>
    <s v=" https://gateway-apim-test.vuce.gob.pe/pass-through-https-cert/cp2/comunes-query/1.0/master/allByCodeAndDescription?"/>
    <s v=" https://gateway-apim-test.vuce.gob.pe/pass-through-https-cert/cp2/comunes-query/1.0/master/allByCodeAndDescription?"/>
    <x v="5"/>
  </r>
  <r>
    <s v="Pasajero"/>
    <x v="0"/>
    <x v="0"/>
    <x v="110"/>
    <x v="0"/>
    <s v=" https://gateway-apim-test.vuce.gob.pe/pass-through-https-cert/cp2/comunes-query/1.0/master/allByCodeAndDescription?code=puerto&amp;size=10&amp;description=C&amp;page=0 "/>
    <s v="No aplica"/>
    <s v=" Bearer eyJhbGciOiJSUzI1NiIsInR5cCIgOiAiSldUIiwia2lkIiA6ICJZbzNJa18xYU9XUk5QcWxPLVJVTmUzVjhESldTU2U0eUgybFp4MG52cy1rIn0.eyJleHAiOjE3NTU1NDc3NjQsImlhdCI6MTc1NTU0NTk2NCwianRpIjoiOWExNzdlNzctY2Q5Yy00MDBjLTk0OWUtNTRjNjc4OWIxNmFk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yY2ZiZWI2OC1jZTZkLTQ0N2QtYjM2My00ZThjMzhlNWE3YjU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yY2ZiZWI2OC1jZTZkLTQ0N2QtYjM2My00ZThjMzhlNWE3YjU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m0QYSaXH1iM0L2z0slPXTHcP03-WY8osvzSpIBdwiCuVDLRiaC_IVS2AXn5QC4xiyU993DWJLsF91HVpRK_E3KMiqFG23vrCEAadBgM4Wv3C_FhTHJyLKfjbA4YiqUNeSlMsY2ZOZ6r6_Xv_-O-ifanQnCl2EQin97jK1GiZInkrtGsdw8NBo8efvBKPM57dzxbnXRwZF8mme8SYNdWj1mnebxv1dcrwzwweF5tNCrpSvHt6N3nE_dKjvBmm61N98AQpFs--09a_nsRuBCX6IJGFmXDXLbvkPKqcoy1Swc8oyKXaLUq5vh4vCVItJOsAfVYhcRMP18khdGIdznbd1w "/>
    <n v="101"/>
    <s v=" 101 | Rosa Odar Prueba "/>
    <s v=" application/json, text/plain, */* "/>
    <s v=" No aplica "/>
    <n v="20100010136"/>
    <s v="comunes-query"/>
    <s v=" https://gateway-apim-test.vuce.gob.pe/pass-through-https-cert/cp2/comunes-query/1.0/master/allByCodeAndDescription?code=puerto&amp;size=10&amp;description=C&amp;page=0 "/>
    <n v="157"/>
    <n v="116"/>
    <s v=" https://gateway-apim-test.vuce.gob.pe/pass-through-https-cert/cp2/comunes-query/1.0/master/allByCodeAndDescription?"/>
    <s v=" https://gateway-apim-test.vuce.gob.pe/pass-through-https-cert/cp2/comunes-query/1.0/master/allByCodeAndDescription?"/>
    <x v="5"/>
  </r>
  <r>
    <s v="Pasajero"/>
    <x v="0"/>
    <x v="0"/>
    <x v="110"/>
    <x v="0"/>
    <s v=" https://gateway-apim-test.vuce.gob.pe/pass-through-https-cert/cp2/comunes-query/1.0/master/allByCodeAndDescription?code=puerto&amp;size=10&amp;description=C&amp;page=0 "/>
    <s v="No aplica"/>
    <s v=" Bearer eyJhbGciOiJSUzI1NiIsInR5cCIgOiAiSldUIiwia2lkIiA6ICJZbzNJa18xYU9XUk5QcWxPLVJVTmUzVjhESldTU2U0eUgybFp4MG52cy1rIn0.eyJleHAiOjE3NTU1NDc3NjQsImlhdCI6MTc1NTU0NTk2NCwianRpIjoiOWExNzdlNzctY2Q5Yy00MDBjLTk0OWUtNTRjNjc4OWIxNmFk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yY2ZiZWI2OC1jZTZkLTQ0N2QtYjM2My00ZThjMzhlNWE3YjU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yY2ZiZWI2OC1jZTZkLTQ0N2QtYjM2My00ZThjMzhlNWE3YjU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m0QYSaXH1iM0L2z0slPXTHcP03-WY8osvzSpIBdwiCuVDLRiaC_IVS2AXn5QC4xiyU993DWJLsF91HVpRK_E3KMiqFG23vrCEAadBgM4Wv3C_FhTHJyLKfjbA4YiqUNeSlMsY2ZOZ6r6_Xv_-O-ifanQnCl2EQin97jK1GiZInkrtGsdw8NBo8efvBKPM57dzxbnXRwZF8mme8SYNdWj1mnebxv1dcrwzwweF5tNCrpSvHt6N3nE_dKjvBmm61N98AQpFs--09a_nsRuBCX6IJGFmXDXLbvkPKqcoy1Swc8oyKXaLUq5vh4vCVItJOsAfVYhcRMP18khdGIdznbd1w "/>
    <n v="101"/>
    <s v=" 101 | Rosa Odar Prueba "/>
    <s v=" application/json, text/plain, */* "/>
    <s v=" No aplica "/>
    <n v="20100010136"/>
    <s v="comunes-query"/>
    <s v=" https://gateway-apim-test.vuce.gob.pe/pass-through-https-cert/cp2/comunes-query/1.0/master/allByCodeAndDescription?code=puerto&amp;size=10&amp;description=C&amp;page=0 "/>
    <n v="157"/>
    <n v="116"/>
    <s v=" https://gateway-apim-test.vuce.gob.pe/pass-through-https-cert/cp2/comunes-query/1.0/master/allByCodeAndDescription?"/>
    <s v=" https://gateway-apim-test.vuce.gob.pe/pass-through-https-cert/cp2/comunes-query/1.0/master/allByCodeAndDescription?"/>
    <x v="5"/>
  </r>
  <r>
    <s v="Pasajero"/>
    <x v="0"/>
    <x v="0"/>
    <x v="109"/>
    <x v="0"/>
    <s v=" https://gateway-apim-test.vuce.gob.pe/pass-through-https-cert/cp2/comunes-query/1.0/master/findByCode?codigo=TIPO_DOC_IDENTIDAD "/>
    <s v="No aplica"/>
    <s v=" Bearer eyJhbGciOiJSUzI1NiIsInR5cCIgOiAiSldUIiwia2lkIiA6ICJZbzNJa18xYU9XUk5QcWxPLVJVTmUzVjhESldTU2U0eUgybFp4MG52cy1rIn0.eyJleHAiOjE3NTU1NDc3NjQsImlhdCI6MTc1NTU0NTk2NCwianRpIjoiOWExNzdlNzctY2Q5Yy00MDBjLTk0OWUtNTRjNjc4OWIxNmFk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yY2ZiZWI2OC1jZTZkLTQ0N2QtYjM2My00ZThjMzhlNWE3YjU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yY2ZiZWI2OC1jZTZkLTQ0N2QtYjM2My00ZThjMzhlNWE3YjU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m0QYSaXH1iM0L2z0slPXTHcP03-WY8osvzSpIBdwiCuVDLRiaC_IVS2AXn5QC4xiyU993DWJLsF91HVpRK_E3KMiqFG23vrCEAadBgM4Wv3C_FhTHJyLKfjbA4YiqUNeSlMsY2ZOZ6r6_Xv_-O-ifanQnCl2EQin97jK1GiZInkrtGsdw8NBo8efvBKPM57dzxbnXRwZF8mme8SYNdWj1mnebxv1dcrwzwweF5tNCrpSvHt6N3nE_dKjvBmm61N98AQpFs--09a_nsRuBCX6IJGFmXDXLbvkPKqcoy1Swc8oyKXaLUq5vh4vCVItJOsAfVYhcRMP18khdGIdznbd1w "/>
    <n v="101"/>
    <s v=" 101 | Rosa Odar Prueba "/>
    <s v=" application/json, text/plain, */* "/>
    <s v=" No aplica "/>
    <n v="20100010136"/>
    <s v="comunes-query"/>
    <s v=" https://gateway-apim-test.vuce.gob.pe/pass-through-https-cert/cp2/comunes-query/1.0/master/findByCode?codigo=TIPO_DOC_IDENTIDAD "/>
    <n v="129"/>
    <n v="103"/>
    <s v=" https://gateway-apim-test.vuce.gob.pe/pass-through-https-cert/cp2/comunes-query/1.0/master/findByCode?"/>
    <s v=" https://gateway-apim-test.vuce.gob.pe/pass-through-https-cert/cp2/comunes-query/1.0/master/findByCode?"/>
    <x v="6"/>
  </r>
  <r>
    <s v="Pasajero"/>
    <x v="0"/>
    <x v="0"/>
    <x v="111"/>
    <x v="1"/>
    <s v=" https://gateway-apim-test.vuce.gob.pe/pass-through-https-cert/cp2/escaladocumento-command/1.0/escala-documentos "/>
    <s v="No aplica"/>
    <s v=" Bearer eyJhbGciOiJSUzI1NiIsInR5cCIgOiAiSldUIiwia2lkIiA6ICJZbzNJa18xYU9XUk5QcWxPLVJVTmUzVjhESldTU2U0eUgybFp4MG52cy1rIn0.eyJleHAiOjE3NTU1NDc3NjQsImlhdCI6MTc1NTU0NTk2NCwianRpIjoiOWExNzdlNzctY2Q5Yy00MDBjLTk0OWUtNTRjNjc4OWIxNmFk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yY2ZiZWI2OC1jZTZkLTQ0N2QtYjM2My00ZThjMzhlNWE3YjU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yY2ZiZWI2OC1jZTZkLTQ0N2QtYjM2My00ZThjMzhlNWE3YjU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m0QYSaXH1iM0L2z0slPXTHcP03-WY8osvzSpIBdwiCuVDLRiaC_IVS2AXn5QC4xiyU993DWJLsF91HVpRK_E3KMiqFG23vrCEAadBgM4Wv3C_FhTHJyLKfjbA4YiqUNeSlMsY2ZOZ6r6_Xv_-O-ifanQnCl2EQin97jK1GiZInkrtGsdw8NBo8efvBKPM57dzxbnXRwZF8mme8SYNdWj1mnebxv1dcrwzwweF5tNCrpSvHt6N3nE_dKjvBmm61N98AQpFs--09a_nsRuBCX6IJGFmXDXLbvkPKqcoy1Swc8oyKXaLUq5vh4vCVItJOsAfVYhcRMP18khdGIdznbd1w "/>
    <n v="101"/>
    <s v=" 101 | Rosa Odar Prueba "/>
    <s v=" application/json, text/plain, */* "/>
    <s v=" multipart/form-data; boundary=----WebKitFormBoundarynb15AmZdrkgsfgQs "/>
    <n v="20100010136"/>
    <s v="escaladocumento-command"/>
    <s v=" https://gateway-apim-test.vuce.gob.pe/pass-through-https-cert/cp2/escaladocumento-command/1.0/escala-documentos "/>
    <n v="113"/>
    <n v="113"/>
    <s v=" https://gateway-apim-test.vuce.gob.pe/pass-through-https-cert/cp2/escaladocumento-command/1.0/escala-documentos "/>
    <s v=" https://gateway-apim-test.vuce.gob.pe/pass-through-https-cert/cp2/escaladocumento-command/1.0/escala-documentos "/>
    <x v="7"/>
  </r>
  <r>
    <s v="Pasajero"/>
    <x v="0"/>
    <x v="0"/>
    <x v="111"/>
    <x v="0"/>
    <s v=" https://gateway-apim-test.vuce.gob.pe/pass-through-https-cert/cp2/escaladocumento-query/1.0/escala-documentos?escalaId=2180&amp;indicador=E&amp;pestanaId=76 "/>
    <s v="No aplica"/>
    <s v=" Bearer eyJhbGciOiJSUzI1NiIsInR5cCIgOiAiSldUIiwia2lkIiA6ICJZbzNJa18xYU9XUk5QcWxPLVJVTmUzVjhESldTU2U0eUgybFp4MG52cy1rIn0.eyJleHAiOjE3NTU1NDc3NjQsImlhdCI6MTc1NTU0NTk2NCwianRpIjoiOWExNzdlNzctY2Q5Yy00MDBjLTk0OWUtNTRjNjc4OWIxNmFk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yY2ZiZWI2OC1jZTZkLTQ0N2QtYjM2My00ZThjMzhlNWE3YjU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yY2ZiZWI2OC1jZTZkLTQ0N2QtYjM2My00ZThjMzhlNWE3YjU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m0QYSaXH1iM0L2z0slPXTHcP03-WY8osvzSpIBdwiCuVDLRiaC_IVS2AXn5QC4xiyU993DWJLsF91HVpRK_E3KMiqFG23vrCEAadBgM4Wv3C_FhTHJyLKfjbA4YiqUNeSlMsY2ZOZ6r6_Xv_-O-ifanQnCl2EQin97jK1GiZInkrtGsdw8NBo8efvBKPM57dzxbnXRwZF8mme8SYNdWj1mnebxv1dcrwzwweF5tNCrpSvHt6N3nE_dKjvBmm61N98AQpFs--09a_nsRuBCX6IJGFmXDXLbvkPKqcoy1Swc8oyKXaLUq5vh4vCVItJOsAfVYhcRMP18khdGIdznbd1w "/>
    <n v="101"/>
    <s v=" 101 | Rosa Odar Prueba "/>
    <s v=" application/json, text/plain, */* "/>
    <s v=" No aplica "/>
    <n v="20100010136"/>
    <s v="escaladocumento-query"/>
    <s v=" https://gateway-apim-test.vuce.gob.pe/pass-through-https-cert/cp2/escaladocumento-query/1.0/escala-documentos?escalaId=2180&amp;indicador=E&amp;pestanaId=76 "/>
    <n v="150"/>
    <n v="111"/>
    <s v=" https://gateway-apim-test.vuce.gob.pe/pass-through-https-cert/cp2/escaladocumento-query/1.0/escala-documentos?"/>
    <s v=" https://gateway-apim-test.vuce.gob.pe/pass-through-https-cert/cp2/escaladocumento-query/1.0/escala-documentos?"/>
    <x v="8"/>
  </r>
  <r>
    <s v="Pasajero"/>
    <x v="0"/>
    <x v="0"/>
    <x v="111"/>
    <x v="0"/>
    <s v=" https://gateway-apim-test.vuce.gob.pe/pass-through-https-cert/cp2/escaladocumento-query/1.0/escala-documentos?escalaId=2180&amp;indicador=E&amp;pestanaId=76 "/>
    <s v="No aplica"/>
    <s v=" Bearer eyJhbGciOiJSUzI1NiIsInR5cCIgOiAiSldUIiwia2lkIiA6ICJZbzNJa18xYU9XUk5QcWxPLVJVTmUzVjhESldTU2U0eUgybFp4MG52cy1rIn0.eyJleHAiOjE3NTU1NDc3NjQsImlhdCI6MTc1NTU0NTk2NCwianRpIjoiOWExNzdlNzctY2Q5Yy00MDBjLTk0OWUtNTRjNjc4OWIxNmFk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yY2ZiZWI2OC1jZTZkLTQ0N2QtYjM2My00ZThjMzhlNWE3YjU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yY2ZiZWI2OC1jZTZkLTQ0N2QtYjM2My00ZThjMzhlNWE3YjU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m0QYSaXH1iM0L2z0slPXTHcP03-WY8osvzSpIBdwiCuVDLRiaC_IVS2AXn5QC4xiyU993DWJLsF91HVpRK_E3KMiqFG23vrCEAadBgM4Wv3C_FhTHJyLKfjbA4YiqUNeSlMsY2ZOZ6r6_Xv_-O-ifanQnCl2EQin97jK1GiZInkrtGsdw8NBo8efvBKPM57dzxbnXRwZF8mme8SYNdWj1mnebxv1dcrwzwweF5tNCrpSvHt6N3nE_dKjvBmm61N98AQpFs--09a_nsRuBCX6IJGFmXDXLbvkPKqcoy1Swc8oyKXaLUq5vh4vCVItJOsAfVYhcRMP18khdGIdznbd1w "/>
    <n v="101"/>
    <s v=" 101 | Rosa Odar Prueba "/>
    <s v=" application/json, text/plain, */* "/>
    <s v=" No aplica "/>
    <n v="20100010136"/>
    <s v="escaladocumento-query"/>
    <s v=" https://gateway-apim-test.vuce.gob.pe/pass-through-https-cert/cp2/escaladocumento-query/1.0/escala-documentos?escalaId=2180&amp;indicador=E&amp;pestanaId=76 "/>
    <n v="150"/>
    <n v="111"/>
    <s v=" https://gateway-apim-test.vuce.gob.pe/pass-through-https-cert/cp2/escaladocumento-query/1.0/escala-documentos?"/>
    <s v=" https://gateway-apim-test.vuce.gob.pe/pass-through-https-cert/cp2/escaladocumento-query/1.0/escala-documentos?"/>
    <x v="8"/>
  </r>
  <r>
    <s v="Pasajero"/>
    <x v="0"/>
    <x v="0"/>
    <x v="111"/>
    <x v="0"/>
    <s v=" https://gateway-apim-test.vuce.gob.pe/pass-through-https-cert/cp2/fichatecnica-query/1.0/documentos?ecmDocumentoId=C0BCBE98-0000-C439-A639-9CAA0ED2E5E9 "/>
    <s v="No aplica"/>
    <s v=" Bearer eyJhbGciOiJSUzI1NiIsInR5cCIgOiAiSldUIiwia2lkIiA6ICJZbzNJa18xYU9XUk5QcWxPLVJVTmUzVjhESldTU2U0eUgybFp4MG52cy1rIn0.eyJleHAiOjE3NTU1NDc3NjQsImlhdCI6MTc1NTU0NTk2NCwianRpIjoiOWExNzdlNzctY2Q5Yy00MDBjLTk0OWUtNTRjNjc4OWIxNmFk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yY2ZiZWI2OC1jZTZkLTQ0N2QtYjM2My00ZThjMzhlNWE3YjU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yY2ZiZWI2OC1jZTZkLTQ0N2QtYjM2My00ZThjMzhlNWE3YjU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m0QYSaXH1iM0L2z0slPXTHcP03-WY8osvzSpIBdwiCuVDLRiaC_IVS2AXn5QC4xiyU993DWJLsF91HVpRK_E3KMiqFG23vrCEAadBgM4Wv3C_FhTHJyLKfjbA4YiqUNeSlMsY2ZOZ6r6_Xv_-O-ifanQnCl2EQin97jK1GiZInkrtGsdw8NBo8efvBKPM57dzxbnXRwZF8mme8SYNdWj1mnebxv1dcrwzwweF5tNCrpSvHt6N3nE_dKjvBmm61N98AQpFs--09a_nsRuBCX6IJGFmXDXLbvkPKqcoy1Swc8oyKXaLUq5vh4vCVItJOsAfVYhcRMP18khdGIdznbd1w "/>
    <n v="101"/>
    <s v=" 101 | Rosa Odar Prueba "/>
    <s v=" application/json, text/plain, */* "/>
    <s v=" No aplica "/>
    <n v="20100010136"/>
    <s v="fichatecnica-query"/>
    <s v=" https://gateway-apim-test.vuce.gob.pe/pass-through-https-cert/cp2/fichatecnica-query/1.0/documentos?ecmDocumentoId=C0BCBE98-0000-C439-A639-9CAA0ED2E5E9 "/>
    <n v="153"/>
    <n v="101"/>
    <s v=" https://gateway-apim-test.vuce.gob.pe/pass-through-https-cert/cp2/fichatecnica-query/1.0/documentos?"/>
    <s v=" https://gateway-apim-test.vuce.gob.pe/pass-through-https-cert/cp2/fichatecnica-query/1.0/documentos?"/>
    <x v="9"/>
  </r>
  <r>
    <s v="Pasajero"/>
    <x v="0"/>
    <x v="0"/>
    <x v="112"/>
    <x v="1"/>
    <s v=" https://gateway-apim-test.vuce.gob.pe/pass-through-https-cert/cp2/gestionduenave-command/1.0/pasajero/cargaMasivaPasajero "/>
    <s v="No aplica"/>
    <s v=" Bearer eyJhbGciOiJSUzI1NiIsInR5cCIgOiAiSldUIiwia2lkIiA6ICJZbzNJa18xYU9XUk5QcWxPLVJVTmUzVjhESldTU2U0eUgybFp4MG52cy1rIn0.eyJleHAiOjE3NTU1NDc3NjQsImlhdCI6MTc1NTU0NTk2NCwianRpIjoiOWExNzdlNzctY2Q5Yy00MDBjLTk0OWUtNTRjNjc4OWIxNmFk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yY2ZiZWI2OC1jZTZkLTQ0N2QtYjM2My00ZThjMzhlNWE3YjU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yY2ZiZWI2OC1jZTZkLTQ0N2QtYjM2My00ZThjMzhlNWE3YjU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m0QYSaXH1iM0L2z0slPXTHcP03-WY8osvzSpIBdwiCuVDLRiaC_IVS2AXn5QC4xiyU993DWJLsF91HVpRK_E3KMiqFG23vrCEAadBgM4Wv3C_FhTHJyLKfjbA4YiqUNeSlMsY2ZOZ6r6_Xv_-O-ifanQnCl2EQin97jK1GiZInkrtGsdw8NBo8efvBKPM57dzxbnXRwZF8mme8SYNdWj1mnebxv1dcrwzwweF5tNCrpSvHt6N3nE_dKjvBmm61N98AQpFs--09a_nsRuBCX6IJGFmXDXLbvkPKqcoy1Swc8oyKXaLUq5vh4vCVItJOsAfVYhcRMP18khdGIdznbd1w "/>
    <n v="101"/>
    <s v=" 101 | Rosa Odar Prueba "/>
    <s v=" application/json, text/plain, */* "/>
    <s v=" multipart/form-data; boundary=----WebKitFormBoundaryBAFhUbejqfAIgjbu "/>
    <n v="20100010136"/>
    <s v="gestionduenave-command"/>
    <s v=" https://gateway-apim-test.vuce.gob.pe/pass-through-https-cert/cp2/gestionduenave-command/1.0/pasajero/cargaMasivaPasajero "/>
    <n v="123"/>
    <n v="123"/>
    <s v=" https://gateway-apim-test.vuce.gob.pe/pass-through-https-cert/cp2/gestionduenave-command/1.0/pasajero/cargaMasivaPasajero "/>
    <s v=" https://gateway-apim-test.vuce.gob.pe/pass-through-https-cert/cp2/gestionduenave-command/1.0/pasajero/cargaMasivaPasajero "/>
    <x v="179"/>
  </r>
  <r>
    <s v="Pasajero"/>
    <x v="0"/>
    <x v="0"/>
    <x v="113"/>
    <x v="0"/>
    <s v=" https://gateway-apim-test.vuce.gob.pe/pass-through-https-cert/cp2/gestionduenave-query/1.0/escalas/2180?escalaId=2180 "/>
    <s v="No aplica"/>
    <s v=" Bearer eyJhbGciOiJSUzI1NiIsInR5cCIgOiAiSldUIiwia2lkIiA6ICJZbzNJa18xYU9XUk5QcWxPLVJVTmUzVjhESldTU2U0eUgybFp4MG52cy1rIn0.eyJleHAiOjE3NTU1NDc3NjQsImlhdCI6MTc1NTU0NTk2NCwianRpIjoiOWExNzdlNzctY2Q5Yy00MDBjLTk0OWUtNTRjNjc4OWIxNmFk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yY2ZiZWI2OC1jZTZkLTQ0N2QtYjM2My00ZThjMzhlNWE3YjU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yY2ZiZWI2OC1jZTZkLTQ0N2QtYjM2My00ZThjMzhlNWE3YjU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m0QYSaXH1iM0L2z0slPXTHcP03-WY8osvzSpIBdwiCuVDLRiaC_IVS2AXn5QC4xiyU993DWJLsF91HVpRK_E3KMiqFG23vrCEAadBgM4Wv3C_FhTHJyLKfjbA4YiqUNeSlMsY2ZOZ6r6_Xv_-O-ifanQnCl2EQin97jK1GiZInkrtGsdw8NBo8efvBKPM57dzxbnXRwZF8mme8SYNdWj1mnebxv1dcrwzwweF5tNCrpSvHt6N3nE_dKjvBmm61N98AQpFs--09a_nsRuBCX6IJGFmXDXLbvkPKqcoy1Swc8oyKXaLUq5vh4vCVItJOsAfVYhcRMP18khdGIdznbd1w "/>
    <n v="101"/>
    <s v=" 101 | Rosa Odar Prueba "/>
    <s v=" application/json, text/plain, */* "/>
    <s v=" No aplica "/>
    <n v="20100010136"/>
    <s v="gestionduenave-query"/>
    <s v=" https://gateway-apim-test.vuce.gob.pe/pass-through-https-cert/cp2/gestionduenave-query/1.0/escalas/2180?escalaId=2180 "/>
    <n v="119"/>
    <n v="105"/>
    <s v=" https://gateway-apim-test.vuce.gob.pe/pass-through-https-cert/cp2/gestionduenave-query/1.0/escalas/2180?"/>
    <s v=" https://gateway-apim-test.vuce.gob.pe/pass-through-https-cert/cp2/gestionduenave-query/1.0/escalas/2180?"/>
    <x v="13"/>
  </r>
  <r>
    <s v="Pasajero"/>
    <x v="0"/>
    <x v="0"/>
    <x v="114"/>
    <x v="0"/>
    <s v=" https://gateway-apim-test.vuce.gob.pe/pass-through-https-cert/cp2/gestionduenave-query/1.0/escalas/2180?escalaId=2180 "/>
    <s v="No aplica"/>
    <s v=" Bearer eyJhbGciOiJSUzI1NiIsInR5cCIgOiAiSldUIiwia2lkIiA6ICJZbzNJa18xYU9XUk5QcWxPLVJVTmUzVjhESldTU2U0eUgybFp4MG52cy1rIn0.eyJleHAiOjE3NTU1NDc3NjQsImlhdCI6MTc1NTU0NTk2NCwianRpIjoiOWExNzdlNzctY2Q5Yy00MDBjLTk0OWUtNTRjNjc4OWIxNmFk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yY2ZiZWI2OC1jZTZkLTQ0N2QtYjM2My00ZThjMzhlNWE3YjU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yY2ZiZWI2OC1jZTZkLTQ0N2QtYjM2My00ZThjMzhlNWE3YjU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m0QYSaXH1iM0L2z0slPXTHcP03-WY8osvzSpIBdwiCuVDLRiaC_IVS2AXn5QC4xiyU993DWJLsF91HVpRK_E3KMiqFG23vrCEAadBgM4Wv3C_FhTHJyLKfjbA4YiqUNeSlMsY2ZOZ6r6_Xv_-O-ifanQnCl2EQin97jK1GiZInkrtGsdw8NBo8efvBKPM57dzxbnXRwZF8mme8SYNdWj1mnebxv1dcrwzwweF5tNCrpSvHt6N3nE_dKjvBmm61N98AQpFs--09a_nsRuBCX6IJGFmXDXLbvkPKqcoy1Swc8oyKXaLUq5vh4vCVItJOsAfVYhcRMP18khdGIdznbd1w "/>
    <n v="101"/>
    <s v=" 101 | Rosa Odar Prueba "/>
    <s v=" application/json, text/plain, */* "/>
    <s v=" No aplica "/>
    <n v="20100010136"/>
    <s v="gestionduenave-query"/>
    <s v=" https://gateway-apim-test.vuce.gob.pe/pass-through-https-cert/cp2/gestionduenave-query/1.0/escalas/2180?escalaId=2180 "/>
    <n v="119"/>
    <n v="105"/>
    <s v=" https://gateway-apim-test.vuce.gob.pe/pass-through-https-cert/cp2/gestionduenave-query/1.0/escalas/2180?"/>
    <s v=" https://gateway-apim-test.vuce.gob.pe/pass-through-https-cert/cp2/gestionduenave-query/1.0/escalas/2180?"/>
    <x v="13"/>
  </r>
  <r>
    <s v="Pasajero"/>
    <x v="0"/>
    <x v="0"/>
    <x v="113"/>
    <x v="0"/>
    <s v=" https://gateway-apim-test.vuce.gob.pe/pass-through-https-cert/cp2/gestionduenave-query/1.0/escalas/convoy/2180 "/>
    <s v="No aplica"/>
    <s v=" Bearer eyJhbGciOiJSUzI1NiIsInR5cCIgOiAiSldUIiwia2lkIiA6ICJZbzNJa18xYU9XUk5QcWxPLVJVTmUzVjhESldTU2U0eUgybFp4MG52cy1rIn0.eyJleHAiOjE3NTU1NDc3NjQsImlhdCI6MTc1NTU0NTk2NCwianRpIjoiOWExNzdlNzctY2Q5Yy00MDBjLTk0OWUtNTRjNjc4OWIxNmFk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yY2ZiZWI2OC1jZTZkLTQ0N2QtYjM2My00ZThjMzhlNWE3YjU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yY2ZiZWI2OC1jZTZkLTQ0N2QtYjM2My00ZThjMzhlNWE3YjU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m0QYSaXH1iM0L2z0slPXTHcP03-WY8osvzSpIBdwiCuVDLRiaC_IVS2AXn5QC4xiyU993DWJLsF91HVpRK_E3KMiqFG23vrCEAadBgM4Wv3C_FhTHJyLKfjbA4YiqUNeSlMsY2ZOZ6r6_Xv_-O-ifanQnCl2EQin97jK1GiZInkrtGsdw8NBo8efvBKPM57dzxbnXRwZF8mme8SYNdWj1mnebxv1dcrwzwweF5tNCrpSvHt6N3nE_dKjvBmm61N98AQpFs--09a_nsRuBCX6IJGFmXDXLbvkPKqcoy1Swc8oyKXaLUq5vh4vCVItJOsAfVYhcRMP18khdGIdznbd1w "/>
    <n v="101"/>
    <s v=" 101 | Rosa Odar Prueba "/>
    <s v=" application/json, text/plain, */* "/>
    <s v=" No aplica "/>
    <n v="20100010136"/>
    <s v="gestionduenave-query"/>
    <s v=" https://gateway-apim-test.vuce.gob.pe/pass-through-https-cert/cp2/gestionduenave-query/1.0/escalas/convoy/2180 "/>
    <n v="112"/>
    <n v="112"/>
    <s v=" https://gateway-apim-test.vuce.gob.pe/pass-through-https-cert/cp2/gestionduenave-query/1.0/escalas/convoy/2180 "/>
    <s v=" https://gateway-apim-test.vuce.gob.pe/pass-through-https-cert/cp2/gestionduenave-query/1.0/escalas/convoy/2180 "/>
    <x v="118"/>
  </r>
  <r>
    <s v="Pasajero"/>
    <x v="0"/>
    <x v="0"/>
    <x v="114"/>
    <x v="0"/>
    <s v=" https://gateway-apim-test.vuce.gob.pe/pass-through-https-cert/cp2/gestionduenave-query/1.0/escalas/convoy/2180 "/>
    <s v="No aplica"/>
    <s v=" Bearer eyJhbGciOiJSUzI1NiIsInR5cCIgOiAiSldUIiwia2lkIiA6ICJZbzNJa18xYU9XUk5QcWxPLVJVTmUzVjhESldTU2U0eUgybFp4MG52cy1rIn0.eyJleHAiOjE3NTU1NDc3NjQsImlhdCI6MTc1NTU0NTk2NCwianRpIjoiOWExNzdlNzctY2Q5Yy00MDBjLTk0OWUtNTRjNjc4OWIxNmFk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yY2ZiZWI2OC1jZTZkLTQ0N2QtYjM2My00ZThjMzhlNWE3YjU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yY2ZiZWI2OC1jZTZkLTQ0N2QtYjM2My00ZThjMzhlNWE3YjU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m0QYSaXH1iM0L2z0slPXTHcP03-WY8osvzSpIBdwiCuVDLRiaC_IVS2AXn5QC4xiyU993DWJLsF91HVpRK_E3KMiqFG23vrCEAadBgM4Wv3C_FhTHJyLKfjbA4YiqUNeSlMsY2ZOZ6r6_Xv_-O-ifanQnCl2EQin97jK1GiZInkrtGsdw8NBo8efvBKPM57dzxbnXRwZF8mme8SYNdWj1mnebxv1dcrwzwweF5tNCrpSvHt6N3nE_dKjvBmm61N98AQpFs--09a_nsRuBCX6IJGFmXDXLbvkPKqcoy1Swc8oyKXaLUq5vh4vCVItJOsAfVYhcRMP18khdGIdznbd1w "/>
    <n v="101"/>
    <s v=" 101 | Rosa Odar Prueba "/>
    <s v=" application/json, text/plain, */* "/>
    <s v=" No aplica "/>
    <n v="20100010136"/>
    <s v="gestionduenave-query"/>
    <s v=" https://gateway-apim-test.vuce.gob.pe/pass-through-https-cert/cp2/gestionduenave-query/1.0/escalas/convoy/2180 "/>
    <n v="112"/>
    <n v="112"/>
    <s v=" https://gateway-apim-test.vuce.gob.pe/pass-through-https-cert/cp2/gestionduenave-query/1.0/escalas/convoy/2180 "/>
    <s v=" https://gateway-apim-test.vuce.gob.pe/pass-through-https-cert/cp2/gestionduenave-query/1.0/escalas/convoy/2180 "/>
    <x v="118"/>
  </r>
  <r>
    <s v="Pasajero"/>
    <x v="0"/>
    <x v="0"/>
    <x v="109"/>
    <x v="0"/>
    <s v=" https://gateway-apim-test.vuce.gob.pe/pass-through-https-cert/cp2/gestionduenave-query/1.0/listaPasajero/2180 "/>
    <s v="No aplica"/>
    <s v=" Bearer eyJhbGciOiJSUzI1NiIsInR5cCIgOiAiSldUIiwia2lkIiA6ICJZbzNJa18xYU9XUk5QcWxPLVJVTmUzVjhESldTU2U0eUgybFp4MG52cy1rIn0.eyJleHAiOjE3NTU1NDc3NjQsImlhdCI6MTc1NTU0NTk2NCwianRpIjoiOWExNzdlNzctY2Q5Yy00MDBjLTk0OWUtNTRjNjc4OWIxNmFk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yY2ZiZWI2OC1jZTZkLTQ0N2QtYjM2My00ZThjMzhlNWE3YjU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yY2ZiZWI2OC1jZTZkLTQ0N2QtYjM2My00ZThjMzhlNWE3YjU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m0QYSaXH1iM0L2z0slPXTHcP03-WY8osvzSpIBdwiCuVDLRiaC_IVS2AXn5QC4xiyU993DWJLsF91HVpRK_E3KMiqFG23vrCEAadBgM4Wv3C_FhTHJyLKfjbA4YiqUNeSlMsY2ZOZ6r6_Xv_-O-ifanQnCl2EQin97jK1GiZInkrtGsdw8NBo8efvBKPM57dzxbnXRwZF8mme8SYNdWj1mnebxv1dcrwzwweF5tNCrpSvHt6N3nE_dKjvBmm61N98AQpFs--09a_nsRuBCX6IJGFmXDXLbvkPKqcoy1Swc8oyKXaLUq5vh4vCVItJOsAfVYhcRMP18khdGIdznbd1w "/>
    <n v="101"/>
    <s v=" 101 | Rosa Odar Prueba "/>
    <s v=" application/json, text/plain, */* "/>
    <s v=" No aplica "/>
    <n v="20100010136"/>
    <s v="gestionduenave-query"/>
    <s v=" https://gateway-apim-test.vuce.gob.pe/pass-through-https-cert/cp2/gestionduenave-query/1.0/listaPasajero/2180 "/>
    <n v="111"/>
    <n v="111"/>
    <s v=" https://gateway-apim-test.vuce.gob.pe/pass-through-https-cert/cp2/gestionduenave-query/1.0/listaPasajero/2180 "/>
    <s v=" https://gateway-apim-test.vuce.gob.pe/pass-through-https-cert/cp2/gestionduenave-query/1.0/listaPasajero/2180 "/>
    <x v="180"/>
  </r>
  <r>
    <s v="Pasajero"/>
    <x v="0"/>
    <x v="0"/>
    <x v="113"/>
    <x v="0"/>
    <s v=" https://gateway-apim-test.vuce.gob.pe/pass-through-https-cert/cp2/gestionduenave-query/1.0/listaPasajero/2180 "/>
    <s v="No aplica"/>
    <s v=" Bearer eyJhbGciOiJSUzI1NiIsInR5cCIgOiAiSldUIiwia2lkIiA6ICJZbzNJa18xYU9XUk5QcWxPLVJVTmUzVjhESldTU2U0eUgybFp4MG52cy1rIn0.eyJleHAiOjE3NTU1NDc3NjQsImlhdCI6MTc1NTU0NTk2NCwianRpIjoiOWExNzdlNzctY2Q5Yy00MDBjLTk0OWUtNTRjNjc4OWIxNmFk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yY2ZiZWI2OC1jZTZkLTQ0N2QtYjM2My00ZThjMzhlNWE3YjU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yY2ZiZWI2OC1jZTZkLTQ0N2QtYjM2My00ZThjMzhlNWE3YjU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m0QYSaXH1iM0L2z0slPXTHcP03-WY8osvzSpIBdwiCuVDLRiaC_IVS2AXn5QC4xiyU993DWJLsF91HVpRK_E3KMiqFG23vrCEAadBgM4Wv3C_FhTHJyLKfjbA4YiqUNeSlMsY2ZOZ6r6_Xv_-O-ifanQnCl2EQin97jK1GiZInkrtGsdw8NBo8efvBKPM57dzxbnXRwZF8mme8SYNdWj1mnebxv1dcrwzwweF5tNCrpSvHt6N3nE_dKjvBmm61N98AQpFs--09a_nsRuBCX6IJGFmXDXLbvkPKqcoy1Swc8oyKXaLUq5vh4vCVItJOsAfVYhcRMP18khdGIdznbd1w "/>
    <n v="101"/>
    <s v=" 101 | Rosa Odar Prueba "/>
    <s v=" application/json, text/plain, */* "/>
    <s v=" No aplica "/>
    <n v="20100010136"/>
    <s v="gestionduenave-query"/>
    <s v=" https://gateway-apim-test.vuce.gob.pe/pass-through-https-cert/cp2/gestionduenave-query/1.0/listaPasajero/2180 "/>
    <n v="111"/>
    <n v="111"/>
    <s v=" https://gateway-apim-test.vuce.gob.pe/pass-through-https-cert/cp2/gestionduenave-query/1.0/listaPasajero/2180 "/>
    <s v=" https://gateway-apim-test.vuce.gob.pe/pass-through-https-cert/cp2/gestionduenave-query/1.0/listaPasajero/2180 "/>
    <x v="180"/>
  </r>
  <r>
    <s v="Pasajero"/>
    <x v="0"/>
    <x v="0"/>
    <x v="114"/>
    <x v="0"/>
    <s v=" https://gateway-apim-test.vuce.gob.pe/pass-through-https-cert/cp2/gestionduenave-query/1.0/listaPasajero/2180 "/>
    <s v="No aplica"/>
    <s v=" Bearer eyJhbGciOiJSUzI1NiIsInR5cCIgOiAiSldUIiwia2lkIiA6ICJZbzNJa18xYU9XUk5QcWxPLVJVTmUzVjhESldTU2U0eUgybFp4MG52cy1rIn0.eyJleHAiOjE3NTU1NDc3NjQsImlhdCI6MTc1NTU0NTk2NCwianRpIjoiOWExNzdlNzctY2Q5Yy00MDBjLTk0OWUtNTRjNjc4OWIxNmFk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yY2ZiZWI2OC1jZTZkLTQ0N2QtYjM2My00ZThjMzhlNWE3YjU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yY2ZiZWI2OC1jZTZkLTQ0N2QtYjM2My00ZThjMzhlNWE3YjU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m0QYSaXH1iM0L2z0slPXTHcP03-WY8osvzSpIBdwiCuVDLRiaC_IVS2AXn5QC4xiyU993DWJLsF91HVpRK_E3KMiqFG23vrCEAadBgM4Wv3C_FhTHJyLKfjbA4YiqUNeSlMsY2ZOZ6r6_Xv_-O-ifanQnCl2EQin97jK1GiZInkrtGsdw8NBo8efvBKPM57dzxbnXRwZF8mme8SYNdWj1mnebxv1dcrwzwweF5tNCrpSvHt6N3nE_dKjvBmm61N98AQpFs--09a_nsRuBCX6IJGFmXDXLbvkPKqcoy1Swc8oyKXaLUq5vh4vCVItJOsAfVYhcRMP18khdGIdznbd1w "/>
    <n v="101"/>
    <s v=" 101 | Rosa Odar Prueba "/>
    <s v=" application/json, text/plain, */* "/>
    <s v=" No aplica "/>
    <n v="20100010136"/>
    <s v="gestionduenave-query"/>
    <s v=" https://gateway-apim-test.vuce.gob.pe/pass-through-https-cert/cp2/gestionduenave-query/1.0/listaPasajero/2180 "/>
    <n v="111"/>
    <n v="111"/>
    <s v=" https://gateway-apim-test.vuce.gob.pe/pass-through-https-cert/cp2/gestionduenave-query/1.0/listaPasajero/2180 "/>
    <s v=" https://gateway-apim-test.vuce.gob.pe/pass-through-https-cert/cp2/gestionduenave-query/1.0/listaPasajero/2180 "/>
    <x v="180"/>
  </r>
  <r>
    <s v="Pasajero"/>
    <x v="0"/>
    <x v="0"/>
    <x v="109"/>
    <x v="0"/>
    <s v=" https://gateway-apim-test.vuce.gob.pe/pass-through-https-cert/cp2/gestionduenave-query/1.0/pasajero/lista/2180?numberPage=1&amp;sizePage=100000 "/>
    <s v="No aplica"/>
    <s v=" Bearer eyJhbGciOiJSUzI1NiIsInR5cCIgOiAiSldUIiwia2lkIiA6ICJZbzNJa18xYU9XUk5QcWxPLVJVTmUzVjhESldTU2U0eUgybFp4MG52cy1rIn0.eyJleHAiOjE3NTU1NDc3NjQsImlhdCI6MTc1NTU0NTk2NCwianRpIjoiOWExNzdlNzctY2Q5Yy00MDBjLTk0OWUtNTRjNjc4OWIxNmFk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yY2ZiZWI2OC1jZTZkLTQ0N2QtYjM2My00ZThjMzhlNWE3YjU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yY2ZiZWI2OC1jZTZkLTQ0N2QtYjM2My00ZThjMzhlNWE3YjU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m0QYSaXH1iM0L2z0slPXTHcP03-WY8osvzSpIBdwiCuVDLRiaC_IVS2AXn5QC4xiyU993DWJLsF91HVpRK_E3KMiqFG23vrCEAadBgM4Wv3C_FhTHJyLKfjbA4YiqUNeSlMsY2ZOZ6r6_Xv_-O-ifanQnCl2EQin97jK1GiZInkrtGsdw8NBo8efvBKPM57dzxbnXRwZF8mme8SYNdWj1mnebxv1dcrwzwweF5tNCrpSvHt6N3nE_dKjvBmm61N98AQpFs--09a_nsRuBCX6IJGFmXDXLbvkPKqcoy1Swc8oyKXaLUq5vh4vCVItJOsAfVYhcRMP18khdGIdznbd1w "/>
    <n v="101"/>
    <s v=" 101 | Rosa Odar Prueba "/>
    <s v=" application/json, text/plain, */* "/>
    <s v=" No aplica "/>
    <n v="20100010136"/>
    <s v="gestionduenave-query"/>
    <s v=" https://gateway-apim-test.vuce.gob.pe/pass-through-https-cert/cp2/gestionduenave-query/1.0/pasajero/lista/2180?numberPage=1&amp;sizePage=100000 "/>
    <n v="141"/>
    <n v="112"/>
    <s v=" https://gateway-apim-test.vuce.gob.pe/pass-through-https-cert/cp2/gestionduenave-query/1.0/pasajero/lista/2180?"/>
    <s v=" https://gateway-apim-test.vuce.gob.pe/pass-through-https-cert/cp2/gestionduenave-query/1.0/pasajero/lista/2180?"/>
    <x v="17"/>
  </r>
  <r>
    <s v="Pasajero"/>
    <x v="0"/>
    <x v="0"/>
    <x v="113"/>
    <x v="0"/>
    <s v=" https://gateway-apim-test.vuce.gob.pe/pass-through-https-cert/cp2/gestionduenave-query/1.0/pasajero/lista/2180?numberPage=1&amp;sizePage=100000 "/>
    <s v="No aplica"/>
    <s v=" Bearer eyJhbGciOiJSUzI1NiIsInR5cCIgOiAiSldUIiwia2lkIiA6ICJZbzNJa18xYU9XUk5QcWxPLVJVTmUzVjhESldTU2U0eUgybFp4MG52cy1rIn0.eyJleHAiOjE3NTU1NDc3NjQsImlhdCI6MTc1NTU0NTk2NCwianRpIjoiOWExNzdlNzctY2Q5Yy00MDBjLTk0OWUtNTRjNjc4OWIxNmFk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yY2ZiZWI2OC1jZTZkLTQ0N2QtYjM2My00ZThjMzhlNWE3YjU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yY2ZiZWI2OC1jZTZkLTQ0N2QtYjM2My00ZThjMzhlNWE3YjU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m0QYSaXH1iM0L2z0slPXTHcP03-WY8osvzSpIBdwiCuVDLRiaC_IVS2AXn5QC4xiyU993DWJLsF91HVpRK_E3KMiqFG23vrCEAadBgM4Wv3C_FhTHJyLKfjbA4YiqUNeSlMsY2ZOZ6r6_Xv_-O-ifanQnCl2EQin97jK1GiZInkrtGsdw8NBo8efvBKPM57dzxbnXRwZF8mme8SYNdWj1mnebxv1dcrwzwweF5tNCrpSvHt6N3nE_dKjvBmm61N98AQpFs--09a_nsRuBCX6IJGFmXDXLbvkPKqcoy1Swc8oyKXaLUq5vh4vCVItJOsAfVYhcRMP18khdGIdznbd1w "/>
    <n v="101"/>
    <s v=" 101 | Rosa Odar Prueba "/>
    <s v=" application/json, text/plain, */* "/>
    <s v=" No aplica "/>
    <n v="20100010136"/>
    <s v="gestionduenave-query"/>
    <s v=" https://gateway-apim-test.vuce.gob.pe/pass-through-https-cert/cp2/gestionduenave-query/1.0/pasajero/lista/2180?numberPage=1&amp;sizePage=100000 "/>
    <n v="141"/>
    <n v="112"/>
    <s v=" https://gateway-apim-test.vuce.gob.pe/pass-through-https-cert/cp2/gestionduenave-query/1.0/pasajero/lista/2180?"/>
    <s v=" https://gateway-apim-test.vuce.gob.pe/pass-through-https-cert/cp2/gestionduenave-query/1.0/pasajero/lista/2180?"/>
    <x v="17"/>
  </r>
  <r>
    <s v="Pasajero"/>
    <x v="0"/>
    <x v="0"/>
    <x v="114"/>
    <x v="0"/>
    <s v=" https://gateway-apim-test.vuce.gob.pe/pass-through-https-cert/cp2/gestionduenave-query/1.0/pasajero/lista/2180?numberPage=1&amp;sizePage=100000 "/>
    <s v="No aplica"/>
    <s v=" Bearer eyJhbGciOiJSUzI1NiIsInR5cCIgOiAiSldUIiwia2lkIiA6ICJZbzNJa18xYU9XUk5QcWxPLVJVTmUzVjhESldTU2U0eUgybFp4MG52cy1rIn0.eyJleHAiOjE3NTU1NDc3NjQsImlhdCI6MTc1NTU0NTk2NCwianRpIjoiOWExNzdlNzctY2Q5Yy00MDBjLTk0OWUtNTRjNjc4OWIxNmFk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yY2ZiZWI2OC1jZTZkLTQ0N2QtYjM2My00ZThjMzhlNWE3YjU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yY2ZiZWI2OC1jZTZkLTQ0N2QtYjM2My00ZThjMzhlNWE3YjU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m0QYSaXH1iM0L2z0slPXTHcP03-WY8osvzSpIBdwiCuVDLRiaC_IVS2AXn5QC4xiyU993DWJLsF91HVpRK_E3KMiqFG23vrCEAadBgM4Wv3C_FhTHJyLKfjbA4YiqUNeSlMsY2ZOZ6r6_Xv_-O-ifanQnCl2EQin97jK1GiZInkrtGsdw8NBo8efvBKPM57dzxbnXRwZF8mme8SYNdWj1mnebxv1dcrwzwweF5tNCrpSvHt6N3nE_dKjvBmm61N98AQpFs--09a_nsRuBCX6IJGFmXDXLbvkPKqcoy1Swc8oyKXaLUq5vh4vCVItJOsAfVYhcRMP18khdGIdznbd1w "/>
    <n v="101"/>
    <s v=" 101 | Rosa Odar Prueba "/>
    <s v=" application/json, text/plain, */* "/>
    <s v=" No aplica "/>
    <n v="20100010136"/>
    <s v="gestionduenave-query"/>
    <s v=" https://gateway-apim-test.vuce.gob.pe/pass-through-https-cert/cp2/gestionduenave-query/1.0/pasajero/lista/2180?numberPage=1&amp;sizePage=100000 "/>
    <n v="141"/>
    <n v="112"/>
    <s v=" https://gateway-apim-test.vuce.gob.pe/pass-through-https-cert/cp2/gestionduenave-query/1.0/pasajero/lista/2180?"/>
    <s v=" https://gateway-apim-test.vuce.gob.pe/pass-through-https-cert/cp2/gestionduenave-query/1.0/pasajero/lista/2180?"/>
    <x v="17"/>
  </r>
  <r>
    <s v="Pasajero"/>
    <x v="0"/>
    <x v="0"/>
    <x v="115"/>
    <x v="0"/>
    <s v=" https://gateway-apim-test.vuce.gob.pe/pass-through-https-cert/cp2/gestionduenave-query/1.0/provisiones/files/listapasajeros.xlsx "/>
    <s v="No aplica"/>
    <s v=" Bearer eyJhbGciOiJSUzI1NiIsInR5cCIgOiAiSldUIiwia2lkIiA6ICJZbzNJa18xYU9XUk5QcWxPLVJVTmUzVjhESldTU2U0eUgybFp4MG52cy1rIn0.eyJleHAiOjE3NTU1NDc3NjQsImlhdCI6MTc1NTU0NTk2NCwianRpIjoiOWExNzdlNzctY2Q5Yy00MDBjLTk0OWUtNTRjNjc4OWIxNmFk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yY2ZiZWI2OC1jZTZkLTQ0N2QtYjM2My00ZThjMzhlNWE3YjU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yY2ZiZWI2OC1jZTZkLTQ0N2QtYjM2My00ZThjMzhlNWE3YjU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m0QYSaXH1iM0L2z0slPXTHcP03-WY8osvzSpIBdwiCuVDLRiaC_IVS2AXn5QC4xiyU993DWJLsF91HVpRK_E3KMiqFG23vrCEAadBgM4Wv3C_FhTHJyLKfjbA4YiqUNeSlMsY2ZOZ6r6_Xv_-O-ifanQnCl2EQin97jK1GiZInkrtGsdw8NBo8efvBKPM57dzxbnXRwZF8mme8SYNdWj1mnebxv1dcrwzwweF5tNCrpSvHt6N3nE_dKjvBmm61N98AQpFs--09a_nsRuBCX6IJGFmXDXLbvkPKqcoy1Swc8oyKXaLUq5vh4vCVItJOsAfVYhcRMP18khdGIdznbd1w "/>
    <n v="101"/>
    <s v=" 101 | Rosa Odar Prueba "/>
    <s v=" application/json, text/plain, */* "/>
    <s v=" No aplica "/>
    <n v="20100010136"/>
    <s v="gestionduenave-query"/>
    <s v=" https://gateway-apim-test.vuce.gob.pe/pass-through-https-cert/cp2/gestionduenave-query/1.0/provisiones/files/listapasajeros.xlsx "/>
    <n v="130"/>
    <n v="130"/>
    <s v=" https://gateway-apim-test.vuce.gob.pe/pass-through-https-cert/cp2/gestionduenave-query/1.0/provisiones/files/listapasajeros.xlsx "/>
    <s v=" https://gateway-apim-test.vuce.gob.pe/pass-through-https-cert/cp2/gestionduenave-query/1.0/provisiones/files/listapasajeros.xlsx "/>
    <x v="181"/>
  </r>
  <r>
    <s v="Pasajero"/>
    <x v="0"/>
    <x v="0"/>
    <x v="113"/>
    <x v="2"/>
    <s v=" https://gateway-apim-test.vuce.gob.pe/pass-through-https-cert/cp2/processdue/1.0/camunda/init "/>
    <s v=" {&quot;acronimo&quot;:&quot;LP&quot;,&quot;tipoSeguimientoId&quot;:1,&quot;document&quot;:&quot;&quot;,&quot;documentInstance&quot;:&quot;&quot;,&quot;body&quot;:{&quot;listaPasajeroId&quot;:1562,&quot;tipoSeguimientoId&quot;:1,&quot;estado&quot;:&quot;S&quot;,&quot;usuidRegAud&quot;:&quot;ADMIN&quot;,&quot;usubdRegAud&quot;:&quot;ADMIN&quot;,&quot;escalaId&quot;:2180,&quot;indicadorEs&quot;:&quot;E&quot;,&quot;indPasajero&quot;:true,&quot;pasajeros&quot;:[{&quot;pasajeroId&quot;:9473,&quot;fechaVctoFiebre&quot;:&quot;2025-07-02T05:00:00.000Z&quot;,&quot;fechaEmision&quot;:&quot;2025-07-02T05:00:00.000Z&quot;,&quot;estado&quot;:&quot;S&quot;,&quot;puertoEmbarque&quot;:&quot;420&quot;,&quot;puertoDesembarque&quot;:&quot;1615&quot;,&quot;enTransito&quot;:false,&quot;persona&quot;:{&quot;personaId&quot;:2649,&quot;nombrePersona&quot;:&quot;PASAJERI&quot;,&quot;primerApellido&quot;:&quot;UNO&quot;,&quot;segundoApellido&quot;:&quot;&quot;,&quot;fechaNacimiento&quot;:&quot;2025-04-11T05:00:00.000Z&quot;,&quot;lugarNacimiento&quot;:&quot;&quot;,&quot;tipoDctoId&quot;:&quot;01&quot;,&quot;numeroDcto&quot;:&quot;12322221&quot;,&quot;fechaExpiraDcto&quot;:&quot;2025-08-07T05:00:00.000Z&quot;,&quot;sexo&quot;:&quot;M&quot;,&quot;paisNacionalidadId&quot;:353,&quot;paisNacimientoId&quot;:360}},{&quot;pasajeroId&quot;:null,&quot;fechaVctoFiebre&quot;:null,&quot;fechaEmision&quot;:&quot;1989-07-21T05:00:00.000Z&quot;,&quot;estado&quot;:&quot;S&quot;,&quot;puertoEmbarque&quot;:3997,&quot;puertoDesembarque&quot;:2,&quot;enTransito&quot;:true,&quot;persona&quot;:{&quot;personaId&quot;:7,&quot;nombrePersona&quot;:&quot;JUAN&quot;,&quot;primerApellido&quot;:&quot;PEREZ&quot;,&quot;segundoApellido&quot;:&quot;DIAZ&quot;,&quot;fechaNacimiento&quot;:&quot;1971-04-04T05:00:00.000Z&quot;,&quot;lugarNacimiento&quot;:&quot;&quot;,&quot;tipoDctoId&quot;:&quot;07&quot;,&quot;numeroDcto&quot;:&quot;QWER12&quot;,&quot;fechaExpiraDcto&quot;:&quot;2029-01-21T05:00:00.000Z&quot;,&quot;sexo&quot;:&quot;M&quot;,&quot;paisNacionalidadId&quot;:283,&quot;paisNacimientoId&quot;:281}},{&quot;pasajeroId&quot;:null,&quot;fechaVctoFiebre&quot;:null,&quot;fechaEmision&quot;:&quot;2025-08-04T05:00:00.000Z&quot;,&quot;estado&quot;:&quot;S&quot;,&quot;puertoEmbarque&quot;:79,&quot;puertoDesembarque&quot;:79,&quot;enTransito&quot;:true,&quot;persona&quot;:{&quot;personaId&quot;:1611,&quot;nombrePersona&quot;:&quot;SA&quot;,&quot;primerApellido&quot;:&quot;C&quot;,&quot;segundoApellido&quot;:&quot;G&quot;,&quot;fechaNacimiento&quot;:&quot;1991-07-19T05:00:00.000Z&quot;,&quot;lugarNacimiento&quot;:&quot;&quot;,&quot;tipoDctoId&quot;:&quot;01&quot;,&quot;numeroDcto&quot;:&quot;22222222&quot;,&quot;fechaExpiraDcto&quot;:&quot;2025-08-16T05:00:00.000Z&quot;,&quot;sexo&quot;:&quot;F&quot;,&quot;paisNacionalidadId&quot;:353,&quot;paisNacimientoId&quot;:312}}],&quot;comentario&quot;:null},&quot;anuncio&quot;:false,&quot;id&quot;:null,&quot;registerArrival&quot;:false,&quot;directReception&quot;:false,&quot;corrected&quot;:false,&quot;requiredNill&quot;:false,&quot;escalaId&quot;:2180,&quot;acronymList&quot;:[&quot;PBIP&quot;,&quot;LT&quot;,&quot;LP&quot;,&quot;CP&quot;,&quot;DMS&quot;,&quot;LN&quot;,&quot;PR&quot;,&quot;DGA&quot;,&quot;DCAR&quot;]}"/>
    <s v=" Bearer eyJhbGciOiJSUzI1NiIsInR5cCIgOiAiSldUIiwia2lkIiA6ICJZbzNJa18xYU9XUk5QcWxPLVJVTmUzVjhESldTU2U0eUgybFp4MG52cy1rIn0.eyJleHAiOjE3NTU1NDc3NjQsImlhdCI6MTc1NTU0NTk2NCwianRpIjoiOWExNzdlNzctY2Q5Yy00MDBjLTk0OWUtNTRjNjc4OWIxNmFk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yY2ZiZWI2OC1jZTZkLTQ0N2QtYjM2My00ZThjMzhlNWE3YjU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yY2ZiZWI2OC1jZTZkLTQ0N2QtYjM2My00ZThjMzhlNWE3YjU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m0QYSaXH1iM0L2z0slPXTHcP03-WY8osvzSpIBdwiCuVDLRiaC_IVS2AXn5QC4xiyU993DWJLsF91HVpRK_E3KMiqFG23vrCEAadBgM4Wv3C_FhTHJyLKfjbA4YiqUNeSlMsY2ZOZ6r6_Xv_-O-ifanQnCl2EQin97jK1GiZInkrtGsdw8NBo8efvBKPM57dzxbnXRwZF8mme8SYNdWj1mnebxv1dcrwzwweF5tNCrpSvHt6N3nE_dKjvBmm61N98AQpFs--09a_nsRuBCX6IJGFmXDXLbvkPKqcoy1Swc8oyKXaLUq5vh4vCVItJOsAfVYhcRMP18khdGIdznbd1w "/>
    <n v="101"/>
    <s v=" 101 | Rosa Odar Prueba "/>
    <s v=" application/json, text/plain, */* "/>
    <s v=" application/json "/>
    <n v="20100010136"/>
    <s v="processdue"/>
    <s v=" https://gateway-apim-test.vuce.gob.pe/pass-through-https-cert/cp2/processdue/1.0/camunda/init "/>
    <n v="95"/>
    <n v="95"/>
    <s v=" https://gateway-apim-test.vuce.gob.pe/pass-through-https-cert/cp2/processdue/1.0/camunda/init "/>
    <s v=" https://gateway-apim-test.vuce.gob.pe/pass-through-https-cert/cp2/processdue/1.0/camunda/init "/>
    <x v="19"/>
  </r>
  <r>
    <s v="Pasajero"/>
    <x v="0"/>
    <x v="0"/>
    <x v="114"/>
    <x v="2"/>
    <s v=" https://gateway-apim-test.vuce.gob.pe/pass-through-https-cert/cp2/processdue/1.0/camunda/init "/>
    <s v=" {&quot;acronimo&quot;:&quot;LP&quot;,&quot;tipoSeguimientoId&quot;:2,&quot;document&quot;:&quot;&quot;,&quot;documentInstance&quot;:&quot;&quot;,&quot;body&quot;:{&quot;listaPasajeroId&quot;:1562,&quot;tipoSeguimientoId&quot;:2,&quot;estado&quot;:&quot;S&quot;,&quot;usuidRegAud&quot;:&quot;ADMIN&quot;,&quot;usubdRegAud&quot;:&quot;ADMIN&quot;,&quot;escalaId&quot;:2180,&quot;indicadorEs&quot;:&quot;E&quot;,&quot;indPasajero&quot;:true,&quot;pasajeros&quot;:[{&quot;pasajeroId&quot;:9473,&quot;fechaVctoFiebre&quot;:&quot;2025-07-02T05:00:00.000Z&quot;,&quot;fechaEmision&quot;:&quot;2025-07-02T05:00:00.000Z&quot;,&quot;estado&quot;:&quot;S&quot;,&quot;puertoEmbarque&quot;:&quot;420&quot;,&quot;puertoDesembarque&quot;:&quot;1615&quot;,&quot;enTransito&quot;:false,&quot;persona&quot;:{&quot;personaId&quot;:2649,&quot;nombrePersona&quot;:&quot;PASAJERI&quot;,&quot;primerApellido&quot;:&quot;UNO&quot;,&quot;segundoApellido&quot;:&quot;&quot;,&quot;fechaNacimiento&quot;:&quot;2025-04-11T05:00:00.000Z&quot;,&quot;lugarNacimiento&quot;:&quot;&quot;,&quot;tipoDctoId&quot;:&quot;01&quot;,&quot;numeroDcto&quot;:&quot;12322221&quot;,&quot;fechaExpiraDcto&quot;:&quot;2025-08-07T05:00:00.000Z&quot;,&quot;sexo&quot;:&quot;M&quot;,&quot;paisNacionalidadId&quot;:353,&quot;paisNacimientoId&quot;:360}},{&quot;pasajeroId&quot;:9493,&quot;fechaVctoFiebre&quot;:null,&quot;fechaEmision&quot;:&quot;2025-08-04T05:00:00.000Z&quot;,&quot;estado&quot;:&quot;S&quot;,&quot;puertoEmbarque&quot;:&quot;79&quot;,&quot;puertoDesembarque&quot;:&quot;79&quot;,&quot;enTransito&quot;:true,&quot;persona&quot;:{&quot;personaId&quot;:1611,&quot;nombrePersona&quot;:&quot;SA&quot;,&quot;primerApellido&quot;:&quot;C&quot;,&quot;segundoApellido&quot;:&quot;G&quot;,&quot;fechaNacimiento&quot;:&quot;1991-07-19T05:00:00.000Z&quot;,&quot;lugarNacimiento&quot;:&quot;&quot;,&quot;tipoDctoId&quot;:&quot;01&quot;,&quot;numeroDcto&quot;:&quot;22222222&quot;,&quot;fechaExpiraDcto&quot;:&quot;2025-08-16T05:00:00.000Z&quot;,&quot;sexo&quot;:&quot;F&quot;,&quot;paisNacionalidadId&quot;:353,&quot;paisNacimientoId&quot;:312}},{&quot;pasajeroId&quot;:9492,&quot;fechaVctoFiebre&quot;:null,&quot;fechaEmision&quot;:&quot;1989-07-21T05:00:00.000Z&quot;,&quot;estado&quot;:&quot;S&quot;,&quot;puertoEmbarque&quot;:&quot;3997&quot;,&quot;puertoDesembarque&quot;:&quot;2&quot;,&quot;enTransito&quot;:true,&quot;persona&quot;:{&quot;personaId&quot;:7,&quot;nombrePersona&quot;:&quot;JUAN&quot;,&quot;primerApellido&quot;:&quot;PEREZ&quot;,&quot;segundoApellido&quot;:&quot;DIAZ&quot;,&quot;fechaNacimiento&quot;:&quot;1971-04-04T05:00:00.000Z&quot;,&quot;lugarNacimiento&quot;:&quot;&quot;,&quot;tipoDctoId&quot;:&quot;07&quot;,&quot;numeroDcto&quot;:&quot;QWER12&quot;,&quot;fechaExpiraDcto&quot;:&quot;2029-01-21T05:00:00.000Z&quot;,&quot;sexo&quot;:&quot;M&quot;,&quot;paisNacionalidadId&quot;:283,&quot;paisNacimientoId&quot;:281}}],&quot;comentario&quot;:null},&quot;anuncio&quot;:false,&quot;id&quot;:null,&quot;registerArrival&quot;:false,&quot;directReception&quot;:false,&quot;corrected&quot;:false,&quot;requiredNill&quot;:false,&quot;escalaId&quot;:2180,&quot;acronymList&quot;:[&quot;PBIP&quot;,&quot;LT&quot;,&quot;LP&quot;,&quot;CP&quot;,&quot;DMS&quot;,&quot;LN&quot;,&quot;PR&quot;,&quot;DGA&quot;,&quot;DCAR&quot;]}"/>
    <s v=" Bearer eyJhbGciOiJSUzI1NiIsInR5cCIgOiAiSldUIiwia2lkIiA6ICJZbzNJa18xYU9XUk5QcWxPLVJVTmUzVjhESldTU2U0eUgybFp4MG52cy1rIn0.eyJleHAiOjE3NTU1NDc3NjQsImlhdCI6MTc1NTU0NTk2NCwianRpIjoiOWExNzdlNzctY2Q5Yy00MDBjLTk0OWUtNTRjNjc4OWIxNmFk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yY2ZiZWI2OC1jZTZkLTQ0N2QtYjM2My00ZThjMzhlNWE3YjU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yY2ZiZWI2OC1jZTZkLTQ0N2QtYjM2My00ZThjMzhlNWE3YjU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m0QYSaXH1iM0L2z0slPXTHcP03-WY8osvzSpIBdwiCuVDLRiaC_IVS2AXn5QC4xiyU993DWJLsF91HVpRK_E3KMiqFG23vrCEAadBgM4Wv3C_FhTHJyLKfjbA4YiqUNeSlMsY2ZOZ6r6_Xv_-O-ifanQnCl2EQin97jK1GiZInkrtGsdw8NBo8efvBKPM57dzxbnXRwZF8mme8SYNdWj1mnebxv1dcrwzwweF5tNCrpSvHt6N3nE_dKjvBmm61N98AQpFs--09a_nsRuBCX6IJGFmXDXLbvkPKqcoy1Swc8oyKXaLUq5vh4vCVItJOsAfVYhcRMP18khdGIdznbd1w "/>
    <n v="101"/>
    <s v=" 101 | Rosa Odar Prueba "/>
    <s v=" application/json, text/plain, */* "/>
    <s v=" application/json "/>
    <n v="20100010136"/>
    <s v="processdue"/>
    <s v=" https://gateway-apim-test.vuce.gob.pe/pass-through-https-cert/cp2/processdue/1.0/camunda/init "/>
    <n v="95"/>
    <n v="95"/>
    <s v=" https://gateway-apim-test.vuce.gob.pe/pass-through-https-cert/cp2/processdue/1.0/camunda/init "/>
    <s v=" https://gateway-apim-test.vuce.gob.pe/pass-through-https-cert/cp2/processdue/1.0/camunda/init "/>
    <x v="19"/>
  </r>
  <r>
    <s v="Pasajero - Opinar"/>
    <x v="0"/>
    <x v="0"/>
    <x v="109"/>
    <x v="0"/>
    <s v=" https://gateway-apim-test.vuce.gob.pe/pass-through-https-cert/cp2/cambioagenciatripulante-query/1.0/pais/lista "/>
    <s v="No aplica"/>
    <s v=" Bearer eyJhbGciOiJSUzI1NiIsInR5cCIgOiAiSldUIiwia2lkIiA6ICJZbzNJa18xYU9XUk5QcWxPLVJVTmUzVjhESldTU2U0eUgybFp4MG52cy1rIn0.eyJleHAiOjE3NTU1NDk2NzQsImlhdCI6MTc1NTU0Nzg3NCwianRpIjoiOTUzMWRjNzUtZWNlOC00YWYwLTlmNmUtMmJiNzIxMTIzNjFlIiwiaXNzIjoiaHR0cHM6Ly9hdXRob3JpemUtdGVzdC52dWNlLmdvYi5wZS9hdXRoMi9yZWFsbXMvYXV0ZW50aWNhY2lvbjIiLCJhdWQiOiJhY2NvdW50Iiwic3ViIjoiZjo1ODY4MTA4Zi0yZTdkLTQ4NGEtYTZkYi00ZWYyMmZhZjJlYWE6Y3AtY2VydGktMDdAZ21haWwuY29tIiwidHlwIjoiQmVhcmVyIiwiYXpwIjoibGFuZGluZy1hdXRoMiIsInNlc3Npb25fc3RhdGUiOiI2Nzg2NWVlYS1lMzJjLTQyMGQtODAyOS1iZjYwM2Q4MzYzZjg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2Nzg2NWVlYS1lMzJjLTQyMGQtODAyOS1iZjYwM2Q4MzYzZjgiLCJlbWFpbF92ZXJpZmllZCI6ZmFsc2UsImRlc1RpcG9Eb2N1bWVudG8iOiJETkkiLCJjb2RUaXBvRG9jdW1lbnRvIjoiMiIsInByZWZlcnJlZF91c2VybmFtZSI6ImNwLWNlcnRpLTA3QGdtYWlsLmNvbSIsIm51bWVyb0RvY3VtZW50byI6IjQwODk4MDAyIiwiYXBlTWF0ZXJubyI6Ikh1YW1hbiIsIm5vbWJyZUNvbXBsZXRvIjoiRmVsaXBlIFRvcnJlcyBIdWFtYW4iLCJhcGVQYXRlcm5vIjoiVG9ycmVzIiwiZW1haWwiOiJjcC1jZXJ0aS0wN0BnbWFpbC5jb20iLCJub21icmVzIjoiRmVsaXBlIn0.fE2AJAIOXnoZLYFxnLvJUqe9fLdWe8Yp6fAyFHPI_TQU7LXHSA6h4MIBLZRJh_21RNpCvmUh_QSUYupF7faf0zKu7xmOItZ7GTpDd4knCrpEJZBo1zZUC2iLwRsLK8FIUygp_L01hAHCFcKj-1t7EBXjBFN-8SGKgiH6DatgWXc6vbn2QKiaAY_4ILtRP5BU3YJNwK4l7bidrabUxnivm-Jv6T-VoCqvWHzYBRkH76WxrMgismuS2jsuULQJqH66e8BX3EliKN2JLNedE2cPKRUm7bM5FN90Kg7w-vPJktUXv1q83hsn6zYsxB4jyxdcR_FGFKp6oyQhGEaoWc53vA "/>
    <n v="106"/>
    <s v=" 106 | Felipe Torres Huaman "/>
    <s v=" application/json, text/plain, */* "/>
    <s v=" No aplica "/>
    <n v="20551239692"/>
    <s v="cambioagenciatripulante-query"/>
    <s v=" https://gateway-apim-test.vuce.gob.pe/pass-through-https-cert/cp2/cambioagenciatripulante-query/1.0/pais/lista "/>
    <n v="112"/>
    <n v="112"/>
    <s v=" https://gateway-apim-test.vuce.gob.pe/pass-through-https-cert/cp2/cambioagenciatripulante-query/1.0/pais/lista "/>
    <s v=" https://gateway-apim-test.vuce.gob.pe/pass-through-https-cert/cp2/cambioagenciatripulante-query/1.0/pais/lista "/>
    <x v="177"/>
  </r>
  <r>
    <s v="Pasajero - Opinar"/>
    <x v="0"/>
    <x v="0"/>
    <x v="109"/>
    <x v="0"/>
    <s v=" https://gateway-apim-test.vuce.gob.pe/pass-through-https-cert/cp2/comunes-query/1.0/master/allByCode?code=puerto "/>
    <s v="No aplica"/>
    <s v=" Bearer eyJhbGciOiJSUzI1NiIsInR5cCIgOiAiSldUIiwia2lkIiA6ICJZbzNJa18xYU9XUk5QcWxPLVJVTmUzVjhESldTU2U0eUgybFp4MG52cy1rIn0.eyJleHAiOjE3NTU1NDk2NzQsImlhdCI6MTc1NTU0Nzg3NCwianRpIjoiOTUzMWRjNzUtZWNlOC00YWYwLTlmNmUtMmJiNzIxMTIzNjFlIiwiaXNzIjoiaHR0cHM6Ly9hdXRob3JpemUtdGVzdC52dWNlLmdvYi5wZS9hdXRoMi9yZWFsbXMvYXV0ZW50aWNhY2lvbjIiLCJhdWQiOiJhY2NvdW50Iiwic3ViIjoiZjo1ODY4MTA4Zi0yZTdkLTQ4NGEtYTZkYi00ZWYyMmZhZjJlYWE6Y3AtY2VydGktMDdAZ21haWwuY29tIiwidHlwIjoiQmVhcmVyIiwiYXpwIjoibGFuZGluZy1hdXRoMiIsInNlc3Npb25fc3RhdGUiOiI2Nzg2NWVlYS1lMzJjLTQyMGQtODAyOS1iZjYwM2Q4MzYzZjg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2Nzg2NWVlYS1lMzJjLTQyMGQtODAyOS1iZjYwM2Q4MzYzZjgiLCJlbWFpbF92ZXJpZmllZCI6ZmFsc2UsImRlc1RpcG9Eb2N1bWVudG8iOiJETkkiLCJjb2RUaXBvRG9jdW1lbnRvIjoiMiIsInByZWZlcnJlZF91c2VybmFtZSI6ImNwLWNlcnRpLTA3QGdtYWlsLmNvbSIsIm51bWVyb0RvY3VtZW50byI6IjQwODk4MDAyIiwiYXBlTWF0ZXJubyI6Ikh1YW1hbiIsIm5vbWJyZUNvbXBsZXRvIjoiRmVsaXBlIFRvcnJlcyBIdWFtYW4iLCJhcGVQYXRlcm5vIjoiVG9ycmVzIiwiZW1haWwiOiJjcC1jZXJ0aS0wN0BnbWFpbC5jb20iLCJub21icmVzIjoiRmVsaXBlIn0.fE2AJAIOXnoZLYFxnLvJUqe9fLdWe8Yp6fAyFHPI_TQU7LXHSA6h4MIBLZRJh_21RNpCvmUh_QSUYupF7faf0zKu7xmOItZ7GTpDd4knCrpEJZBo1zZUC2iLwRsLK8FIUygp_L01hAHCFcKj-1t7EBXjBFN-8SGKgiH6DatgWXc6vbn2QKiaAY_4ILtRP5BU3YJNwK4l7bidrabUxnivm-Jv6T-VoCqvWHzYBRkH76WxrMgismuS2jsuULQJqH66e8BX3EliKN2JLNedE2cPKRUm7bM5FN90Kg7w-vPJktUXv1q83hsn6zYsxB4jyxdcR_FGFKp6oyQhGEaoWc53vA "/>
    <n v="106"/>
    <s v=" 106 | Felipe Torres Huaman "/>
    <s v=" application/json, text/plain, */* "/>
    <s v=" No aplica "/>
    <n v="20551239692"/>
    <s v="comunes-query"/>
    <s v="https://gateway-apim-test.vuce.gob.pe/pass-through-https-cert/cp2/comunes-query/1.0/master/allByCode?code=puerto "/>
    <n v="113"/>
    <n v="101"/>
    <s v="https://gateway-apim-test.vuce.gob.pe/pass-through-https-cert/cp2/comunes-query/1.0/master/allByCode?"/>
    <s v="https://gateway-apim-test.vuce.gob.pe/pass-through-https-cert/cp2/comunes-query/1.0/master/allByCode?"/>
    <x v="46"/>
  </r>
  <r>
    <s v="Pasajero - Opinar"/>
    <x v="0"/>
    <x v="0"/>
    <x v="109"/>
    <x v="0"/>
    <s v=" https://gateway-apim-test.vuce.gob.pe/pass-through-https-cert/cp2/comunes-query/1.0/master/findByCode?codigo=TIPO_DOC_IDENTIDAD "/>
    <s v="No aplica"/>
    <s v=" Bearer eyJhbGciOiJSUzI1NiIsInR5cCIgOiAiSldUIiwia2lkIiA6ICJZbzNJa18xYU9XUk5QcWxPLVJVTmUzVjhESldTU2U0eUgybFp4MG52cy1rIn0.eyJleHAiOjE3NTU1NDk2NzQsImlhdCI6MTc1NTU0Nzg3NCwianRpIjoiOTUzMWRjNzUtZWNlOC00YWYwLTlmNmUtMmJiNzIxMTIzNjFlIiwiaXNzIjoiaHR0cHM6Ly9hdXRob3JpemUtdGVzdC52dWNlLmdvYi5wZS9hdXRoMi9yZWFsbXMvYXV0ZW50aWNhY2lvbjIiLCJhdWQiOiJhY2NvdW50Iiwic3ViIjoiZjo1ODY4MTA4Zi0yZTdkLTQ4NGEtYTZkYi00ZWYyMmZhZjJlYWE6Y3AtY2VydGktMDdAZ21haWwuY29tIiwidHlwIjoiQmVhcmVyIiwiYXpwIjoibGFuZGluZy1hdXRoMiIsInNlc3Npb25fc3RhdGUiOiI2Nzg2NWVlYS1lMzJjLTQyMGQtODAyOS1iZjYwM2Q4MzYzZjg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2Nzg2NWVlYS1lMzJjLTQyMGQtODAyOS1iZjYwM2Q4MzYzZjgiLCJlbWFpbF92ZXJpZmllZCI6ZmFsc2UsImRlc1RpcG9Eb2N1bWVudG8iOiJETkkiLCJjb2RUaXBvRG9jdW1lbnRvIjoiMiIsInByZWZlcnJlZF91c2VybmFtZSI6ImNwLWNlcnRpLTA3QGdtYWlsLmNvbSIsIm51bWVyb0RvY3VtZW50byI6IjQwODk4MDAyIiwiYXBlTWF0ZXJubyI6Ikh1YW1hbiIsIm5vbWJyZUNvbXBsZXRvIjoiRmVsaXBlIFRvcnJlcyBIdWFtYW4iLCJhcGVQYXRlcm5vIjoiVG9ycmVzIiwiZW1haWwiOiJjcC1jZXJ0aS0wN0BnbWFpbC5jb20iLCJub21icmVzIjoiRmVsaXBlIn0.fE2AJAIOXnoZLYFxnLvJUqe9fLdWe8Yp6fAyFHPI_TQU7LXHSA6h4MIBLZRJh_21RNpCvmUh_QSUYupF7faf0zKu7xmOItZ7GTpDd4knCrpEJZBo1zZUC2iLwRsLK8FIUygp_L01hAHCFcKj-1t7EBXjBFN-8SGKgiH6DatgWXc6vbn2QKiaAY_4ILtRP5BU3YJNwK4l7bidrabUxnivm-Jv6T-VoCqvWHzYBRkH76WxrMgismuS2jsuULQJqH66e8BX3EliKN2JLNedE2cPKRUm7bM5FN90Kg7w-vPJktUXv1q83hsn6zYsxB4jyxdcR_FGFKp6oyQhGEaoWc53vA "/>
    <n v="106"/>
    <s v=" 106 | Felipe Torres Huaman "/>
    <s v=" application/json, text/plain, */* "/>
    <s v=" No aplica "/>
    <n v="20551239692"/>
    <s v="comunes-query"/>
    <s v=" https://gateway-apim-test.vuce.gob.pe/pass-through-https-cert/cp2/comunes-query/1.0/master/findByCode?codigo=TIPO_DOC_IDENTIDAD "/>
    <n v="129"/>
    <n v="103"/>
    <s v=" https://gateway-apim-test.vuce.gob.pe/pass-through-https-cert/cp2/comunes-query/1.0/master/findByCode?"/>
    <s v=" https://gateway-apim-test.vuce.gob.pe/pass-through-https-cert/cp2/comunes-query/1.0/master/findByCode?"/>
    <x v="6"/>
  </r>
  <r>
    <s v="Pasajero - Opinar"/>
    <x v="0"/>
    <x v="0"/>
    <x v="116"/>
    <x v="1"/>
    <s v=" https://gateway-apim-test.vuce.gob.pe/pass-through-https-cert/cp2/gestionduenave-command/1.0/escala-revision "/>
    <s v=" {&quot;escala&quot;:2180,&quot;ruc&quot;:&quot;20551239692&quot;,&quot;indEnRevision&quot;:true,&quot;user&quot;:&quot;106 | Felipe Torres Huaman&quot;} "/>
    <s v=" Bearer eyJhbGciOiJSUzI1NiIsInR5cCIgOiAiSldUIiwia2lkIiA6ICJZbzNJa18xYU9XUk5QcWxPLVJVTmUzVjhESldTU2U0eUgybFp4MG52cy1rIn0.eyJleHAiOjE3NTU1NDk2NzQsImlhdCI6MTc1NTU0Nzg3NCwianRpIjoiOTUzMWRjNzUtZWNlOC00YWYwLTlmNmUtMmJiNzIxMTIzNjFlIiwiaXNzIjoiaHR0cHM6Ly9hdXRob3JpemUtdGVzdC52dWNlLmdvYi5wZS9hdXRoMi9yZWFsbXMvYXV0ZW50aWNhY2lvbjIiLCJhdWQiOiJhY2NvdW50Iiwic3ViIjoiZjo1ODY4MTA4Zi0yZTdkLTQ4NGEtYTZkYi00ZWYyMmZhZjJlYWE6Y3AtY2VydGktMDdAZ21haWwuY29tIiwidHlwIjoiQmVhcmVyIiwiYXpwIjoibGFuZGluZy1hdXRoMiIsInNlc3Npb25fc3RhdGUiOiI2Nzg2NWVlYS1lMzJjLTQyMGQtODAyOS1iZjYwM2Q4MzYzZjg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2Nzg2NWVlYS1lMzJjLTQyMGQtODAyOS1iZjYwM2Q4MzYzZjgiLCJlbWFpbF92ZXJpZmllZCI6ZmFsc2UsImRlc1RpcG9Eb2N1bWVudG8iOiJETkkiLCJjb2RUaXBvRG9jdW1lbnRvIjoiMiIsInByZWZlcnJlZF91c2VybmFtZSI6ImNwLWNlcnRpLTA3QGdtYWlsLmNvbSIsIm51bWVyb0RvY3VtZW50byI6IjQwODk4MDAyIiwiYXBlTWF0ZXJubyI6Ikh1YW1hbiIsIm5vbWJyZUNvbXBsZXRvIjoiRmVsaXBlIFRvcnJlcyBIdWFtYW4iLCJhcGVQYXRlcm5vIjoiVG9ycmVzIiwiZW1haWwiOiJjcC1jZXJ0aS0wN0BnbWFpbC5jb20iLCJub21icmVzIjoiRmVsaXBlIn0.fE2AJAIOXnoZLYFxnLvJUqe9fLdWe8Yp6fAyFHPI_TQU7LXHSA6h4MIBLZRJh_21RNpCvmUh_QSUYupF7faf0zKu7xmOItZ7GTpDd4knCrpEJZBo1zZUC2iLwRsLK8FIUygp_L01hAHCFcKj-1t7EBXjBFN-8SGKgiH6DatgWXc6vbn2QKiaAY_4ILtRP5BU3YJNwK4l7bidrabUxnivm-Jv6T-VoCqvWHzYBRkH76WxrMgismuS2jsuULQJqH66e8BX3EliKN2JLNedE2cPKRUm7bM5FN90Kg7w-vPJktUXv1q83hsn6zYsxB4jyxdcR_FGFKp6oyQhGEaoWc53vA "/>
    <n v="106"/>
    <s v=" 106 | Felipe Torres Huaman "/>
    <s v=" application/json, text/plain, */* "/>
    <s v=" application/json "/>
    <n v="20551239692"/>
    <s v="gestionduenave-command"/>
    <s v="https://gateway-apim-test.vuce.gob.pe/pass-through-https-cert/cp2/gestionduenave-command/1.0/escala-revision "/>
    <n v="109"/>
    <n v="109"/>
    <s v="https://gateway-apim-test.vuce.gob.pe/pass-through-https-cert/cp2/gestionduenave-command/1.0/escala-revision "/>
    <s v="https://gateway-apim-test.vuce.gob.pe/pass-through-https-cert/cp2/gestionduenave-command/1.0/escala-revision "/>
    <x v="35"/>
  </r>
  <r>
    <s v="Pasajero - Opinar"/>
    <x v="0"/>
    <x v="0"/>
    <x v="117"/>
    <x v="0"/>
    <s v=" https://gateway-apim-test.vuce.gob.pe/pass-through-https-cert/cp2/gestionduenave-query/1.0/agency/findByRuc?ruc=20100010136 "/>
    <s v="No aplica"/>
    <s v=" Bearer eyJhbGciOiJSUzI1NiIsInR5cCIgOiAiSldUIiwia2lkIiA6ICJZbzNJa18xYU9XUk5QcWxPLVJVTmUzVjhESldTU2U0eUgybFp4MG52cy1rIn0.eyJleHAiOjE3NTU1NDk2NzQsImlhdCI6MTc1NTU0Nzg3NCwianRpIjoiOTUzMWRjNzUtZWNlOC00YWYwLTlmNmUtMmJiNzIxMTIzNjFlIiwiaXNzIjoiaHR0cHM6Ly9hdXRob3JpemUtdGVzdC52dWNlLmdvYi5wZS9hdXRoMi9yZWFsbXMvYXV0ZW50aWNhY2lvbjIiLCJhdWQiOiJhY2NvdW50Iiwic3ViIjoiZjo1ODY4MTA4Zi0yZTdkLTQ4NGEtYTZkYi00ZWYyMmZhZjJlYWE6Y3AtY2VydGktMDdAZ21haWwuY29tIiwidHlwIjoiQmVhcmVyIiwiYXpwIjoibGFuZGluZy1hdXRoMiIsInNlc3Npb25fc3RhdGUiOiI2Nzg2NWVlYS1lMzJjLTQyMGQtODAyOS1iZjYwM2Q4MzYzZjg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2Nzg2NWVlYS1lMzJjLTQyMGQtODAyOS1iZjYwM2Q4MzYzZjgiLCJlbWFpbF92ZXJpZmllZCI6ZmFsc2UsImRlc1RpcG9Eb2N1bWVudG8iOiJETkkiLCJjb2RUaXBvRG9jdW1lbnRvIjoiMiIsInByZWZlcnJlZF91c2VybmFtZSI6ImNwLWNlcnRpLTA3QGdtYWlsLmNvbSIsIm51bWVyb0RvY3VtZW50byI6IjQwODk4MDAyIiwiYXBlTWF0ZXJubyI6Ikh1YW1hbiIsIm5vbWJyZUNvbXBsZXRvIjoiRmVsaXBlIFRvcnJlcyBIdWFtYW4iLCJhcGVQYXRlcm5vIjoiVG9ycmVzIiwiZW1haWwiOiJjcC1jZXJ0aS0wN0BnbWFpbC5jb20iLCJub21icmVzIjoiRmVsaXBlIn0.fE2AJAIOXnoZLYFxnLvJUqe9fLdWe8Yp6fAyFHPI_TQU7LXHSA6h4MIBLZRJh_21RNpCvmUh_QSUYupF7faf0zKu7xmOItZ7GTpDd4knCrpEJZBo1zZUC2iLwRsLK8FIUygp_L01hAHCFcKj-1t7EBXjBFN-8SGKgiH6DatgWXc6vbn2QKiaAY_4ILtRP5BU3YJNwK4l7bidrabUxnivm-Jv6T-VoCqvWHzYBRkH76WxrMgismuS2jsuULQJqH66e8BX3EliKN2JLNedE2cPKRUm7bM5FN90Kg7w-vPJktUXv1q83hsn6zYsxB4jyxdcR_FGFKp6oyQhGEaoWc53vA "/>
    <n v="106"/>
    <s v=" 106 | Felipe Torres Huaman "/>
    <s v=" application/json, text/plain, */* "/>
    <s v=" No aplica "/>
    <n v="20551239692"/>
    <s v="gestionduenave-query"/>
    <s v=" https://gateway-apim-test.vuce.gob.pe/pass-through-https-cert/cp2/gestionduenave-query/1.0/agency/findByRuc?ruc=20100010136 "/>
    <n v="125"/>
    <n v="109"/>
    <s v=" https://gateway-apim-test.vuce.gob.pe/pass-through-https-cert/cp2/gestionduenave-query/1.0/agency/findByRuc?"/>
    <s v=" https://gateway-apim-test.vuce.gob.pe/pass-through-https-cert/cp2/gestionduenave-query/1.0/agency/findByRuc?"/>
    <x v="36"/>
  </r>
  <r>
    <s v="Pasajero - Opinar"/>
    <x v="0"/>
    <x v="0"/>
    <x v="116"/>
    <x v="0"/>
    <s v=" https://gateway-apim-test.vuce.gob.pe/pass-through-https-cert/cp2/gestionduenave-query/1.0/agency/findByRuc?ruc=20100010136 "/>
    <s v="No aplica"/>
    <s v=" Bearer eyJhbGciOiJSUzI1NiIsInR5cCIgOiAiSldUIiwia2lkIiA6ICJZbzNJa18xYU9XUk5QcWxPLVJVTmUzVjhESldTU2U0eUgybFp4MG52cy1rIn0.eyJleHAiOjE3NTU1NDk2NzQsImlhdCI6MTc1NTU0Nzg3NCwianRpIjoiOTUzMWRjNzUtZWNlOC00YWYwLTlmNmUtMmJiNzIxMTIzNjFlIiwiaXNzIjoiaHR0cHM6Ly9hdXRob3JpemUtdGVzdC52dWNlLmdvYi5wZS9hdXRoMi9yZWFsbXMvYXV0ZW50aWNhY2lvbjIiLCJhdWQiOiJhY2NvdW50Iiwic3ViIjoiZjo1ODY4MTA4Zi0yZTdkLTQ4NGEtYTZkYi00ZWYyMmZhZjJlYWE6Y3AtY2VydGktMDdAZ21haWwuY29tIiwidHlwIjoiQmVhcmVyIiwiYXpwIjoibGFuZGluZy1hdXRoMiIsInNlc3Npb25fc3RhdGUiOiI2Nzg2NWVlYS1lMzJjLTQyMGQtODAyOS1iZjYwM2Q4MzYzZjg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2Nzg2NWVlYS1lMzJjLTQyMGQtODAyOS1iZjYwM2Q4MzYzZjgiLCJlbWFpbF92ZXJpZmllZCI6ZmFsc2UsImRlc1RpcG9Eb2N1bWVudG8iOiJETkkiLCJjb2RUaXBvRG9jdW1lbnRvIjoiMiIsInByZWZlcnJlZF91c2VybmFtZSI6ImNwLWNlcnRpLTA3QGdtYWlsLmNvbSIsIm51bWVyb0RvY3VtZW50byI6IjQwODk4MDAyIiwiYXBlTWF0ZXJubyI6Ikh1YW1hbiIsIm5vbWJyZUNvbXBsZXRvIjoiRmVsaXBlIFRvcnJlcyBIdWFtYW4iLCJhcGVQYXRlcm5vIjoiVG9ycmVzIiwiZW1haWwiOiJjcC1jZXJ0aS0wN0BnbWFpbC5jb20iLCJub21icmVzIjoiRmVsaXBlIn0.fE2AJAIOXnoZLYFxnLvJUqe9fLdWe8Yp6fAyFHPI_TQU7LXHSA6h4MIBLZRJh_21RNpCvmUh_QSUYupF7faf0zKu7xmOItZ7GTpDd4knCrpEJZBo1zZUC2iLwRsLK8FIUygp_L01hAHCFcKj-1t7EBXjBFN-8SGKgiH6DatgWXc6vbn2QKiaAY_4ILtRP5BU3YJNwK4l7bidrabUxnivm-Jv6T-VoCqvWHzYBRkH76WxrMgismuS2jsuULQJqH66e8BX3EliKN2JLNedE2cPKRUm7bM5FN90Kg7w-vPJktUXv1q83hsn6zYsxB4jyxdcR_FGFKp6oyQhGEaoWc53vA "/>
    <n v="106"/>
    <s v=" 106 | Felipe Torres Huaman "/>
    <s v=" application/json, text/plain, */* "/>
    <s v=" No aplica "/>
    <n v="20551239692"/>
    <s v="gestionduenave-query"/>
    <s v=" https://gateway-apim-test.vuce.gob.pe/pass-through-https-cert/cp2/gestionduenave-query/1.0/agency/findByRuc?ruc=20100010136 "/>
    <n v="125"/>
    <n v="109"/>
    <s v=" https://gateway-apim-test.vuce.gob.pe/pass-through-https-cert/cp2/gestionduenave-query/1.0/agency/findByRuc?"/>
    <s v=" https://gateway-apim-test.vuce.gob.pe/pass-through-https-cert/cp2/gestionduenave-query/1.0/agency/findByRuc?"/>
    <x v="36"/>
  </r>
  <r>
    <s v="Pasajero - Opinar"/>
    <x v="0"/>
    <x v="0"/>
    <x v="116"/>
    <x v="0"/>
    <s v=" https://gateway-apim-test.vuce.gob.pe/pass-through-https-cert/cp2/gestionduenave-query/1.0/agency/findByRuc?ruc=20551239692 "/>
    <s v="No aplica"/>
    <s v=" Bearer eyJhbGciOiJSUzI1NiIsInR5cCIgOiAiSldUIiwia2lkIiA6ICJZbzNJa18xYU9XUk5QcWxPLVJVTmUzVjhESldTU2U0eUgybFp4MG52cy1rIn0.eyJleHAiOjE3NTU1NDk2NzQsImlhdCI6MTc1NTU0Nzg3NCwianRpIjoiOTUzMWRjNzUtZWNlOC00YWYwLTlmNmUtMmJiNzIxMTIzNjFlIiwiaXNzIjoiaHR0cHM6Ly9hdXRob3JpemUtdGVzdC52dWNlLmdvYi5wZS9hdXRoMi9yZWFsbXMvYXV0ZW50aWNhY2lvbjIiLCJhdWQiOiJhY2NvdW50Iiwic3ViIjoiZjo1ODY4MTA4Zi0yZTdkLTQ4NGEtYTZkYi00ZWYyMmZhZjJlYWE6Y3AtY2VydGktMDdAZ21haWwuY29tIiwidHlwIjoiQmVhcmVyIiwiYXpwIjoibGFuZGluZy1hdXRoMiIsInNlc3Npb25fc3RhdGUiOiI2Nzg2NWVlYS1lMzJjLTQyMGQtODAyOS1iZjYwM2Q4MzYzZjg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2Nzg2NWVlYS1lMzJjLTQyMGQtODAyOS1iZjYwM2Q4MzYzZjgiLCJlbWFpbF92ZXJpZmllZCI6ZmFsc2UsImRlc1RpcG9Eb2N1bWVudG8iOiJETkkiLCJjb2RUaXBvRG9jdW1lbnRvIjoiMiIsInByZWZlcnJlZF91c2VybmFtZSI6ImNwLWNlcnRpLTA3QGdtYWlsLmNvbSIsIm51bWVyb0RvY3VtZW50byI6IjQwODk4MDAyIiwiYXBlTWF0ZXJubyI6Ikh1YW1hbiIsIm5vbWJyZUNvbXBsZXRvIjoiRmVsaXBlIFRvcnJlcyBIdWFtYW4iLCJhcGVQYXRlcm5vIjoiVG9ycmVzIiwiZW1haWwiOiJjcC1jZXJ0aS0wN0BnbWFpbC5jb20iLCJub21icmVzIjoiRmVsaXBlIn0.fE2AJAIOXnoZLYFxnLvJUqe9fLdWe8Yp6fAyFHPI_TQU7LXHSA6h4MIBLZRJh_21RNpCvmUh_QSUYupF7faf0zKu7xmOItZ7GTpDd4knCrpEJZBo1zZUC2iLwRsLK8FIUygp_L01hAHCFcKj-1t7EBXjBFN-8SGKgiH6DatgWXc6vbn2QKiaAY_4ILtRP5BU3YJNwK4l7bidrabUxnivm-Jv6T-VoCqvWHzYBRkH76WxrMgismuS2jsuULQJqH66e8BX3EliKN2JLNedE2cPKRUm7bM5FN90Kg7w-vPJktUXv1q83hsn6zYsxB4jyxdcR_FGFKp6oyQhGEaoWc53vA "/>
    <n v="106"/>
    <s v=" 106 | Felipe Torres Huaman "/>
    <s v=" application/json, text/plain, */* "/>
    <s v=" No aplica "/>
    <n v="20551239692"/>
    <s v="gestionduenave-query"/>
    <s v=" https://gateway-apim-test.vuce.gob.pe/pass-through-https-cert/cp2/gestionduenave-query/1.0/agency/findByRuc?ruc=20551239692 "/>
    <n v="125"/>
    <n v="109"/>
    <s v=" https://gateway-apim-test.vuce.gob.pe/pass-through-https-cert/cp2/gestionduenave-query/1.0/agency/findByRuc?"/>
    <s v=" https://gateway-apim-test.vuce.gob.pe/pass-through-https-cert/cp2/gestionduenave-query/1.0/agency/findByRuc?"/>
    <x v="36"/>
  </r>
  <r>
    <s v="Pasajero - Opinar"/>
    <x v="0"/>
    <x v="0"/>
    <x v="116"/>
    <x v="0"/>
    <s v=" https://gateway-apim-test.vuce.gob.pe/pass-through-https-cert/cp2/gestionduenave-query/1.0/escalas/2180?escalaId=2180 "/>
    <s v="No aplica"/>
    <s v=" Bearer eyJhbGciOiJSUzI1NiIsInR5cCIgOiAiSldUIiwia2lkIiA6ICJZbzNJa18xYU9XUk5QcWxPLVJVTmUzVjhESldTU2U0eUgybFp4MG52cy1rIn0.eyJleHAiOjE3NTU1NDk2NzQsImlhdCI6MTc1NTU0Nzg3NCwianRpIjoiOTUzMWRjNzUtZWNlOC00YWYwLTlmNmUtMmJiNzIxMTIzNjFlIiwiaXNzIjoiaHR0cHM6Ly9hdXRob3JpemUtdGVzdC52dWNlLmdvYi5wZS9hdXRoMi9yZWFsbXMvYXV0ZW50aWNhY2lvbjIiLCJhdWQiOiJhY2NvdW50Iiwic3ViIjoiZjo1ODY4MTA4Zi0yZTdkLTQ4NGEtYTZkYi00ZWYyMmZhZjJlYWE6Y3AtY2VydGktMDdAZ21haWwuY29tIiwidHlwIjoiQmVhcmVyIiwiYXpwIjoibGFuZGluZy1hdXRoMiIsInNlc3Npb25fc3RhdGUiOiI2Nzg2NWVlYS1lMzJjLTQyMGQtODAyOS1iZjYwM2Q4MzYzZjg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2Nzg2NWVlYS1lMzJjLTQyMGQtODAyOS1iZjYwM2Q4MzYzZjgiLCJlbWFpbF92ZXJpZmllZCI6ZmFsc2UsImRlc1RpcG9Eb2N1bWVudG8iOiJETkkiLCJjb2RUaXBvRG9jdW1lbnRvIjoiMiIsInByZWZlcnJlZF91c2VybmFtZSI6ImNwLWNlcnRpLTA3QGdtYWlsLmNvbSIsIm51bWVyb0RvY3VtZW50byI6IjQwODk4MDAyIiwiYXBlTWF0ZXJubyI6Ikh1YW1hbiIsIm5vbWJyZUNvbXBsZXRvIjoiRmVsaXBlIFRvcnJlcyBIdWFtYW4iLCJhcGVQYXRlcm5vIjoiVG9ycmVzIiwiZW1haWwiOiJjcC1jZXJ0aS0wN0BnbWFpbC5jb20iLCJub21icmVzIjoiRmVsaXBlIn0.fE2AJAIOXnoZLYFxnLvJUqe9fLdWe8Yp6fAyFHPI_TQU7LXHSA6h4MIBLZRJh_21RNpCvmUh_QSUYupF7faf0zKu7xmOItZ7GTpDd4knCrpEJZBo1zZUC2iLwRsLK8FIUygp_L01hAHCFcKj-1t7EBXjBFN-8SGKgiH6DatgWXc6vbn2QKiaAY_4ILtRP5BU3YJNwK4l7bidrabUxnivm-Jv6T-VoCqvWHzYBRkH76WxrMgismuS2jsuULQJqH66e8BX3EliKN2JLNedE2cPKRUm7bM5FN90Kg7w-vPJktUXv1q83hsn6zYsxB4jyxdcR_FGFKp6oyQhGEaoWc53vA "/>
    <n v="106"/>
    <s v=" 106 | Felipe Torres Huaman "/>
    <s v=" application/json, text/plain, */* "/>
    <s v=" No aplica "/>
    <n v="20551239692"/>
    <s v="gestionduenave-query"/>
    <s v=" https://gateway-apim-test.vuce.gob.pe/pass-through-https-cert/cp2/gestionduenave-query/1.0/escalas/2180?escalaId=2180 "/>
    <n v="119"/>
    <n v="105"/>
    <s v=" https://gateway-apim-test.vuce.gob.pe/pass-through-https-cert/cp2/gestionduenave-query/1.0/escalas/2180?"/>
    <s v=" https://gateway-apim-test.vuce.gob.pe/pass-through-https-cert/cp2/gestionduenave-query/1.0/escalas/2180?"/>
    <x v="13"/>
  </r>
  <r>
    <s v="Pasajero - Opinar"/>
    <x v="0"/>
    <x v="0"/>
    <x v="116"/>
    <x v="0"/>
    <s v=" https://gateway-apim-test.vuce.gob.pe/pass-through-https-cert/cp2/gestionduenave-query/1.0/escalas/convoy/2180 "/>
    <s v="No aplica"/>
    <s v=" Bearer eyJhbGciOiJSUzI1NiIsInR5cCIgOiAiSldUIiwia2lkIiA6ICJZbzNJa18xYU9XUk5QcWxPLVJVTmUzVjhESldTU2U0eUgybFp4MG52cy1rIn0.eyJleHAiOjE3NTU1NDk2NzQsImlhdCI6MTc1NTU0Nzg3NCwianRpIjoiOTUzMWRjNzUtZWNlOC00YWYwLTlmNmUtMmJiNzIxMTIzNjFlIiwiaXNzIjoiaHR0cHM6Ly9hdXRob3JpemUtdGVzdC52dWNlLmdvYi5wZS9hdXRoMi9yZWFsbXMvYXV0ZW50aWNhY2lvbjIiLCJhdWQiOiJhY2NvdW50Iiwic3ViIjoiZjo1ODY4MTA4Zi0yZTdkLTQ4NGEtYTZkYi00ZWYyMmZhZjJlYWE6Y3AtY2VydGktMDdAZ21haWwuY29tIiwidHlwIjoiQmVhcmVyIiwiYXpwIjoibGFuZGluZy1hdXRoMiIsInNlc3Npb25fc3RhdGUiOiI2Nzg2NWVlYS1lMzJjLTQyMGQtODAyOS1iZjYwM2Q4MzYzZjg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2Nzg2NWVlYS1lMzJjLTQyMGQtODAyOS1iZjYwM2Q4MzYzZjgiLCJlbWFpbF92ZXJpZmllZCI6ZmFsc2UsImRlc1RpcG9Eb2N1bWVudG8iOiJETkkiLCJjb2RUaXBvRG9jdW1lbnRvIjoiMiIsInByZWZlcnJlZF91c2VybmFtZSI6ImNwLWNlcnRpLTA3QGdtYWlsLmNvbSIsIm51bWVyb0RvY3VtZW50byI6IjQwODk4MDAyIiwiYXBlTWF0ZXJubyI6Ikh1YW1hbiIsIm5vbWJyZUNvbXBsZXRvIjoiRmVsaXBlIFRvcnJlcyBIdWFtYW4iLCJhcGVQYXRlcm5vIjoiVG9ycmVzIiwiZW1haWwiOiJjcC1jZXJ0aS0wN0BnbWFpbC5jb20iLCJub21icmVzIjoiRmVsaXBlIn0.fE2AJAIOXnoZLYFxnLvJUqe9fLdWe8Yp6fAyFHPI_TQU7LXHSA6h4MIBLZRJh_21RNpCvmUh_QSUYupF7faf0zKu7xmOItZ7GTpDd4knCrpEJZBo1zZUC2iLwRsLK8FIUygp_L01hAHCFcKj-1t7EBXjBFN-8SGKgiH6DatgWXc6vbn2QKiaAY_4ILtRP5BU3YJNwK4l7bidrabUxnivm-Jv6T-VoCqvWHzYBRkH76WxrMgismuS2jsuULQJqH66e8BX3EliKN2JLNedE2cPKRUm7bM5FN90Kg7w-vPJktUXv1q83hsn6zYsxB4jyxdcR_FGFKp6oyQhGEaoWc53vA "/>
    <n v="106"/>
    <s v=" 106 | Felipe Torres Huaman "/>
    <s v=" application/json, text/plain, */* "/>
    <s v=" No aplica "/>
    <n v="20551239692"/>
    <s v="gestionduenave-query"/>
    <s v=" https://gateway-apim-test.vuce.gob.pe/pass-through-https-cert/cp2/gestionduenave-query/1.0/escalas/convoy/2180 "/>
    <n v="112"/>
    <n v="112"/>
    <s v=" https://gateway-apim-test.vuce.gob.pe/pass-through-https-cert/cp2/gestionduenave-query/1.0/escalas/convoy/2180 "/>
    <s v=" https://gateway-apim-test.vuce.gob.pe/pass-through-https-cert/cp2/gestionduenave-query/1.0/escalas/convoy/2180 "/>
    <x v="118"/>
  </r>
  <r>
    <s v="Pasajero - Opinar"/>
    <x v="0"/>
    <x v="0"/>
    <x v="116"/>
    <x v="0"/>
    <s v=" https://gateway-apim-test.vuce.gob.pe/pass-through-https-cert/cp2/gestionduenave-query/1.0/escala-seguimientos/escalaId/2180/1?escalaId=2180&amp;estado=1 "/>
    <s v="No aplica"/>
    <s v=" Bearer eyJhbGciOiJSUzI1NiIsInR5cCIgOiAiSldUIiwia2lkIiA6ICJZbzNJa18xYU9XUk5QcWxPLVJVTmUzVjhESldTU2U0eUgybFp4MG52cy1rIn0.eyJleHAiOjE3NTU1NDk2NzQsImlhdCI6MTc1NTU0Nzg3NCwianRpIjoiOTUzMWRjNzUtZWNlOC00YWYwLTlmNmUtMmJiNzIxMTIzNjFlIiwiaXNzIjoiaHR0cHM6Ly9hdXRob3JpemUtdGVzdC52dWNlLmdvYi5wZS9hdXRoMi9yZWFsbXMvYXV0ZW50aWNhY2lvbjIiLCJhdWQiOiJhY2NvdW50Iiwic3ViIjoiZjo1ODY4MTA4Zi0yZTdkLTQ4NGEtYTZkYi00ZWYyMmZhZjJlYWE6Y3AtY2VydGktMDdAZ21haWwuY29tIiwidHlwIjoiQmVhcmVyIiwiYXpwIjoibGFuZGluZy1hdXRoMiIsInNlc3Npb25fc3RhdGUiOiI2Nzg2NWVlYS1lMzJjLTQyMGQtODAyOS1iZjYwM2Q4MzYzZjg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2Nzg2NWVlYS1lMzJjLTQyMGQtODAyOS1iZjYwM2Q4MzYzZjgiLCJlbWFpbF92ZXJpZmllZCI6ZmFsc2UsImRlc1RpcG9Eb2N1bWVudG8iOiJETkkiLCJjb2RUaXBvRG9jdW1lbnRvIjoiMiIsInByZWZlcnJlZF91c2VybmFtZSI6ImNwLWNlcnRpLTA3QGdtYWlsLmNvbSIsIm51bWVyb0RvY3VtZW50byI6IjQwODk4MDAyIiwiYXBlTWF0ZXJubyI6Ikh1YW1hbiIsIm5vbWJyZUNvbXBsZXRvIjoiRmVsaXBlIFRvcnJlcyBIdWFtYW4iLCJhcGVQYXRlcm5vIjoiVG9ycmVzIiwiZW1haWwiOiJjcC1jZXJ0aS0wN0BnbWFpbC5jb20iLCJub21icmVzIjoiRmVsaXBlIn0.fE2AJAIOXnoZLYFxnLvJUqe9fLdWe8Yp6fAyFHPI_TQU7LXHSA6h4MIBLZRJh_21RNpCvmUh_QSUYupF7faf0zKu7xmOItZ7GTpDd4knCrpEJZBo1zZUC2iLwRsLK8FIUygp_L01hAHCFcKj-1t7EBXjBFN-8SGKgiH6DatgWXc6vbn2QKiaAY_4ILtRP5BU3YJNwK4l7bidrabUxnivm-Jv6T-VoCqvWHzYBRkH76WxrMgismuS2jsuULQJqH66e8BX3EliKN2JLNedE2cPKRUm7bM5FN90Kg7w-vPJktUXv1q83hsn6zYsxB4jyxdcR_FGFKp6oyQhGEaoWc53vA "/>
    <n v="106"/>
    <s v=" 106 | Felipe Torres Huaman "/>
    <s v=" application/json, text/plain, */* "/>
    <s v=" No aplica "/>
    <n v="20551239692"/>
    <s v="gestionduenave-query"/>
    <s v=" https://gateway-apim-test.vuce.gob.pe/pass-through-https-cert/cp2/gestionduenave-query/1.0/escala-seguimientos/escalaId/2180/1?escalaId=2180&amp;estado=1 "/>
    <n v="151"/>
    <n v="128"/>
    <s v=" https://gateway-apim-test.vuce.gob.pe/pass-through-https-cert/cp2/gestionduenave-query/1.0/escala-seguimientos/escalaId/2180/1?"/>
    <s v=" https://gateway-apim-test.vuce.gob.pe/pass-through-https-cert/cp2/gestionduenave-query/1.0/escala-seguimientos/escalaId/2180/1?"/>
    <x v="126"/>
  </r>
  <r>
    <s v="Pasajero - Opinar"/>
    <x v="0"/>
    <x v="0"/>
    <x v="116"/>
    <x v="0"/>
    <s v=" https://gateway-apim-test.vuce.gob.pe/pass-through-https-cert/cp2/gestionduenave-query/1.0/escala-seguimientos/search?escalaId=2180 "/>
    <s v="No aplica"/>
    <s v=" Bearer eyJhbGciOiJSUzI1NiIsInR5cCIgOiAiSldUIiwia2lkIiA6ICJZbzNJa18xYU9XUk5QcWxPLVJVTmUzVjhESldTU2U0eUgybFp4MG52cy1rIn0.eyJleHAiOjE3NTU1NDk2NzQsImlhdCI6MTc1NTU0Nzg3NCwianRpIjoiOTUzMWRjNzUtZWNlOC00YWYwLTlmNmUtMmJiNzIxMTIzNjFlIiwiaXNzIjoiaHR0cHM6Ly9hdXRob3JpemUtdGVzdC52dWNlLmdvYi5wZS9hdXRoMi9yZWFsbXMvYXV0ZW50aWNhY2lvbjIiLCJhdWQiOiJhY2NvdW50Iiwic3ViIjoiZjo1ODY4MTA4Zi0yZTdkLTQ4NGEtYTZkYi00ZWYyMmZhZjJlYWE6Y3AtY2VydGktMDdAZ21haWwuY29tIiwidHlwIjoiQmVhcmVyIiwiYXpwIjoibGFuZGluZy1hdXRoMiIsInNlc3Npb25fc3RhdGUiOiI2Nzg2NWVlYS1lMzJjLTQyMGQtODAyOS1iZjYwM2Q4MzYzZjg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2Nzg2NWVlYS1lMzJjLTQyMGQtODAyOS1iZjYwM2Q4MzYzZjgiLCJlbWFpbF92ZXJpZmllZCI6ZmFsc2UsImRlc1RpcG9Eb2N1bWVudG8iOiJETkkiLCJjb2RUaXBvRG9jdW1lbnRvIjoiMiIsInByZWZlcnJlZF91c2VybmFtZSI6ImNwLWNlcnRpLTA3QGdtYWlsLmNvbSIsIm51bWVyb0RvY3VtZW50byI6IjQwODk4MDAyIiwiYXBlTWF0ZXJubyI6Ikh1YW1hbiIsIm5vbWJyZUNvbXBsZXRvIjoiRmVsaXBlIFRvcnJlcyBIdWFtYW4iLCJhcGVQYXRlcm5vIjoiVG9ycmVzIiwiZW1haWwiOiJjcC1jZXJ0aS0wN0BnbWFpbC5jb20iLCJub21icmVzIjoiRmVsaXBlIn0.fE2AJAIOXnoZLYFxnLvJUqe9fLdWe8Yp6fAyFHPI_TQU7LXHSA6h4MIBLZRJh_21RNpCvmUh_QSUYupF7faf0zKu7xmOItZ7GTpDd4knCrpEJZBo1zZUC2iLwRsLK8FIUygp_L01hAHCFcKj-1t7EBXjBFN-8SGKgiH6DatgWXc6vbn2QKiaAY_4ILtRP5BU3YJNwK4l7bidrabUxnivm-Jv6T-VoCqvWHzYBRkH76WxrMgismuS2jsuULQJqH66e8BX3EliKN2JLNedE2cPKRUm7bM5FN90Kg7w-vPJktUXv1q83hsn6zYsxB4jyxdcR_FGFKp6oyQhGEaoWc53vA "/>
    <n v="106"/>
    <s v=" 106 | Felipe Torres Huaman "/>
    <s v=" application/json, text/plain, */* "/>
    <s v=" No aplica "/>
    <n v="20551239692"/>
    <s v="gestionduenave-query"/>
    <s v=" https://gateway-apim-test.vuce.gob.pe/pass-through-https-cert/cp2/gestionduenave-query/1.0/escala-seguimientos/search?escalaId=2180 "/>
    <n v="133"/>
    <n v="119"/>
    <s v=" https://gateway-apim-test.vuce.gob.pe/pass-through-https-cert/cp2/gestionduenave-query/1.0/escala-seguimientos/search?"/>
    <s v=" https://gateway-apim-test.vuce.gob.pe/pass-through-https-cert/cp2/gestionduenave-query/1.0/escala-seguimientos/search?"/>
    <x v="41"/>
  </r>
  <r>
    <s v="Pasajero - Opinar"/>
    <x v="0"/>
    <x v="0"/>
    <x v="117"/>
    <x v="0"/>
    <s v=" https://gateway-apim-test.vuce.gob.pe/pass-through-https-cert/cp2/gestionduenave-query/1.0/escala-seguimientos/search?escalaId=2180&amp;documentoId=76 "/>
    <s v="No aplica"/>
    <s v=" Bearer eyJhbGciOiJSUzI1NiIsInR5cCIgOiAiSldUIiwia2lkIiA6ICJZbzNJa18xYU9XUk5QcWxPLVJVTmUzVjhESldTU2U0eUgybFp4MG52cy1rIn0.eyJleHAiOjE3NTU1NDk2NzQsImlhdCI6MTc1NTU0Nzg3NCwianRpIjoiOTUzMWRjNzUtZWNlOC00YWYwLTlmNmUtMmJiNzIxMTIzNjFlIiwiaXNzIjoiaHR0cHM6Ly9hdXRob3JpemUtdGVzdC52dWNlLmdvYi5wZS9hdXRoMi9yZWFsbXMvYXV0ZW50aWNhY2lvbjIiLCJhdWQiOiJhY2NvdW50Iiwic3ViIjoiZjo1ODY4MTA4Zi0yZTdkLTQ4NGEtYTZkYi00ZWYyMmZhZjJlYWE6Y3AtY2VydGktMDdAZ21haWwuY29tIiwidHlwIjoiQmVhcmVyIiwiYXpwIjoibGFuZGluZy1hdXRoMiIsInNlc3Npb25fc3RhdGUiOiI2Nzg2NWVlYS1lMzJjLTQyMGQtODAyOS1iZjYwM2Q4MzYzZjg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2Nzg2NWVlYS1lMzJjLTQyMGQtODAyOS1iZjYwM2Q4MzYzZjgiLCJlbWFpbF92ZXJpZmllZCI6ZmFsc2UsImRlc1RpcG9Eb2N1bWVudG8iOiJETkkiLCJjb2RUaXBvRG9jdW1lbnRvIjoiMiIsInByZWZlcnJlZF91c2VybmFtZSI6ImNwLWNlcnRpLTA3QGdtYWlsLmNvbSIsIm51bWVyb0RvY3VtZW50byI6IjQwODk4MDAyIiwiYXBlTWF0ZXJubyI6Ikh1YW1hbiIsIm5vbWJyZUNvbXBsZXRvIjoiRmVsaXBlIFRvcnJlcyBIdWFtYW4iLCJhcGVQYXRlcm5vIjoiVG9ycmVzIiwiZW1haWwiOiJjcC1jZXJ0aS0wN0BnbWFpbC5jb20iLCJub21icmVzIjoiRmVsaXBlIn0.fE2AJAIOXnoZLYFxnLvJUqe9fLdWe8Yp6fAyFHPI_TQU7LXHSA6h4MIBLZRJh_21RNpCvmUh_QSUYupF7faf0zKu7xmOItZ7GTpDd4knCrpEJZBo1zZUC2iLwRsLK8FIUygp_L01hAHCFcKj-1t7EBXjBFN-8SGKgiH6DatgWXc6vbn2QKiaAY_4ILtRP5BU3YJNwK4l7bidrabUxnivm-Jv6T-VoCqvWHzYBRkH76WxrMgismuS2jsuULQJqH66e8BX3EliKN2JLNedE2cPKRUm7bM5FN90Kg7w-vPJktUXv1q83hsn6zYsxB4jyxdcR_FGFKp6oyQhGEaoWc53vA "/>
    <n v="106"/>
    <s v=" 106 | Felipe Torres Huaman "/>
    <s v=" application/json, text/plain, */* "/>
    <s v=" No aplica "/>
    <n v="20551239692"/>
    <s v="gestionduenave-query"/>
    <s v=" https://gateway-apim-test.vuce.gob.pe/pass-through-https-cert/cp2/gestionduenave-query/1.0/escala-seguimientos/search?escalaId=2180&amp;documentoId=76 "/>
    <n v="148"/>
    <n v="119"/>
    <s v=" https://gateway-apim-test.vuce.gob.pe/pass-through-https-cert/cp2/gestionduenave-query/1.0/escala-seguimientos/search?"/>
    <s v=" https://gateway-apim-test.vuce.gob.pe/pass-through-https-cert/cp2/gestionduenave-query/1.0/escala-seguimientos/search?"/>
    <x v="41"/>
  </r>
  <r>
    <s v="Pasajero - Opinar"/>
    <x v="0"/>
    <x v="0"/>
    <x v="109"/>
    <x v="0"/>
    <s v=" https://gateway-apim-test.vuce.gob.pe/pass-through-https-cert/cp2/gestionduenave-query/1.0/listaPasajero/2180 "/>
    <s v="No aplica"/>
    <s v=" Bearer eyJhbGciOiJSUzI1NiIsInR5cCIgOiAiSldUIiwia2lkIiA6ICJZbzNJa18xYU9XUk5QcWxPLVJVTmUzVjhESldTU2U0eUgybFp4MG52cy1rIn0.eyJleHAiOjE3NTU1NDk2NzQsImlhdCI6MTc1NTU0Nzg3NCwianRpIjoiOTUzMWRjNzUtZWNlOC00YWYwLTlmNmUtMmJiNzIxMTIzNjFlIiwiaXNzIjoiaHR0cHM6Ly9hdXRob3JpemUtdGVzdC52dWNlLmdvYi5wZS9hdXRoMi9yZWFsbXMvYXV0ZW50aWNhY2lvbjIiLCJhdWQiOiJhY2NvdW50Iiwic3ViIjoiZjo1ODY4MTA4Zi0yZTdkLTQ4NGEtYTZkYi00ZWYyMmZhZjJlYWE6Y3AtY2VydGktMDdAZ21haWwuY29tIiwidHlwIjoiQmVhcmVyIiwiYXpwIjoibGFuZGluZy1hdXRoMiIsInNlc3Npb25fc3RhdGUiOiI2Nzg2NWVlYS1lMzJjLTQyMGQtODAyOS1iZjYwM2Q4MzYzZjg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2Nzg2NWVlYS1lMzJjLTQyMGQtODAyOS1iZjYwM2Q4MzYzZjgiLCJlbWFpbF92ZXJpZmllZCI6ZmFsc2UsImRlc1RpcG9Eb2N1bWVudG8iOiJETkkiLCJjb2RUaXBvRG9jdW1lbnRvIjoiMiIsInByZWZlcnJlZF91c2VybmFtZSI6ImNwLWNlcnRpLTA3QGdtYWlsLmNvbSIsIm51bWVyb0RvY3VtZW50byI6IjQwODk4MDAyIiwiYXBlTWF0ZXJubyI6Ikh1YW1hbiIsIm5vbWJyZUNvbXBsZXRvIjoiRmVsaXBlIFRvcnJlcyBIdWFtYW4iLCJhcGVQYXRlcm5vIjoiVG9ycmVzIiwiZW1haWwiOiJjcC1jZXJ0aS0wN0BnbWFpbC5jb20iLCJub21icmVzIjoiRmVsaXBlIn0.fE2AJAIOXnoZLYFxnLvJUqe9fLdWe8Yp6fAyFHPI_TQU7LXHSA6h4MIBLZRJh_21RNpCvmUh_QSUYupF7faf0zKu7xmOItZ7GTpDd4knCrpEJZBo1zZUC2iLwRsLK8FIUygp_L01hAHCFcKj-1t7EBXjBFN-8SGKgiH6DatgWXc6vbn2QKiaAY_4ILtRP5BU3YJNwK4l7bidrabUxnivm-Jv6T-VoCqvWHzYBRkH76WxrMgismuS2jsuULQJqH66e8BX3EliKN2JLNedE2cPKRUm7bM5FN90Kg7w-vPJktUXv1q83hsn6zYsxB4jyxdcR_FGFKp6oyQhGEaoWc53vA "/>
    <n v="106"/>
    <s v=" 106 | Felipe Torres Huaman "/>
    <s v=" application/json, text/plain, */* "/>
    <s v=" No aplica "/>
    <n v="20551239692"/>
    <s v="gestionduenave-query"/>
    <s v=" https://gateway-apim-test.vuce.gob.pe/pass-through-https-cert/cp2/gestionduenave-query/1.0/listaPasajero/2180 "/>
    <n v="111"/>
    <n v="111"/>
    <s v=" https://gateway-apim-test.vuce.gob.pe/pass-through-https-cert/cp2/gestionduenave-query/1.0/listaPasajero/2180 "/>
    <s v=" https://gateway-apim-test.vuce.gob.pe/pass-through-https-cert/cp2/gestionduenave-query/1.0/listaPasajero/2180 "/>
    <x v="180"/>
  </r>
  <r>
    <s v="Pasajero - Opinar"/>
    <x v="0"/>
    <x v="0"/>
    <x v="109"/>
    <x v="0"/>
    <s v=" https://gateway-apim-test.vuce.gob.pe/pass-through-https-cert/cp2/gestionduenave-query/1.0/pasajero/lista/2180?numberPage=1&amp;sizePage=100000 "/>
    <s v="No aplica"/>
    <s v=" Bearer eyJhbGciOiJSUzI1NiIsInR5cCIgOiAiSldUIiwia2lkIiA6ICJZbzNJa18xYU9XUk5QcWxPLVJVTmUzVjhESldTU2U0eUgybFp4MG52cy1rIn0.eyJleHAiOjE3NTU1NDk2NzQsImlhdCI6MTc1NTU0Nzg3NCwianRpIjoiOTUzMWRjNzUtZWNlOC00YWYwLTlmNmUtMmJiNzIxMTIzNjFlIiwiaXNzIjoiaHR0cHM6Ly9hdXRob3JpemUtdGVzdC52dWNlLmdvYi5wZS9hdXRoMi9yZWFsbXMvYXV0ZW50aWNhY2lvbjIiLCJhdWQiOiJhY2NvdW50Iiwic3ViIjoiZjo1ODY4MTA4Zi0yZTdkLTQ4NGEtYTZkYi00ZWYyMmZhZjJlYWE6Y3AtY2VydGktMDdAZ21haWwuY29tIiwidHlwIjoiQmVhcmVyIiwiYXpwIjoibGFuZGluZy1hdXRoMiIsInNlc3Npb25fc3RhdGUiOiI2Nzg2NWVlYS1lMzJjLTQyMGQtODAyOS1iZjYwM2Q4MzYzZjg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2Nzg2NWVlYS1lMzJjLTQyMGQtODAyOS1iZjYwM2Q4MzYzZjgiLCJlbWFpbF92ZXJpZmllZCI6ZmFsc2UsImRlc1RpcG9Eb2N1bWVudG8iOiJETkkiLCJjb2RUaXBvRG9jdW1lbnRvIjoiMiIsInByZWZlcnJlZF91c2VybmFtZSI6ImNwLWNlcnRpLTA3QGdtYWlsLmNvbSIsIm51bWVyb0RvY3VtZW50byI6IjQwODk4MDAyIiwiYXBlTWF0ZXJubyI6Ikh1YW1hbiIsIm5vbWJyZUNvbXBsZXRvIjoiRmVsaXBlIFRvcnJlcyBIdWFtYW4iLCJhcGVQYXRlcm5vIjoiVG9ycmVzIiwiZW1haWwiOiJjcC1jZXJ0aS0wN0BnbWFpbC5jb20iLCJub21icmVzIjoiRmVsaXBlIn0.fE2AJAIOXnoZLYFxnLvJUqe9fLdWe8Yp6fAyFHPI_TQU7LXHSA6h4MIBLZRJh_21RNpCvmUh_QSUYupF7faf0zKu7xmOItZ7GTpDd4knCrpEJZBo1zZUC2iLwRsLK8FIUygp_L01hAHCFcKj-1t7EBXjBFN-8SGKgiH6DatgWXc6vbn2QKiaAY_4ILtRP5BU3YJNwK4l7bidrabUxnivm-Jv6T-VoCqvWHzYBRkH76WxrMgismuS2jsuULQJqH66e8BX3EliKN2JLNedE2cPKRUm7bM5FN90Kg7w-vPJktUXv1q83hsn6zYsxB4jyxdcR_FGFKp6oyQhGEaoWc53vA "/>
    <n v="106"/>
    <s v=" 106 | Felipe Torres Huaman "/>
    <s v=" application/json, text/plain, */* "/>
    <s v=" No aplica "/>
    <n v="20551239692"/>
    <s v="gestionduenave-query"/>
    <s v=" https://gateway-apim-test.vuce.gob.pe/pass-through-https-cert/cp2/gestionduenave-query/1.0/pasajero/lista/2180?numberPage=1&amp;sizePage=100000 "/>
    <n v="141"/>
    <n v="112"/>
    <s v=" https://gateway-apim-test.vuce.gob.pe/pass-through-https-cert/cp2/gestionduenave-query/1.0/pasajero/lista/2180?"/>
    <s v=" https://gateway-apim-test.vuce.gob.pe/pass-through-https-cert/cp2/gestionduenave-query/1.0/pasajero/lista/2180?"/>
    <x v="17"/>
  </r>
  <r>
    <s v="Pasajero - Opinar"/>
    <x v="0"/>
    <x v="0"/>
    <x v="116"/>
    <x v="2"/>
    <s v=" https://gateway-apim-test.vuce.gob.pe/pass-through-https-cert/cp2/processdue/1.0/camunda/init "/>
    <s v=" {&quot;acronimo&quot;:&quot;LP&quot;,&quot;tipoSeguimientoId&quot;:3,&quot;document&quot;:&quot;&quot;,&quot;documentInstance&quot;:&quot;&quot;,&quot;body&quot;:{&quot;escalaId&quot;:2180,&quot;tipoSegId&quot;:3,&quot;rucUsuario&quot;:&quot;20551239692&quot;,&quot;razonSocial&quot;:&quot;Migraciones&quot;,&quot;indNil&quot;:false,&quot;acronimoDocumento&quot;:&quot;LP&quot;,&quot;indicadorEs&quot;:&quot;E&quot;,&quot;comentario&quot;:&quot;FV&quot;,&quot;estado&quot;:&quot;S&quot;},&quot;anuncio&quot;:false,&quot;id&quot;:null,&quot;registerArrival&quot;:false,&quot;directReception&quot;:false,&quot;corrected&quot;:false,&quot;requiredNill&quot;:false,&quot;escalaId&quot;:0,&quot;acronymList&quot;:[&quot;PBIP&quot;,&quot;LT&quot;,&quot;LP&quot;,&quot;CP&quot;,&quot;DMS&quot;,&quot;LN&quot;,&quot;PR&quot;,&quot;DGA&quot;,&quot;DCAR&quot;]}"/>
    <s v=" Bearer eyJhbGciOiJSUzI1NiIsInR5cCIgOiAiSldUIiwia2lkIiA6ICJZbzNJa18xYU9XUk5QcWxPLVJVTmUzVjhESldTU2U0eUgybFp4MG52cy1rIn0.eyJleHAiOjE3NTU1NDk2NzQsImlhdCI6MTc1NTU0Nzg3NCwianRpIjoiOTUzMWRjNzUtZWNlOC00YWYwLTlmNmUtMmJiNzIxMTIzNjFlIiwiaXNzIjoiaHR0cHM6Ly9hdXRob3JpemUtdGVzdC52dWNlLmdvYi5wZS9hdXRoMi9yZWFsbXMvYXV0ZW50aWNhY2lvbjIiLCJhdWQiOiJhY2NvdW50Iiwic3ViIjoiZjo1ODY4MTA4Zi0yZTdkLTQ4NGEtYTZkYi00ZWYyMmZhZjJlYWE6Y3AtY2VydGktMDdAZ21haWwuY29tIiwidHlwIjoiQmVhcmVyIiwiYXpwIjoibGFuZGluZy1hdXRoMiIsInNlc3Npb25fc3RhdGUiOiI2Nzg2NWVlYS1lMzJjLTQyMGQtODAyOS1iZjYwM2Q4MzYzZjg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2Nzg2NWVlYS1lMzJjLTQyMGQtODAyOS1iZjYwM2Q4MzYzZjgiLCJlbWFpbF92ZXJpZmllZCI6ZmFsc2UsImRlc1RpcG9Eb2N1bWVudG8iOiJETkkiLCJjb2RUaXBvRG9jdW1lbnRvIjoiMiIsInByZWZlcnJlZF91c2VybmFtZSI6ImNwLWNlcnRpLTA3QGdtYWlsLmNvbSIsIm51bWVyb0RvY3VtZW50byI6IjQwODk4MDAyIiwiYXBlTWF0ZXJubyI6Ikh1YW1hbiIsIm5vbWJyZUNvbXBsZXRvIjoiRmVsaXBlIFRvcnJlcyBIdWFtYW4iLCJhcGVQYXRlcm5vIjoiVG9ycmVzIiwiZW1haWwiOiJjcC1jZXJ0aS0wN0BnbWFpbC5jb20iLCJub21icmVzIjoiRmVsaXBlIn0.fE2AJAIOXnoZLYFxnLvJUqe9fLdWe8Yp6fAyFHPI_TQU7LXHSA6h4MIBLZRJh_21RNpCvmUh_QSUYupF7faf0zKu7xmOItZ7GTpDd4knCrpEJZBo1zZUC2iLwRsLK8FIUygp_L01hAHCFcKj-1t7EBXjBFN-8SGKgiH6DatgWXc6vbn2QKiaAY_4ILtRP5BU3YJNwK4l7bidrabUxnivm-Jv6T-VoCqvWHzYBRkH76WxrMgismuS2jsuULQJqH66e8BX3EliKN2JLNedE2cPKRUm7bM5FN90Kg7w-vPJktUXv1q83hsn6zYsxB4jyxdcR_FGFKp6oyQhGEaoWc53vA "/>
    <n v="106"/>
    <s v=" 106 | Felipe Torres Huaman "/>
    <s v=" application/json, text/plain, */* "/>
    <s v=" application/json "/>
    <n v="20551239692"/>
    <s v="processdue"/>
    <s v=" https://gateway-apim-test.vuce.gob.pe/pass-through-https-cert/cp2/processdue/1.0/camunda/init "/>
    <n v="95"/>
    <n v="95"/>
    <s v=" https://gateway-apim-test.vuce.gob.pe/pass-through-https-cert/cp2/processdue/1.0/camunda/init "/>
    <s v=" https://gateway-apim-test.vuce.gob.pe/pass-through-https-cert/cp2/processdue/1.0/camunda/init "/>
    <x v="19"/>
  </r>
  <r>
    <s v="Patente sanitaria"/>
    <x v="0"/>
    <x v="0"/>
    <x v="118"/>
    <x v="3"/>
    <s v="https://gateway-apim-test.vuce.gob.pe/pass-through-https-cert/cp2/cambioagenciatripulante-query/1.0/tripulante/lista/1332"/>
    <m/>
    <s v="Bearer eyJhbGciOiJSUzI1NiIsInR5cCIgOiAiSldUIiwia2lkIiA6ICJZbzNJa18xYU9XUk5QcWxPLVJVTmUzVjhESldTU2U0eUgybFp4MG52cy1rIn0.eyJleHAiOjE3NTU4OTY4NzQsImlhdCI6MTc1NTg5NTA3NCwianRpIjoiZjRhYjdkMTUtZDEwMC00MmJhLWJmYTAtZDEyMzkwMDMyODcx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JlNmNmZTExZi1mYjBlLTQ5NzItYWE5Zi0zZjlmODMzNTI4ZTY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JlNmNmZTExZi1mYjBlLTQ5NzItYWE5Zi0zZjlmODMzNTI4ZTY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0wztRkMDLPrDN_q2Oh25y-fM1smYOfwLYjtRz7x6do9gEf3v6Pom0aaTrp_Glw3pUtMpHV65nZjfMZp7rAr-eLKzkcQVp60sYFWaSAwiQVzp8LM6a78j0VkbnyrPMwxqJ86JA7ARtFjcSd_NeG8FksSshfzAztzgUpB8iHoMOPnrpq2zaNkODLAUg8wgoQHGg8-ey8Dmn2vRk2bGUXlH9EQ47w-wm7seIT0JRe4Eew3utJ-8twWg6ChkU6vJRfqXAGPJOApBhD2oRwx_5OS5UzT5nvblvFkxfv7pJukB1AX7c89BxuNmM0XS9taZIMO0FOcpJHuMxSFDBbxf1NyVyA"/>
    <n v="101"/>
    <s v="101 | Rosa Odar Prueba"/>
    <s v="application/json, text/plain, */*"/>
    <m/>
    <n v="20100010136"/>
    <s v="cambioagenciatripulante-query"/>
    <s v="https://gateway-apim-test.vuce.gob.pe/pass-through-https-cert/cp2/cambioagenciatripulante-query/1.0/tripulante/lista/1332"/>
    <n v="121"/>
    <n v="121"/>
    <s v="https://gateway-apim-test.vuce.gob.pe/pass-through-https-cert/cp2/cambioagenciatripulante-query/1.0/tripulante/lista/1332"/>
    <s v="https://gateway-apim-test.vuce.gob.pe/pass-through-https-cert/cp2/cambioagenciatripulante-query/1.0/tripulante/lista/1332"/>
    <x v="182"/>
  </r>
  <r>
    <s v="Patente sanitaria"/>
    <x v="0"/>
    <x v="0"/>
    <x v="118"/>
    <x v="3"/>
    <s v="https://gateway-apim-test.vuce.gob.pe/pass-through-https-cert/cp2/cambioagenciatripulante-query/1.0/tripulante/lista/1332?capitan=true"/>
    <m/>
    <s v="Bearer eyJhbGciOiJSUzI1NiIsInR5cCIgOiAiSldUIiwia2lkIiA6ICJZbzNJa18xYU9XUk5QcWxPLVJVTmUzVjhESldTU2U0eUgybFp4MG52cy1rIn0.eyJleHAiOjE3NTU4OTY4NzQsImlhdCI6MTc1NTg5NTA3NCwianRpIjoiZjRhYjdkMTUtZDEwMC00MmJhLWJmYTAtZDEyMzkwMDMyODcx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JlNmNmZTExZi1mYjBlLTQ5NzItYWE5Zi0zZjlmODMzNTI4ZTY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JlNmNmZTExZi1mYjBlLTQ5NzItYWE5Zi0zZjlmODMzNTI4ZTY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0wztRkMDLPrDN_q2Oh25y-fM1smYOfwLYjtRz7x6do9gEf3v6Pom0aaTrp_Glw3pUtMpHV65nZjfMZp7rAr-eLKzkcQVp60sYFWaSAwiQVzp8LM6a78j0VkbnyrPMwxqJ86JA7ARtFjcSd_NeG8FksSshfzAztzgUpB8iHoMOPnrpq2zaNkODLAUg8wgoQHGg8-ey8Dmn2vRk2bGUXlH9EQ47w-wm7seIT0JRe4Eew3utJ-8twWg6ChkU6vJRfqXAGPJOApBhD2oRwx_5OS5UzT5nvblvFkxfv7pJukB1AX7c89BxuNmM0XS9taZIMO0FOcpJHuMxSFDBbxf1NyVyA"/>
    <n v="101"/>
    <s v="101 | Rosa Odar Prueba"/>
    <s v="application/json, text/plain, */*"/>
    <m/>
    <n v="20100010136"/>
    <s v="cambioagenciatripulante-query"/>
    <s v="https://gateway-apim-test.vuce.gob.pe/pass-through-https-cert/cp2/cambioagenciatripulante-query/1.0/tripulante/lista/1332?capitan=true"/>
    <n v="134"/>
    <n v="122"/>
    <s v="https://gateway-apim-test.vuce.gob.pe/pass-through-https-cert/cp2/cambioagenciatripulante-query/1.0/tripulante/lista/1332?"/>
    <s v="https://gateway-apim-test.vuce.gob.pe/pass-through-https-cert/cp2/cambioagenciatripulante-query/1.0/tripulante/lista/1332?"/>
    <x v="183"/>
  </r>
  <r>
    <s v="Patente sanitaria"/>
    <x v="0"/>
    <x v="0"/>
    <x v="119"/>
    <x v="3"/>
    <s v="https://gateway-apim-test.vuce.gob.pe/pass-through-https-cert/cp2/comunes-query/1.0/documentos?descripcionAcronimo=SPS"/>
    <m/>
    <s v="Bearer eyJhbGciOiJSUzI1NiIsInR5cCIgOiAiSldUIiwia2lkIiA6ICJZbzNJa18xYU9XUk5QcWxPLVJVTmUzVjhESldTU2U0eUgybFp4MG52cy1rIn0.eyJleHAiOjE3NTU4OTY4NzQsImlhdCI6MTc1NTg5NTA3NCwianRpIjoiZjRhYjdkMTUtZDEwMC00MmJhLWJmYTAtZDEyMzkwMDMyODcx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JlNmNmZTExZi1mYjBlLTQ5NzItYWE5Zi0zZjlmODMzNTI4ZTY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JlNmNmZTExZi1mYjBlLTQ5NzItYWE5Zi0zZjlmODMzNTI4ZTY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0wztRkMDLPrDN_q2Oh25y-fM1smYOfwLYjtRz7x6do9gEf3v6Pom0aaTrp_Glw3pUtMpHV65nZjfMZp7rAr-eLKzkcQVp60sYFWaSAwiQVzp8LM6a78j0VkbnyrPMwxqJ86JA7ARtFjcSd_NeG8FksSshfzAztzgUpB8iHoMOPnrpq2zaNkODLAUg8wgoQHGg8-ey8Dmn2vRk2bGUXlH9EQ47w-wm7seIT0JRe4Eew3utJ-8twWg6ChkU6vJRfqXAGPJOApBhD2oRwx_5OS5UzT5nvblvFkxfv7pJukB1AX7c89BxuNmM0XS9taZIMO0FOcpJHuMxSFDBbxf1NyVyA"/>
    <n v="101"/>
    <s v="101 | Rosa Odar Prueba"/>
    <s v="application/json, text/plain, */*"/>
    <m/>
    <n v="20100010136"/>
    <s v="comunes-query"/>
    <s v="https://gateway-apim-test.vuce.gob.pe/pass-through-https-cert/cp2/comunes-query/1.0/documentos?descripcionAcronimo=SPS"/>
    <n v="118"/>
    <n v="95"/>
    <s v="https://gateway-apim-test.vuce.gob.pe/pass-through-https-cert/cp2/comunes-query/1.0/documentos?"/>
    <s v="https://gateway-apim-test.vuce.gob.pe/pass-through-https-cert/cp2/comunes-query/1.0/documentos?"/>
    <x v="2"/>
  </r>
  <r>
    <s v="Patente sanitaria"/>
    <x v="0"/>
    <x v="0"/>
    <x v="120"/>
    <x v="3"/>
    <s v="https://gateway-apim-test.vuce.gob.pe/pass-through-https-cert/cp2/comunes-query/1.0/documentos?descripcionAcronimo=SPS"/>
    <m/>
    <s v="Bearer eyJhbGciOiJSUzI1NiIsInR5cCIgOiAiSldUIiwia2lkIiA6ICJZbzNJa18xYU9XUk5QcWxPLVJVTmUzVjhESldTU2U0eUgybFp4MG52cy1rIn0.eyJleHAiOjE3NTU4OTY4NzQsImlhdCI6MTc1NTg5NTA3NCwianRpIjoiZjRhYjdkMTUtZDEwMC00MmJhLWJmYTAtZDEyMzkwMDMyODcx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JlNmNmZTExZi1mYjBlLTQ5NzItYWE5Zi0zZjlmODMzNTI4ZTY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JlNmNmZTExZi1mYjBlLTQ5NzItYWE5Zi0zZjlmODMzNTI4ZTY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0wztRkMDLPrDN_q2Oh25y-fM1smYOfwLYjtRz7x6do9gEf3v6Pom0aaTrp_Glw3pUtMpHV65nZjfMZp7rAr-eLKzkcQVp60sYFWaSAwiQVzp8LM6a78j0VkbnyrPMwxqJ86JA7ARtFjcSd_NeG8FksSshfzAztzgUpB8iHoMOPnrpq2zaNkODLAUg8wgoQHGg8-ey8Dmn2vRk2bGUXlH9EQ47w-wm7seIT0JRe4Eew3utJ-8twWg6ChkU6vJRfqXAGPJOApBhD2oRwx_5OS5UzT5nvblvFkxfv7pJukB1AX7c89BxuNmM0XS9taZIMO0FOcpJHuMxSFDBbxf1NyVyA"/>
    <n v="101"/>
    <s v="101 | Rosa Odar Prueba"/>
    <s v="application/json, text/plain, */*"/>
    <m/>
    <n v="20100010136"/>
    <s v="comunes-query"/>
    <s v="https://gateway-apim-test.vuce.gob.pe/pass-through-https-cert/cp2/comunes-query/1.0/documentos?descripcionAcronimo=SPS"/>
    <n v="118"/>
    <n v="95"/>
    <s v="https://gateway-apim-test.vuce.gob.pe/pass-through-https-cert/cp2/comunes-query/1.0/documentos?"/>
    <s v="https://gateway-apim-test.vuce.gob.pe/pass-through-https-cert/cp2/comunes-query/1.0/documentos?"/>
    <x v="2"/>
  </r>
  <r>
    <s v="Patente sanitaria"/>
    <x v="0"/>
    <x v="0"/>
    <x v="121"/>
    <x v="3"/>
    <s v="https://gateway-apim-test.vuce.gob.pe/pass-through-https-cert/cp2/comunes-query/1.0/documentos?descripcionAcronimo=SPS"/>
    <m/>
    <s v="Bearer eyJhbGciOiJSUzI1NiIsInR5cCIgOiAiSldUIiwia2lkIiA6ICJZbzNJa18xYU9XUk5QcWxPLVJVTmUzVjhESldTU2U0eUgybFp4MG52cy1rIn0.eyJleHAiOjE3NTU4OTY4NzQsImlhdCI6MTc1NTg5NTA3NCwianRpIjoiZjRhYjdkMTUtZDEwMC00MmJhLWJmYTAtZDEyMzkwMDMyODcx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JlNmNmZTExZi1mYjBlLTQ5NzItYWE5Zi0zZjlmODMzNTI4ZTY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JlNmNmZTExZi1mYjBlLTQ5NzItYWE5Zi0zZjlmODMzNTI4ZTY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0wztRkMDLPrDN_q2Oh25y-fM1smYOfwLYjtRz7x6do9gEf3v6Pom0aaTrp_Glw3pUtMpHV65nZjfMZp7rAr-eLKzkcQVp60sYFWaSAwiQVzp8LM6a78j0VkbnyrPMwxqJ86JA7ARtFjcSd_NeG8FksSshfzAztzgUpB8iHoMOPnrpq2zaNkODLAUg8wgoQHGg8-ey8Dmn2vRk2bGUXlH9EQ47w-wm7seIT0JRe4Eew3utJ-8twWg6ChkU6vJRfqXAGPJOApBhD2oRwx_5OS5UzT5nvblvFkxfv7pJukB1AX7c89BxuNmM0XS9taZIMO0FOcpJHuMxSFDBbxf1NyVyA"/>
    <n v="101"/>
    <s v="101 | Rosa Odar Prueba"/>
    <s v="application/json, text/plain, */*"/>
    <m/>
    <n v="20100010136"/>
    <s v="comunes-query"/>
    <s v="https://gateway-apim-test.vuce.gob.pe/pass-through-https-cert/cp2/comunes-query/1.0/documentos?descripcionAcronimo=SPS"/>
    <n v="118"/>
    <n v="95"/>
    <s v="https://gateway-apim-test.vuce.gob.pe/pass-through-https-cert/cp2/comunes-query/1.0/documentos?"/>
    <s v="https://gateway-apim-test.vuce.gob.pe/pass-through-https-cert/cp2/comunes-query/1.0/documentos?"/>
    <x v="2"/>
  </r>
  <r>
    <s v="Patente sanitaria"/>
    <x v="0"/>
    <x v="0"/>
    <x v="121"/>
    <x v="3"/>
    <s v="https://gateway-apim-test.vuce.gob.pe/pass-through-https-cert/cp2/comunes-query/1.0/documentos?descripcionAcronimo=SPS"/>
    <m/>
    <s v="Bearer eyJhbGciOiJSUzI1NiIsInR5cCIgOiAiSldUIiwia2lkIiA6ICJZbzNJa18xYU9XUk5QcWxPLVJVTmUzVjhESldTU2U0eUgybFp4MG52cy1rIn0.eyJleHAiOjE3NTU4OTY4NzQsImlhdCI6MTc1NTg5NTA3NCwianRpIjoiZjRhYjdkMTUtZDEwMC00MmJhLWJmYTAtZDEyMzkwMDMyODcx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JlNmNmZTExZi1mYjBlLTQ5NzItYWE5Zi0zZjlmODMzNTI4ZTY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JlNmNmZTExZi1mYjBlLTQ5NzItYWE5Zi0zZjlmODMzNTI4ZTY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0wztRkMDLPrDN_q2Oh25y-fM1smYOfwLYjtRz7x6do9gEf3v6Pom0aaTrp_Glw3pUtMpHV65nZjfMZp7rAr-eLKzkcQVp60sYFWaSAwiQVzp8LM6a78j0VkbnyrPMwxqJ86JA7ARtFjcSd_NeG8FksSshfzAztzgUpB8iHoMOPnrpq2zaNkODLAUg8wgoQHGg8-ey8Dmn2vRk2bGUXlH9EQ47w-wm7seIT0JRe4Eew3utJ-8twWg6ChkU6vJRfqXAGPJOApBhD2oRwx_5OS5UzT5nvblvFkxfv7pJukB1AX7c89BxuNmM0XS9taZIMO0FOcpJHuMxSFDBbxf1NyVyA"/>
    <n v="101"/>
    <s v="101 | Rosa Odar Prueba"/>
    <s v="application/json, text/plain, */*"/>
    <m/>
    <n v="20100010136"/>
    <s v="comunes-query"/>
    <s v="https://gateway-apim-test.vuce.gob.pe/pass-through-https-cert/cp2/comunes-query/1.0/documentos?descripcionAcronimo=SPS"/>
    <n v="118"/>
    <n v="95"/>
    <s v="https://gateway-apim-test.vuce.gob.pe/pass-through-https-cert/cp2/comunes-query/1.0/documentos?"/>
    <s v="https://gateway-apim-test.vuce.gob.pe/pass-through-https-cert/cp2/comunes-query/1.0/documentos?"/>
    <x v="2"/>
  </r>
  <r>
    <s v="Patente sanitaria"/>
    <x v="0"/>
    <x v="0"/>
    <x v="121"/>
    <x v="3"/>
    <s v="https://gateway-apim-test.vuce.gob.pe/pass-through-https-cert/cp2/comunes-query/1.0/documentos?descripcionAcronimo=SPS"/>
    <m/>
    <s v="Bearer eyJhbGciOiJSUzI1NiIsInR5cCIgOiAiSldUIiwia2lkIiA6ICJZbzNJa18xYU9XUk5QcWxPLVJVTmUzVjhESldTU2U0eUgybFp4MG52cy1rIn0.eyJleHAiOjE3NTU4OTY4NzQsImlhdCI6MTc1NTg5NTA3NCwianRpIjoiZjRhYjdkMTUtZDEwMC00MmJhLWJmYTAtZDEyMzkwMDMyODcx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JlNmNmZTExZi1mYjBlLTQ5NzItYWE5Zi0zZjlmODMzNTI4ZTY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JlNmNmZTExZi1mYjBlLTQ5NzItYWE5Zi0zZjlmODMzNTI4ZTY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0wztRkMDLPrDN_q2Oh25y-fM1smYOfwLYjtRz7x6do9gEf3v6Pom0aaTrp_Glw3pUtMpHV65nZjfMZp7rAr-eLKzkcQVp60sYFWaSAwiQVzp8LM6a78j0VkbnyrPMwxqJ86JA7ARtFjcSd_NeG8FksSshfzAztzgUpB8iHoMOPnrpq2zaNkODLAUg8wgoQHGg8-ey8Dmn2vRk2bGUXlH9EQ47w-wm7seIT0JRe4Eew3utJ-8twWg6ChkU6vJRfqXAGPJOApBhD2oRwx_5OS5UzT5nvblvFkxfv7pJukB1AX7c89BxuNmM0XS9taZIMO0FOcpJHuMxSFDBbxf1NyVyA"/>
    <n v="101"/>
    <s v="101 | Rosa Odar Prueba"/>
    <s v="application/json, text/plain, */*"/>
    <m/>
    <n v="20100010136"/>
    <s v="comunes-query"/>
    <s v="https://gateway-apim-test.vuce.gob.pe/pass-through-https-cert/cp2/comunes-query/1.0/documentos?descripcionAcronimo=SPS"/>
    <n v="118"/>
    <n v="95"/>
    <s v="https://gateway-apim-test.vuce.gob.pe/pass-through-https-cert/cp2/comunes-query/1.0/documentos?"/>
    <s v="https://gateway-apim-test.vuce.gob.pe/pass-through-https-cert/cp2/comunes-query/1.0/documentos?"/>
    <x v="2"/>
  </r>
  <r>
    <s v="Patente sanitaria"/>
    <x v="0"/>
    <x v="0"/>
    <x v="122"/>
    <x v="3"/>
    <s v="https://gateway-apim-test.vuce.gob.pe/pass-through-https-cert/cp2/comunes-query/1.0/documentos-adjuntos?pestanaId=93"/>
    <m/>
    <s v="Bearer eyJhbGciOiJSUzI1NiIsInR5cCIgOiAiSldUIiwia2lkIiA6ICJZbzNJa18xYU9XUk5QcWxPLVJVTmUzVjhESldTU2U0eUgybFp4MG52cy1rIn0.eyJleHAiOjE3NTU4OTY4NzQsImlhdCI6MTc1NTg5NTA3NCwianRpIjoiZjRhYjdkMTUtZDEwMC00MmJhLWJmYTAtZDEyMzkwMDMyODcx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JlNmNmZTExZi1mYjBlLTQ5NzItYWE5Zi0zZjlmODMzNTI4ZTY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JlNmNmZTExZi1mYjBlLTQ5NzItYWE5Zi0zZjlmODMzNTI4ZTY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0wztRkMDLPrDN_q2Oh25y-fM1smYOfwLYjtRz7x6do9gEf3v6Pom0aaTrp_Glw3pUtMpHV65nZjfMZp7rAr-eLKzkcQVp60sYFWaSAwiQVzp8LM6a78j0VkbnyrPMwxqJ86JA7ARtFjcSd_NeG8FksSshfzAztzgUpB8iHoMOPnrpq2zaNkODLAUg8wgoQHGg8-ey8Dmn2vRk2bGUXlH9EQ47w-wm7seIT0JRe4Eew3utJ-8twWg6ChkU6vJRfqXAGPJOApBhD2oRwx_5OS5UzT5nvblvFkxfv7pJukB1AX7c89BxuNmM0XS9taZIMO0FOcpJHuMxSFDBbxf1NyVyA"/>
    <n v="101"/>
    <s v="101 | Rosa Odar Prueba"/>
    <s v="application/json, text/plain, */*"/>
    <m/>
    <n v="20100010136"/>
    <s v="comunes-query"/>
    <s v="https://gateway-apim-test.vuce.gob.pe/pass-through-https-cert/cp2/comunes-query/1.0/documentos-adjuntos?pestanaId=93"/>
    <n v="116"/>
    <n v="104"/>
    <s v="https://gateway-apim-test.vuce.gob.pe/pass-through-https-cert/cp2/comunes-query/1.0/documentos-adjuntos?"/>
    <s v="https://gateway-apim-test.vuce.gob.pe/pass-through-https-cert/cp2/comunes-query/1.0/documentos-adjuntos?"/>
    <x v="3"/>
  </r>
  <r>
    <s v="Patente sanitaria"/>
    <x v="0"/>
    <x v="0"/>
    <x v="119"/>
    <x v="3"/>
    <s v="https://gateway-apim-test.vuce.gob.pe/pass-through-https-cert/cp2/comunes-query/1.0/documentos-adjuntos?pestanaId=93"/>
    <m/>
    <s v="Bearer eyJhbGciOiJSUzI1NiIsInR5cCIgOiAiSldUIiwia2lkIiA6ICJZbzNJa18xYU9XUk5QcWxPLVJVTmUzVjhESldTU2U0eUgybFp4MG52cy1rIn0.eyJleHAiOjE3NTU4OTY4NzQsImlhdCI6MTc1NTg5NTA3NCwianRpIjoiZjRhYjdkMTUtZDEwMC00MmJhLWJmYTAtZDEyMzkwMDMyODcx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JlNmNmZTExZi1mYjBlLTQ5NzItYWE5Zi0zZjlmODMzNTI4ZTY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JlNmNmZTExZi1mYjBlLTQ5NzItYWE5Zi0zZjlmODMzNTI4ZTY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0wztRkMDLPrDN_q2Oh25y-fM1smYOfwLYjtRz7x6do9gEf3v6Pom0aaTrp_Glw3pUtMpHV65nZjfMZp7rAr-eLKzkcQVp60sYFWaSAwiQVzp8LM6a78j0VkbnyrPMwxqJ86JA7ARtFjcSd_NeG8FksSshfzAztzgUpB8iHoMOPnrpq2zaNkODLAUg8wgoQHGg8-ey8Dmn2vRk2bGUXlH9EQ47w-wm7seIT0JRe4Eew3utJ-8twWg6ChkU6vJRfqXAGPJOApBhD2oRwx_5OS5UzT5nvblvFkxfv7pJukB1AX7c89BxuNmM0XS9taZIMO0FOcpJHuMxSFDBbxf1NyVyA"/>
    <n v="101"/>
    <s v="101 | Rosa Odar Prueba"/>
    <s v="application/json, text/plain, */*"/>
    <m/>
    <n v="20100010136"/>
    <s v="comunes-query"/>
    <s v="https://gateway-apim-test.vuce.gob.pe/pass-through-https-cert/cp2/comunes-query/1.0/documentos-adjuntos?pestanaId=93"/>
    <n v="116"/>
    <n v="104"/>
    <s v="https://gateway-apim-test.vuce.gob.pe/pass-through-https-cert/cp2/comunes-query/1.0/documentos-adjuntos?"/>
    <s v="https://gateway-apim-test.vuce.gob.pe/pass-through-https-cert/cp2/comunes-query/1.0/documentos-adjuntos?"/>
    <x v="3"/>
  </r>
  <r>
    <s v="Patente sanitaria"/>
    <x v="0"/>
    <x v="0"/>
    <x v="120"/>
    <x v="3"/>
    <s v="https://gateway-apim-test.vuce.gob.pe/pass-through-https-cert/cp2/comunes-query/1.0/documentos-adjuntos?pestanaId=93"/>
    <m/>
    <s v="Bearer eyJhbGciOiJSUzI1NiIsInR5cCIgOiAiSldUIiwia2lkIiA6ICJZbzNJa18xYU9XUk5QcWxPLVJVTmUzVjhESldTU2U0eUgybFp4MG52cy1rIn0.eyJleHAiOjE3NTU4OTY4NzQsImlhdCI6MTc1NTg5NTA3NCwianRpIjoiZjRhYjdkMTUtZDEwMC00MmJhLWJmYTAtZDEyMzkwMDMyODcx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JlNmNmZTExZi1mYjBlLTQ5NzItYWE5Zi0zZjlmODMzNTI4ZTY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JlNmNmZTExZi1mYjBlLTQ5NzItYWE5Zi0zZjlmODMzNTI4ZTY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0wztRkMDLPrDN_q2Oh25y-fM1smYOfwLYjtRz7x6do9gEf3v6Pom0aaTrp_Glw3pUtMpHV65nZjfMZp7rAr-eLKzkcQVp60sYFWaSAwiQVzp8LM6a78j0VkbnyrPMwxqJ86JA7ARtFjcSd_NeG8FksSshfzAztzgUpB8iHoMOPnrpq2zaNkODLAUg8wgoQHGg8-ey8Dmn2vRk2bGUXlH9EQ47w-wm7seIT0JRe4Eew3utJ-8twWg6ChkU6vJRfqXAGPJOApBhD2oRwx_5OS5UzT5nvblvFkxfv7pJukB1AX7c89BxuNmM0XS9taZIMO0FOcpJHuMxSFDBbxf1NyVyA"/>
    <n v="101"/>
    <s v="101 | Rosa Odar Prueba"/>
    <s v="application/json, text/plain, */*"/>
    <m/>
    <n v="20100010136"/>
    <s v="comunes-query"/>
    <s v="https://gateway-apim-test.vuce.gob.pe/pass-through-https-cert/cp2/comunes-query/1.0/documentos-adjuntos?pestanaId=93"/>
    <n v="116"/>
    <n v="104"/>
    <s v="https://gateway-apim-test.vuce.gob.pe/pass-through-https-cert/cp2/comunes-query/1.0/documentos-adjuntos?"/>
    <s v="https://gateway-apim-test.vuce.gob.pe/pass-through-https-cert/cp2/comunes-query/1.0/documentos-adjuntos?"/>
    <x v="3"/>
  </r>
  <r>
    <s v="Patente sanitaria"/>
    <x v="0"/>
    <x v="0"/>
    <x v="122"/>
    <x v="3"/>
    <s v="https://gateway-apim-test.vuce.gob.pe/pass-through-https-cert/cp2/comunes-query/1.0/master/allByCodeAndAttribute?clase=%27DUE%27&amp;code=documento&amp;estado=%27S%27"/>
    <m/>
    <s v="Bearer eyJhbGciOiJSUzI1NiIsInR5cCIgOiAiSldUIiwia2lkIiA6ICJZbzNJa18xYU9XUk5QcWxPLVJVTmUzVjhESldTU2U0eUgybFp4MG52cy1rIn0.eyJleHAiOjE3NTU4OTY4NzQsImlhdCI6MTc1NTg5NTA3NCwianRpIjoiZjRhYjdkMTUtZDEwMC00MmJhLWJmYTAtZDEyMzkwMDMyODcx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JlNmNmZTExZi1mYjBlLTQ5NzItYWE5Zi0zZjlmODMzNTI4ZTY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JlNmNmZTExZi1mYjBlLTQ5NzItYWE5Zi0zZjlmODMzNTI4ZTY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0wztRkMDLPrDN_q2Oh25y-fM1smYOfwLYjtRz7x6do9gEf3v6Pom0aaTrp_Glw3pUtMpHV65nZjfMZp7rAr-eLKzkcQVp60sYFWaSAwiQVzp8LM6a78j0VkbnyrPMwxqJ86JA7ARtFjcSd_NeG8FksSshfzAztzgUpB8iHoMOPnrpq2zaNkODLAUg8wgoQHGg8-ey8Dmn2vRk2bGUXlH9EQ47w-wm7seIT0JRe4Eew3utJ-8twWg6ChkU6vJRfqXAGPJOApBhD2oRwx_5OS5UzT5nvblvFkxfv7pJukB1AX7c89BxuNmM0XS9taZIMO0FOcpJHuMxSFDBbxf1NyVyA"/>
    <n v="101"/>
    <s v="101 | Rosa Odar Prueba"/>
    <s v="application/json, text/plain, */*"/>
    <m/>
    <n v="20100010136"/>
    <s v="comunes-query"/>
    <s v="https://gateway-apim-test.vuce.gob.pe/pass-through-https-cert/cp2/comunes-query/1.0/master/allByCodeAndAttribute?clase=%27DUE%27&amp;code=documento&amp;estado=%27S%27"/>
    <n v="158"/>
    <n v="113"/>
    <s v="https://gateway-apim-test.vuce.gob.pe/pass-through-https-cert/cp2/comunes-query/1.0/master/allByCodeAndAttribute?"/>
    <s v="https://gateway-apim-test.vuce.gob.pe/pass-through-https-cert/cp2/comunes-query/1.0/master/allByCodeAndAttribute?"/>
    <x v="4"/>
  </r>
  <r>
    <s v="Patente sanitaria"/>
    <x v="0"/>
    <x v="0"/>
    <x v="123"/>
    <x v="3"/>
    <s v="https://gateway-apim-test.vuce.gob.pe/pass-through-https-cert/cp2/comunes-query/1.0/master/allByCodeAndAttribute?code=actividadEntidadPuerto&amp;actividad_id=2&amp;cod_puerto_nacional=%27CLL%27"/>
    <m/>
    <s v="Bearer eyJhbGciOiJSUzI1NiIsInR5cCIgOiAiSldUIiwia2lkIiA6ICJZbzNJa18xYU9XUk5QcWxPLVJVTmUzVjhESldTU2U0eUgybFp4MG52cy1rIn0.eyJleHAiOjE3NTU5MDAxODYsImlhdCI6MTc1NTg5ODM4NiwianRpIjoiNjVmNzZhMGUtZTIwOS00OWY4LTk3ZmMtMmE2YzM3NzcwNzVl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JmNDA5OTkzZC1iZTRkLTRhMTMtYmFiZC1mYTRjYzI4MjA4MWU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JmNDA5OTkzZC1iZTRkLTRhMTMtYmFiZC1mYTRjYzI4MjA4MWU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Y3cQT_Eo4-ByuTAQxbTjT203g6LKBmD6UQ8LI3w8O7pH0k5SWskBXl8KAwu6ds2zx5vpBYUg7YAbYALz6UAPH1M36lIJOVT3TkdOb364udA9wnbh6OYdDyDpdrqzPuOP7JY9bilwKID_P53qL56A-oSQmXWal6-cAX2dwR43oPqlh4CMC0NeZvMQsm92DUQF4R6PYg8U8HB-FUpfd_R_ONWnjeHqkoWnc7454P-k0f0GVlZVzGD4LIHJAfewuuHnU42rnoAUk0vXZEF9zmpemTJ4_IS9ByHyPfaz7vwd7eMeAg4euYfGaNykSHJjG0btCEfCCCIFwUyprwp3igBtsA"/>
    <n v="101"/>
    <s v="101 | Rosa Odar Prueba"/>
    <s v="application/json, text/plain, */*"/>
    <m/>
    <n v="20100010136"/>
    <s v="comunes-query"/>
    <s v="https://gateway-apim-test.vuce.gob.pe/pass-through-https-cert/cp2/comunes-query/1.0/master/allByCodeAndAttribute?code=actividadEntidadPuerto&amp;actividad_id=2&amp;cod_puerto_nacional=%27CLL%27"/>
    <n v="185"/>
    <n v="113"/>
    <s v="https://gateway-apim-test.vuce.gob.pe/pass-through-https-cert/cp2/comunes-query/1.0/master/allByCodeAndAttribute?"/>
    <s v="https://gateway-apim-test.vuce.gob.pe/pass-through-https-cert/cp2/comunes-query/1.0/master/allByCodeAndAttribute?"/>
    <x v="4"/>
  </r>
  <r>
    <s v="Patente sanitaria"/>
    <x v="0"/>
    <x v="0"/>
    <x v="119"/>
    <x v="3"/>
    <s v="https://gateway-apim-test.vuce.gob.pe/pass-through-https-cert/cp2/comunes-query/1.0/master/allByCodeAndAttribute?code=actividadEntidadPuerto&amp;actividad_id=5&amp;cod_puerto_nacional=%27CLL%27"/>
    <m/>
    <s v="Bearer eyJhbGciOiJSUzI1NiIsInR5cCIgOiAiSldUIiwia2lkIiA6ICJZbzNJa18xYU9XUk5QcWxPLVJVTmUzVjhESldTU2U0eUgybFp4MG52cy1rIn0.eyJleHAiOjE3NTU4OTY4NzQsImlhdCI6MTc1NTg5NTA3NCwianRpIjoiZjRhYjdkMTUtZDEwMC00MmJhLWJmYTAtZDEyMzkwMDMyODcx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JlNmNmZTExZi1mYjBlLTQ5NzItYWE5Zi0zZjlmODMzNTI4ZTY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JlNmNmZTExZi1mYjBlLTQ5NzItYWE5Zi0zZjlmODMzNTI4ZTY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0wztRkMDLPrDN_q2Oh25y-fM1smYOfwLYjtRz7x6do9gEf3v6Pom0aaTrp_Glw3pUtMpHV65nZjfMZp7rAr-eLKzkcQVp60sYFWaSAwiQVzp8LM6a78j0VkbnyrPMwxqJ86JA7ARtFjcSd_NeG8FksSshfzAztzgUpB8iHoMOPnrpq2zaNkODLAUg8wgoQHGg8-ey8Dmn2vRk2bGUXlH9EQ47w-wm7seIT0JRe4Eew3utJ-8twWg6ChkU6vJRfqXAGPJOApBhD2oRwx_5OS5UzT5nvblvFkxfv7pJukB1AX7c89BxuNmM0XS9taZIMO0FOcpJHuMxSFDBbxf1NyVyA"/>
    <n v="101"/>
    <s v="101 | Rosa Odar Prueba"/>
    <s v="application/json, text/plain, */*"/>
    <m/>
    <n v="20100010136"/>
    <s v="comunes-query"/>
    <s v="https://gateway-apim-test.vuce.gob.pe/pass-through-https-cert/cp2/comunes-query/1.0/master/allByCodeAndAttribute?code=actividadEntidadPuerto&amp;actividad_id=5&amp;cod_puerto_nacional=%27CLL%27"/>
    <n v="185"/>
    <n v="113"/>
    <s v="https://gateway-apim-test.vuce.gob.pe/pass-through-https-cert/cp2/comunes-query/1.0/master/allByCodeAndAttribute?"/>
    <s v="https://gateway-apim-test.vuce.gob.pe/pass-through-https-cert/cp2/comunes-query/1.0/master/allByCodeAndAttribute?"/>
    <x v="4"/>
  </r>
  <r>
    <s v="Patente sanitaria"/>
    <x v="0"/>
    <x v="0"/>
    <x v="120"/>
    <x v="3"/>
    <s v="https://gateway-apim-test.vuce.gob.pe/pass-through-https-cert/cp2/comunes-query/1.0/master/allByCodeAndAttribute?code=actividadEntidadPuerto&amp;actividad_id=5&amp;cod_puerto_nacional=%27CLL%27"/>
    <m/>
    <s v="Bearer eyJhbGciOiJSUzI1NiIsInR5cCIgOiAiSldUIiwia2lkIiA6ICJZbzNJa18xYU9XUk5QcWxPLVJVTmUzVjhESldTU2U0eUgybFp4MG52cy1rIn0.eyJleHAiOjE3NTU4OTY4NzQsImlhdCI6MTc1NTg5NTA3NCwianRpIjoiZjRhYjdkMTUtZDEwMC00MmJhLWJmYTAtZDEyMzkwMDMyODcx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JlNmNmZTExZi1mYjBlLTQ5NzItYWE5Zi0zZjlmODMzNTI4ZTY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JlNmNmZTExZi1mYjBlLTQ5NzItYWE5Zi0zZjlmODMzNTI4ZTY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0wztRkMDLPrDN_q2Oh25y-fM1smYOfwLYjtRz7x6do9gEf3v6Pom0aaTrp_Glw3pUtMpHV65nZjfMZp7rAr-eLKzkcQVp60sYFWaSAwiQVzp8LM6a78j0VkbnyrPMwxqJ86JA7ARtFjcSd_NeG8FksSshfzAztzgUpB8iHoMOPnrpq2zaNkODLAUg8wgoQHGg8-ey8Dmn2vRk2bGUXlH9EQ47w-wm7seIT0JRe4Eew3utJ-8twWg6ChkU6vJRfqXAGPJOApBhD2oRwx_5OS5UzT5nvblvFkxfv7pJukB1AX7c89BxuNmM0XS9taZIMO0FOcpJHuMxSFDBbxf1NyVyA"/>
    <n v="101"/>
    <s v="101 | Rosa Odar Prueba"/>
    <s v="application/json, text/plain, */*"/>
    <m/>
    <n v="20100010136"/>
    <s v="comunes-query"/>
    <s v="https://gateway-apim-test.vuce.gob.pe/pass-through-https-cert/cp2/comunes-query/1.0/master/allByCodeAndAttribute?code=actividadEntidadPuerto&amp;actividad_id=5&amp;cod_puerto_nacional=%27CLL%27"/>
    <n v="185"/>
    <n v="113"/>
    <s v="https://gateway-apim-test.vuce.gob.pe/pass-through-https-cert/cp2/comunes-query/1.0/master/allByCodeAndAttribute?"/>
    <s v="https://gateway-apim-test.vuce.gob.pe/pass-through-https-cert/cp2/comunes-query/1.0/master/allByCodeAndAttribute?"/>
    <x v="4"/>
  </r>
  <r>
    <s v="Patente sanitaria"/>
    <x v="0"/>
    <x v="0"/>
    <x v="124"/>
    <x v="3"/>
    <s v="https://gateway-apim-test.vuce.gob.pe/pass-through-https-cert/cp2/comunes-query/1.0/master/allByCodeAndAttribute?code=puerto&amp;puerto_id=933"/>
    <m/>
    <s v="Bearer eyJhbGciOiJSUzI1NiIsInR5cCIgOiAiSldUIiwia2lkIiA6ICJZbzNJa18xYU9XUk5QcWxPLVJVTmUzVjhESldTU2U0eUgybFp4MG52cy1rIn0.eyJleHAiOjE3NTU4OTY4NzQsImlhdCI6MTc1NTg5NTA3NCwianRpIjoiZjRhYjdkMTUtZDEwMC00MmJhLWJmYTAtZDEyMzkwMDMyODcx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JlNmNmZTExZi1mYjBlLTQ5NzItYWE5Zi0zZjlmODMzNTI4ZTY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JlNmNmZTExZi1mYjBlLTQ5NzItYWE5Zi0zZjlmODMzNTI4ZTY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0wztRkMDLPrDN_q2Oh25y-fM1smYOfwLYjtRz7x6do9gEf3v6Pom0aaTrp_Glw3pUtMpHV65nZjfMZp7rAr-eLKzkcQVp60sYFWaSAwiQVzp8LM6a78j0VkbnyrPMwxqJ86JA7ARtFjcSd_NeG8FksSshfzAztzgUpB8iHoMOPnrpq2zaNkODLAUg8wgoQHGg8-ey8Dmn2vRk2bGUXlH9EQ47w-wm7seIT0JRe4Eew3utJ-8twWg6ChkU6vJRfqXAGPJOApBhD2oRwx_5OS5UzT5nvblvFkxfv7pJukB1AX7c89BxuNmM0XS9taZIMO0FOcpJHuMxSFDBbxf1NyVyA"/>
    <n v="101"/>
    <s v="101 | Rosa Odar Prueba"/>
    <s v="application/json, text/plain, */*"/>
    <m/>
    <n v="20100010136"/>
    <s v="comunes-query"/>
    <s v="https://gateway-apim-test.vuce.gob.pe/pass-through-https-cert/cp2/comunes-query/1.0/master/allByCodeAndAttribute?code=puerto&amp;puerto_id=933"/>
    <n v="138"/>
    <n v="113"/>
    <s v="https://gateway-apim-test.vuce.gob.pe/pass-through-https-cert/cp2/comunes-query/1.0/master/allByCodeAndAttribute?"/>
    <s v="https://gateway-apim-test.vuce.gob.pe/pass-through-https-cert/cp2/comunes-query/1.0/master/allByCodeAndAttribute?"/>
    <x v="4"/>
  </r>
  <r>
    <s v="Patente sanitaria"/>
    <x v="0"/>
    <x v="0"/>
    <x v="125"/>
    <x v="3"/>
    <s v="https://gateway-apim-test.vuce.gob.pe/pass-through-https-cert/cp2/comunes-query/1.0/master/allByCodeAndAttribute?code=puerto&amp;puerto_id=933"/>
    <m/>
    <s v="Bearer eyJhbGciOiJSUzI1NiIsInR5cCIgOiAiSldUIiwia2lkIiA6ICJZbzNJa18xYU9XUk5QcWxPLVJVTmUzVjhESldTU2U0eUgybFp4MG52cy1rIn0.eyJleHAiOjE3NTU4OTY4NzQsImlhdCI6MTc1NTg5NTA3NCwianRpIjoiZjRhYjdkMTUtZDEwMC00MmJhLWJmYTAtZDEyMzkwMDMyODcx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JlNmNmZTExZi1mYjBlLTQ5NzItYWE5Zi0zZjlmODMzNTI4ZTY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JlNmNmZTExZi1mYjBlLTQ5NzItYWE5Zi0zZjlmODMzNTI4ZTY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0wztRkMDLPrDN_q2Oh25y-fM1smYOfwLYjtRz7x6do9gEf3v6Pom0aaTrp_Glw3pUtMpHV65nZjfMZp7rAr-eLKzkcQVp60sYFWaSAwiQVzp8LM6a78j0VkbnyrPMwxqJ86JA7ARtFjcSd_NeG8FksSshfzAztzgUpB8iHoMOPnrpq2zaNkODLAUg8wgoQHGg8-ey8Dmn2vRk2bGUXlH9EQ47w-wm7seIT0JRe4Eew3utJ-8twWg6ChkU6vJRfqXAGPJOApBhD2oRwx_5OS5UzT5nvblvFkxfv7pJukB1AX7c89BxuNmM0XS9taZIMO0FOcpJHuMxSFDBbxf1NyVyA"/>
    <n v="101"/>
    <s v="101 | Rosa Odar Prueba"/>
    <s v="application/json, text/plain, */*"/>
    <m/>
    <n v="20100010136"/>
    <s v="comunes-query"/>
    <s v="https://gateway-apim-test.vuce.gob.pe/pass-through-https-cert/cp2/comunes-query/1.0/master/allByCodeAndAttribute?code=puerto&amp;puerto_id=933"/>
    <n v="138"/>
    <n v="113"/>
    <s v="https://gateway-apim-test.vuce.gob.pe/pass-through-https-cert/cp2/comunes-query/1.0/master/allByCodeAndAttribute?"/>
    <s v="https://gateway-apim-test.vuce.gob.pe/pass-through-https-cert/cp2/comunes-query/1.0/master/allByCodeAndAttribute?"/>
    <x v="4"/>
  </r>
  <r>
    <s v="Patente sanitaria"/>
    <x v="0"/>
    <x v="0"/>
    <x v="123"/>
    <x v="3"/>
    <s v="https://gateway-apim-test.vuce.gob.pe/pass-through-https-cert/cp2/comunes-query/1.0/master/allByCodeAndAttribute?code=puerto&amp;puerto_id=933"/>
    <m/>
    <s v="Bearer eyJhbGciOiJSUzI1NiIsInR5cCIgOiAiSldUIiwia2lkIiA6ICJZbzNJa18xYU9XUk5QcWxPLVJVTmUzVjhESldTU2U0eUgybFp4MG52cy1rIn0.eyJleHAiOjE3NTU5MDAxODYsImlhdCI6MTc1NTg5ODM4NiwianRpIjoiNjVmNzZhMGUtZTIwOS00OWY4LTk3ZmMtMmE2YzM3NzcwNzVl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JmNDA5OTkzZC1iZTRkLTRhMTMtYmFiZC1mYTRjYzI4MjA4MWU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JmNDA5OTkzZC1iZTRkLTRhMTMtYmFiZC1mYTRjYzI4MjA4MWU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Y3cQT_Eo4-ByuTAQxbTjT203g6LKBmD6UQ8LI3w8O7pH0k5SWskBXl8KAwu6ds2zx5vpBYUg7YAbYALz6UAPH1M36lIJOVT3TkdOb364udA9wnbh6OYdDyDpdrqzPuOP7JY9bilwKID_P53qL56A-oSQmXWal6-cAX2dwR43oPqlh4CMC0NeZvMQsm92DUQF4R6PYg8U8HB-FUpfd_R_ONWnjeHqkoWnc7454P-k0f0GVlZVzGD4LIHJAfewuuHnU42rnoAUk0vXZEF9zmpemTJ4_IS9ByHyPfaz7vwd7eMeAg4euYfGaNykSHJjG0btCEfCCCIFwUyprwp3igBtsA"/>
    <n v="101"/>
    <s v="101 | Rosa Odar Prueba"/>
    <s v="application/json, text/plain, */*"/>
    <m/>
    <n v="20100010136"/>
    <s v="comunes-query"/>
    <s v="https://gateway-apim-test.vuce.gob.pe/pass-through-https-cert/cp2/comunes-query/1.0/master/allByCodeAndAttribute?code=puerto&amp;puerto_id=933"/>
    <n v="138"/>
    <n v="113"/>
    <s v="https://gateway-apim-test.vuce.gob.pe/pass-through-https-cert/cp2/comunes-query/1.0/master/allByCodeAndAttribute?"/>
    <s v="https://gateway-apim-test.vuce.gob.pe/pass-through-https-cert/cp2/comunes-query/1.0/master/allByCodeAndAttribute?"/>
    <x v="4"/>
  </r>
  <r>
    <s v="Patente sanitaria"/>
    <x v="0"/>
    <x v="0"/>
    <x v="118"/>
    <x v="3"/>
    <s v="https://gateway-apim-test.vuce.gob.pe/pass-through-https-cert/cp2/comunes-query/1.0/master/allByCodeAndDescription?code=puerto&amp;description=&amp;page=1&amp;size=10"/>
    <m/>
    <s v="Bearer eyJhbGciOiJSUzI1NiIsInR5cCIgOiAiSldUIiwia2lkIiA6ICJZbzNJa18xYU9XUk5QcWxPLVJVTmUzVjhESldTU2U0eUgybFp4MG52cy1rIn0.eyJleHAiOjE3NTU4OTY4NzQsImlhdCI6MTc1NTg5NTA3NCwianRpIjoiZjRhYjdkMTUtZDEwMC00MmJhLWJmYTAtZDEyMzkwMDMyODcx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JlNmNmZTExZi1mYjBlLTQ5NzItYWE5Zi0zZjlmODMzNTI4ZTY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JlNmNmZTExZi1mYjBlLTQ5NzItYWE5Zi0zZjlmODMzNTI4ZTY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0wztRkMDLPrDN_q2Oh25y-fM1smYOfwLYjtRz7x6do9gEf3v6Pom0aaTrp_Glw3pUtMpHV65nZjfMZp7rAr-eLKzkcQVp60sYFWaSAwiQVzp8LM6a78j0VkbnyrPMwxqJ86JA7ARtFjcSd_NeG8FksSshfzAztzgUpB8iHoMOPnrpq2zaNkODLAUg8wgoQHGg8-ey8Dmn2vRk2bGUXlH9EQ47w-wm7seIT0JRe4Eew3utJ-8twWg6ChkU6vJRfqXAGPJOApBhD2oRwx_5OS5UzT5nvblvFkxfv7pJukB1AX7c89BxuNmM0XS9taZIMO0FOcpJHuMxSFDBbxf1NyVyA"/>
    <n v="101"/>
    <s v="101 | Rosa Odar Prueba"/>
    <s v="application/json, text/plain, */*"/>
    <m/>
    <n v="20100010136"/>
    <s v="comunes-query"/>
    <s v="https://gateway-apim-test.vuce.gob.pe/pass-through-https-cert/cp2/comunes-query/1.0/master/allByCodeAndDescription?code=puerto&amp;description=&amp;page=1&amp;size=10"/>
    <n v="154"/>
    <n v="115"/>
    <s v="https://gateway-apim-test.vuce.gob.pe/pass-through-https-cert/cp2/comunes-query/1.0/master/allByCodeAndDescription?"/>
    <s v="https://gateway-apim-test.vuce.gob.pe/pass-through-https-cert/cp2/comunes-query/1.0/master/allByCodeAndDescription?"/>
    <x v="5"/>
  </r>
  <r>
    <s v="Patente sanitaria"/>
    <x v="0"/>
    <x v="0"/>
    <x v="118"/>
    <x v="3"/>
    <s v="https://gateway-apim-test.vuce.gob.pe/pass-through-https-cert/cp2/comunes-query/1.0/master/allByCodeAndDescription?code=puerto&amp;description=&amp;page=1&amp;size=10"/>
    <m/>
    <s v="Bearer eyJhbGciOiJSUzI1NiIsInR5cCIgOiAiSldUIiwia2lkIiA6ICJZbzNJa18xYU9XUk5QcWxPLVJVTmUzVjhESldTU2U0eUgybFp4MG52cy1rIn0.eyJleHAiOjE3NTU4OTY4NzQsImlhdCI6MTc1NTg5NTA3NCwianRpIjoiZjRhYjdkMTUtZDEwMC00MmJhLWJmYTAtZDEyMzkwMDMyODcx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JlNmNmZTExZi1mYjBlLTQ5NzItYWE5Zi0zZjlmODMzNTI4ZTY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JlNmNmZTExZi1mYjBlLTQ5NzItYWE5Zi0zZjlmODMzNTI4ZTY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0wztRkMDLPrDN_q2Oh25y-fM1smYOfwLYjtRz7x6do9gEf3v6Pom0aaTrp_Glw3pUtMpHV65nZjfMZp7rAr-eLKzkcQVp60sYFWaSAwiQVzp8LM6a78j0VkbnyrPMwxqJ86JA7ARtFjcSd_NeG8FksSshfzAztzgUpB8iHoMOPnrpq2zaNkODLAUg8wgoQHGg8-ey8Dmn2vRk2bGUXlH9EQ47w-wm7seIT0JRe4Eew3utJ-8twWg6ChkU6vJRfqXAGPJOApBhD2oRwx_5OS5UzT5nvblvFkxfv7pJukB1AX7c89BxuNmM0XS9taZIMO0FOcpJHuMxSFDBbxf1NyVyA"/>
    <n v="101"/>
    <s v="101 | Rosa Odar Prueba"/>
    <s v="application/json, text/plain, */*"/>
    <m/>
    <n v="20100010136"/>
    <s v="comunes-query"/>
    <s v="https://gateway-apim-test.vuce.gob.pe/pass-through-https-cert/cp2/comunes-query/1.0/master/allByCodeAndDescription?code=puerto&amp;description=&amp;page=1&amp;size=10"/>
    <n v="154"/>
    <n v="115"/>
    <s v="https://gateway-apim-test.vuce.gob.pe/pass-through-https-cert/cp2/comunes-query/1.0/master/allByCodeAndDescription?"/>
    <s v="https://gateway-apim-test.vuce.gob.pe/pass-through-https-cert/cp2/comunes-query/1.0/master/allByCodeAndDescription?"/>
    <x v="5"/>
  </r>
  <r>
    <s v="Patente sanitaria"/>
    <x v="0"/>
    <x v="0"/>
    <x v="124"/>
    <x v="3"/>
    <s v="https://gateway-apim-test.vuce.gob.pe/pass-through-https-cert/cp2/comunes-query/1.0/master/allByCodeAndDescription?code=puerto&amp;description=&amp;page=1&amp;size=10"/>
    <m/>
    <s v="Bearer eyJhbGciOiJSUzI1NiIsInR5cCIgOiAiSldUIiwia2lkIiA6ICJZbzNJa18xYU9XUk5QcWxPLVJVTmUzVjhESldTU2U0eUgybFp4MG52cy1rIn0.eyJleHAiOjE3NTU4OTY4NzQsImlhdCI6MTc1NTg5NTA3NCwianRpIjoiZjRhYjdkMTUtZDEwMC00MmJhLWJmYTAtZDEyMzkwMDMyODcx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JlNmNmZTExZi1mYjBlLTQ5NzItYWE5Zi0zZjlmODMzNTI4ZTY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JlNmNmZTExZi1mYjBlLTQ5NzItYWE5Zi0zZjlmODMzNTI4ZTY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0wztRkMDLPrDN_q2Oh25y-fM1smYOfwLYjtRz7x6do9gEf3v6Pom0aaTrp_Glw3pUtMpHV65nZjfMZp7rAr-eLKzkcQVp60sYFWaSAwiQVzp8LM6a78j0VkbnyrPMwxqJ86JA7ARtFjcSd_NeG8FksSshfzAztzgUpB8iHoMOPnrpq2zaNkODLAUg8wgoQHGg8-ey8Dmn2vRk2bGUXlH9EQ47w-wm7seIT0JRe4Eew3utJ-8twWg6ChkU6vJRfqXAGPJOApBhD2oRwx_5OS5UzT5nvblvFkxfv7pJukB1AX7c89BxuNmM0XS9taZIMO0FOcpJHuMxSFDBbxf1NyVyA"/>
    <n v="101"/>
    <s v="101 | Rosa Odar Prueba"/>
    <s v="application/json, text/plain, */*"/>
    <m/>
    <n v="20100010136"/>
    <s v="comunes-query"/>
    <s v="https://gateway-apim-test.vuce.gob.pe/pass-through-https-cert/cp2/comunes-query/1.0/master/allByCodeAndDescription?code=puerto&amp;description=&amp;page=1&amp;size=10"/>
    <n v="154"/>
    <n v="115"/>
    <s v="https://gateway-apim-test.vuce.gob.pe/pass-through-https-cert/cp2/comunes-query/1.0/master/allByCodeAndDescription?"/>
    <s v="https://gateway-apim-test.vuce.gob.pe/pass-through-https-cert/cp2/comunes-query/1.0/master/allByCodeAndDescription?"/>
    <x v="5"/>
  </r>
  <r>
    <s v="Patente sanitaria"/>
    <x v="0"/>
    <x v="0"/>
    <x v="125"/>
    <x v="3"/>
    <s v="https://gateway-apim-test.vuce.gob.pe/pass-through-https-cert/cp2/comunes-query/1.0/master/allByCodeAndDescription?code=puerto&amp;description=&amp;page=1&amp;size=10"/>
    <m/>
    <s v="Bearer eyJhbGciOiJSUzI1NiIsInR5cCIgOiAiSldUIiwia2lkIiA6ICJZbzNJa18xYU9XUk5QcWxPLVJVTmUzVjhESldTU2U0eUgybFp4MG52cy1rIn0.eyJleHAiOjE3NTU4OTY4NzQsImlhdCI6MTc1NTg5NTA3NCwianRpIjoiZjRhYjdkMTUtZDEwMC00MmJhLWJmYTAtZDEyMzkwMDMyODcx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JlNmNmZTExZi1mYjBlLTQ5NzItYWE5Zi0zZjlmODMzNTI4ZTY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JlNmNmZTExZi1mYjBlLTQ5NzItYWE5Zi0zZjlmODMzNTI4ZTY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0wztRkMDLPrDN_q2Oh25y-fM1smYOfwLYjtRz7x6do9gEf3v6Pom0aaTrp_Glw3pUtMpHV65nZjfMZp7rAr-eLKzkcQVp60sYFWaSAwiQVzp8LM6a78j0VkbnyrPMwxqJ86JA7ARtFjcSd_NeG8FksSshfzAztzgUpB8iHoMOPnrpq2zaNkODLAUg8wgoQHGg8-ey8Dmn2vRk2bGUXlH9EQ47w-wm7seIT0JRe4Eew3utJ-8twWg6ChkU6vJRfqXAGPJOApBhD2oRwx_5OS5UzT5nvblvFkxfv7pJukB1AX7c89BxuNmM0XS9taZIMO0FOcpJHuMxSFDBbxf1NyVyA"/>
    <n v="101"/>
    <s v="101 | Rosa Odar Prueba"/>
    <s v="application/json, text/plain, */*"/>
    <m/>
    <n v="20100010136"/>
    <s v="comunes-query"/>
    <s v="https://gateway-apim-test.vuce.gob.pe/pass-through-https-cert/cp2/comunes-query/1.0/master/allByCodeAndDescription?code=puerto&amp;description=&amp;page=1&amp;size=10"/>
    <n v="154"/>
    <n v="115"/>
    <s v="https://gateway-apim-test.vuce.gob.pe/pass-through-https-cert/cp2/comunes-query/1.0/master/allByCodeAndDescription?"/>
    <s v="https://gateway-apim-test.vuce.gob.pe/pass-through-https-cert/cp2/comunes-query/1.0/master/allByCodeAndDescription?"/>
    <x v="5"/>
  </r>
  <r>
    <s v="Patente sanitaria"/>
    <x v="0"/>
    <x v="0"/>
    <x v="123"/>
    <x v="3"/>
    <s v="https://gateway-apim-test.vuce.gob.pe/pass-through-https-cert/cp2/comunes-query/1.0/master/allByCodeAndDescription?code=puerto&amp;description=&amp;page=1&amp;size=10"/>
    <m/>
    <s v="Bearer eyJhbGciOiJSUzI1NiIsInR5cCIgOiAiSldUIiwia2lkIiA6ICJZbzNJa18xYU9XUk5QcWxPLVJVTmUzVjhESldTU2U0eUgybFp4MG52cy1rIn0.eyJleHAiOjE3NTU5MDAxODYsImlhdCI6MTc1NTg5ODM4NiwianRpIjoiNjVmNzZhMGUtZTIwOS00OWY4LTk3ZmMtMmE2YzM3NzcwNzVl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JmNDA5OTkzZC1iZTRkLTRhMTMtYmFiZC1mYTRjYzI4MjA4MWU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JmNDA5OTkzZC1iZTRkLTRhMTMtYmFiZC1mYTRjYzI4MjA4MWU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Y3cQT_Eo4-ByuTAQxbTjT203g6LKBmD6UQ8LI3w8O7pH0k5SWskBXl8KAwu6ds2zx5vpBYUg7YAbYALz6UAPH1M36lIJOVT3TkdOb364udA9wnbh6OYdDyDpdrqzPuOP7JY9bilwKID_P53qL56A-oSQmXWal6-cAX2dwR43oPqlh4CMC0NeZvMQsm92DUQF4R6PYg8U8HB-FUpfd_R_ONWnjeHqkoWnc7454P-k0f0GVlZVzGD4LIHJAfewuuHnU42rnoAUk0vXZEF9zmpemTJ4_IS9ByHyPfaz7vwd7eMeAg4euYfGaNykSHJjG0btCEfCCCIFwUyprwp3igBtsA"/>
    <n v="101"/>
    <s v="101 | Rosa Odar Prueba"/>
    <s v="application/json, text/plain, */*"/>
    <m/>
    <n v="20100010136"/>
    <s v="comunes-query"/>
    <s v="https://gateway-apim-test.vuce.gob.pe/pass-through-https-cert/cp2/comunes-query/1.0/master/allByCodeAndDescription?code=puerto&amp;description=&amp;page=1&amp;size=10"/>
    <n v="154"/>
    <n v="115"/>
    <s v="https://gateway-apim-test.vuce.gob.pe/pass-through-https-cert/cp2/comunes-query/1.0/master/allByCodeAndDescription?"/>
    <s v="https://gateway-apim-test.vuce.gob.pe/pass-through-https-cert/cp2/comunes-query/1.0/master/allByCodeAndDescription?"/>
    <x v="5"/>
  </r>
  <r>
    <s v="Patente sanitaria"/>
    <x v="0"/>
    <x v="0"/>
    <x v="124"/>
    <x v="3"/>
    <s v="https://gateway-apim-test.vuce.gob.pe/pass-through-https-cert/cp2/comunes-query/1.0/master/allByCodeAndDescription?code=puerto&amp;description=CL&amp;page=0&amp;size=10"/>
    <m/>
    <s v="Bearer eyJhbGciOiJSUzI1NiIsInR5cCIgOiAiSldUIiwia2lkIiA6ICJZbzNJa18xYU9XUk5QcWxPLVJVTmUzVjhESldTU2U0eUgybFp4MG52cy1rIn0.eyJleHAiOjE3NTU4OTY4NzQsImlhdCI6MTc1NTg5NTA3NCwianRpIjoiZjRhYjdkMTUtZDEwMC00MmJhLWJmYTAtZDEyMzkwMDMyODcx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JlNmNmZTExZi1mYjBlLTQ5NzItYWE5Zi0zZjlmODMzNTI4ZTY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JlNmNmZTExZi1mYjBlLTQ5NzItYWE5Zi0zZjlmODMzNTI4ZTY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0wztRkMDLPrDN_q2Oh25y-fM1smYOfwLYjtRz7x6do9gEf3v6Pom0aaTrp_Glw3pUtMpHV65nZjfMZp7rAr-eLKzkcQVp60sYFWaSAwiQVzp8LM6a78j0VkbnyrPMwxqJ86JA7ARtFjcSd_NeG8FksSshfzAztzgUpB8iHoMOPnrpq2zaNkODLAUg8wgoQHGg8-ey8Dmn2vRk2bGUXlH9EQ47w-wm7seIT0JRe4Eew3utJ-8twWg6ChkU6vJRfqXAGPJOApBhD2oRwx_5OS5UzT5nvblvFkxfv7pJukB1AX7c89BxuNmM0XS9taZIMO0FOcpJHuMxSFDBbxf1NyVyA"/>
    <n v="101"/>
    <s v="101 | Rosa Odar Prueba"/>
    <s v="application/json, text/plain, */*"/>
    <m/>
    <n v="20100010136"/>
    <s v="comunes-query"/>
    <s v="https://gateway-apim-test.vuce.gob.pe/pass-through-https-cert/cp2/comunes-query/1.0/master/allByCodeAndDescription?code=puerto&amp;description=CL&amp;page=0&amp;size=10"/>
    <n v="156"/>
    <n v="115"/>
    <s v="https://gateway-apim-test.vuce.gob.pe/pass-through-https-cert/cp2/comunes-query/1.0/master/allByCodeAndDescription?"/>
    <s v="https://gateway-apim-test.vuce.gob.pe/pass-through-https-cert/cp2/comunes-query/1.0/master/allByCodeAndDescription?"/>
    <x v="5"/>
  </r>
  <r>
    <s v="Patente sanitaria"/>
    <x v="0"/>
    <x v="0"/>
    <x v="125"/>
    <x v="3"/>
    <s v="https://gateway-apim-test.vuce.gob.pe/pass-through-https-cert/cp2/comunes-query/1.0/master/findByCode?codigo=PARAMETROS_GENERALES"/>
    <m/>
    <s v="Bearer eyJhbGciOiJSUzI1NiIsInR5cCIgOiAiSldUIiwia2lkIiA6ICJZbzNJa18xYU9XUk5QcWxPLVJVTmUzVjhESldTU2U0eUgybFp4MG52cy1rIn0.eyJleHAiOjE3NTU4OTY4NzQsImlhdCI6MTc1NTg5NTA3NCwianRpIjoiZjRhYjdkMTUtZDEwMC00MmJhLWJmYTAtZDEyMzkwMDMyODcx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JlNmNmZTExZi1mYjBlLTQ5NzItYWE5Zi0zZjlmODMzNTI4ZTY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JlNmNmZTExZi1mYjBlLTQ5NzItYWE5Zi0zZjlmODMzNTI4ZTY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0wztRkMDLPrDN_q2Oh25y-fM1smYOfwLYjtRz7x6do9gEf3v6Pom0aaTrp_Glw3pUtMpHV65nZjfMZp7rAr-eLKzkcQVp60sYFWaSAwiQVzp8LM6a78j0VkbnyrPMwxqJ86JA7ARtFjcSd_NeG8FksSshfzAztzgUpB8iHoMOPnrpq2zaNkODLAUg8wgoQHGg8-ey8Dmn2vRk2bGUXlH9EQ47w-wm7seIT0JRe4Eew3utJ-8twWg6ChkU6vJRfqXAGPJOApBhD2oRwx_5OS5UzT5nvblvFkxfv7pJukB1AX7c89BxuNmM0XS9taZIMO0FOcpJHuMxSFDBbxf1NyVyA"/>
    <n v="101"/>
    <s v="101 | Rosa Odar Prueba"/>
    <s v="application/json, text/plain, */*"/>
    <m/>
    <n v="20100010136"/>
    <s v="comunes-query"/>
    <s v="https://gateway-apim-test.vuce.gob.pe/pass-through-https-cert/cp2/comunes-query/1.0/master/findByCode?codigo=PARAMETROS_GENERALES"/>
    <n v="129"/>
    <n v="102"/>
    <s v="https://gateway-apim-test.vuce.gob.pe/pass-through-https-cert/cp2/comunes-query/1.0/master/findByCode?"/>
    <s v="https://gateway-apim-test.vuce.gob.pe/pass-through-https-cert/cp2/comunes-query/1.0/master/findByCode?"/>
    <x v="6"/>
  </r>
  <r>
    <s v="Patente sanitaria"/>
    <x v="0"/>
    <x v="0"/>
    <x v="119"/>
    <x v="3"/>
    <s v="https://gateway-apim-test.vuce.gob.pe/pass-through-https-cert/cp2/comunes-query/1.0/master/findByCode?codigo=PARAMETROS_GENERALES"/>
    <m/>
    <s v="Bearer eyJhbGciOiJSUzI1NiIsInR5cCIgOiAiSldUIiwia2lkIiA6ICJZbzNJa18xYU9XUk5QcWxPLVJVTmUzVjhESldTU2U0eUgybFp4MG52cy1rIn0.eyJleHAiOjE3NTU4OTY4NzQsImlhdCI6MTc1NTg5NTA3NCwianRpIjoiZjRhYjdkMTUtZDEwMC00MmJhLWJmYTAtZDEyMzkwMDMyODcx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JlNmNmZTExZi1mYjBlLTQ5NzItYWE5Zi0zZjlmODMzNTI4ZTY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JlNmNmZTExZi1mYjBlLTQ5NzItYWE5Zi0zZjlmODMzNTI4ZTY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0wztRkMDLPrDN_q2Oh25y-fM1smYOfwLYjtRz7x6do9gEf3v6Pom0aaTrp_Glw3pUtMpHV65nZjfMZp7rAr-eLKzkcQVp60sYFWaSAwiQVzp8LM6a78j0VkbnyrPMwxqJ86JA7ARtFjcSd_NeG8FksSshfzAztzgUpB8iHoMOPnrpq2zaNkODLAUg8wgoQHGg8-ey8Dmn2vRk2bGUXlH9EQ47w-wm7seIT0JRe4Eew3utJ-8twWg6ChkU6vJRfqXAGPJOApBhD2oRwx_5OS5UzT5nvblvFkxfv7pJukB1AX7c89BxuNmM0XS9taZIMO0FOcpJHuMxSFDBbxf1NyVyA"/>
    <n v="101"/>
    <s v="101 | Rosa Odar Prueba"/>
    <s v="application/json, text/plain, */*"/>
    <m/>
    <n v="20100010136"/>
    <s v="comunes-query"/>
    <s v="https://gateway-apim-test.vuce.gob.pe/pass-through-https-cert/cp2/comunes-query/1.0/master/findByCode?codigo=PARAMETROS_GENERALES"/>
    <n v="129"/>
    <n v="102"/>
    <s v="https://gateway-apim-test.vuce.gob.pe/pass-through-https-cert/cp2/comunes-query/1.0/master/findByCode?"/>
    <s v="https://gateway-apim-test.vuce.gob.pe/pass-through-https-cert/cp2/comunes-query/1.0/master/findByCode?"/>
    <x v="6"/>
  </r>
  <r>
    <s v="Patente sanitaria"/>
    <x v="0"/>
    <x v="0"/>
    <x v="119"/>
    <x v="3"/>
    <s v="https://gateway-apim-test.vuce.gob.pe/pass-through-https-cert/cp2/comunes-query/1.0/master/findByCode?codigo=PARAMETROS_GENERALES"/>
    <m/>
    <s v="Bearer eyJhbGciOiJSUzI1NiIsInR5cCIgOiAiSldUIiwia2lkIiA6ICJZbzNJa18xYU9XUk5QcWxPLVJVTmUzVjhESldTU2U0eUgybFp4MG52cy1rIn0.eyJleHAiOjE3NTU4OTY4NzQsImlhdCI6MTc1NTg5NTA3NCwianRpIjoiZjRhYjdkMTUtZDEwMC00MmJhLWJmYTAtZDEyMzkwMDMyODcx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JlNmNmZTExZi1mYjBlLTQ5NzItYWE5Zi0zZjlmODMzNTI4ZTY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JlNmNmZTExZi1mYjBlLTQ5NzItYWE5Zi0zZjlmODMzNTI4ZTY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0wztRkMDLPrDN_q2Oh25y-fM1smYOfwLYjtRz7x6do9gEf3v6Pom0aaTrp_Glw3pUtMpHV65nZjfMZp7rAr-eLKzkcQVp60sYFWaSAwiQVzp8LM6a78j0VkbnyrPMwxqJ86JA7ARtFjcSd_NeG8FksSshfzAztzgUpB8iHoMOPnrpq2zaNkODLAUg8wgoQHGg8-ey8Dmn2vRk2bGUXlH9EQ47w-wm7seIT0JRe4Eew3utJ-8twWg6ChkU6vJRfqXAGPJOApBhD2oRwx_5OS5UzT5nvblvFkxfv7pJukB1AX7c89BxuNmM0XS9taZIMO0FOcpJHuMxSFDBbxf1NyVyA"/>
    <n v="101"/>
    <s v="101 | Rosa Odar Prueba"/>
    <s v="application/json, text/plain, */*"/>
    <m/>
    <n v="20100010136"/>
    <s v="comunes-query"/>
    <s v="https://gateway-apim-test.vuce.gob.pe/pass-through-https-cert/cp2/comunes-query/1.0/master/findByCode?codigo=PARAMETROS_GENERALES"/>
    <n v="129"/>
    <n v="102"/>
    <s v="https://gateway-apim-test.vuce.gob.pe/pass-through-https-cert/cp2/comunes-query/1.0/master/findByCode?"/>
    <s v="https://gateway-apim-test.vuce.gob.pe/pass-through-https-cert/cp2/comunes-query/1.0/master/findByCode?"/>
    <x v="6"/>
  </r>
  <r>
    <s v="Patente sanitaria"/>
    <x v="0"/>
    <x v="0"/>
    <x v="120"/>
    <x v="3"/>
    <s v="https://gateway-apim-test.vuce.gob.pe/pass-through-https-cert/cp2/comunes-query/1.0/master/findByCode?codigo=PARAMETROS_GENERALES"/>
    <m/>
    <s v="Bearer eyJhbGciOiJSUzI1NiIsInR5cCIgOiAiSldUIiwia2lkIiA6ICJZbzNJa18xYU9XUk5QcWxPLVJVTmUzVjhESldTU2U0eUgybFp4MG52cy1rIn0.eyJleHAiOjE3NTU4OTY4NzQsImlhdCI6MTc1NTg5NTA3NCwianRpIjoiZjRhYjdkMTUtZDEwMC00MmJhLWJmYTAtZDEyMzkwMDMyODcx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JlNmNmZTExZi1mYjBlLTQ5NzItYWE5Zi0zZjlmODMzNTI4ZTY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JlNmNmZTExZi1mYjBlLTQ5NzItYWE5Zi0zZjlmODMzNTI4ZTY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0wztRkMDLPrDN_q2Oh25y-fM1smYOfwLYjtRz7x6do9gEf3v6Pom0aaTrp_Glw3pUtMpHV65nZjfMZp7rAr-eLKzkcQVp60sYFWaSAwiQVzp8LM6a78j0VkbnyrPMwxqJ86JA7ARtFjcSd_NeG8FksSshfzAztzgUpB8iHoMOPnrpq2zaNkODLAUg8wgoQHGg8-ey8Dmn2vRk2bGUXlH9EQ47w-wm7seIT0JRe4Eew3utJ-8twWg6ChkU6vJRfqXAGPJOApBhD2oRwx_5OS5UzT5nvblvFkxfv7pJukB1AX7c89BxuNmM0XS9taZIMO0FOcpJHuMxSFDBbxf1NyVyA"/>
    <n v="101"/>
    <s v="101 | Rosa Odar Prueba"/>
    <s v="application/json, text/plain, */*"/>
    <m/>
    <n v="20100010136"/>
    <s v="comunes-query"/>
    <s v="https://gateway-apim-test.vuce.gob.pe/pass-through-https-cert/cp2/comunes-query/1.0/master/findByCode?codigo=PARAMETROS_GENERALES"/>
    <n v="129"/>
    <n v="102"/>
    <s v="https://gateway-apim-test.vuce.gob.pe/pass-through-https-cert/cp2/comunes-query/1.0/master/findByCode?"/>
    <s v="https://gateway-apim-test.vuce.gob.pe/pass-through-https-cert/cp2/comunes-query/1.0/master/findByCode?"/>
    <x v="6"/>
  </r>
  <r>
    <s v="Patente sanitaria"/>
    <x v="0"/>
    <x v="0"/>
    <x v="120"/>
    <x v="3"/>
    <s v="https://gateway-apim-test.vuce.gob.pe/pass-through-https-cert/cp2/comunes-query/1.0/master/findByCode?codigo=PARAMETROS_GENERALES"/>
    <m/>
    <s v="Bearer eyJhbGciOiJSUzI1NiIsInR5cCIgOiAiSldUIiwia2lkIiA6ICJZbzNJa18xYU9XUk5QcWxPLVJVTmUzVjhESldTU2U0eUgybFp4MG52cy1rIn0.eyJleHAiOjE3NTU4OTY4NzQsImlhdCI6MTc1NTg5NTA3NCwianRpIjoiZjRhYjdkMTUtZDEwMC00MmJhLWJmYTAtZDEyMzkwMDMyODcx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JlNmNmZTExZi1mYjBlLTQ5NzItYWE5Zi0zZjlmODMzNTI4ZTY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JlNmNmZTExZi1mYjBlLTQ5NzItYWE5Zi0zZjlmODMzNTI4ZTY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0wztRkMDLPrDN_q2Oh25y-fM1smYOfwLYjtRz7x6do9gEf3v6Pom0aaTrp_Glw3pUtMpHV65nZjfMZp7rAr-eLKzkcQVp60sYFWaSAwiQVzp8LM6a78j0VkbnyrPMwxqJ86JA7ARtFjcSd_NeG8FksSshfzAztzgUpB8iHoMOPnrpq2zaNkODLAUg8wgoQHGg8-ey8Dmn2vRk2bGUXlH9EQ47w-wm7seIT0JRe4Eew3utJ-8twWg6ChkU6vJRfqXAGPJOApBhD2oRwx_5OS5UzT5nvblvFkxfv7pJukB1AX7c89BxuNmM0XS9taZIMO0FOcpJHuMxSFDBbxf1NyVyA"/>
    <n v="101"/>
    <s v="101 | Rosa Odar Prueba"/>
    <s v="application/json, text/plain, */*"/>
    <m/>
    <n v="20100010136"/>
    <s v="comunes-query"/>
    <s v="https://gateway-apim-test.vuce.gob.pe/pass-through-https-cert/cp2/comunes-query/1.0/master/findByCode?codigo=PARAMETROS_GENERALES"/>
    <n v="129"/>
    <n v="102"/>
    <s v="https://gateway-apim-test.vuce.gob.pe/pass-through-https-cert/cp2/comunes-query/1.0/master/findByCode?"/>
    <s v="https://gateway-apim-test.vuce.gob.pe/pass-through-https-cert/cp2/comunes-query/1.0/master/findByCode?"/>
    <x v="6"/>
  </r>
  <r>
    <s v="Patente sanitaria"/>
    <x v="0"/>
    <x v="0"/>
    <x v="123"/>
    <x v="3"/>
    <s v="https://gateway-apim-test.vuce.gob.pe/pass-through-https-cert/cp2/comunes-query/1.0/master/findByCode?codigo=PARAMETROS_GENERALES"/>
    <m/>
    <s v="Bearer eyJhbGciOiJSUzI1NiIsInR5cCIgOiAiSldUIiwia2lkIiA6ICJZbzNJa18xYU9XUk5QcWxPLVJVTmUzVjhESldTU2U0eUgybFp4MG52cy1rIn0.eyJleHAiOjE3NTU5MDAxODYsImlhdCI6MTc1NTg5ODM4NiwianRpIjoiNjVmNzZhMGUtZTIwOS00OWY4LTk3ZmMtMmE2YzM3NzcwNzVl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JmNDA5OTkzZC1iZTRkLTRhMTMtYmFiZC1mYTRjYzI4MjA4MWU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JmNDA5OTkzZC1iZTRkLTRhMTMtYmFiZC1mYTRjYzI4MjA4MWU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Y3cQT_Eo4-ByuTAQxbTjT203g6LKBmD6UQ8LI3w8O7pH0k5SWskBXl8KAwu6ds2zx5vpBYUg7YAbYALz6UAPH1M36lIJOVT3TkdOb364udA9wnbh6OYdDyDpdrqzPuOP7JY9bilwKID_P53qL56A-oSQmXWal6-cAX2dwR43oPqlh4CMC0NeZvMQsm92DUQF4R6PYg8U8HB-FUpfd_R_ONWnjeHqkoWnc7454P-k0f0GVlZVzGD4LIHJAfewuuHnU42rnoAUk0vXZEF9zmpemTJ4_IS9ByHyPfaz7vwd7eMeAg4euYfGaNykSHJjG0btCEfCCCIFwUyprwp3igBtsA"/>
    <n v="101"/>
    <s v="101 | Rosa Odar Prueba"/>
    <s v="application/json, text/plain, */*"/>
    <m/>
    <n v="20100010136"/>
    <s v="comunes-query"/>
    <s v="https://gateway-apim-test.vuce.gob.pe/pass-through-https-cert/cp2/comunes-query/1.0/master/findByCode?codigo=PARAMETROS_GENERALES"/>
    <n v="129"/>
    <n v="102"/>
    <s v="https://gateway-apim-test.vuce.gob.pe/pass-through-https-cert/cp2/comunes-query/1.0/master/findByCode?"/>
    <s v="https://gateway-apim-test.vuce.gob.pe/pass-through-https-cert/cp2/comunes-query/1.0/master/findByCode?"/>
    <x v="6"/>
  </r>
  <r>
    <s v="Patente sanitaria"/>
    <x v="0"/>
    <x v="0"/>
    <x v="123"/>
    <x v="3"/>
    <s v="https://gateway-apim-test.vuce.gob.pe/pass-through-https-cert/cp2/comunes-query/1.0/master/findByCode?codigo=PARAMETROS_GENERALES"/>
    <m/>
    <s v="Bearer eyJhbGciOiJSUzI1NiIsInR5cCIgOiAiSldUIiwia2lkIiA6ICJZbzNJa18xYU9XUk5QcWxPLVJVTmUzVjhESldTU2U0eUgybFp4MG52cy1rIn0.eyJleHAiOjE3NTU5MDAxODYsImlhdCI6MTc1NTg5ODM4NiwianRpIjoiNjVmNzZhMGUtZTIwOS00OWY4LTk3ZmMtMmE2YzM3NzcwNzVl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JmNDA5OTkzZC1iZTRkLTRhMTMtYmFiZC1mYTRjYzI4MjA4MWU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JmNDA5OTkzZC1iZTRkLTRhMTMtYmFiZC1mYTRjYzI4MjA4MWU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Y3cQT_Eo4-ByuTAQxbTjT203g6LKBmD6UQ8LI3w8O7pH0k5SWskBXl8KAwu6ds2zx5vpBYUg7YAbYALz6UAPH1M36lIJOVT3TkdOb364udA9wnbh6OYdDyDpdrqzPuOP7JY9bilwKID_P53qL56A-oSQmXWal6-cAX2dwR43oPqlh4CMC0NeZvMQsm92DUQF4R6PYg8U8HB-FUpfd_R_ONWnjeHqkoWnc7454P-k0f0GVlZVzGD4LIHJAfewuuHnU42rnoAUk0vXZEF9zmpemTJ4_IS9ByHyPfaz7vwd7eMeAg4euYfGaNykSHJjG0btCEfCCCIFwUyprwp3igBtsA"/>
    <n v="101"/>
    <s v="101 | Rosa Odar Prueba"/>
    <s v="application/json, text/plain, */*"/>
    <m/>
    <n v="20100010136"/>
    <s v="comunes-query"/>
    <s v="https://gateway-apim-test.vuce.gob.pe/pass-through-https-cert/cp2/comunes-query/1.0/master/findByCode?codigo=PARAMETROS_GENERALES"/>
    <n v="129"/>
    <n v="102"/>
    <s v="https://gateway-apim-test.vuce.gob.pe/pass-through-https-cert/cp2/comunes-query/1.0/master/findByCode?"/>
    <s v="https://gateway-apim-test.vuce.gob.pe/pass-through-https-cert/cp2/comunes-query/1.0/master/findByCode?"/>
    <x v="6"/>
  </r>
  <r>
    <s v="Patente sanitaria"/>
    <x v="0"/>
    <x v="0"/>
    <x v="122"/>
    <x v="4"/>
    <s v="https://gateway-apim-test.vuce.gob.pe/pass-through-https-cert/cp2/escaladocumento-command/1.0/escala-documentos"/>
    <m/>
    <s v="Bearer eyJhbGciOiJSUzI1NiIsInR5cCIgOiAiSldUIiwia2lkIiA6ICJZbzNJa18xYU9XUk5QcWxPLVJVTmUzVjhESldTU2U0eUgybFp4MG52cy1rIn0.eyJleHAiOjE3NTU4OTY4NzQsImlhdCI6MTc1NTg5NTA3NCwianRpIjoiZjRhYjdkMTUtZDEwMC00MmJhLWJmYTAtZDEyMzkwMDMyODcx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JlNmNmZTExZi1mYjBlLTQ5NzItYWE5Zi0zZjlmODMzNTI4ZTY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JlNmNmZTExZi1mYjBlLTQ5NzItYWE5Zi0zZjlmODMzNTI4ZTY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0wztRkMDLPrDN_q2Oh25y-fM1smYOfwLYjtRz7x6do9gEf3v6Pom0aaTrp_Glw3pUtMpHV65nZjfMZp7rAr-eLKzkcQVp60sYFWaSAwiQVzp8LM6a78j0VkbnyrPMwxqJ86JA7ARtFjcSd_NeG8FksSshfzAztzgUpB8iHoMOPnrpq2zaNkODLAUg8wgoQHGg8-ey8Dmn2vRk2bGUXlH9EQ47w-wm7seIT0JRe4Eew3utJ-8twWg6ChkU6vJRfqXAGPJOApBhD2oRwx_5OS5UzT5nvblvFkxfv7pJukB1AX7c89BxuNmM0XS9taZIMO0FOcpJHuMxSFDBbxf1NyVyA"/>
    <n v="101"/>
    <s v="101 | Rosa Odar Prueba"/>
    <s v="application/json, text/plain, */*"/>
    <s v="multipart/form-data; boundary=----WebKitFormBoundaryBqaMdU7oGWnTDooy"/>
    <n v="20100010136"/>
    <s v="escaladocumento-command"/>
    <s v="https://gateway-apim-test.vuce.gob.pe/pass-through-https-cert/cp2/escaladocumento-command/1.0/escala-documentos"/>
    <n v="111"/>
    <n v="111"/>
    <s v="https://gateway-apim-test.vuce.gob.pe/pass-through-https-cert/cp2/escaladocumento-command/1.0/escala-documentos"/>
    <s v="https://gateway-apim-test.vuce.gob.pe/pass-through-https-cert/cp2/escaladocumento-command/1.0/escala-documentos"/>
    <x v="7"/>
  </r>
  <r>
    <s v="Patente sanitaria"/>
    <x v="0"/>
    <x v="0"/>
    <x v="122"/>
    <x v="3"/>
    <s v="https://gateway-apim-test.vuce.gob.pe/pass-through-https-cert/cp2/escaladocumento-query/1.0/escala-documentos?pestanaId=93&amp;escalaId=1332&amp;indicador=S"/>
    <m/>
    <s v="Bearer eyJhbGciOiJSUzI1NiIsInR5cCIgOiAiSldUIiwia2lkIiA6ICJZbzNJa18xYU9XUk5QcWxPLVJVTmUzVjhESldTU2U0eUgybFp4MG52cy1rIn0.eyJleHAiOjE3NTU4OTY4NzQsImlhdCI6MTc1NTg5NTA3NCwianRpIjoiZjRhYjdkMTUtZDEwMC00MmJhLWJmYTAtZDEyMzkwMDMyODcx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JlNmNmZTExZi1mYjBlLTQ5NzItYWE5Zi0zZjlmODMzNTI4ZTY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JlNmNmZTExZi1mYjBlLTQ5NzItYWE5Zi0zZjlmODMzNTI4ZTY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0wztRkMDLPrDN_q2Oh25y-fM1smYOfwLYjtRz7x6do9gEf3v6Pom0aaTrp_Glw3pUtMpHV65nZjfMZp7rAr-eLKzkcQVp60sYFWaSAwiQVzp8LM6a78j0VkbnyrPMwxqJ86JA7ARtFjcSd_NeG8FksSshfzAztzgUpB8iHoMOPnrpq2zaNkODLAUg8wgoQHGg8-ey8Dmn2vRk2bGUXlH9EQ47w-wm7seIT0JRe4Eew3utJ-8twWg6ChkU6vJRfqXAGPJOApBhD2oRwx_5OS5UzT5nvblvFkxfv7pJukB1AX7c89BxuNmM0XS9taZIMO0FOcpJHuMxSFDBbxf1NyVyA"/>
    <n v="101"/>
    <s v="101 | Rosa Odar Prueba"/>
    <s v="application/json, text/plain, */*"/>
    <m/>
    <n v="20100010136"/>
    <s v="escaladocumento-query"/>
    <s v="https://gateway-apim-test.vuce.gob.pe/pass-through-https-cert/cp2/escaladocumento-query/1.0/escala-documentos?pestanaId=93&amp;escalaId=1332&amp;indicador=S"/>
    <n v="148"/>
    <n v="110"/>
    <s v="https://gateway-apim-test.vuce.gob.pe/pass-through-https-cert/cp2/escaladocumento-query/1.0/escala-documentos?"/>
    <s v="https://gateway-apim-test.vuce.gob.pe/pass-through-https-cert/cp2/escaladocumento-query/1.0/escala-documentos?"/>
    <x v="8"/>
  </r>
  <r>
    <s v="Patente sanitaria"/>
    <x v="0"/>
    <x v="0"/>
    <x v="122"/>
    <x v="3"/>
    <s v="https://gateway-apim-test.vuce.gob.pe/pass-through-https-cert/cp2/escaladocumento-query/1.0/escala-documentos?pestanaId=93&amp;escalaId=1332&amp;indicador=S"/>
    <m/>
    <s v="Bearer eyJhbGciOiJSUzI1NiIsInR5cCIgOiAiSldUIiwia2lkIiA6ICJZbzNJa18xYU9XUk5QcWxPLVJVTmUzVjhESldTU2U0eUgybFp4MG52cy1rIn0.eyJleHAiOjE3NTU4OTY4NzQsImlhdCI6MTc1NTg5NTA3NCwianRpIjoiZjRhYjdkMTUtZDEwMC00MmJhLWJmYTAtZDEyMzkwMDMyODcx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JlNmNmZTExZi1mYjBlLTQ5NzItYWE5Zi0zZjlmODMzNTI4ZTY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JlNmNmZTExZi1mYjBlLTQ5NzItYWE5Zi0zZjlmODMzNTI4ZTY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0wztRkMDLPrDN_q2Oh25y-fM1smYOfwLYjtRz7x6do9gEf3v6Pom0aaTrp_Glw3pUtMpHV65nZjfMZp7rAr-eLKzkcQVp60sYFWaSAwiQVzp8LM6a78j0VkbnyrPMwxqJ86JA7ARtFjcSd_NeG8FksSshfzAztzgUpB8iHoMOPnrpq2zaNkODLAUg8wgoQHGg8-ey8Dmn2vRk2bGUXlH9EQ47w-wm7seIT0JRe4Eew3utJ-8twWg6ChkU6vJRfqXAGPJOApBhD2oRwx_5OS5UzT5nvblvFkxfv7pJukB1AX7c89BxuNmM0XS9taZIMO0FOcpJHuMxSFDBbxf1NyVyA"/>
    <n v="101"/>
    <s v="101 | Rosa Odar Prueba"/>
    <s v="application/json, text/plain, */*"/>
    <m/>
    <n v="20100010136"/>
    <s v="escaladocumento-query"/>
    <s v="https://gateway-apim-test.vuce.gob.pe/pass-through-https-cert/cp2/escaladocumento-query/1.0/escala-documentos?pestanaId=93&amp;escalaId=1332&amp;indicador=S"/>
    <n v="148"/>
    <n v="110"/>
    <s v="https://gateway-apim-test.vuce.gob.pe/pass-through-https-cert/cp2/escaladocumento-query/1.0/escala-documentos?"/>
    <s v="https://gateway-apim-test.vuce.gob.pe/pass-through-https-cert/cp2/escaladocumento-query/1.0/escala-documentos?"/>
    <x v="8"/>
  </r>
  <r>
    <s v="Patente sanitaria"/>
    <x v="0"/>
    <x v="0"/>
    <x v="122"/>
    <x v="3"/>
    <s v="https://gateway-apim-test.vuce.gob.pe/pass-through-https-cert/cp2/fichatecnica-query/1.0/documentos?ecmDocumentoId=F08BD398-0000-C035-8495-FA661352693E"/>
    <m/>
    <s v="Bearer eyJhbGciOiJSUzI1NiIsInR5cCIgOiAiSldUIiwia2lkIiA6ICJZbzNJa18xYU9XUk5QcWxPLVJVTmUzVjhESldTU2U0eUgybFp4MG52cy1rIn0.eyJleHAiOjE3NTU4OTY4NzQsImlhdCI6MTc1NTg5NTA3NCwianRpIjoiZjRhYjdkMTUtZDEwMC00MmJhLWJmYTAtZDEyMzkwMDMyODcx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JlNmNmZTExZi1mYjBlLTQ5NzItYWE5Zi0zZjlmODMzNTI4ZTY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JlNmNmZTExZi1mYjBlLTQ5NzItYWE5Zi0zZjlmODMzNTI4ZTY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0wztRkMDLPrDN_q2Oh25y-fM1smYOfwLYjtRz7x6do9gEf3v6Pom0aaTrp_Glw3pUtMpHV65nZjfMZp7rAr-eLKzkcQVp60sYFWaSAwiQVzp8LM6a78j0VkbnyrPMwxqJ86JA7ARtFjcSd_NeG8FksSshfzAztzgUpB8iHoMOPnrpq2zaNkODLAUg8wgoQHGg8-ey8Dmn2vRk2bGUXlH9EQ47w-wm7seIT0JRe4Eew3utJ-8twWg6ChkU6vJRfqXAGPJOApBhD2oRwx_5OS5UzT5nvblvFkxfv7pJukB1AX7c89BxuNmM0XS9taZIMO0FOcpJHuMxSFDBbxf1NyVyA"/>
    <n v="101"/>
    <s v="101 | Rosa Odar Prueba"/>
    <s v="application/json, text/plain, */*"/>
    <m/>
    <n v="20100010136"/>
    <s v="fichatecnica-query"/>
    <s v="https://gateway-apim-test.vuce.gob.pe/pass-through-https-cert/cp2/fichatecnica-query/1.0/documentos?ecmDocumentoId=F08BD398-0000-C035-8495-FA661352693E"/>
    <n v="151"/>
    <n v="100"/>
    <s v="https://gateway-apim-test.vuce.gob.pe/pass-through-https-cert/cp2/fichatecnica-query/1.0/documentos?"/>
    <s v="https://gateway-apim-test.vuce.gob.pe/pass-through-https-cert/cp2/fichatecnica-query/1.0/documentos?"/>
    <x v="9"/>
  </r>
  <r>
    <s v="Patente sanitaria"/>
    <x v="0"/>
    <x v="0"/>
    <x v="125"/>
    <x v="3"/>
    <s v="https://gateway-apim-test.vuce.gob.pe/pass-through-https-cert/cp2/gestionduenave-query/1.0/escalas/1332?escalaId=1332"/>
    <m/>
    <s v="Bearer eyJhbGciOiJSUzI1NiIsInR5cCIgOiAiSldUIiwia2lkIiA6ICJZbzNJa18xYU9XUk5QcWxPLVJVTmUzVjhESldTU2U0eUgybFp4MG52cy1rIn0.eyJleHAiOjE3NTU4OTY4NzQsImlhdCI6MTc1NTg5NTA3NCwianRpIjoiZjRhYjdkMTUtZDEwMC00MmJhLWJmYTAtZDEyMzkwMDMyODcx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JlNmNmZTExZi1mYjBlLTQ5NzItYWE5Zi0zZjlmODMzNTI4ZTY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JlNmNmZTExZi1mYjBlLTQ5NzItYWE5Zi0zZjlmODMzNTI4ZTY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0wztRkMDLPrDN_q2Oh25y-fM1smYOfwLYjtRz7x6do9gEf3v6Pom0aaTrp_Glw3pUtMpHV65nZjfMZp7rAr-eLKzkcQVp60sYFWaSAwiQVzp8LM6a78j0VkbnyrPMwxqJ86JA7ARtFjcSd_NeG8FksSshfzAztzgUpB8iHoMOPnrpq2zaNkODLAUg8wgoQHGg8-ey8Dmn2vRk2bGUXlH9EQ47w-wm7seIT0JRe4Eew3utJ-8twWg6ChkU6vJRfqXAGPJOApBhD2oRwx_5OS5UzT5nvblvFkxfv7pJukB1AX7c89BxuNmM0XS9taZIMO0FOcpJHuMxSFDBbxf1NyVyA"/>
    <n v="101"/>
    <s v="101 | Rosa Odar Prueba"/>
    <s v="application/json, text/plain, */*"/>
    <m/>
    <n v="20100010136"/>
    <s v="gestionduenave-query"/>
    <s v="https://gateway-apim-test.vuce.gob.pe/pass-through-https-cert/cp2/gestionduenave-query/1.0/escalas/1332?escalaId=1332"/>
    <n v="117"/>
    <n v="104"/>
    <s v="https://gateway-apim-test.vuce.gob.pe/pass-through-https-cert/cp2/gestionduenave-query/1.0/escalas/1332?"/>
    <s v="https://gateway-apim-test.vuce.gob.pe/pass-through-https-cert/cp2/gestionduenave-query/1.0/escalas/1332?"/>
    <x v="78"/>
  </r>
  <r>
    <s v="Patente sanitaria"/>
    <x v="0"/>
    <x v="0"/>
    <x v="119"/>
    <x v="3"/>
    <s v="https://gateway-apim-test.vuce.gob.pe/pass-through-https-cert/cp2/gestionduenave-query/1.0/escalas/1332?escalaId=1332"/>
    <m/>
    <s v="Bearer eyJhbGciOiJSUzI1NiIsInR5cCIgOiAiSldUIiwia2lkIiA6ICJZbzNJa18xYU9XUk5QcWxPLVJVTmUzVjhESldTU2U0eUgybFp4MG52cy1rIn0.eyJleHAiOjE3NTU4OTY4NzQsImlhdCI6MTc1NTg5NTA3NCwianRpIjoiZjRhYjdkMTUtZDEwMC00MmJhLWJmYTAtZDEyMzkwMDMyODcx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JlNmNmZTExZi1mYjBlLTQ5NzItYWE5Zi0zZjlmODMzNTI4ZTY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JlNmNmZTExZi1mYjBlLTQ5NzItYWE5Zi0zZjlmODMzNTI4ZTY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0wztRkMDLPrDN_q2Oh25y-fM1smYOfwLYjtRz7x6do9gEf3v6Pom0aaTrp_Glw3pUtMpHV65nZjfMZp7rAr-eLKzkcQVp60sYFWaSAwiQVzp8LM6a78j0VkbnyrPMwxqJ86JA7ARtFjcSd_NeG8FksSshfzAztzgUpB8iHoMOPnrpq2zaNkODLAUg8wgoQHGg8-ey8Dmn2vRk2bGUXlH9EQ47w-wm7seIT0JRe4Eew3utJ-8twWg6ChkU6vJRfqXAGPJOApBhD2oRwx_5OS5UzT5nvblvFkxfv7pJukB1AX7c89BxuNmM0XS9taZIMO0FOcpJHuMxSFDBbxf1NyVyA"/>
    <n v="101"/>
    <s v="101 | Rosa Odar Prueba"/>
    <s v="application/json, text/plain, */*"/>
    <m/>
    <n v="20100010136"/>
    <s v="gestionduenave-query"/>
    <s v="https://gateway-apim-test.vuce.gob.pe/pass-through-https-cert/cp2/gestionduenave-query/1.0/escalas/1332?escalaId=1332"/>
    <n v="117"/>
    <n v="104"/>
    <s v="https://gateway-apim-test.vuce.gob.pe/pass-through-https-cert/cp2/gestionduenave-query/1.0/escalas/1332?"/>
    <s v="https://gateway-apim-test.vuce.gob.pe/pass-through-https-cert/cp2/gestionduenave-query/1.0/escalas/1332?"/>
    <x v="78"/>
  </r>
  <r>
    <s v="Patente sanitaria"/>
    <x v="0"/>
    <x v="0"/>
    <x v="120"/>
    <x v="3"/>
    <s v="https://gateway-apim-test.vuce.gob.pe/pass-through-https-cert/cp2/gestionduenave-query/1.0/escalas/1332?escalaId=1332"/>
    <m/>
    <s v="Bearer eyJhbGciOiJSUzI1NiIsInR5cCIgOiAiSldUIiwia2lkIiA6ICJZbzNJa18xYU9XUk5QcWxPLVJVTmUzVjhESldTU2U0eUgybFp4MG52cy1rIn0.eyJleHAiOjE3NTU4OTY4NzQsImlhdCI6MTc1NTg5NTA3NCwianRpIjoiZjRhYjdkMTUtZDEwMC00MmJhLWJmYTAtZDEyMzkwMDMyODcx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JlNmNmZTExZi1mYjBlLTQ5NzItYWE5Zi0zZjlmODMzNTI4ZTY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JlNmNmZTExZi1mYjBlLTQ5NzItYWE5Zi0zZjlmODMzNTI4ZTY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0wztRkMDLPrDN_q2Oh25y-fM1smYOfwLYjtRz7x6do9gEf3v6Pom0aaTrp_Glw3pUtMpHV65nZjfMZp7rAr-eLKzkcQVp60sYFWaSAwiQVzp8LM6a78j0VkbnyrPMwxqJ86JA7ARtFjcSd_NeG8FksSshfzAztzgUpB8iHoMOPnrpq2zaNkODLAUg8wgoQHGg8-ey8Dmn2vRk2bGUXlH9EQ47w-wm7seIT0JRe4Eew3utJ-8twWg6ChkU6vJRfqXAGPJOApBhD2oRwx_5OS5UzT5nvblvFkxfv7pJukB1AX7c89BxuNmM0XS9taZIMO0FOcpJHuMxSFDBbxf1NyVyA"/>
    <n v="101"/>
    <s v="101 | Rosa Odar Prueba"/>
    <s v="application/json, text/plain, */*"/>
    <m/>
    <n v="20100010136"/>
    <s v="gestionduenave-query"/>
    <s v="https://gateway-apim-test.vuce.gob.pe/pass-through-https-cert/cp2/gestionduenave-query/1.0/escalas/1332?escalaId=1332"/>
    <n v="117"/>
    <n v="104"/>
    <s v="https://gateway-apim-test.vuce.gob.pe/pass-through-https-cert/cp2/gestionduenave-query/1.0/escalas/1332?"/>
    <s v="https://gateway-apim-test.vuce.gob.pe/pass-through-https-cert/cp2/gestionduenave-query/1.0/escalas/1332?"/>
    <x v="78"/>
  </r>
  <r>
    <s v="Patente sanitaria"/>
    <x v="0"/>
    <x v="0"/>
    <x v="123"/>
    <x v="3"/>
    <s v="https://gateway-apim-test.vuce.gob.pe/pass-through-https-cert/cp2/gestionduenave-query/1.0/escalas/1332?escalaId=1332"/>
    <m/>
    <s v="Bearer eyJhbGciOiJSUzI1NiIsInR5cCIgOiAiSldUIiwia2lkIiA6ICJZbzNJa18xYU9XUk5QcWxPLVJVTmUzVjhESldTU2U0eUgybFp4MG52cy1rIn0.eyJleHAiOjE3NTU5MDAxODYsImlhdCI6MTc1NTg5ODM4NiwianRpIjoiNjVmNzZhMGUtZTIwOS00OWY4LTk3ZmMtMmE2YzM3NzcwNzVl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JmNDA5OTkzZC1iZTRkLTRhMTMtYmFiZC1mYTRjYzI4MjA4MWU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JmNDA5OTkzZC1iZTRkLTRhMTMtYmFiZC1mYTRjYzI4MjA4MWU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Y3cQT_Eo4-ByuTAQxbTjT203g6LKBmD6UQ8LI3w8O7pH0k5SWskBXl8KAwu6ds2zx5vpBYUg7YAbYALz6UAPH1M36lIJOVT3TkdOb364udA9wnbh6OYdDyDpdrqzPuOP7JY9bilwKID_P53qL56A-oSQmXWal6-cAX2dwR43oPqlh4CMC0NeZvMQsm92DUQF4R6PYg8U8HB-FUpfd_R_ONWnjeHqkoWnc7454P-k0f0GVlZVzGD4LIHJAfewuuHnU42rnoAUk0vXZEF9zmpemTJ4_IS9ByHyPfaz7vwd7eMeAg4euYfGaNykSHJjG0btCEfCCCIFwUyprwp3igBtsA"/>
    <n v="101"/>
    <s v="101 | Rosa Odar Prueba"/>
    <s v="application/json, text/plain, */*"/>
    <m/>
    <n v="20100010136"/>
    <s v="gestionduenave-query"/>
    <s v="https://gateway-apim-test.vuce.gob.pe/pass-through-https-cert/cp2/gestionduenave-query/1.0/escalas/1332?escalaId=1332"/>
    <n v="117"/>
    <n v="104"/>
    <s v="https://gateway-apim-test.vuce.gob.pe/pass-through-https-cert/cp2/gestionduenave-query/1.0/escalas/1332?"/>
    <s v="https://gateway-apim-test.vuce.gob.pe/pass-through-https-cert/cp2/gestionduenave-query/1.0/escalas/1332?"/>
    <x v="78"/>
  </r>
  <r>
    <s v="Patente sanitaria"/>
    <x v="0"/>
    <x v="0"/>
    <x v="123"/>
    <x v="3"/>
    <s v="https://gateway-apim-test.vuce.gob.pe/pass-through-https-cert/cp2/gestionduenave-query/1.0/escalas/1332?escalaId=1332"/>
    <m/>
    <s v="Bearer eyJhbGciOiJSUzI1NiIsInR5cCIgOiAiSldUIiwia2lkIiA6ICJZbzNJa18xYU9XUk5QcWxPLVJVTmUzVjhESldTU2U0eUgybFp4MG52cy1rIn0.eyJleHAiOjE3NTU5MDAxODYsImlhdCI6MTc1NTg5ODM4NiwianRpIjoiNjVmNzZhMGUtZTIwOS00OWY4LTk3ZmMtMmE2YzM3NzcwNzVl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JmNDA5OTkzZC1iZTRkLTRhMTMtYmFiZC1mYTRjYzI4MjA4MWU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JmNDA5OTkzZC1iZTRkLTRhMTMtYmFiZC1mYTRjYzI4MjA4MWU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Y3cQT_Eo4-ByuTAQxbTjT203g6LKBmD6UQ8LI3w8O7pH0k5SWskBXl8KAwu6ds2zx5vpBYUg7YAbYALz6UAPH1M36lIJOVT3TkdOb364udA9wnbh6OYdDyDpdrqzPuOP7JY9bilwKID_P53qL56A-oSQmXWal6-cAX2dwR43oPqlh4CMC0NeZvMQsm92DUQF4R6PYg8U8HB-FUpfd_R_ONWnjeHqkoWnc7454P-k0f0GVlZVzGD4LIHJAfewuuHnU42rnoAUk0vXZEF9zmpemTJ4_IS9ByHyPfaz7vwd7eMeAg4euYfGaNykSHJjG0btCEfCCCIFwUyprwp3igBtsA"/>
    <n v="101"/>
    <s v="101 | Rosa Odar Prueba"/>
    <s v="application/json, text/plain, */*"/>
    <m/>
    <n v="20100010136"/>
    <s v="gestionduenave-query"/>
    <s v="https://gateway-apim-test.vuce.gob.pe/pass-through-https-cert/cp2/gestionduenave-query/1.0/escalas/1332?escalaId=1332"/>
    <n v="117"/>
    <n v="104"/>
    <s v="https://gateway-apim-test.vuce.gob.pe/pass-through-https-cert/cp2/gestionduenave-query/1.0/escalas/1332?"/>
    <s v="https://gateway-apim-test.vuce.gob.pe/pass-through-https-cert/cp2/gestionduenave-query/1.0/escalas/1332?"/>
    <x v="78"/>
  </r>
  <r>
    <s v="Patente sanitaria"/>
    <x v="0"/>
    <x v="0"/>
    <x v="125"/>
    <x v="3"/>
    <s v="https://gateway-apim-test.vuce.gob.pe/pass-through-https-cert/cp2/gestionduenave-query/1.0/escalas/convoy/1332"/>
    <m/>
    <s v="Bearer eyJhbGciOiJSUzI1NiIsInR5cCIgOiAiSldUIiwia2lkIiA6ICJZbzNJa18xYU9XUk5QcWxPLVJVTmUzVjhESldTU2U0eUgybFp4MG52cy1rIn0.eyJleHAiOjE3NTU4OTY4NzQsImlhdCI6MTc1NTg5NTA3NCwianRpIjoiZjRhYjdkMTUtZDEwMC00MmJhLWJmYTAtZDEyMzkwMDMyODcx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JlNmNmZTExZi1mYjBlLTQ5NzItYWE5Zi0zZjlmODMzNTI4ZTY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JlNmNmZTExZi1mYjBlLTQ5NzItYWE5Zi0zZjlmODMzNTI4ZTY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0wztRkMDLPrDN_q2Oh25y-fM1smYOfwLYjtRz7x6do9gEf3v6Pom0aaTrp_Glw3pUtMpHV65nZjfMZp7rAr-eLKzkcQVp60sYFWaSAwiQVzp8LM6a78j0VkbnyrPMwxqJ86JA7ARtFjcSd_NeG8FksSshfzAztzgUpB8iHoMOPnrpq2zaNkODLAUg8wgoQHGg8-ey8Dmn2vRk2bGUXlH9EQ47w-wm7seIT0JRe4Eew3utJ-8twWg6ChkU6vJRfqXAGPJOApBhD2oRwx_5OS5UzT5nvblvFkxfv7pJukB1AX7c89BxuNmM0XS9taZIMO0FOcpJHuMxSFDBbxf1NyVyA"/>
    <n v="101"/>
    <s v="101 | Rosa Odar Prueba"/>
    <s v="application/json, text/plain, */*"/>
    <m/>
    <n v="20100010136"/>
    <s v="gestionduenave-query"/>
    <s v="https://gateway-apim-test.vuce.gob.pe/pass-through-https-cert/cp2/gestionduenave-query/1.0/escalas/convoy/1332"/>
    <n v="110"/>
    <n v="110"/>
    <s v="https://gateway-apim-test.vuce.gob.pe/pass-through-https-cert/cp2/gestionduenave-query/1.0/escalas/convoy/1332"/>
    <s v="https://gateway-apim-test.vuce.gob.pe/pass-through-https-cert/cp2/gestionduenave-query/1.0/escalas/convoy/1332"/>
    <x v="184"/>
  </r>
  <r>
    <s v="Patente sanitaria"/>
    <x v="0"/>
    <x v="0"/>
    <x v="119"/>
    <x v="3"/>
    <s v="https://gateway-apim-test.vuce.gob.pe/pass-through-https-cert/cp2/gestionduenave-query/1.0/escalas/convoy/1332"/>
    <m/>
    <s v="Bearer eyJhbGciOiJSUzI1NiIsInR5cCIgOiAiSldUIiwia2lkIiA6ICJZbzNJa18xYU9XUk5QcWxPLVJVTmUzVjhESldTU2U0eUgybFp4MG52cy1rIn0.eyJleHAiOjE3NTU4OTY4NzQsImlhdCI6MTc1NTg5NTA3NCwianRpIjoiZjRhYjdkMTUtZDEwMC00MmJhLWJmYTAtZDEyMzkwMDMyODcx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JlNmNmZTExZi1mYjBlLTQ5NzItYWE5Zi0zZjlmODMzNTI4ZTY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JlNmNmZTExZi1mYjBlLTQ5NzItYWE5Zi0zZjlmODMzNTI4ZTY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0wztRkMDLPrDN_q2Oh25y-fM1smYOfwLYjtRz7x6do9gEf3v6Pom0aaTrp_Glw3pUtMpHV65nZjfMZp7rAr-eLKzkcQVp60sYFWaSAwiQVzp8LM6a78j0VkbnyrPMwxqJ86JA7ARtFjcSd_NeG8FksSshfzAztzgUpB8iHoMOPnrpq2zaNkODLAUg8wgoQHGg8-ey8Dmn2vRk2bGUXlH9EQ47w-wm7seIT0JRe4Eew3utJ-8twWg6ChkU6vJRfqXAGPJOApBhD2oRwx_5OS5UzT5nvblvFkxfv7pJukB1AX7c89BxuNmM0XS9taZIMO0FOcpJHuMxSFDBbxf1NyVyA"/>
    <n v="101"/>
    <s v="101 | Rosa Odar Prueba"/>
    <s v="application/json, text/plain, */*"/>
    <m/>
    <n v="20100010136"/>
    <s v="gestionduenave-query"/>
    <s v="https://gateway-apim-test.vuce.gob.pe/pass-through-https-cert/cp2/gestionduenave-query/1.0/escalas/convoy/1332"/>
    <n v="110"/>
    <n v="110"/>
    <s v="https://gateway-apim-test.vuce.gob.pe/pass-through-https-cert/cp2/gestionduenave-query/1.0/escalas/convoy/1332"/>
    <s v="https://gateway-apim-test.vuce.gob.pe/pass-through-https-cert/cp2/gestionduenave-query/1.0/escalas/convoy/1332"/>
    <x v="184"/>
  </r>
  <r>
    <s v="Patente sanitaria"/>
    <x v="0"/>
    <x v="0"/>
    <x v="120"/>
    <x v="3"/>
    <s v="https://gateway-apim-test.vuce.gob.pe/pass-through-https-cert/cp2/gestionduenave-query/1.0/escalas/convoy/1332"/>
    <m/>
    <s v="Bearer eyJhbGciOiJSUzI1NiIsInR5cCIgOiAiSldUIiwia2lkIiA6ICJZbzNJa18xYU9XUk5QcWxPLVJVTmUzVjhESldTU2U0eUgybFp4MG52cy1rIn0.eyJleHAiOjE3NTU4OTY4NzQsImlhdCI6MTc1NTg5NTA3NCwianRpIjoiZjRhYjdkMTUtZDEwMC00MmJhLWJmYTAtZDEyMzkwMDMyODcx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JlNmNmZTExZi1mYjBlLTQ5NzItYWE5Zi0zZjlmODMzNTI4ZTY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JlNmNmZTExZi1mYjBlLTQ5NzItYWE5Zi0zZjlmODMzNTI4ZTY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0wztRkMDLPrDN_q2Oh25y-fM1smYOfwLYjtRz7x6do9gEf3v6Pom0aaTrp_Glw3pUtMpHV65nZjfMZp7rAr-eLKzkcQVp60sYFWaSAwiQVzp8LM6a78j0VkbnyrPMwxqJ86JA7ARtFjcSd_NeG8FksSshfzAztzgUpB8iHoMOPnrpq2zaNkODLAUg8wgoQHGg8-ey8Dmn2vRk2bGUXlH9EQ47w-wm7seIT0JRe4Eew3utJ-8twWg6ChkU6vJRfqXAGPJOApBhD2oRwx_5OS5UzT5nvblvFkxfv7pJukB1AX7c89BxuNmM0XS9taZIMO0FOcpJHuMxSFDBbxf1NyVyA"/>
    <n v="101"/>
    <s v="101 | Rosa Odar Prueba"/>
    <s v="application/json, text/plain, */*"/>
    <m/>
    <n v="20100010136"/>
    <s v="gestionduenave-query"/>
    <s v="https://gateway-apim-test.vuce.gob.pe/pass-through-https-cert/cp2/gestionduenave-query/1.0/escalas/convoy/1332"/>
    <n v="110"/>
    <n v="110"/>
    <s v="https://gateway-apim-test.vuce.gob.pe/pass-through-https-cert/cp2/gestionduenave-query/1.0/escalas/convoy/1332"/>
    <s v="https://gateway-apim-test.vuce.gob.pe/pass-through-https-cert/cp2/gestionduenave-query/1.0/escalas/convoy/1332"/>
    <x v="184"/>
  </r>
  <r>
    <s v="Patente sanitaria"/>
    <x v="0"/>
    <x v="0"/>
    <x v="123"/>
    <x v="3"/>
    <s v="https://gateway-apim-test.vuce.gob.pe/pass-through-https-cert/cp2/gestionduenave-query/1.0/escalas/convoy/1332"/>
    <m/>
    <s v="Bearer eyJhbGciOiJSUzI1NiIsInR5cCIgOiAiSldUIiwia2lkIiA6ICJZbzNJa18xYU9XUk5QcWxPLVJVTmUzVjhESldTU2U0eUgybFp4MG52cy1rIn0.eyJleHAiOjE3NTU5MDAxODYsImlhdCI6MTc1NTg5ODM4NiwianRpIjoiNjVmNzZhMGUtZTIwOS00OWY4LTk3ZmMtMmE2YzM3NzcwNzVl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JmNDA5OTkzZC1iZTRkLTRhMTMtYmFiZC1mYTRjYzI4MjA4MWU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JmNDA5OTkzZC1iZTRkLTRhMTMtYmFiZC1mYTRjYzI4MjA4MWU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Y3cQT_Eo4-ByuTAQxbTjT203g6LKBmD6UQ8LI3w8O7pH0k5SWskBXl8KAwu6ds2zx5vpBYUg7YAbYALz6UAPH1M36lIJOVT3TkdOb364udA9wnbh6OYdDyDpdrqzPuOP7JY9bilwKID_P53qL56A-oSQmXWal6-cAX2dwR43oPqlh4CMC0NeZvMQsm92DUQF4R6PYg8U8HB-FUpfd_R_ONWnjeHqkoWnc7454P-k0f0GVlZVzGD4LIHJAfewuuHnU42rnoAUk0vXZEF9zmpemTJ4_IS9ByHyPfaz7vwd7eMeAg4euYfGaNykSHJjG0btCEfCCCIFwUyprwp3igBtsA"/>
    <n v="101"/>
    <s v="101 | Rosa Odar Prueba"/>
    <s v="application/json, text/plain, */*"/>
    <m/>
    <n v="20100010136"/>
    <s v="gestionduenave-query"/>
    <s v="https://gateway-apim-test.vuce.gob.pe/pass-through-https-cert/cp2/gestionduenave-query/1.0/escalas/convoy/1332"/>
    <n v="110"/>
    <n v="110"/>
    <s v="https://gateway-apim-test.vuce.gob.pe/pass-through-https-cert/cp2/gestionduenave-query/1.0/escalas/convoy/1332"/>
    <s v="https://gateway-apim-test.vuce.gob.pe/pass-through-https-cert/cp2/gestionduenave-query/1.0/escalas/convoy/1332"/>
    <x v="184"/>
  </r>
  <r>
    <s v="Patente sanitaria"/>
    <x v="0"/>
    <x v="0"/>
    <x v="123"/>
    <x v="3"/>
    <s v="https://gateway-apim-test.vuce.gob.pe/pass-through-https-cert/cp2/gestionduenave-query/1.0/escalas/convoy/1332"/>
    <m/>
    <s v="Bearer eyJhbGciOiJSUzI1NiIsInR5cCIgOiAiSldUIiwia2lkIiA6ICJZbzNJa18xYU9XUk5QcWxPLVJVTmUzVjhESldTU2U0eUgybFp4MG52cy1rIn0.eyJleHAiOjE3NTU5MDAxODYsImlhdCI6MTc1NTg5ODM4NiwianRpIjoiNjVmNzZhMGUtZTIwOS00OWY4LTk3ZmMtMmE2YzM3NzcwNzVl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JmNDA5OTkzZC1iZTRkLTRhMTMtYmFiZC1mYTRjYzI4MjA4MWU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JmNDA5OTkzZC1iZTRkLTRhMTMtYmFiZC1mYTRjYzI4MjA4MWU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Y3cQT_Eo4-ByuTAQxbTjT203g6LKBmD6UQ8LI3w8O7pH0k5SWskBXl8KAwu6ds2zx5vpBYUg7YAbYALz6UAPH1M36lIJOVT3TkdOb364udA9wnbh6OYdDyDpdrqzPuOP7JY9bilwKID_P53qL56A-oSQmXWal6-cAX2dwR43oPqlh4CMC0NeZvMQsm92DUQF4R6PYg8U8HB-FUpfd_R_ONWnjeHqkoWnc7454P-k0f0GVlZVzGD4LIHJAfewuuHnU42rnoAUk0vXZEF9zmpemTJ4_IS9ByHyPfaz7vwd7eMeAg4euYfGaNykSHJjG0btCEfCCCIFwUyprwp3igBtsA"/>
    <n v="101"/>
    <s v="101 | Rosa Odar Prueba"/>
    <s v="application/json, text/plain, */*"/>
    <m/>
    <n v="20100010136"/>
    <s v="gestionduenave-query"/>
    <s v="https://gateway-apim-test.vuce.gob.pe/pass-through-https-cert/cp2/gestionduenave-query/1.0/escalas/convoy/1332"/>
    <n v="110"/>
    <n v="110"/>
    <s v="https://gateway-apim-test.vuce.gob.pe/pass-through-https-cert/cp2/gestionduenave-query/1.0/escalas/convoy/1332"/>
    <s v="https://gateway-apim-test.vuce.gob.pe/pass-through-https-cert/cp2/gestionduenave-query/1.0/escalas/convoy/1332"/>
    <x v="184"/>
  </r>
  <r>
    <s v="Patente sanitaria"/>
    <x v="0"/>
    <x v="0"/>
    <x v="118"/>
    <x v="3"/>
    <s v="https://gateway-apim-test.vuce.gob.pe/pass-through-https-cert/cp2/gestionduenave-query/1.0/pasajero/lista/1332?numberPage=1&amp;sizePage=100000&amp;indPasajero=true"/>
    <m/>
    <s v="Bearer eyJhbGciOiJSUzI1NiIsInR5cCIgOiAiSldUIiwia2lkIiA6ICJZbzNJa18xYU9XUk5QcWxPLVJVTmUzVjhESldTU2U0eUgybFp4MG52cy1rIn0.eyJleHAiOjE3NTU4OTY4NzQsImlhdCI6MTc1NTg5NTA3NCwianRpIjoiZjRhYjdkMTUtZDEwMC00MmJhLWJmYTAtZDEyMzkwMDMyODcx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JlNmNmZTExZi1mYjBlLTQ5NzItYWE5Zi0zZjlmODMzNTI4ZTY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JlNmNmZTExZi1mYjBlLTQ5NzItYWE5Zi0zZjlmODMzNTI4ZTY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0wztRkMDLPrDN_q2Oh25y-fM1smYOfwLYjtRz7x6do9gEf3v6Pom0aaTrp_Glw3pUtMpHV65nZjfMZp7rAr-eLKzkcQVp60sYFWaSAwiQVzp8LM6a78j0VkbnyrPMwxqJ86JA7ARtFjcSd_NeG8FksSshfzAztzgUpB8iHoMOPnrpq2zaNkODLAUg8wgoQHGg8-ey8Dmn2vRk2bGUXlH9EQ47w-wm7seIT0JRe4Eew3utJ-8twWg6ChkU6vJRfqXAGPJOApBhD2oRwx_5OS5UzT5nvblvFkxfv7pJukB1AX7c89BxuNmM0XS9taZIMO0FOcpJHuMxSFDBbxf1NyVyA"/>
    <n v="101"/>
    <s v="101 | Rosa Odar Prueba"/>
    <s v="application/json, text/plain, */*"/>
    <m/>
    <n v="20100010136"/>
    <s v="gestionduenave-query"/>
    <s v="https://gateway-apim-test.vuce.gob.pe/pass-through-https-cert/cp2/gestionduenave-query/1.0/pasajero/lista/1332?numberPage=1&amp;sizePage=100000&amp;indPasajero=true"/>
    <n v="156"/>
    <n v="111"/>
    <s v="https://gateway-apim-test.vuce.gob.pe/pass-through-https-cert/cp2/gestionduenave-query/1.0/pasajero/lista/1332?"/>
    <s v="https://gateway-apim-test.vuce.gob.pe/pass-through-https-cert/cp2/gestionduenave-query/1.0/pasajero/lista/1332?"/>
    <x v="185"/>
  </r>
  <r>
    <s v="Patente sanitaria"/>
    <x v="0"/>
    <x v="0"/>
    <x v="118"/>
    <x v="3"/>
    <s v="https://gateway-apim-test.vuce.gob.pe/pass-through-https-cert/cp2/gestionduenave-query/1.0/patente-sanitaria/1332"/>
    <m/>
    <s v="Bearer eyJhbGciOiJSUzI1NiIsInR5cCIgOiAiSldUIiwia2lkIiA6ICJZbzNJa18xYU9XUk5QcWxPLVJVTmUzVjhESldTU2U0eUgybFp4MG52cy1rIn0.eyJleHAiOjE3NTU4OTY4NzQsImlhdCI6MTc1NTg5NTA3NCwianRpIjoiZjRhYjdkMTUtZDEwMC00MmJhLWJmYTAtZDEyMzkwMDMyODcx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JlNmNmZTExZi1mYjBlLTQ5NzItYWE5Zi0zZjlmODMzNTI4ZTY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JlNmNmZTExZi1mYjBlLTQ5NzItYWE5Zi0zZjlmODMzNTI4ZTY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0wztRkMDLPrDN_q2Oh25y-fM1smYOfwLYjtRz7x6do9gEf3v6Pom0aaTrp_Glw3pUtMpHV65nZjfMZp7rAr-eLKzkcQVp60sYFWaSAwiQVzp8LM6a78j0VkbnyrPMwxqJ86JA7ARtFjcSd_NeG8FksSshfzAztzgUpB8iHoMOPnrpq2zaNkODLAUg8wgoQHGg8-ey8Dmn2vRk2bGUXlH9EQ47w-wm7seIT0JRe4Eew3utJ-8twWg6ChkU6vJRfqXAGPJOApBhD2oRwx_5OS5UzT5nvblvFkxfv7pJukB1AX7c89BxuNmM0XS9taZIMO0FOcpJHuMxSFDBbxf1NyVyA"/>
    <n v="101"/>
    <s v="101 | Rosa Odar Prueba"/>
    <s v="application/json, text/plain, */*"/>
    <m/>
    <n v="20100010136"/>
    <s v="gestionduenave-query"/>
    <s v="https://gateway-apim-test.vuce.gob.pe/pass-through-https-cert/cp2/gestionduenave-query/1.0/patente-sanitaria/1332"/>
    <n v="113"/>
    <n v="113"/>
    <s v="https://gateway-apim-test.vuce.gob.pe/pass-through-https-cert/cp2/gestionduenave-query/1.0/patente-sanitaria/1332"/>
    <s v="https://gateway-apim-test.vuce.gob.pe/pass-through-https-cert/cp2/gestionduenave-query/1.0/patente-sanitaria/1332"/>
    <x v="186"/>
  </r>
  <r>
    <s v="Patente sanitaria"/>
    <x v="0"/>
    <x v="0"/>
    <x v="125"/>
    <x v="3"/>
    <s v="https://gateway-apim-test.vuce.gob.pe/pass-through-https-cert/cp2/gestionduenave-query/1.0/patente-sanitaria/1332"/>
    <m/>
    <s v="Bearer eyJhbGciOiJSUzI1NiIsInR5cCIgOiAiSldUIiwia2lkIiA6ICJZbzNJa18xYU9XUk5QcWxPLVJVTmUzVjhESldTU2U0eUgybFp4MG52cy1rIn0.eyJleHAiOjE3NTU4OTY4NzQsImlhdCI6MTc1NTg5NTA3NCwianRpIjoiZjRhYjdkMTUtZDEwMC00MmJhLWJmYTAtZDEyMzkwMDMyODcx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JlNmNmZTExZi1mYjBlLTQ5NzItYWE5Zi0zZjlmODMzNTI4ZTY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JlNmNmZTExZi1mYjBlLTQ5NzItYWE5Zi0zZjlmODMzNTI4ZTY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0wztRkMDLPrDN_q2Oh25y-fM1smYOfwLYjtRz7x6do9gEf3v6Pom0aaTrp_Glw3pUtMpHV65nZjfMZp7rAr-eLKzkcQVp60sYFWaSAwiQVzp8LM6a78j0VkbnyrPMwxqJ86JA7ARtFjcSd_NeG8FksSshfzAztzgUpB8iHoMOPnrpq2zaNkODLAUg8wgoQHGg8-ey8Dmn2vRk2bGUXlH9EQ47w-wm7seIT0JRe4Eew3utJ-8twWg6ChkU6vJRfqXAGPJOApBhD2oRwx_5OS5UzT5nvblvFkxfv7pJukB1AX7c89BxuNmM0XS9taZIMO0FOcpJHuMxSFDBbxf1NyVyA"/>
    <n v="101"/>
    <s v="101 | Rosa Odar Prueba"/>
    <s v="application/json, text/plain, */*"/>
    <m/>
    <n v="20100010136"/>
    <s v="gestionduenave-query"/>
    <s v="https://gateway-apim-test.vuce.gob.pe/pass-through-https-cert/cp2/gestionduenave-query/1.0/patente-sanitaria/1332"/>
    <n v="113"/>
    <n v="113"/>
    <s v="https://gateway-apim-test.vuce.gob.pe/pass-through-https-cert/cp2/gestionduenave-query/1.0/patente-sanitaria/1332"/>
    <s v="https://gateway-apim-test.vuce.gob.pe/pass-through-https-cert/cp2/gestionduenave-query/1.0/patente-sanitaria/1332"/>
    <x v="186"/>
  </r>
  <r>
    <s v="Patente sanitaria"/>
    <x v="0"/>
    <x v="0"/>
    <x v="123"/>
    <x v="3"/>
    <s v="https://gateway-apim-test.vuce.gob.pe/pass-through-https-cert/cp2/gestionduenave-query/1.0/patente-sanitaria/1332"/>
    <m/>
    <s v="Bearer eyJhbGciOiJSUzI1NiIsInR5cCIgOiAiSldUIiwia2lkIiA6ICJZbzNJa18xYU9XUk5QcWxPLVJVTmUzVjhESldTU2U0eUgybFp4MG52cy1rIn0.eyJleHAiOjE3NTU5MDAxODYsImlhdCI6MTc1NTg5ODM4NiwianRpIjoiNjVmNzZhMGUtZTIwOS00OWY4LTk3ZmMtMmE2YzM3NzcwNzVl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JmNDA5OTkzZC1iZTRkLTRhMTMtYmFiZC1mYTRjYzI4MjA4MWU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JmNDA5OTkzZC1iZTRkLTRhMTMtYmFiZC1mYTRjYzI4MjA4MWU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Y3cQT_Eo4-ByuTAQxbTjT203g6LKBmD6UQ8LI3w8O7pH0k5SWskBXl8KAwu6ds2zx5vpBYUg7YAbYALz6UAPH1M36lIJOVT3TkdOb364udA9wnbh6OYdDyDpdrqzPuOP7JY9bilwKID_P53qL56A-oSQmXWal6-cAX2dwR43oPqlh4CMC0NeZvMQsm92DUQF4R6PYg8U8HB-FUpfd_R_ONWnjeHqkoWnc7454P-k0f0GVlZVzGD4LIHJAfewuuHnU42rnoAUk0vXZEF9zmpemTJ4_IS9ByHyPfaz7vwd7eMeAg4euYfGaNykSHJjG0btCEfCCCIFwUyprwp3igBtsA"/>
    <n v="101"/>
    <s v="101 | Rosa Odar Prueba"/>
    <s v="application/json, text/plain, */*"/>
    <m/>
    <n v="20100010136"/>
    <s v="gestionduenave-query"/>
    <s v="https://gateway-apim-test.vuce.gob.pe/pass-through-https-cert/cp2/gestionduenave-query/1.0/patente-sanitaria/1332"/>
    <n v="113"/>
    <n v="113"/>
    <s v="https://gateway-apim-test.vuce.gob.pe/pass-through-https-cert/cp2/gestionduenave-query/1.0/patente-sanitaria/1332"/>
    <s v="https://gateway-apim-test.vuce.gob.pe/pass-through-https-cert/cp2/gestionduenave-query/1.0/patente-sanitaria/1332"/>
    <x v="186"/>
  </r>
  <r>
    <s v="Patente sanitaria"/>
    <x v="0"/>
    <x v="0"/>
    <x v="125"/>
    <x v="5"/>
    <s v="https://gateway-apim-test.vuce.gob.pe/pass-through-https-cert/cp2/processdue/1.0/camunda/init"/>
    <s v="{&quot;acronimo&quot;:&quot;SPS&quot;,&quot;tipoSeguimientoId&quot;:1,&quot;document&quot;:&quot;&quot;,&quot;documentInstance&quot;:&quot;&quot;,&quot;body&quot;:{&quot;estado&quot;:&quot;S&quot;,&quot;usuidRegAud&quot;:&quot;101&quot;,&quot;usuidModAud&quot;:&quot;101&quot;,&quot;fechaRegAud&quot;:&quot;2025-08-11T16:21:59.969583Z&quot;,&quot;fechaModAud&quot;:&quot;2025-08-22T20:41:47.352936Z&quot;,&quot;countTripulantes&quot;:1,&quot;countPasajeros&quot;:1,&quot;escalaId&quot;:1332,&quot;certificadoValido&quot;:false,&quot;lugarExpedicion&quot;:&quot;&quot;,&quot;reinspeccion&quot;:false,&quot;zonaAfectada&quot;:true,&quot;puertoAfectadoId&quot;:933,&quot;defuncion&quot;:false,&quot;cantidadDefunciones&quot;:0,&quot;infeccion&quot;:false,&quot;nivelEnfermedad&quot;:false,&quot;cantidadEnfermos&quot;:null,&quot;hayEnfermo&quot;:false,&quot;medico&quot;:false,&quot;propagacion&quot;:false,&quot;medida&quot;:false,&quot;tipoMedida&quot;:&quot;&quot;,&quot;lugarMedida&quot;:&quot;&quot;,&quot;polizones&quot;:false,&quot;lugarEmbarque&quot;:&quot;&quot;,&quot;animales&quot;:false,&quot;fiebre&quot;:false,&quot;mialgias&quot;:false,&quot;dificultadRespiratoria&quot;:false,&quot;tos&quot;:false,&quot;cefalea&quot;:false,&quot;gastro&quot;:false,&quot;hipotension&quot;:false,&quot;patenteSanitariaId&quot;:225,&quot;fechaEmision&quot;:&quot;&quot;,&quot;fechaZonaAfectada&quot;:null,&quot;fechaMedida&quot;:&quot;&quot;,&quot;planillasSanidad&quot;:[],&quot;isSend&quot;:false},&quot;anuncio&quot;:false,&quot;id&quot;:null,&quot;registerArrival&quot;:false,&quot;directReception&quot;:false,&quot;corrected&quot;:false,&quot;requiredNill&quot;:false,&quot;escalaId&quot;:1332,&quot;acronymList&quot;:[&quot;LT&quot;,&quot;LP&quot;,&quot;CP&quot;,&quot;PR&quot;,&quot;DGZ&quot;,&quot;SPS&quot;]}"/>
    <s v="Bearer eyJhbGciOiJSUzI1NiIsInR5cCIgOiAiSldUIiwia2lkIiA6ICJZbzNJa18xYU9XUk5QcWxPLVJVTmUzVjhESldTU2U0eUgybFp4MG52cy1rIn0.eyJleHAiOjE3NTU4OTY4NzQsImlhdCI6MTc1NTg5NTA3NCwianRpIjoiZjRhYjdkMTUtZDEwMC00MmJhLWJmYTAtZDEyMzkwMDMyODcx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JlNmNmZTExZi1mYjBlLTQ5NzItYWE5Zi0zZjlmODMzNTI4ZTY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JlNmNmZTExZi1mYjBlLTQ5NzItYWE5Zi0zZjlmODMzNTI4ZTY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0wztRkMDLPrDN_q2Oh25y-fM1smYOfwLYjtRz7x6do9gEf3v6Pom0aaTrp_Glw3pUtMpHV65nZjfMZp7rAr-eLKzkcQVp60sYFWaSAwiQVzp8LM6a78j0VkbnyrPMwxqJ86JA7ARtFjcSd_NeG8FksSshfzAztzgUpB8iHoMOPnrpq2zaNkODLAUg8wgoQHGg8-ey8Dmn2vRk2bGUXlH9EQ47w-wm7seIT0JRe4Eew3utJ-8twWg6ChkU6vJRfqXAGPJOApBhD2oRwx_5OS5UzT5nvblvFkxfv7pJukB1AX7c89BxuNmM0XS9taZIMO0FOcpJHuMxSFDBbxf1NyVyA"/>
    <n v="101"/>
    <s v="101 | Rosa Odar Prueba"/>
    <s v="application/json, text/plain, */*"/>
    <s v="application/json"/>
    <n v="20100010136"/>
    <s v="processdue"/>
    <s v="https://gateway-apim-test.vuce.gob.pe/pass-through-https-cert/cp2/processdue/1.0/camunda/init"/>
    <n v="93"/>
    <n v="93"/>
    <s v="https://gateway-apim-test.vuce.gob.pe/pass-through-https-cert/cp2/processdue/1.0/camunda/init"/>
    <s v="https://gateway-apim-test.vuce.gob.pe/pass-through-https-cert/cp2/processdue/1.0/camunda/init"/>
    <x v="19"/>
  </r>
  <r>
    <s v="Patente sanitaria"/>
    <x v="0"/>
    <x v="0"/>
    <x v="123"/>
    <x v="5"/>
    <s v="https://gateway-apim-test.vuce.gob.pe/pass-through-https-cert/cp2/processdue/1.0/camunda/init"/>
    <s v="{&quot;acronimo&quot;:&quot;SPS&quot;,&quot;tipoSeguimientoId&quot;:2,&quot;document&quot;:&quot;&quot;,&quot;documentInstance&quot;:&quot;&quot;,&quot;body&quot;:{&quot;estado&quot;:&quot;S&quot;,&quot;usuidRegAud&quot;:&quot;101&quot;,&quot;usuidModAud&quot;:null,&quot;fechaRegAud&quot;:&quot;2025-08-22T21:34:52.137916Z&quot;,&quot;fechaModAud&quot;:null,&quot;countTripulantes&quot;:1,&quot;countPasajeros&quot;:1,&quot;escalaId&quot;:1332,&quot;certificadoValido&quot;:false,&quot;lugarExpedicion&quot;:&quot;&quot;,&quot;reinspeccion&quot;:false,&quot;zonaAfectada&quot;:false,&quot;puertoAfectadoId&quot;:null,&quot;defuncion&quot;:false,&quot;cantidadDefunciones&quot;:0,&quot;infeccion&quot;:false,&quot;nivelEnfermedad&quot;:false,&quot;cantidadEnfermos&quot;:0,&quot;hayEnfermo&quot;:false,&quot;medico&quot;:false,&quot;propagacion&quot;:false,&quot;medida&quot;:false,&quot;tipoMedida&quot;:&quot;&quot;,&quot;lugarMedida&quot;:&quot;&quot;,&quot;polizones&quot;:false,&quot;lugarEmbarque&quot;:&quot;&quot;,&quot;animales&quot;:false,&quot;fiebre&quot;:false,&quot;mialgias&quot;:false,&quot;dificultadRespiratoria&quot;:false,&quot;tos&quot;:false,&quot;cefalea&quot;:false,&quot;gastro&quot;:false,&quot;hipotension&quot;:false,&quot;patenteSanitariaId&quot;:253,&quot;fechaEmision&quot;:null,&quot;fechaZonaAfectada&quot;:null,&quot;fechaMedida&quot;:null,&quot;planillasSanidad&quot;:[],&quot;isSend&quot;:true,&quot;tramiteData&quot;:{&quot;escalaId&quot;:1332,&quot;documentoId&quot;:93,&quot;tipoTramite&quot;:&quot;D&quot;,&quot;indicadorEs&quot;:&quot;S&quot;,&quot;rucAgente&quot;:&quot;20100010136&quot;,&quot;actividadEntidadPuertoId&quot;:2,&quot;indNoRequierePago&quot;:false,&quot;tupa&quot;:&quot;A17402F15D&quot;,&quot;indAsTramiteManual&quot;:true,&quot;descripcionTramite&quot;:&quot;PATENTE SANITARIA MARÃ?TIMA&quot;,&quot;reglaPagoExencionAplicada&quot;:&quot;SÃ? PAGA POR TIPO DE TRÃ?FICO INTERNACIONAL&quot;}},&quot;anuncio&quot;:false,&quot;id&quot;:null,&quot;registerArrival&quot;:false,&quot;directReception&quot;:false,&quot;corrected&quot;:false,&quot;requiredNill&quot;:false,&quot;escalaId&quot;:1332,&quot;acronymList&quot;:[&quot;LT&quot;,&quot;LP&quot;,&quot;CP&quot;,&quot;PR&quot;,&quot;DGZ&quot;,&quot;SPS&quot;]}"/>
    <s v="Bearer eyJhbGciOiJSUzI1NiIsInR5cCIgOiAiSldUIiwia2lkIiA6ICJZbzNJa18xYU9XUk5QcWxPLVJVTmUzVjhESldTU2U0eUgybFp4MG52cy1rIn0.eyJleHAiOjE3NTU5MDAxODYsImlhdCI6MTc1NTg5ODM4NiwianRpIjoiNjVmNzZhMGUtZTIwOS00OWY4LTk3ZmMtMmE2YzM3NzcwNzVl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JmNDA5OTkzZC1iZTRkLTRhMTMtYmFiZC1mYTRjYzI4MjA4MWU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JmNDA5OTkzZC1iZTRkLTRhMTMtYmFiZC1mYTRjYzI4MjA4MWU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Y3cQT_Eo4-ByuTAQxbTjT203g6LKBmD6UQ8LI3w8O7pH0k5SWskBXl8KAwu6ds2zx5vpBYUg7YAbYALz6UAPH1M36lIJOVT3TkdOb364udA9wnbh6OYdDyDpdrqzPuOP7JY9bilwKID_P53qL56A-oSQmXWal6-cAX2dwR43oPqlh4CMC0NeZvMQsm92DUQF4R6PYg8U8HB-FUpfd_R_ONWnjeHqkoWnc7454P-k0f0GVlZVzGD4LIHJAfewuuHnU42rnoAUk0vXZEF9zmpemTJ4_IS9ByHyPfaz7vwd7eMeAg4euYfGaNykSHJjG0btCEfCCCIFwUyprwp3igBtsA"/>
    <n v="101"/>
    <s v="101 | Rosa Odar Prueba"/>
    <s v="application/json, text/plain, */*"/>
    <s v="application/json"/>
    <n v="20100010136"/>
    <s v="processdue"/>
    <s v="https://gateway-apim-test.vuce.gob.pe/pass-through-https-cert/cp2/processdue/1.0/camunda/init"/>
    <n v="93"/>
    <n v="93"/>
    <s v="https://gateway-apim-test.vuce.gob.pe/pass-through-https-cert/cp2/processdue/1.0/camunda/init"/>
    <s v="https://gateway-apim-test.vuce.gob.pe/pass-through-https-cert/cp2/processdue/1.0/camunda/init"/>
    <x v="19"/>
  </r>
  <r>
    <s v="Patente sanitaria"/>
    <x v="0"/>
    <x v="0"/>
    <x v="126"/>
    <x v="3"/>
    <s v="https://gateway-apim-test.vuce.gob.pe/pass-through-https-cert/cp2/sp-pagos/1.0/formas-pago?canalId=1&amp;entidadId=1"/>
    <m/>
    <s v="Bearer eyJhbGciOiJSUzI1NiIsInR5cCIgOiAiSldUIiwia2lkIiA6ICJZbzNJa18xYU9XUk5QcWxPLVJVTmUzVjhESldTU2U0eUgybFp4MG52cy1rIn0.eyJleHAiOjE3NTU4OTY4NzQsImlhdCI6MTc1NTg5NTA3NCwianRpIjoiZjRhYjdkMTUtZDEwMC00MmJhLWJmYTAtZDEyMzkwMDMyODcx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JlNmNmZTExZi1mYjBlLTQ5NzItYWE5Zi0zZjlmODMzNTI4ZTY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JlNmNmZTExZi1mYjBlLTQ5NzItYWE5Zi0zZjlmODMzNTI4ZTY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0wztRkMDLPrDN_q2Oh25y-fM1smYOfwLYjtRz7x6do9gEf3v6Pom0aaTrp_Glw3pUtMpHV65nZjfMZp7rAr-eLKzkcQVp60sYFWaSAwiQVzp8LM6a78j0VkbnyrPMwxqJ86JA7ARtFjcSd_NeG8FksSshfzAztzgUpB8iHoMOPnrpq2zaNkODLAUg8wgoQHGg8-ey8Dmn2vRk2bGUXlH9EQ47w-wm7seIT0JRe4Eew3utJ-8twWg6ChkU6vJRfqXAGPJOApBhD2oRwx_5OS5UzT5nvblvFkxfv7pJukB1AX7c89BxuNmM0XS9taZIMO0FOcpJHuMxSFDBbxf1NyVyA"/>
    <n v="101"/>
    <s v="101 | Rosa Odar Prueba"/>
    <s v="application/json, text/plain, */*"/>
    <m/>
    <n v="20100010136"/>
    <s v="sp-pagos"/>
    <s v="https://gateway-apim-test.vuce.gob.pe/pass-through-https-cert/cp2/sp-pagos/1.0/formas-pago?canalId=1&amp;entidadId=1"/>
    <n v="112"/>
    <n v="91"/>
    <s v="https://gateway-apim-test.vuce.gob.pe/pass-through-https-cert/cp2/sp-pagos/1.0/formas-pago?"/>
    <s v="https://gateway-apim-test.vuce.gob.pe/pass-through-https-cert/cp2/sp-pagos/1.0/formas-pago?"/>
    <x v="20"/>
  </r>
  <r>
    <s v="Patente sanitaria"/>
    <x v="0"/>
    <x v="0"/>
    <x v="119"/>
    <x v="4"/>
    <s v="https://gateway-apim-test.vuce.gob.pe/pass-through-https-cert/cp2/sp-pagos/1.0/ordenes-pago"/>
    <s v="{&quot;textSearch&quot;:&quot;RN02&quot;,&quot;entidadId&quot;:1,&quot;actividadId&quot;:5,&quot;documentoId&quot;:93,&quot;escalaId&quot;:1332,&quot;fechaVigencia&quot;:&quot;20251231&quot;,&quot;rucAgente&quot;:&quot;20100010136&quot;,&quot;actividadEntidadPuertoId&quot;:7,&quot;idComponente&quot;:&quot;CPN&quot;,&quot;codComponente&quot;:3,&quot;cantidadOrden&quot;:0}"/>
    <s v="Bearer eyJhbGciOiJSUzI1NiIsInR5cCIgOiAiSldUIiwia2lkIiA6ICJZbzNJa18xYU9XUk5QcWxPLVJVTmUzVjhESldTU2U0eUgybFp4MG52cy1rIn0.eyJleHAiOjE3NTU4OTY4NzQsImlhdCI6MTc1NTg5NTA3NCwianRpIjoiZjRhYjdkMTUtZDEwMC00MmJhLWJmYTAtZDEyMzkwMDMyODcx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JlNmNmZTExZi1mYjBlLTQ5NzItYWE5Zi0zZjlmODMzNTI4ZTY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JlNmNmZTExZi1mYjBlLTQ5NzItYWE5Zi0zZjlmODMzNTI4ZTY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0wztRkMDLPrDN_q2Oh25y-fM1smYOfwLYjtRz7x6do9gEf3v6Pom0aaTrp_Glw3pUtMpHV65nZjfMZp7rAr-eLKzkcQVp60sYFWaSAwiQVzp8LM6a78j0VkbnyrPMwxqJ86JA7ARtFjcSd_NeG8FksSshfzAztzgUpB8iHoMOPnrpq2zaNkODLAUg8wgoQHGg8-ey8Dmn2vRk2bGUXlH9EQ47w-wm7seIT0JRe4Eew3utJ-8twWg6ChkU6vJRfqXAGPJOApBhD2oRwx_5OS5UzT5nvblvFkxfv7pJukB1AX7c89BxuNmM0XS9taZIMO0FOcpJHuMxSFDBbxf1NyVyA"/>
    <n v="101"/>
    <s v="101 | Rosa Odar Prueba"/>
    <s v="application/json, text/plain, */*"/>
    <s v="application/json"/>
    <n v="20100010136"/>
    <s v="sp-pagos"/>
    <s v="https://gateway-apim-test.vuce.gob.pe/pass-through-https-cert/cp2/sp-pagos/1.0/ordenes-pago"/>
    <n v="91"/>
    <n v="91"/>
    <s v="https://gateway-apim-test.vuce.gob.pe/pass-through-https-cert/cp2/sp-pagos/1.0/ordenes-pago"/>
    <s v="https://gateway-apim-test.vuce.gob.pe/pass-through-https-cert/cp2/sp-pagos/1.0/ordenes-pago"/>
    <x v="21"/>
  </r>
  <r>
    <s v="Patente sanitaria"/>
    <x v="0"/>
    <x v="0"/>
    <x v="120"/>
    <x v="4"/>
    <s v="https://gateway-apim-test.vuce.gob.pe/pass-through-https-cert/cp2/sp-pagos/1.0/ordenes-pago"/>
    <s v="{&quot;textSearch&quot;:&quot;RN02&quot;,&quot;entidadId&quot;:1,&quot;actividadId&quot;:5,&quot;documentoId&quot;:93,&quot;escalaId&quot;:1332,&quot;fechaVigencia&quot;:&quot;20251231&quot;,&quot;rucAgente&quot;:&quot;20100010136&quot;,&quot;actividadEntidadPuertoId&quot;:7,&quot;idComponente&quot;:&quot;CPN&quot;,&quot;codComponente&quot;:3,&quot;cantidadOrden&quot;:0}"/>
    <s v="Bearer eyJhbGciOiJSUzI1NiIsInR5cCIgOiAiSldUIiwia2lkIiA6ICJZbzNJa18xYU9XUk5QcWxPLVJVTmUzVjhESldTU2U0eUgybFp4MG52cy1rIn0.eyJleHAiOjE3NTU4OTY4NzQsImlhdCI6MTc1NTg5NTA3NCwianRpIjoiZjRhYjdkMTUtZDEwMC00MmJhLWJmYTAtZDEyMzkwMDMyODcx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JlNmNmZTExZi1mYjBlLTQ5NzItYWE5Zi0zZjlmODMzNTI4ZTY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JlNmNmZTExZi1mYjBlLTQ5NzItYWE5Zi0zZjlmODMzNTI4ZTY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0wztRkMDLPrDN_q2Oh25y-fM1smYOfwLYjtRz7x6do9gEf3v6Pom0aaTrp_Glw3pUtMpHV65nZjfMZp7rAr-eLKzkcQVp60sYFWaSAwiQVzp8LM6a78j0VkbnyrPMwxqJ86JA7ARtFjcSd_NeG8FksSshfzAztzgUpB8iHoMOPnrpq2zaNkODLAUg8wgoQHGg8-ey8Dmn2vRk2bGUXlH9EQ47w-wm7seIT0JRe4Eew3utJ-8twWg6ChkU6vJRfqXAGPJOApBhD2oRwx_5OS5UzT5nvblvFkxfv7pJukB1AX7c89BxuNmM0XS9taZIMO0FOcpJHuMxSFDBbxf1NyVyA"/>
    <n v="101"/>
    <s v="101 | Rosa Odar Prueba"/>
    <s v="application/json, text/plain, */*"/>
    <s v="application/json"/>
    <n v="20100010136"/>
    <s v="sp-pagos"/>
    <s v="https://gateway-apim-test.vuce.gob.pe/pass-through-https-cert/cp2/sp-pagos/1.0/ordenes-pago"/>
    <n v="91"/>
    <n v="91"/>
    <s v="https://gateway-apim-test.vuce.gob.pe/pass-through-https-cert/cp2/sp-pagos/1.0/ordenes-pago"/>
    <s v="https://gateway-apim-test.vuce.gob.pe/pass-through-https-cert/cp2/sp-pagos/1.0/ordenes-pago"/>
    <x v="21"/>
  </r>
  <r>
    <s v="Patente sanitaria"/>
    <x v="0"/>
    <x v="0"/>
    <x v="118"/>
    <x v="3"/>
    <s v="https://gateway-apim-test.vuce.gob.pe/pass-through-https-cert/cp2/sp-pagos/1.0/ordenes-pago/1332?documentoId=93"/>
    <m/>
    <s v="Bearer eyJhbGciOiJSUzI1NiIsInR5cCIgOiAiSldUIiwia2lkIiA6ICJZbzNJa18xYU9XUk5QcWxPLVJVTmUzVjhESldTU2U0eUgybFp4MG52cy1rIn0.eyJleHAiOjE3NTU4OTY4NzQsImlhdCI6MTc1NTg5NTA3NCwianRpIjoiZjRhYjdkMTUtZDEwMC00MmJhLWJmYTAtZDEyMzkwMDMyODcx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JlNmNmZTExZi1mYjBlLTQ5NzItYWE5Zi0zZjlmODMzNTI4ZTY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JlNmNmZTExZi1mYjBlLTQ5NzItYWE5Zi0zZjlmODMzNTI4ZTY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0wztRkMDLPrDN_q2Oh25y-fM1smYOfwLYjtRz7x6do9gEf3v6Pom0aaTrp_Glw3pUtMpHV65nZjfMZp7rAr-eLKzkcQVp60sYFWaSAwiQVzp8LM6a78j0VkbnyrPMwxqJ86JA7ARtFjcSd_NeG8FksSshfzAztzgUpB8iHoMOPnrpq2zaNkODLAUg8wgoQHGg8-ey8Dmn2vRk2bGUXlH9EQ47w-wm7seIT0JRe4Eew3utJ-8twWg6ChkU6vJRfqXAGPJOApBhD2oRwx_5OS5UzT5nvblvFkxfv7pJukB1AX7c89BxuNmM0XS9taZIMO0FOcpJHuMxSFDBbxf1NyVyA"/>
    <n v="101"/>
    <s v="101 | Rosa Odar Prueba"/>
    <s v="application/json, text/plain, */*"/>
    <m/>
    <n v="20100010136"/>
    <s v="sp-pagos"/>
    <s v="https://gateway-apim-test.vuce.gob.pe/pass-through-https-cert/cp2/sp-pagos/1.0/ordenes-pago/1332?documentoId=93"/>
    <n v="111"/>
    <n v="102"/>
    <s v="https://gateway-apim-test.vuce.gob.pe/pass-through-https-cert/cp2/sp-pagos/1.0/ordenes-pago/1332?docum"/>
    <s v="https://gateway-apim-test.vuce.gob.pe/pass-through-https-cert/cp2/sp-pagos/1.0/ordenes-pago/1332?docum"/>
    <x v="187"/>
  </r>
  <r>
    <s v="Patente sanitaria"/>
    <x v="0"/>
    <x v="0"/>
    <x v="119"/>
    <x v="3"/>
    <s v="https://gateway-apim-test.vuce.gob.pe/pass-through-https-cert/cp2/sp-pagos/1.0/ordenes-pago/1332?documentoId=93"/>
    <m/>
    <s v="Bearer eyJhbGciOiJSUzI1NiIsInR5cCIgOiAiSldUIiwia2lkIiA6ICJZbzNJa18xYU9XUk5QcWxPLVJVTmUzVjhESldTU2U0eUgybFp4MG52cy1rIn0.eyJleHAiOjE3NTU4OTY4NzQsImlhdCI6MTc1NTg5NTA3NCwianRpIjoiZjRhYjdkMTUtZDEwMC00MmJhLWJmYTAtZDEyMzkwMDMyODcx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JlNmNmZTExZi1mYjBlLTQ5NzItYWE5Zi0zZjlmODMzNTI4ZTY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JlNmNmZTExZi1mYjBlLTQ5NzItYWE5Zi0zZjlmODMzNTI4ZTY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0wztRkMDLPrDN_q2Oh25y-fM1smYOfwLYjtRz7x6do9gEf3v6Pom0aaTrp_Glw3pUtMpHV65nZjfMZp7rAr-eLKzkcQVp60sYFWaSAwiQVzp8LM6a78j0VkbnyrPMwxqJ86JA7ARtFjcSd_NeG8FksSshfzAztzgUpB8iHoMOPnrpq2zaNkODLAUg8wgoQHGg8-ey8Dmn2vRk2bGUXlH9EQ47w-wm7seIT0JRe4Eew3utJ-8twWg6ChkU6vJRfqXAGPJOApBhD2oRwx_5OS5UzT5nvblvFkxfv7pJukB1AX7c89BxuNmM0XS9taZIMO0FOcpJHuMxSFDBbxf1NyVyA"/>
    <n v="101"/>
    <s v="101 | Rosa Odar Prueba"/>
    <s v="application/json, text/plain, */*"/>
    <m/>
    <n v="20100010136"/>
    <s v="sp-pagos"/>
    <s v="https://gateway-apim-test.vuce.gob.pe/pass-through-https-cert/cp2/sp-pagos/1.0/ordenes-pago/1332?documentoId=93"/>
    <n v="111"/>
    <n v="97"/>
    <s v="https://gateway-apim-test.vuce.gob.pe/pass-through-https-cert/cp2/sp-pagos/1.0/ordenes-pago/1332?"/>
    <s v="https://gateway-apim-test.vuce.gob.pe/pass-through-https-cert/cp2/sp-pagos/1.0/ordenes-pago/1332?"/>
    <x v="188"/>
  </r>
  <r>
    <s v="Patente sanitaria"/>
    <x v="0"/>
    <x v="0"/>
    <x v="119"/>
    <x v="3"/>
    <s v="https://gateway-apim-test.vuce.gob.pe/pass-through-https-cert/cp2/sp-pagos/1.0/ordenes-pago/1332?documentoId=93"/>
    <m/>
    <s v="Bearer eyJhbGciOiJSUzI1NiIsInR5cCIgOiAiSldUIiwia2lkIiA6ICJZbzNJa18xYU9XUk5QcWxPLVJVTmUzVjhESldTU2U0eUgybFp4MG52cy1rIn0.eyJleHAiOjE3NTU4OTY4NzQsImlhdCI6MTc1NTg5NTA3NCwianRpIjoiZjRhYjdkMTUtZDEwMC00MmJhLWJmYTAtZDEyMzkwMDMyODcx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JlNmNmZTExZi1mYjBlLTQ5NzItYWE5Zi0zZjlmODMzNTI4ZTY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JlNmNmZTExZi1mYjBlLTQ5NzItYWE5Zi0zZjlmODMzNTI4ZTY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0wztRkMDLPrDN_q2Oh25y-fM1smYOfwLYjtRz7x6do9gEf3v6Pom0aaTrp_Glw3pUtMpHV65nZjfMZp7rAr-eLKzkcQVp60sYFWaSAwiQVzp8LM6a78j0VkbnyrPMwxqJ86JA7ARtFjcSd_NeG8FksSshfzAztzgUpB8iHoMOPnrpq2zaNkODLAUg8wgoQHGg8-ey8Dmn2vRk2bGUXlH9EQ47w-wm7seIT0JRe4Eew3utJ-8twWg6ChkU6vJRfqXAGPJOApBhD2oRwx_5OS5UzT5nvblvFkxfv7pJukB1AX7c89BxuNmM0XS9taZIMO0FOcpJHuMxSFDBbxf1NyVyA"/>
    <n v="101"/>
    <s v="101 | Rosa Odar Prueba"/>
    <s v="application/json, text/plain, */*"/>
    <m/>
    <n v="20100010136"/>
    <s v="sp-pagos"/>
    <s v="https://gateway-apim-test.vuce.gob.pe/pass-through-https-cert/cp2/sp-pagos/1.0/ordenes-pago/1332?documentoId=93"/>
    <n v="111"/>
    <n v="97"/>
    <s v="https://gateway-apim-test.vuce.gob.pe/pass-through-https-cert/cp2/sp-pagos/1.0/ordenes-pago/1332?"/>
    <s v="https://gateway-apim-test.vuce.gob.pe/pass-through-https-cert/cp2/sp-pagos/1.0/ordenes-pago/1332?"/>
    <x v="188"/>
  </r>
  <r>
    <s v="Patente sanitaria"/>
    <x v="0"/>
    <x v="0"/>
    <x v="119"/>
    <x v="3"/>
    <s v="https://gateway-apim-test.vuce.gob.pe/pass-through-https-cert/cp2/sp-pagos/1.0/ordenes-pago/1332?documentoId=93"/>
    <m/>
    <s v="Bearer eyJhbGciOiJSUzI1NiIsInR5cCIgOiAiSldUIiwia2lkIiA6ICJZbzNJa18xYU9XUk5QcWxPLVJVTmUzVjhESldTU2U0eUgybFp4MG52cy1rIn0.eyJleHAiOjE3NTU4OTY4NzQsImlhdCI6MTc1NTg5NTA3NCwianRpIjoiZjRhYjdkMTUtZDEwMC00MmJhLWJmYTAtZDEyMzkwMDMyODcx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JlNmNmZTExZi1mYjBlLTQ5NzItYWE5Zi0zZjlmODMzNTI4ZTY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JlNmNmZTExZi1mYjBlLTQ5NzItYWE5Zi0zZjlmODMzNTI4ZTY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0wztRkMDLPrDN_q2Oh25y-fM1smYOfwLYjtRz7x6do9gEf3v6Pom0aaTrp_Glw3pUtMpHV65nZjfMZp7rAr-eLKzkcQVp60sYFWaSAwiQVzp8LM6a78j0VkbnyrPMwxqJ86JA7ARtFjcSd_NeG8FksSshfzAztzgUpB8iHoMOPnrpq2zaNkODLAUg8wgoQHGg8-ey8Dmn2vRk2bGUXlH9EQ47w-wm7seIT0JRe4Eew3utJ-8twWg6ChkU6vJRfqXAGPJOApBhD2oRwx_5OS5UzT5nvblvFkxfv7pJukB1AX7c89BxuNmM0XS9taZIMO0FOcpJHuMxSFDBbxf1NyVyA"/>
    <n v="101"/>
    <s v="101 | Rosa Odar Prueba"/>
    <s v="application/json, text/plain, */*"/>
    <m/>
    <n v="20100010136"/>
    <s v="sp-pagos"/>
    <s v="https://gateway-apim-test.vuce.gob.pe/pass-through-https-cert/cp2/sp-pagos/1.0/ordenes-pago/1332?documentoId=93"/>
    <n v="111"/>
    <n v="97"/>
    <s v="https://gateway-apim-test.vuce.gob.pe/pass-through-https-cert/cp2/sp-pagos/1.0/ordenes-pago/1332?"/>
    <s v="https://gateway-apim-test.vuce.gob.pe/pass-through-https-cert/cp2/sp-pagos/1.0/ordenes-pago/1332?"/>
    <x v="188"/>
  </r>
  <r>
    <s v="Patente sanitaria"/>
    <x v="0"/>
    <x v="0"/>
    <x v="126"/>
    <x v="3"/>
    <s v="https://gateway-apim-test.vuce.gob.pe/pass-through-https-cert/cp2/sp-pagos/1.0/ordenes-pago/1332?documentoId=93"/>
    <m/>
    <s v="Bearer eyJhbGciOiJSUzI1NiIsInR5cCIgOiAiSldUIiwia2lkIiA6ICJZbzNJa18xYU9XUk5QcWxPLVJVTmUzVjhESldTU2U0eUgybFp4MG52cy1rIn0.eyJleHAiOjE3NTU4OTY4NzQsImlhdCI6MTc1NTg5NTA3NCwianRpIjoiZjRhYjdkMTUtZDEwMC00MmJhLWJmYTAtZDEyMzkwMDMyODcx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JlNmNmZTExZi1mYjBlLTQ5NzItYWE5Zi0zZjlmODMzNTI4ZTY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JlNmNmZTExZi1mYjBlLTQ5NzItYWE5Zi0zZjlmODMzNTI4ZTY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0wztRkMDLPrDN_q2Oh25y-fM1smYOfwLYjtRz7x6do9gEf3v6Pom0aaTrp_Glw3pUtMpHV65nZjfMZp7rAr-eLKzkcQVp60sYFWaSAwiQVzp8LM6a78j0VkbnyrPMwxqJ86JA7ARtFjcSd_NeG8FksSshfzAztzgUpB8iHoMOPnrpq2zaNkODLAUg8wgoQHGg8-ey8Dmn2vRk2bGUXlH9EQ47w-wm7seIT0JRe4Eew3utJ-8twWg6ChkU6vJRfqXAGPJOApBhD2oRwx_5OS5UzT5nvblvFkxfv7pJukB1AX7c89BxuNmM0XS9taZIMO0FOcpJHuMxSFDBbxf1NyVyA"/>
    <n v="101"/>
    <s v="101 | Rosa Odar Prueba"/>
    <s v="application/json, text/plain, */*"/>
    <m/>
    <n v="20100010136"/>
    <s v="sp-pagos"/>
    <s v="https://gateway-apim-test.vuce.gob.pe/pass-through-https-cert/cp2/sp-pagos/1.0/ordenes-pago/1332?documentoId=93"/>
    <n v="111"/>
    <n v="97"/>
    <s v="https://gateway-apim-test.vuce.gob.pe/pass-through-https-cert/cp2/sp-pagos/1.0/ordenes-pago/1332?"/>
    <s v="https://gateway-apim-test.vuce.gob.pe/pass-through-https-cert/cp2/sp-pagos/1.0/ordenes-pago/1332?"/>
    <x v="188"/>
  </r>
  <r>
    <s v="Patente sanitaria"/>
    <x v="0"/>
    <x v="0"/>
    <x v="120"/>
    <x v="3"/>
    <s v="https://gateway-apim-test.vuce.gob.pe/pass-through-https-cert/cp2/sp-pagos/1.0/ordenes-pago/1332?documentoId=93"/>
    <m/>
    <s v="Bearer eyJhbGciOiJSUzI1NiIsInR5cCIgOiAiSldUIiwia2lkIiA6ICJZbzNJa18xYU9XUk5QcWxPLVJVTmUzVjhESldTU2U0eUgybFp4MG52cy1rIn0.eyJleHAiOjE3NTU4OTY4NzQsImlhdCI6MTc1NTg5NTA3NCwianRpIjoiZjRhYjdkMTUtZDEwMC00MmJhLWJmYTAtZDEyMzkwMDMyODcx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JlNmNmZTExZi1mYjBlLTQ5NzItYWE5Zi0zZjlmODMzNTI4ZTY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JlNmNmZTExZi1mYjBlLTQ5NzItYWE5Zi0zZjlmODMzNTI4ZTY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0wztRkMDLPrDN_q2Oh25y-fM1smYOfwLYjtRz7x6do9gEf3v6Pom0aaTrp_Glw3pUtMpHV65nZjfMZp7rAr-eLKzkcQVp60sYFWaSAwiQVzp8LM6a78j0VkbnyrPMwxqJ86JA7ARtFjcSd_NeG8FksSshfzAztzgUpB8iHoMOPnrpq2zaNkODLAUg8wgoQHGg8-ey8Dmn2vRk2bGUXlH9EQ47w-wm7seIT0JRe4Eew3utJ-8twWg6ChkU6vJRfqXAGPJOApBhD2oRwx_5OS5UzT5nvblvFkxfv7pJukB1AX7c89BxuNmM0XS9taZIMO0FOcpJHuMxSFDBbxf1NyVyA"/>
    <n v="101"/>
    <s v="101 | Rosa Odar Prueba"/>
    <s v="application/json, text/plain, */*"/>
    <m/>
    <n v="20100010136"/>
    <s v="sp-pagos"/>
    <s v="https://gateway-apim-test.vuce.gob.pe/pass-through-https-cert/cp2/sp-pagos/1.0/ordenes-pago/1332?documentoId=93"/>
    <n v="111"/>
    <n v="97"/>
    <s v="https://gateway-apim-test.vuce.gob.pe/pass-through-https-cert/cp2/sp-pagos/1.0/ordenes-pago/1332?"/>
    <s v="https://gateway-apim-test.vuce.gob.pe/pass-through-https-cert/cp2/sp-pagos/1.0/ordenes-pago/1332?"/>
    <x v="188"/>
  </r>
  <r>
    <s v="Patente sanitaria"/>
    <x v="0"/>
    <x v="0"/>
    <x v="120"/>
    <x v="3"/>
    <s v="https://gateway-apim-test.vuce.gob.pe/pass-through-https-cert/cp2/sp-pagos/1.0/ordenes-pago/1332?documentoId=93"/>
    <m/>
    <s v="Bearer eyJhbGciOiJSUzI1NiIsInR5cCIgOiAiSldUIiwia2lkIiA6ICJZbzNJa18xYU9XUk5QcWxPLVJVTmUzVjhESldTU2U0eUgybFp4MG52cy1rIn0.eyJleHAiOjE3NTU4OTY4NzQsImlhdCI6MTc1NTg5NTA3NCwianRpIjoiZjRhYjdkMTUtZDEwMC00MmJhLWJmYTAtZDEyMzkwMDMyODcx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JlNmNmZTExZi1mYjBlLTQ5NzItYWE5Zi0zZjlmODMzNTI4ZTY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JlNmNmZTExZi1mYjBlLTQ5NzItYWE5Zi0zZjlmODMzNTI4ZTY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0wztRkMDLPrDN_q2Oh25y-fM1smYOfwLYjtRz7x6do9gEf3v6Pom0aaTrp_Glw3pUtMpHV65nZjfMZp7rAr-eLKzkcQVp60sYFWaSAwiQVzp8LM6a78j0VkbnyrPMwxqJ86JA7ARtFjcSd_NeG8FksSshfzAztzgUpB8iHoMOPnrpq2zaNkODLAUg8wgoQHGg8-ey8Dmn2vRk2bGUXlH9EQ47w-wm7seIT0JRe4Eew3utJ-8twWg6ChkU6vJRfqXAGPJOApBhD2oRwx_5OS5UzT5nvblvFkxfv7pJukB1AX7c89BxuNmM0XS9taZIMO0FOcpJHuMxSFDBbxf1NyVyA"/>
    <n v="101"/>
    <s v="101 | Rosa Odar Prueba"/>
    <s v="application/json, text/plain, */*"/>
    <m/>
    <n v="20100010136"/>
    <s v="sp-pagos"/>
    <s v="https://gateway-apim-test.vuce.gob.pe/pass-through-https-cert/cp2/sp-pagos/1.0/ordenes-pago/1332?documentoId=93"/>
    <n v="111"/>
    <n v="97"/>
    <s v="https://gateway-apim-test.vuce.gob.pe/pass-through-https-cert/cp2/sp-pagos/1.0/ordenes-pago/1332?"/>
    <s v="https://gateway-apim-test.vuce.gob.pe/pass-through-https-cert/cp2/sp-pagos/1.0/ordenes-pago/1332?"/>
    <x v="188"/>
  </r>
  <r>
    <s v="Patente sanitaria"/>
    <x v="0"/>
    <x v="0"/>
    <x v="120"/>
    <x v="3"/>
    <s v="https://gateway-apim-test.vuce.gob.pe/pass-through-https-cert/cp2/sp-pagos/1.0/ordenes-pago/1332?documentoId=93"/>
    <m/>
    <s v="Bearer eyJhbGciOiJSUzI1NiIsInR5cCIgOiAiSldUIiwia2lkIiA6ICJZbzNJa18xYU9XUk5QcWxPLVJVTmUzVjhESldTU2U0eUgybFp4MG52cy1rIn0.eyJleHAiOjE3NTU4OTY4NzQsImlhdCI6MTc1NTg5NTA3NCwianRpIjoiZjRhYjdkMTUtZDEwMC00MmJhLWJmYTAtZDEyMzkwMDMyODcx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JlNmNmZTExZi1mYjBlLTQ5NzItYWE5Zi0zZjlmODMzNTI4ZTY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JlNmNmZTExZi1mYjBlLTQ5NzItYWE5Zi0zZjlmODMzNTI4ZTY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0wztRkMDLPrDN_q2Oh25y-fM1smYOfwLYjtRz7x6do9gEf3v6Pom0aaTrp_Glw3pUtMpHV65nZjfMZp7rAr-eLKzkcQVp60sYFWaSAwiQVzp8LM6a78j0VkbnyrPMwxqJ86JA7ARtFjcSd_NeG8FksSshfzAztzgUpB8iHoMOPnrpq2zaNkODLAUg8wgoQHGg8-ey8Dmn2vRk2bGUXlH9EQ47w-wm7seIT0JRe4Eew3utJ-8twWg6ChkU6vJRfqXAGPJOApBhD2oRwx_5OS5UzT5nvblvFkxfv7pJukB1AX7c89BxuNmM0XS9taZIMO0FOcpJHuMxSFDBbxf1NyVyA"/>
    <n v="101"/>
    <s v="101 | Rosa Odar Prueba"/>
    <s v="application/json, text/plain, */*"/>
    <m/>
    <n v="20100010136"/>
    <s v="sp-pagos"/>
    <s v="https://gateway-apim-test.vuce.gob.pe/pass-through-https-cert/cp2/sp-pagos/1.0/ordenes-pago/1332?documentoId=93"/>
    <n v="111"/>
    <n v="97"/>
    <s v="https://gateway-apim-test.vuce.gob.pe/pass-through-https-cert/cp2/sp-pagos/1.0/ordenes-pago/1332?"/>
    <s v="https://gateway-apim-test.vuce.gob.pe/pass-through-https-cert/cp2/sp-pagos/1.0/ordenes-pago/1332?"/>
    <x v="188"/>
  </r>
  <r>
    <s v="Patente sanitaria"/>
    <x v="0"/>
    <x v="0"/>
    <x v="123"/>
    <x v="3"/>
    <s v="https://gateway-apim-test.vuce.gob.pe/pass-through-https-cert/cp2/sp-pagos/1.0/ordenes-pago/1332?documentoId=93"/>
    <m/>
    <s v="Bearer eyJhbGciOiJSUzI1NiIsInR5cCIgOiAiSldUIiwia2lkIiA6ICJZbzNJa18xYU9XUk5QcWxPLVJVTmUzVjhESldTU2U0eUgybFp4MG52cy1rIn0.eyJleHAiOjE3NTU5MDAxODYsImlhdCI6MTc1NTg5ODM4NiwianRpIjoiNjVmNzZhMGUtZTIwOS00OWY4LTk3ZmMtMmE2YzM3NzcwNzVl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JmNDA5OTkzZC1iZTRkLTRhMTMtYmFiZC1mYTRjYzI4MjA4MWU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JmNDA5OTkzZC1iZTRkLTRhMTMtYmFiZC1mYTRjYzI4MjA4MWU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Y3cQT_Eo4-ByuTAQxbTjT203g6LKBmD6UQ8LI3w8O7pH0k5SWskBXl8KAwu6ds2zx5vpBYUg7YAbYALz6UAPH1M36lIJOVT3TkdOb364udA9wnbh6OYdDyDpdrqzPuOP7JY9bilwKID_P53qL56A-oSQmXWal6-cAX2dwR43oPqlh4CMC0NeZvMQsm92DUQF4R6PYg8U8HB-FUpfd_R_ONWnjeHqkoWnc7454P-k0f0GVlZVzGD4LIHJAfewuuHnU42rnoAUk0vXZEF9zmpemTJ4_IS9ByHyPfaz7vwd7eMeAg4euYfGaNykSHJjG0btCEfCCCIFwUyprwp3igBtsA"/>
    <n v="101"/>
    <s v="101 | Rosa Odar Prueba"/>
    <s v="application/json, text/plain, */*"/>
    <m/>
    <n v="20100010136"/>
    <s v="sp-pagos"/>
    <s v="https://gateway-apim-test.vuce.gob.pe/pass-through-https-cert/cp2/sp-pagos/1.0/ordenes-pago/1332?documentoId=93"/>
    <n v="111"/>
    <n v="97"/>
    <s v="https://gateway-apim-test.vuce.gob.pe/pass-through-https-cert/cp2/sp-pagos/1.0/ordenes-pago/1332?"/>
    <s v="https://gateway-apim-test.vuce.gob.pe/pass-through-https-cert/cp2/sp-pagos/1.0/ordenes-pago/1332?"/>
    <x v="188"/>
  </r>
  <r>
    <s v="Patente sanitaria"/>
    <x v="0"/>
    <x v="0"/>
    <x v="120"/>
    <x v="5"/>
    <s v="https://gateway-apim-test.vuce.gob.pe/pass-through-https-cert/cp2/sp-pagos/1.0/ordenes-pago/1901/anular"/>
    <s v="{}"/>
    <s v="Bearer eyJhbGciOiJSUzI1NiIsInR5cCIgOiAiSldUIiwia2lkIiA6ICJZbzNJa18xYU9XUk5QcWxPLVJVTmUzVjhESldTU2U0eUgybFp4MG52cy1rIn0.eyJleHAiOjE3NTU4OTY4NzQsImlhdCI6MTc1NTg5NTA3NCwianRpIjoiZjRhYjdkMTUtZDEwMC00MmJhLWJmYTAtZDEyMzkwMDMyODcx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JlNmNmZTExZi1mYjBlLTQ5NzItYWE5Zi0zZjlmODMzNTI4ZTY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JlNmNmZTExZi1mYjBlLTQ5NzItYWE5Zi0zZjlmODMzNTI4ZTY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0wztRkMDLPrDN_q2Oh25y-fM1smYOfwLYjtRz7x6do9gEf3v6Pom0aaTrp_Glw3pUtMpHV65nZjfMZp7rAr-eLKzkcQVp60sYFWaSAwiQVzp8LM6a78j0VkbnyrPMwxqJ86JA7ARtFjcSd_NeG8FksSshfzAztzgUpB8iHoMOPnrpq2zaNkODLAUg8wgoQHGg8-ey8Dmn2vRk2bGUXlH9EQ47w-wm7seIT0JRe4Eew3utJ-8twWg6ChkU6vJRfqXAGPJOApBhD2oRwx_5OS5UzT5nvblvFkxfv7pJukB1AX7c89BxuNmM0XS9taZIMO0FOcpJHuMxSFDBbxf1NyVyA"/>
    <n v="101"/>
    <s v="101 | Rosa Odar Prueba"/>
    <s v="application/json, text/plain, */*"/>
    <s v="application/json"/>
    <n v="20100010136"/>
    <s v="sp-pagos"/>
    <s v="https://gateway-apim-test.vuce.gob.pe/pass-through-https-cert/cp2/sp-pagos/1.0/ordenes-pago/1901/anular"/>
    <n v="103"/>
    <n v="103"/>
    <s v="https://gateway-apim-test.vuce.gob.pe/pass-through-https-cert/cp2/sp-pagos/1.0/ordenes-pago/1901/anular"/>
    <s v="https://gateway-apim-test.vuce.gob.pe/pass-through-https-cert/cp2/sp-pagos/1.0/ordenes-pago/1901/anular"/>
    <x v="189"/>
  </r>
  <r>
    <s v="Patente sanitaria"/>
    <x v="0"/>
    <x v="0"/>
    <x v="127"/>
    <x v="3"/>
    <s v="https://gateway-apim-test.vuce.gob.pe/pass-through-https-cert/cp2/sp-pagos/1.0/ordenes-pago/1902/pdf"/>
    <m/>
    <s v="Bearer eyJhbGciOiJSUzI1NiIsInR5cCIgOiAiSldUIiwia2lkIiA6ICJZbzNJa18xYU9XUk5QcWxPLVJVTmUzVjhESldTU2U0eUgybFp4MG52cy1rIn0.eyJleHAiOjE3NTU4OTY4NzQsImlhdCI6MTc1NTg5NTA3NCwianRpIjoiZjRhYjdkMTUtZDEwMC00MmJhLWJmYTAtZDEyMzkwMDMyODcx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JlNmNmZTExZi1mYjBlLTQ5NzItYWE5Zi0zZjlmODMzNTI4ZTY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JlNmNmZTExZi1mYjBlLTQ5NzItYWE5Zi0zZjlmODMzNTI4ZTY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0wztRkMDLPrDN_q2Oh25y-fM1smYOfwLYjtRz7x6do9gEf3v6Pom0aaTrp_Glw3pUtMpHV65nZjfMZp7rAr-eLKzkcQVp60sYFWaSAwiQVzp8LM6a78j0VkbnyrPMwxqJ86JA7ARtFjcSd_NeG8FksSshfzAztzgUpB8iHoMOPnrpq2zaNkODLAUg8wgoQHGg8-ey8Dmn2vRk2bGUXlH9EQ47w-wm7seIT0JRe4Eew3utJ-8twWg6ChkU6vJRfqXAGPJOApBhD2oRwx_5OS5UzT5nvblvFkxfv7pJukB1AX7c89BxuNmM0XS9taZIMO0FOcpJHuMxSFDBbxf1NyVyA"/>
    <n v="101"/>
    <s v="101 | Rosa Odar Prueba"/>
    <s v="application/json, text/plain, */*"/>
    <m/>
    <n v="20100010136"/>
    <s v="sp-pagos"/>
    <s v="https://gateway-apim-test.vuce.gob.pe/pass-through-https-cert/cp2/sp-pagos/1.0/ordenes-pago/1902/pdf"/>
    <n v="100"/>
    <n v="100"/>
    <s v="https://gateway-apim-test.vuce.gob.pe/pass-through-https-cert/cp2/sp-pagos/1.0/ordenes-pago/1902/pdf"/>
    <s v="https://gateway-apim-test.vuce.gob.pe/pass-through-https-cert/cp2/sp-pagos/1.0/ordenes-pago/1902/pdf"/>
    <x v="190"/>
  </r>
  <r>
    <s v="Patente sanitaria"/>
    <x v="0"/>
    <x v="0"/>
    <x v="119"/>
    <x v="3"/>
    <s v="https://gateway-apim-test.vuce.gob.pe/pass-through-https-cert/cp2/sp-pagos/1.0/ordenes-pago/regla-negocio?entidadId=0&amp;actividadId=5&amp;codPuertoNacional=CLL"/>
    <m/>
    <s v="Bearer eyJhbGciOiJSUzI1NiIsInR5cCIgOiAiSldUIiwia2lkIiA6ICJZbzNJa18xYU9XUk5QcWxPLVJVTmUzVjhESldTU2U0eUgybFp4MG52cy1rIn0.eyJleHAiOjE3NTU4OTY4NzQsImlhdCI6MTc1NTg5NTA3NCwianRpIjoiZjRhYjdkMTUtZDEwMC00MmJhLWJmYTAtZDEyMzkwMDMyODcx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JlNmNmZTExZi1mYjBlLTQ5NzItYWE5Zi0zZjlmODMzNTI4ZTY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JlNmNmZTExZi1mYjBlLTQ5NzItYWE5Zi0zZjlmODMzNTI4ZTY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0wztRkMDLPrDN_q2Oh25y-fM1smYOfwLYjtRz7x6do9gEf3v6Pom0aaTrp_Glw3pUtMpHV65nZjfMZp7rAr-eLKzkcQVp60sYFWaSAwiQVzp8LM6a78j0VkbnyrPMwxqJ86JA7ARtFjcSd_NeG8FksSshfzAztzgUpB8iHoMOPnrpq2zaNkODLAUg8wgoQHGg8-ey8Dmn2vRk2bGUXlH9EQ47w-wm7seIT0JRe4Eew3utJ-8twWg6ChkU6vJRfqXAGPJOApBhD2oRwx_5OS5UzT5nvblvFkxfv7pJukB1AX7c89BxuNmM0XS9taZIMO0FOcpJHuMxSFDBbxf1NyVyA"/>
    <n v="101"/>
    <s v="101 | Rosa Odar Prueba"/>
    <s v="application/json, text/plain, */*"/>
    <m/>
    <n v="20100010136"/>
    <s v="sp-pagos"/>
    <s v="https://gateway-apim-test.vuce.gob.pe/pass-through-https-cert/cp2/sp-pagos/1.0/ordenes-pago/regla-negocio?entidadId=0&amp;actividadId=5&amp;codPuertoNacional=CLL"/>
    <n v="153"/>
    <n v="106"/>
    <s v="https://gateway-apim-test.vuce.gob.pe/pass-through-https-cert/cp2/sp-pagos/1.0/ordenes-pago/regla-negocio?"/>
    <s v="https://gateway-apim-test.vuce.gob.pe/pass-through-https-cert/cp2/sp-pagos/1.0/ordenes-pago/regla-negocio?"/>
    <x v="26"/>
  </r>
  <r>
    <s v="Patente sanitaria"/>
    <x v="0"/>
    <x v="0"/>
    <x v="120"/>
    <x v="3"/>
    <s v="https://gateway-apim-test.vuce.gob.pe/pass-through-https-cert/cp2/sp-pagos/1.0/ordenes-pago/regla-negocio?entidadId=0&amp;actividadId=5&amp;codPuertoNacional=CLL"/>
    <m/>
    <s v="Bearer eyJhbGciOiJSUzI1NiIsInR5cCIgOiAiSldUIiwia2lkIiA6ICJZbzNJa18xYU9XUk5QcWxPLVJVTmUzVjhESldTU2U0eUgybFp4MG52cy1rIn0.eyJleHAiOjE3NTU4OTY4NzQsImlhdCI6MTc1NTg5NTA3NCwianRpIjoiZjRhYjdkMTUtZDEwMC00MmJhLWJmYTAtZDEyMzkwMDMyODcx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JlNmNmZTExZi1mYjBlLTQ5NzItYWE5Zi0zZjlmODMzNTI4ZTY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JlNmNmZTExZi1mYjBlLTQ5NzItYWE5Zi0zZjlmODMzNTI4ZTY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0wztRkMDLPrDN_q2Oh25y-fM1smYOfwLYjtRz7x6do9gEf3v6Pom0aaTrp_Glw3pUtMpHV65nZjfMZp7rAr-eLKzkcQVp60sYFWaSAwiQVzp8LM6a78j0VkbnyrPMwxqJ86JA7ARtFjcSd_NeG8FksSshfzAztzgUpB8iHoMOPnrpq2zaNkODLAUg8wgoQHGg8-ey8Dmn2vRk2bGUXlH9EQ47w-wm7seIT0JRe4Eew3utJ-8twWg6ChkU6vJRfqXAGPJOApBhD2oRwx_5OS5UzT5nvblvFkxfv7pJukB1AX7c89BxuNmM0XS9taZIMO0FOcpJHuMxSFDBbxf1NyVyA"/>
    <n v="101"/>
    <s v="101 | Rosa Odar Prueba"/>
    <s v="application/json, text/plain, */*"/>
    <m/>
    <n v="20100010136"/>
    <s v="sp-pagos"/>
    <s v="https://gateway-apim-test.vuce.gob.pe/pass-through-https-cert/cp2/sp-pagos/1.0/ordenes-pago/regla-negocio?entidadId=0&amp;actividadId=5&amp;codPuertoNacional=CLL"/>
    <n v="153"/>
    <n v="106"/>
    <s v="https://gateway-apim-test.vuce.gob.pe/pass-through-https-cert/cp2/sp-pagos/1.0/ordenes-pago/regla-negocio?"/>
    <s v="https://gateway-apim-test.vuce.gob.pe/pass-through-https-cert/cp2/sp-pagos/1.0/ordenes-pago/regla-negocio?"/>
    <x v="26"/>
  </r>
  <r>
    <s v="Patente sanitaria"/>
    <x v="0"/>
    <x v="0"/>
    <x v="123"/>
    <x v="3"/>
    <s v="https://gateway-apim-test.vuce.gob.pe/pass-through-https-cert/cp2/sp-pagos/1.0/pagos/escala/1332/detalles-declaracion/1"/>
    <m/>
    <s v="Bearer eyJhbGciOiJSUzI1NiIsInR5cCIgOiAiSldUIiwia2lkIiA6ICJZbzNJa18xYU9XUk5QcWxPLVJVTmUzVjhESldTU2U0eUgybFp4MG52cy1rIn0.eyJleHAiOjE3NTU5MDAxODYsImlhdCI6MTc1NTg5ODM4NiwianRpIjoiNjVmNzZhMGUtZTIwOS00OWY4LTk3ZmMtMmE2YzM3NzcwNzVl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JmNDA5OTkzZC1iZTRkLTRhMTMtYmFiZC1mYTRjYzI4MjA4MWU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JmNDA5OTkzZC1iZTRkLTRhMTMtYmFiZC1mYTRjYzI4MjA4MWU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Y3cQT_Eo4-ByuTAQxbTjT203g6LKBmD6UQ8LI3w8O7pH0k5SWskBXl8KAwu6ds2zx5vpBYUg7YAbYALz6UAPH1M36lIJOVT3TkdOb364udA9wnbh6OYdDyDpdrqzPuOP7JY9bilwKID_P53qL56A-oSQmXWal6-cAX2dwR43oPqlh4CMC0NeZvMQsm92DUQF4R6PYg8U8HB-FUpfd_R_ONWnjeHqkoWnc7454P-k0f0GVlZVzGD4LIHJAfewuuHnU42rnoAUk0vXZEF9zmpemTJ4_IS9ByHyPfaz7vwd7eMeAg4euYfGaNykSHJjG0btCEfCCCIFwUyprwp3igBtsA"/>
    <n v="101"/>
    <s v="101 | Rosa Odar Prueba"/>
    <s v="application/json, text/plain, */*"/>
    <m/>
    <n v="20100010136"/>
    <s v="sp-pagos"/>
    <s v="https://gateway-apim-test.vuce.gob.pe/pass-through-https-cert/cp2/sp-pagos/1.0/pagos/escala/1332/detalles-declaracion/1"/>
    <n v="119"/>
    <n v="119"/>
    <s v="https://gateway-apim-test.vuce.gob.pe/pass-through-https-cert/cp2/sp-pagos/1.0/pagos/escala/1332/detalles-declaracion/1"/>
    <s v="https://gateway-apim-test.vuce.gob.pe/pass-through-https-cert/cp2/sp-pagos/1.0/pagos/escala/1332/detalles-declaracion/1"/>
    <x v="191"/>
  </r>
  <r>
    <s v="Patente sanitaria"/>
    <x v="0"/>
    <x v="0"/>
    <x v="119"/>
    <x v="3"/>
    <s v="https://gateway-apim-test.vuce.gob.pe/pass-through-https-cert/cp2/sp-pagos/1.0/pagos/escala/1332/detalles-patente/1"/>
    <m/>
    <s v="Bearer eyJhbGciOiJSUzI1NiIsInR5cCIgOiAiSldUIiwia2lkIiA6ICJZbzNJa18xYU9XUk5QcWxPLVJVTmUzVjhESldTU2U0eUgybFp4MG52cy1rIn0.eyJleHAiOjE3NTU4OTY4NzQsImlhdCI6MTc1NTg5NTA3NCwianRpIjoiZjRhYjdkMTUtZDEwMC00MmJhLWJmYTAtZDEyMzkwMDMyODcx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JlNmNmZTExZi1mYjBlLTQ5NzItYWE5Zi0zZjlmODMzNTI4ZTY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JlNmNmZTExZi1mYjBlLTQ5NzItYWE5Zi0zZjlmODMzNTI4ZTY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0wztRkMDLPrDN_q2Oh25y-fM1smYOfwLYjtRz7x6do9gEf3v6Pom0aaTrp_Glw3pUtMpHV65nZjfMZp7rAr-eLKzkcQVp60sYFWaSAwiQVzp8LM6a78j0VkbnyrPMwxqJ86JA7ARtFjcSd_NeG8FksSshfzAztzgUpB8iHoMOPnrpq2zaNkODLAUg8wgoQHGg8-ey8Dmn2vRk2bGUXlH9EQ47w-wm7seIT0JRe4Eew3utJ-8twWg6ChkU6vJRfqXAGPJOApBhD2oRwx_5OS5UzT5nvblvFkxfv7pJukB1AX7c89BxuNmM0XS9taZIMO0FOcpJHuMxSFDBbxf1NyVyA"/>
    <n v="101"/>
    <s v="101 | Rosa Odar Prueba"/>
    <s v="application/json, text/plain, */*"/>
    <m/>
    <n v="20100010136"/>
    <s v="sp-pagos"/>
    <s v="https://gateway-apim-test.vuce.gob.pe/pass-through-https-cert/cp2/sp-pagos/1.0/pagos/escala/1332/detalles-patente/1"/>
    <n v="115"/>
    <n v="115"/>
    <s v="https://gateway-apim-test.vuce.gob.pe/pass-through-https-cert/cp2/sp-pagos/1.0/pagos/escala/1332/detalles-patente/1"/>
    <s v="https://gateway-apim-test.vuce.gob.pe/pass-through-https-cert/cp2/sp-pagos/1.0/pagos/escala/1332/detalles-patente/1"/>
    <x v="192"/>
  </r>
  <r>
    <s v="Patente sanitaria"/>
    <x v="0"/>
    <x v="0"/>
    <x v="120"/>
    <x v="3"/>
    <s v="https://gateway-apim-test.vuce.gob.pe/pass-through-https-cert/cp2/sp-pagos/1.0/pagos/escala/1332/detalles-patente/1"/>
    <m/>
    <s v="Bearer eyJhbGciOiJSUzI1NiIsInR5cCIgOiAiSldUIiwia2lkIiA6ICJZbzNJa18xYU9XUk5QcWxPLVJVTmUzVjhESldTU2U0eUgybFp4MG52cy1rIn0.eyJleHAiOjE3NTU4OTY4NzQsImlhdCI6MTc1NTg5NTA3NCwianRpIjoiZjRhYjdkMTUtZDEwMC00MmJhLWJmYTAtZDEyMzkwMDMyODcx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JlNmNmZTExZi1mYjBlLTQ5NzItYWE5Zi0zZjlmODMzNTI4ZTY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JlNmNmZTExZi1mYjBlLTQ5NzItYWE5Zi0zZjlmODMzNTI4ZTY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0wztRkMDLPrDN_q2Oh25y-fM1smYOfwLYjtRz7x6do9gEf3v6Pom0aaTrp_Glw3pUtMpHV65nZjfMZp7rAr-eLKzkcQVp60sYFWaSAwiQVzp8LM6a78j0VkbnyrPMwxqJ86JA7ARtFjcSd_NeG8FksSshfzAztzgUpB8iHoMOPnrpq2zaNkODLAUg8wgoQHGg8-ey8Dmn2vRk2bGUXlH9EQ47w-wm7seIT0JRe4Eew3utJ-8twWg6ChkU6vJRfqXAGPJOApBhD2oRwx_5OS5UzT5nvblvFkxfv7pJukB1AX7c89BxuNmM0XS9taZIMO0FOcpJHuMxSFDBbxf1NyVyA"/>
    <n v="101"/>
    <s v="101 | Rosa Odar Prueba"/>
    <s v="application/json, text/plain, */*"/>
    <m/>
    <n v="20100010136"/>
    <s v="sp-pagos"/>
    <s v="https://gateway-apim-test.vuce.gob.pe/pass-through-https-cert/cp2/sp-pagos/1.0/pagos/escala/1332/detalles-patente/1"/>
    <n v="115"/>
    <n v="115"/>
    <s v="https://gateway-apim-test.vuce.gob.pe/pass-through-https-cert/cp2/sp-pagos/1.0/pagos/escala/1332/detalles-patente/1"/>
    <s v="https://gateway-apim-test.vuce.gob.pe/pass-through-https-cert/cp2/sp-pagos/1.0/pagos/escala/1332/detalles-patente/1"/>
    <x v="192"/>
  </r>
  <r>
    <s v="Patente sanitaria"/>
    <x v="0"/>
    <x v="0"/>
    <x v="123"/>
    <x v="3"/>
    <s v="https://gateway-apim-test.vuce.gob.pe/pass-through-https-cert/cp2/sp-pagos/1.0/pagos/escala/1332/detalles-patente/1"/>
    <m/>
    <s v="Bearer eyJhbGciOiJSUzI1NiIsInR5cCIgOiAiSldUIiwia2lkIiA6ICJZbzNJa18xYU9XUk5QcWxPLVJVTmUzVjhESldTU2U0eUgybFp4MG52cy1rIn0.eyJleHAiOjE3NTU5MDAxODYsImlhdCI6MTc1NTg5ODM4NiwianRpIjoiNjVmNzZhMGUtZTIwOS00OWY4LTk3ZmMtMmE2YzM3NzcwNzVl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JmNDA5OTkzZC1iZTRkLTRhMTMtYmFiZC1mYTRjYzI4MjA4MWU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JmNDA5OTkzZC1iZTRkLTRhMTMtYmFiZC1mYTRjYzI4MjA4MWU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Y3cQT_Eo4-ByuTAQxbTjT203g6LKBmD6UQ8LI3w8O7pH0k5SWskBXl8KAwu6ds2zx5vpBYUg7YAbYALz6UAPH1M36lIJOVT3TkdOb364udA9wnbh6OYdDyDpdrqzPuOP7JY9bilwKID_P53qL56A-oSQmXWal6-cAX2dwR43oPqlh4CMC0NeZvMQsm92DUQF4R6PYg8U8HB-FUpfd_R_ONWnjeHqkoWnc7454P-k0f0GVlZVzGD4LIHJAfewuuHnU42rnoAUk0vXZEF9zmpemTJ4_IS9ByHyPfaz7vwd7eMeAg4euYfGaNykSHJjG0btCEfCCCIFwUyprwp3igBtsA"/>
    <n v="101"/>
    <s v="101 | Rosa Odar Prueba"/>
    <s v="application/json, text/plain, */*"/>
    <m/>
    <n v="20100010136"/>
    <s v="sp-pagos"/>
    <s v="https://gateway-apim-test.vuce.gob.pe/pass-through-https-cert/cp2/sp-pagos/1.0/pagos/escala/1332/detalles-patente/1"/>
    <n v="115"/>
    <n v="115"/>
    <s v="https://gateway-apim-test.vuce.gob.pe/pass-through-https-cert/cp2/sp-pagos/1.0/pagos/escala/1332/detalles-patente/1"/>
    <s v="https://gateway-apim-test.vuce.gob.pe/pass-through-https-cert/cp2/sp-pagos/1.0/pagos/escala/1332/detalles-patente/1"/>
    <x v="192"/>
  </r>
  <r>
    <s v="Patente sanitaria"/>
    <x v="0"/>
    <x v="0"/>
    <x v="121"/>
    <x v="4"/>
    <s v="https://gateway-apim-test.vuce.gob.pe/pass-through-https-cert/cp2/tramiteyrectificacion-command/1.0/declaracion-jurada"/>
    <s v="{&quot;nroDue&quot;:&quot;CLL-2025-87&quot;,&quot;estadoDdjjPago&quot;:&quot;P&quot;,&quot;motivoDeclaracion&quot;:&quot;MOTIVO X&quot;,&quot;mensajeError&quot;:&quot;&quot;,&quot;documento&quot;:{&quot;documentoId&quot;:93},&quot;rucAgente&quot;:&quot;20100010136&quot;,&quot;numeroDdjj&quot;:&quot;CLL-2025-87&quot;,&quot;escalaId&quot;:1332,&quot;estado&quot;:&quot;S&quot;,&quot;fechaSolicitudDdjj&quot;:&quot;2025-08-22T20:59:20.799Z&quot;,&quot;activityId&quot;:5,&quot;codPuerto&quot;:&quot;CLL&quot;}"/>
    <s v="Bearer eyJhbGciOiJSUzI1NiIsInR5cCIgOiAiSldUIiwia2lkIiA6ICJZbzNJa18xYU9XUk5QcWxPLVJVTmUzVjhESldTU2U0eUgybFp4MG52cy1rIn0.eyJleHAiOjE3NTU4OTY4NzQsImlhdCI6MTc1NTg5NTA3NCwianRpIjoiZjRhYjdkMTUtZDEwMC00MmJhLWJmYTAtZDEyMzkwMDMyODcx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JlNmNmZTExZi1mYjBlLTQ5NzItYWE5Zi0zZjlmODMzNTI4ZTY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JlNmNmZTExZi1mYjBlLTQ5NzItYWE5Zi0zZjlmODMzNTI4ZTY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0wztRkMDLPrDN_q2Oh25y-fM1smYOfwLYjtRz7x6do9gEf3v6Pom0aaTrp_Glw3pUtMpHV65nZjfMZp7rAr-eLKzkcQVp60sYFWaSAwiQVzp8LM6a78j0VkbnyrPMwxqJ86JA7ARtFjcSd_NeG8FksSshfzAztzgUpB8iHoMOPnrpq2zaNkODLAUg8wgoQHGg8-ey8Dmn2vRk2bGUXlH9EQ47w-wm7seIT0JRe4Eew3utJ-8twWg6ChkU6vJRfqXAGPJOApBhD2oRwx_5OS5UzT5nvblvFkxfv7pJukB1AX7c89BxuNmM0XS9taZIMO0FOcpJHuMxSFDBbxf1NyVyA"/>
    <n v="101"/>
    <s v="101 | Rosa Odar Prueba"/>
    <s v="application/json, text/plain, */*"/>
    <s v="application/json"/>
    <n v="20100010136"/>
    <s v="tramiteyrectificacion-command"/>
    <s v="https://gateway-apim-test.vuce.gob.pe/pass-through-https-cert/cp2/tramiteyrectificacion-command/1.0/declaracion-jurada"/>
    <n v="118"/>
    <n v="118"/>
    <s v="https://gateway-apim-test.vuce.gob.pe/pass-through-https-cert/cp2/tramiteyrectificacion-command/1.0/declaracion-jurada"/>
    <s v="https://gateway-apim-test.vuce.gob.pe/pass-through-https-cert/cp2/tramiteyrectificacion-command/1.0/declaracion-jurada"/>
    <x v="28"/>
  </r>
  <r>
    <s v="Patente sanitaria"/>
    <x v="0"/>
    <x v="0"/>
    <x v="121"/>
    <x v="3"/>
    <s v="https://gateway-apim-test.vuce.gob.pe/pass-through-https-cert/cp2/tramiteyrectificacion-query/1.0/declaracion-jurada?escalaId=1332&amp;estado=S&amp;documentId=93&amp;estadoDdjjPago=A&amp;rucAgente=20100010136"/>
    <m/>
    <s v="Bearer eyJhbGciOiJSUzI1NiIsInR5cCIgOiAiSldUIiwia2lkIiA6ICJZbzNJa18xYU9XUk5QcWxPLVJVTmUzVjhESldTU2U0eUgybFp4MG52cy1rIn0.eyJleHAiOjE3NTU4OTY4NzQsImlhdCI6MTc1NTg5NTA3NCwianRpIjoiZjRhYjdkMTUtZDEwMC00MmJhLWJmYTAtZDEyMzkwMDMyODcx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JlNmNmZTExZi1mYjBlLTQ5NzItYWE5Zi0zZjlmODMzNTI4ZTY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JlNmNmZTExZi1mYjBlLTQ5NzItYWE5Zi0zZjlmODMzNTI4ZTY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0wztRkMDLPrDN_q2Oh25y-fM1smYOfwLYjtRz7x6do9gEf3v6Pom0aaTrp_Glw3pUtMpHV65nZjfMZp7rAr-eLKzkcQVp60sYFWaSAwiQVzp8LM6a78j0VkbnyrPMwxqJ86JA7ARtFjcSd_NeG8FksSshfzAztzgUpB8iHoMOPnrpq2zaNkODLAUg8wgoQHGg8-ey8Dmn2vRk2bGUXlH9EQ47w-wm7seIT0JRe4Eew3utJ-8twWg6ChkU6vJRfqXAGPJOApBhD2oRwx_5OS5UzT5nvblvFkxfv7pJukB1AX7c89BxuNmM0XS9taZIMO0FOcpJHuMxSFDBbxf1NyVyA"/>
    <n v="101"/>
    <s v="101 | Rosa Odar Prueba"/>
    <s v="application/json, text/plain, */*"/>
    <m/>
    <n v="20100010136"/>
    <s v="tramiteyrectificacion-query"/>
    <s v="https://gateway-apim-test.vuce.gob.pe/pass-through-https-cert/cp2/tramiteyrectificacion-query/1.0/declaracion-jurada?escalaId=1332&amp;estado=S&amp;documentId=93&amp;estadoDdjjPago=A&amp;rucAgente=20100010136"/>
    <n v="192"/>
    <n v="117"/>
    <s v="https://gateway-apim-test.vuce.gob.pe/pass-through-https-cert/cp2/tramiteyrectificacion-query/1.0/declaracion-jurada?"/>
    <s v="https://gateway-apim-test.vuce.gob.pe/pass-through-https-cert/cp2/tramiteyrectificacion-query/1.0/declaracion-jurada?"/>
    <x v="29"/>
  </r>
  <r>
    <s v="Patente sanitaria"/>
    <x v="0"/>
    <x v="0"/>
    <x v="121"/>
    <x v="3"/>
    <s v="https://gateway-apim-test.vuce.gob.pe/pass-through-https-cert/cp2/tramiteyrectificacion-query/1.0/declaracion-jurada?escalaId=1332&amp;estado=S&amp;documentId=93&amp;estadoDdjjPago=A&amp;rucAgente=20100010136"/>
    <m/>
    <s v="Bearer eyJhbGciOiJSUzI1NiIsInR5cCIgOiAiSldUIiwia2lkIiA6ICJZbzNJa18xYU9XUk5QcWxPLVJVTmUzVjhESldTU2U0eUgybFp4MG52cy1rIn0.eyJleHAiOjE3NTU4OTY4NzQsImlhdCI6MTc1NTg5NTA3NCwianRpIjoiZjRhYjdkMTUtZDEwMC00MmJhLWJmYTAtZDEyMzkwMDMyODcx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JlNmNmZTExZi1mYjBlLTQ5NzItYWE5Zi0zZjlmODMzNTI4ZTY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JlNmNmZTExZi1mYjBlLTQ5NzItYWE5Zi0zZjlmODMzNTI4ZTY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0wztRkMDLPrDN_q2Oh25y-fM1smYOfwLYjtRz7x6do9gEf3v6Pom0aaTrp_Glw3pUtMpHV65nZjfMZp7rAr-eLKzkcQVp60sYFWaSAwiQVzp8LM6a78j0VkbnyrPMwxqJ86JA7ARtFjcSd_NeG8FksSshfzAztzgUpB8iHoMOPnrpq2zaNkODLAUg8wgoQHGg8-ey8Dmn2vRk2bGUXlH9EQ47w-wm7seIT0JRe4Eew3utJ-8twWg6ChkU6vJRfqXAGPJOApBhD2oRwx_5OS5UzT5nvblvFkxfv7pJukB1AX7c89BxuNmM0XS9taZIMO0FOcpJHuMxSFDBbxf1NyVyA"/>
    <n v="101"/>
    <s v="101 | Rosa Odar Prueba"/>
    <s v="application/json, text/plain, */*"/>
    <m/>
    <n v="20100010136"/>
    <s v="tramiteyrectificacion-query"/>
    <s v="https://gateway-apim-test.vuce.gob.pe/pass-through-https-cert/cp2/tramiteyrectificacion-query/1.0/declaracion-jurada?escalaId=1332&amp;estado=S&amp;documentId=93&amp;estadoDdjjPago=A&amp;rucAgente=20100010136"/>
    <n v="192"/>
    <n v="117"/>
    <s v="https://gateway-apim-test.vuce.gob.pe/pass-through-https-cert/cp2/tramiteyrectificacion-query/1.0/declaracion-jurada?"/>
    <s v="https://gateway-apim-test.vuce.gob.pe/pass-through-https-cert/cp2/tramiteyrectificacion-query/1.0/declaracion-jurada?"/>
    <x v="29"/>
  </r>
  <r>
    <s v="Patente sanitaria"/>
    <x v="0"/>
    <x v="0"/>
    <x v="121"/>
    <x v="3"/>
    <s v="https://gateway-apim-test.vuce.gob.pe/pass-through-https-cert/cp2/tramiteyrectificacion-query/1.0/declaracion-jurada?escalaId=1332&amp;estado=S&amp;documentId=93&amp;estadoDdjjPago=P&amp;rucAgente=20100010136"/>
    <m/>
    <s v="Bearer eyJhbGciOiJSUzI1NiIsInR5cCIgOiAiSldUIiwia2lkIiA6ICJZbzNJa18xYU9XUk5QcWxPLVJVTmUzVjhESldTU2U0eUgybFp4MG52cy1rIn0.eyJleHAiOjE3NTU4OTY4NzQsImlhdCI6MTc1NTg5NTA3NCwianRpIjoiZjRhYjdkMTUtZDEwMC00MmJhLWJmYTAtZDEyMzkwMDMyODcx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JlNmNmZTExZi1mYjBlLTQ5NzItYWE5Zi0zZjlmODMzNTI4ZTY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JlNmNmZTExZi1mYjBlLTQ5NzItYWE5Zi0zZjlmODMzNTI4ZTY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0wztRkMDLPrDN_q2Oh25y-fM1smYOfwLYjtRz7x6do9gEf3v6Pom0aaTrp_Glw3pUtMpHV65nZjfMZp7rAr-eLKzkcQVp60sYFWaSAwiQVzp8LM6a78j0VkbnyrPMwxqJ86JA7ARtFjcSd_NeG8FksSshfzAztzgUpB8iHoMOPnrpq2zaNkODLAUg8wgoQHGg8-ey8Dmn2vRk2bGUXlH9EQ47w-wm7seIT0JRe4Eew3utJ-8twWg6ChkU6vJRfqXAGPJOApBhD2oRwx_5OS5UzT5nvblvFkxfv7pJukB1AX7c89BxuNmM0XS9taZIMO0FOcpJHuMxSFDBbxf1NyVyA"/>
    <n v="101"/>
    <s v="101 | Rosa Odar Prueba"/>
    <s v="application/json, text/plain, */*"/>
    <m/>
    <n v="20100010136"/>
    <s v="tramiteyrectificacion-query"/>
    <s v="https://gateway-apim-test.vuce.gob.pe/pass-through-https-cert/cp2/tramiteyrectificacion-query/1.0/declaracion-jurada?escalaId=1332&amp;estado=S&amp;documentId=93&amp;estadoDdjjPago=P&amp;rucAgente=20100010136"/>
    <n v="192"/>
    <n v="117"/>
    <s v="https://gateway-apim-test.vuce.gob.pe/pass-through-https-cert/cp2/tramiteyrectificacion-query/1.0/declaracion-jurada?"/>
    <s v="https://gateway-apim-test.vuce.gob.pe/pass-through-https-cert/cp2/tramiteyrectificacion-query/1.0/declaracion-jurada?"/>
    <x v="29"/>
  </r>
  <r>
    <s v="Patente sanitaria"/>
    <x v="0"/>
    <x v="0"/>
    <x v="121"/>
    <x v="3"/>
    <s v="https://gateway-apim-test.vuce.gob.pe/pass-through-https-cert/cp2/tramiteyrectificacion-query/1.0/declaracion-jurada?escalaId=1332&amp;estado=S&amp;documentId=93&amp;estadoDdjjPago=P&amp;rucAgente=20100010136"/>
    <m/>
    <s v="Bearer eyJhbGciOiJSUzI1NiIsInR5cCIgOiAiSldUIiwia2lkIiA6ICJZbzNJa18xYU9XUk5QcWxPLVJVTmUzVjhESldTU2U0eUgybFp4MG52cy1rIn0.eyJleHAiOjE3NTU4OTY4NzQsImlhdCI6MTc1NTg5NTA3NCwianRpIjoiZjRhYjdkMTUtZDEwMC00MmJhLWJmYTAtZDEyMzkwMDMyODcx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JlNmNmZTExZi1mYjBlLTQ5NzItYWE5Zi0zZjlmODMzNTI4ZTY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JlNmNmZTExZi1mYjBlLTQ5NzItYWE5Zi0zZjlmODMzNTI4ZTY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0wztRkMDLPrDN_q2Oh25y-fM1smYOfwLYjtRz7x6do9gEf3v6Pom0aaTrp_Glw3pUtMpHV65nZjfMZp7rAr-eLKzkcQVp60sYFWaSAwiQVzp8LM6a78j0VkbnyrPMwxqJ86JA7ARtFjcSd_NeG8FksSshfzAztzgUpB8iHoMOPnrpq2zaNkODLAUg8wgoQHGg8-ey8Dmn2vRk2bGUXlH9EQ47w-wm7seIT0JRe4Eew3utJ-8twWg6ChkU6vJRfqXAGPJOApBhD2oRwx_5OS5UzT5nvblvFkxfv7pJukB1AX7c89BxuNmM0XS9taZIMO0FOcpJHuMxSFDBbxf1NyVyA"/>
    <n v="101"/>
    <s v="101 | Rosa Odar Prueba"/>
    <s v="application/json, text/plain, */*"/>
    <m/>
    <n v="20100010136"/>
    <s v="tramiteyrectificacion-query"/>
    <s v="https://gateway-apim-test.vuce.gob.pe/pass-through-https-cert/cp2/tramiteyrectificacion-query/1.0/declaracion-jurada?escalaId=1332&amp;estado=S&amp;documentId=93&amp;estadoDdjjPago=P&amp;rucAgente=20100010136"/>
    <n v="192"/>
    <n v="117"/>
    <s v="https://gateway-apim-test.vuce.gob.pe/pass-through-https-cert/cp2/tramiteyrectificacion-query/1.0/declaracion-jurada?"/>
    <s v="https://gateway-apim-test.vuce.gob.pe/pass-through-https-cert/cp2/tramiteyrectificacion-query/1.0/declaracion-jurada?"/>
    <x v="29"/>
  </r>
  <r>
    <s v="Patente sanitaria"/>
    <x v="0"/>
    <x v="0"/>
    <x v="121"/>
    <x v="3"/>
    <s v="https://gateway-apim-test.vuce.gob.pe/pass-through-https-cert/cp2/tramiteyrectificacion-query/1.0/ordenes-pago/1332?documentId=93&amp;rucAgente=20100010136"/>
    <m/>
    <s v="Bearer eyJhbGciOiJSUzI1NiIsInR5cCIgOiAiSldUIiwia2lkIiA6ICJZbzNJa18xYU9XUk5QcWxPLVJVTmUzVjhESldTU2U0eUgybFp4MG52cy1rIn0.eyJleHAiOjE3NTU4OTY4NzQsImlhdCI6MTc1NTg5NTA3NCwianRpIjoiZjRhYjdkMTUtZDEwMC00MmJhLWJmYTAtZDEyMzkwMDMyODcx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JlNmNmZTExZi1mYjBlLTQ5NzItYWE5Zi0zZjlmODMzNTI4ZTY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JlNmNmZTExZi1mYjBlLTQ5NzItYWE5Zi0zZjlmODMzNTI4ZTY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0wztRkMDLPrDN_q2Oh25y-fM1smYOfwLYjtRz7x6do9gEf3v6Pom0aaTrp_Glw3pUtMpHV65nZjfMZp7rAr-eLKzkcQVp60sYFWaSAwiQVzp8LM6a78j0VkbnyrPMwxqJ86JA7ARtFjcSd_NeG8FksSshfzAztzgUpB8iHoMOPnrpq2zaNkODLAUg8wgoQHGg8-ey8Dmn2vRk2bGUXlH9EQ47w-wm7seIT0JRe4Eew3utJ-8twWg6ChkU6vJRfqXAGPJOApBhD2oRwx_5OS5UzT5nvblvFkxfv7pJukB1AX7c89BxuNmM0XS9taZIMO0FOcpJHuMxSFDBbxf1NyVyA"/>
    <n v="101"/>
    <s v="101 | Rosa Odar Prueba"/>
    <s v="application/json, text/plain, */*"/>
    <m/>
    <n v="20100010136"/>
    <s v="tramiteyrectificacion-query"/>
    <s v="https://gateway-apim-test.vuce.gob.pe/pass-through-https-cert/cp2/tramiteyrectificacion-query/1.0/ordenes-pago/1332?documentId=93&amp;rucAgente=20100010136"/>
    <n v="151"/>
    <n v="116"/>
    <s v="https://gateway-apim-test.vuce.gob.pe/pass-through-https-cert/cp2/tramiteyrectificacion-query/1.0/ordenes-pago/1332?"/>
    <s v="https://gateway-apim-test.vuce.gob.pe/pass-through-https-cert/cp2/tramiteyrectificacion-query/1.0/ordenes-pago/1332?"/>
    <x v="193"/>
  </r>
  <r>
    <s v="Patente sanitaria"/>
    <x v="0"/>
    <x v="0"/>
    <x v="123"/>
    <x v="3"/>
    <s v="https://gateway-apim-test.vuce.gob.pe/pass-through-https-cert/cp2/tramiteyrectificacion-query/1.0/ordenes-pago/1332?documentId=93&amp;rucAgente=20100010136"/>
    <m/>
    <s v="Bearer eyJhbGciOiJSUzI1NiIsInR5cCIgOiAiSldUIiwia2lkIiA6ICJZbzNJa18xYU9XUk5QcWxPLVJVTmUzVjhESldTU2U0eUgybFp4MG52cy1rIn0.eyJleHAiOjE3NTU5MDAxODYsImlhdCI6MTc1NTg5ODM4NiwianRpIjoiNjVmNzZhMGUtZTIwOS00OWY4LTk3ZmMtMmE2YzM3NzcwNzVl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JmNDA5OTkzZC1iZTRkLTRhMTMtYmFiZC1mYTRjYzI4MjA4MWU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JmNDA5OTkzZC1iZTRkLTRhMTMtYmFiZC1mYTRjYzI4MjA4MWU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Y3cQT_Eo4-ByuTAQxbTjT203g6LKBmD6UQ8LI3w8O7pH0k5SWskBXl8KAwu6ds2zx5vpBYUg7YAbYALz6UAPH1M36lIJOVT3TkdOb364udA9wnbh6OYdDyDpdrqzPuOP7JY9bilwKID_P53qL56A-oSQmXWal6-cAX2dwR43oPqlh4CMC0NeZvMQsm92DUQF4R6PYg8U8HB-FUpfd_R_ONWnjeHqkoWnc7454P-k0f0GVlZVzGD4LIHJAfewuuHnU42rnoAUk0vXZEF9zmpemTJ4_IS9ByHyPfaz7vwd7eMeAg4euYfGaNykSHJjG0btCEfCCCIFwUyprwp3igBtsA"/>
    <n v="101"/>
    <s v="101 | Rosa Odar Prueba"/>
    <s v="application/json, text/plain, */*"/>
    <m/>
    <n v="20100010136"/>
    <s v="tramiteyrectificacion-query"/>
    <s v="https://gateway-apim-test.vuce.gob.pe/pass-through-https-cert/cp2/tramiteyrectificacion-query/1.0/ordenes-pago/1332?documentId=93&amp;rucAgente=20100010136"/>
    <n v="151"/>
    <n v="116"/>
    <s v="https://gateway-apim-test.vuce.gob.pe/pass-through-https-cert/cp2/tramiteyrectificacion-query/1.0/ordenes-pago/1332?"/>
    <s v="https://gateway-apim-test.vuce.gob.pe/pass-through-https-cert/cp2/tramiteyrectificacion-query/1.0/ordenes-pago/1332?"/>
    <x v="193"/>
  </r>
  <r>
    <s v="Patente sanitaria"/>
    <x v="0"/>
    <x v="0"/>
    <x v="118"/>
    <x v="3"/>
    <s v="https://gateway-apim-test.vuce.gob.pe/pass-through-https-cert/cp2/tramiteyrectificacion-query/1.0/tramites/escala/1332/documento/93?indicadorES=S"/>
    <m/>
    <s v="Bearer eyJhbGciOiJSUzI1NiIsInR5cCIgOiAiSldUIiwia2lkIiA6ICJZbzNJa18xYU9XUk5QcWxPLVJVTmUzVjhESldTU2U0eUgybFp4MG52cy1rIn0.eyJleHAiOjE3NTU4OTY4NzQsImlhdCI6MTc1NTg5NTA3NCwianRpIjoiZjRhYjdkMTUtZDEwMC00MmJhLWJmYTAtZDEyMzkwMDMyODcx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JlNmNmZTExZi1mYjBlLTQ5NzItYWE5Zi0zZjlmODMzNTI4ZTY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JlNmNmZTExZi1mYjBlLTQ5NzItYWE5Zi0zZjlmODMzNTI4ZTY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0wztRkMDLPrDN_q2Oh25y-fM1smYOfwLYjtRz7x6do9gEf3v6Pom0aaTrp_Glw3pUtMpHV65nZjfMZp7rAr-eLKzkcQVp60sYFWaSAwiQVzp8LM6a78j0VkbnyrPMwxqJ86JA7ARtFjcSd_NeG8FksSshfzAztzgUpB8iHoMOPnrpq2zaNkODLAUg8wgoQHGg8-ey8Dmn2vRk2bGUXlH9EQ47w-wm7seIT0JRe4Eew3utJ-8twWg6ChkU6vJRfqXAGPJOApBhD2oRwx_5OS5UzT5nvblvFkxfv7pJukB1AX7c89BxuNmM0XS9taZIMO0FOcpJHuMxSFDBbxf1NyVyA"/>
    <n v="101"/>
    <s v="101 | Rosa Odar Prueba"/>
    <s v="application/json, text/plain, */*"/>
    <m/>
    <n v="20100010136"/>
    <s v="tramiteyrectificacion-query"/>
    <s v="https://gateway-apim-test.vuce.gob.pe/pass-through-https-cert/cp2/tramiteyrectificacion-query/1.0/tramites/escala/1332/documento/93?indicadorES=S"/>
    <n v="145"/>
    <n v="132"/>
    <s v="https://gateway-apim-test.vuce.gob.pe/pass-through-https-cert/cp2/tramiteyrectificacion-query/1.0/tramites/escala/1332/documento/93?"/>
    <s v="https://gateway-apim-test.vuce.gob.pe/pass-through-https-cert/cp2/tramiteyrectificacion-query/1.0/tramites/escala/1332/documento/93?"/>
    <x v="194"/>
  </r>
  <r>
    <s v="Patente sanitaria"/>
    <x v="0"/>
    <x v="0"/>
    <x v="118"/>
    <x v="3"/>
    <s v="https://gateway-apim-test.vuce.gob.pe/pass-through-https-cert/cp2/tramiteyrectificacion-query/1.0/tramites/escala/1332/documento/93?indicadorES=S"/>
    <m/>
    <s v="Bearer eyJhbGciOiJSUzI1NiIsInR5cCIgOiAiSldUIiwia2lkIiA6ICJZbzNJa18xYU9XUk5QcWxPLVJVTmUzVjhESldTU2U0eUgybFp4MG52cy1rIn0.eyJleHAiOjE3NTU4OTY4NzQsImlhdCI6MTc1NTg5NTA3NCwianRpIjoiZjRhYjdkMTUtZDEwMC00MmJhLWJmYTAtZDEyMzkwMDMyODcx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JlNmNmZTExZi1mYjBlLTQ5NzItYWE5Zi0zZjlmODMzNTI4ZTY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JlNmNmZTExZi1mYjBlLTQ5NzItYWE5Zi0zZjlmODMzNTI4ZTY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0wztRkMDLPrDN_q2Oh25y-fM1smYOfwLYjtRz7x6do9gEf3v6Pom0aaTrp_Glw3pUtMpHV65nZjfMZp7rAr-eLKzkcQVp60sYFWaSAwiQVzp8LM6a78j0VkbnyrPMwxqJ86JA7ARtFjcSd_NeG8FksSshfzAztzgUpB8iHoMOPnrpq2zaNkODLAUg8wgoQHGg8-ey8Dmn2vRk2bGUXlH9EQ47w-wm7seIT0JRe4Eew3utJ-8twWg6ChkU6vJRfqXAGPJOApBhD2oRwx_5OS5UzT5nvblvFkxfv7pJukB1AX7c89BxuNmM0XS9taZIMO0FOcpJHuMxSFDBbxf1NyVyA"/>
    <n v="101"/>
    <s v="101 | Rosa Odar Prueba"/>
    <s v="application/json, text/plain, */*"/>
    <m/>
    <n v="20100010136"/>
    <s v="tramiteyrectificacion-query"/>
    <s v="https://gateway-apim-test.vuce.gob.pe/pass-through-https-cert/cp2/tramiteyrectificacion-query/1.0/tramites/escala/1332/documento/93?indicadorES=S"/>
    <n v="145"/>
    <n v="132"/>
    <s v="https://gateway-apim-test.vuce.gob.pe/pass-through-https-cert/cp2/tramiteyrectificacion-query/1.0/tramites/escala/1332/documento/93?"/>
    <s v="https://gateway-apim-test.vuce.gob.pe/pass-through-https-cert/cp2/tramiteyrectificacion-query/1.0/tramites/escala/1332/documento/93?"/>
    <x v="194"/>
  </r>
  <r>
    <s v="Patente sanitaria"/>
    <x v="0"/>
    <x v="0"/>
    <x v="125"/>
    <x v="3"/>
    <s v="https://gateway-apim-test.vuce.gob.pe/pass-through-https-cert/cp2/tramiteyrectificacion-query/1.0/tramites/escala/1332/documento/93?indicadorES=S"/>
    <m/>
    <s v="Bearer eyJhbGciOiJSUzI1NiIsInR5cCIgOiAiSldUIiwia2lkIiA6ICJZbzNJa18xYU9XUk5QcWxPLVJVTmUzVjhESldTU2U0eUgybFp4MG52cy1rIn0.eyJleHAiOjE3NTU4OTY4NzQsImlhdCI6MTc1NTg5NTA3NCwianRpIjoiZjRhYjdkMTUtZDEwMC00MmJhLWJmYTAtZDEyMzkwMDMyODcx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JlNmNmZTExZi1mYjBlLTQ5NzItYWE5Zi0zZjlmODMzNTI4ZTY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JlNmNmZTExZi1mYjBlLTQ5NzItYWE5Zi0zZjlmODMzNTI4ZTY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0wztRkMDLPrDN_q2Oh25y-fM1smYOfwLYjtRz7x6do9gEf3v6Pom0aaTrp_Glw3pUtMpHV65nZjfMZp7rAr-eLKzkcQVp60sYFWaSAwiQVzp8LM6a78j0VkbnyrPMwxqJ86JA7ARtFjcSd_NeG8FksSshfzAztzgUpB8iHoMOPnrpq2zaNkODLAUg8wgoQHGg8-ey8Dmn2vRk2bGUXlH9EQ47w-wm7seIT0JRe4Eew3utJ-8twWg6ChkU6vJRfqXAGPJOApBhD2oRwx_5OS5UzT5nvblvFkxfv7pJukB1AX7c89BxuNmM0XS9taZIMO0FOcpJHuMxSFDBbxf1NyVyA"/>
    <n v="101"/>
    <s v="101 | Rosa Odar Prueba"/>
    <s v="application/json, text/plain, */*"/>
    <m/>
    <n v="20100010136"/>
    <s v="tramiteyrectificacion-query"/>
    <s v="https://gateway-apim-test.vuce.gob.pe/pass-through-https-cert/cp2/tramiteyrectificacion-query/1.0/tramites/escala/1332/documento/93?indicadorES=S"/>
    <n v="145"/>
    <n v="132"/>
    <s v="https://gateway-apim-test.vuce.gob.pe/pass-through-https-cert/cp2/tramiteyrectificacion-query/1.0/tramites/escala/1332/documento/93?"/>
    <s v="https://gateway-apim-test.vuce.gob.pe/pass-through-https-cert/cp2/tramiteyrectificacion-query/1.0/tramites/escala/1332/documento/93?"/>
    <x v="194"/>
  </r>
  <r>
    <s v="Patente sanitaria"/>
    <x v="0"/>
    <x v="0"/>
    <x v="119"/>
    <x v="3"/>
    <s v="https://gateway-apim-test.vuce.gob.pe/pass-through-https-cert/cp2/tramiteyrectificacion-query/1.0/tramites/escala/1332/documento/93?indicadorES=S"/>
    <m/>
    <s v="Bearer eyJhbGciOiJSUzI1NiIsInR5cCIgOiAiSldUIiwia2lkIiA6ICJZbzNJa18xYU9XUk5QcWxPLVJVTmUzVjhESldTU2U0eUgybFp4MG52cy1rIn0.eyJleHAiOjE3NTU4OTY4NzQsImlhdCI6MTc1NTg5NTA3NCwianRpIjoiZjRhYjdkMTUtZDEwMC00MmJhLWJmYTAtZDEyMzkwMDMyODcx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JlNmNmZTExZi1mYjBlLTQ5NzItYWE5Zi0zZjlmODMzNTI4ZTY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JlNmNmZTExZi1mYjBlLTQ5NzItYWE5Zi0zZjlmODMzNTI4ZTY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0wztRkMDLPrDN_q2Oh25y-fM1smYOfwLYjtRz7x6do9gEf3v6Pom0aaTrp_Glw3pUtMpHV65nZjfMZp7rAr-eLKzkcQVp60sYFWaSAwiQVzp8LM6a78j0VkbnyrPMwxqJ86JA7ARtFjcSd_NeG8FksSshfzAztzgUpB8iHoMOPnrpq2zaNkODLAUg8wgoQHGg8-ey8Dmn2vRk2bGUXlH9EQ47w-wm7seIT0JRe4Eew3utJ-8twWg6ChkU6vJRfqXAGPJOApBhD2oRwx_5OS5UzT5nvblvFkxfv7pJukB1AX7c89BxuNmM0XS9taZIMO0FOcpJHuMxSFDBbxf1NyVyA"/>
    <n v="101"/>
    <s v="101 | Rosa Odar Prueba"/>
    <s v="application/json, text/plain, */*"/>
    <m/>
    <n v="20100010136"/>
    <s v="tramiteyrectificacion-query"/>
    <s v="https://gateway-apim-test.vuce.gob.pe/pass-through-https-cert/cp2/tramiteyrectificacion-query/1.0/tramites/escala/1332/documento/93?indicadorES=S"/>
    <n v="145"/>
    <n v="132"/>
    <s v="https://gateway-apim-test.vuce.gob.pe/pass-through-https-cert/cp2/tramiteyrectificacion-query/1.0/tramites/escala/1332/documento/93?"/>
    <s v="https://gateway-apim-test.vuce.gob.pe/pass-through-https-cert/cp2/tramiteyrectificacion-query/1.0/tramites/escala/1332/documento/93?"/>
    <x v="194"/>
  </r>
  <r>
    <s v="Patente sanitaria"/>
    <x v="0"/>
    <x v="0"/>
    <x v="119"/>
    <x v="3"/>
    <s v="https://gateway-apim-test.vuce.gob.pe/pass-through-https-cert/cp2/tramiteyrectificacion-query/1.0/tramites/escala/1332/documento/93?indicadorES=S"/>
    <m/>
    <s v="Bearer eyJhbGciOiJSUzI1NiIsInR5cCIgOiAiSldUIiwia2lkIiA6ICJZbzNJa18xYU9XUk5QcWxPLVJVTmUzVjhESldTU2U0eUgybFp4MG52cy1rIn0.eyJleHAiOjE3NTU4OTY4NzQsImlhdCI6MTc1NTg5NTA3NCwianRpIjoiZjRhYjdkMTUtZDEwMC00MmJhLWJmYTAtZDEyMzkwMDMyODcx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JlNmNmZTExZi1mYjBlLTQ5NzItYWE5Zi0zZjlmODMzNTI4ZTY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JlNmNmZTExZi1mYjBlLTQ5NzItYWE5Zi0zZjlmODMzNTI4ZTY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0wztRkMDLPrDN_q2Oh25y-fM1smYOfwLYjtRz7x6do9gEf3v6Pom0aaTrp_Glw3pUtMpHV65nZjfMZp7rAr-eLKzkcQVp60sYFWaSAwiQVzp8LM6a78j0VkbnyrPMwxqJ86JA7ARtFjcSd_NeG8FksSshfzAztzgUpB8iHoMOPnrpq2zaNkODLAUg8wgoQHGg8-ey8Dmn2vRk2bGUXlH9EQ47w-wm7seIT0JRe4Eew3utJ-8twWg6ChkU6vJRfqXAGPJOApBhD2oRwx_5OS5UzT5nvblvFkxfv7pJukB1AX7c89BxuNmM0XS9taZIMO0FOcpJHuMxSFDBbxf1NyVyA"/>
    <n v="101"/>
    <s v="101 | Rosa Odar Prueba"/>
    <s v="application/json, text/plain, */*"/>
    <m/>
    <n v="20100010136"/>
    <s v="tramiteyrectificacion-query"/>
    <s v="https://gateway-apim-test.vuce.gob.pe/pass-through-https-cert/cp2/tramiteyrectificacion-query/1.0/tramites/escala/1332/documento/93?indicadorES=S"/>
    <n v="145"/>
    <n v="132"/>
    <s v="https://gateway-apim-test.vuce.gob.pe/pass-through-https-cert/cp2/tramiteyrectificacion-query/1.0/tramites/escala/1332/documento/93?"/>
    <s v="https://gateway-apim-test.vuce.gob.pe/pass-through-https-cert/cp2/tramiteyrectificacion-query/1.0/tramites/escala/1332/documento/93?"/>
    <x v="194"/>
  </r>
  <r>
    <s v="Patente sanitaria"/>
    <x v="0"/>
    <x v="0"/>
    <x v="120"/>
    <x v="3"/>
    <s v="https://gateway-apim-test.vuce.gob.pe/pass-through-https-cert/cp2/tramiteyrectificacion-query/1.0/tramites/escala/1332/documento/93?indicadorES=S"/>
    <m/>
    <s v="Bearer eyJhbGciOiJSUzI1NiIsInR5cCIgOiAiSldUIiwia2lkIiA6ICJZbzNJa18xYU9XUk5QcWxPLVJVTmUzVjhESldTU2U0eUgybFp4MG52cy1rIn0.eyJleHAiOjE3NTU4OTY4NzQsImlhdCI6MTc1NTg5NTA3NCwianRpIjoiZjRhYjdkMTUtZDEwMC00MmJhLWJmYTAtZDEyMzkwMDMyODcx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JlNmNmZTExZi1mYjBlLTQ5NzItYWE5Zi0zZjlmODMzNTI4ZTY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JlNmNmZTExZi1mYjBlLTQ5NzItYWE5Zi0zZjlmODMzNTI4ZTY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0wztRkMDLPrDN_q2Oh25y-fM1smYOfwLYjtRz7x6do9gEf3v6Pom0aaTrp_Glw3pUtMpHV65nZjfMZp7rAr-eLKzkcQVp60sYFWaSAwiQVzp8LM6a78j0VkbnyrPMwxqJ86JA7ARtFjcSd_NeG8FksSshfzAztzgUpB8iHoMOPnrpq2zaNkODLAUg8wgoQHGg8-ey8Dmn2vRk2bGUXlH9EQ47w-wm7seIT0JRe4Eew3utJ-8twWg6ChkU6vJRfqXAGPJOApBhD2oRwx_5OS5UzT5nvblvFkxfv7pJukB1AX7c89BxuNmM0XS9taZIMO0FOcpJHuMxSFDBbxf1NyVyA"/>
    <n v="101"/>
    <s v="101 | Rosa Odar Prueba"/>
    <s v="application/json, text/plain, */*"/>
    <m/>
    <n v="20100010136"/>
    <s v="tramiteyrectificacion-query"/>
    <s v="https://gateway-apim-test.vuce.gob.pe/pass-through-https-cert/cp2/tramiteyrectificacion-query/1.0/tramites/escala/1332/documento/93?indicadorES=S"/>
    <n v="145"/>
    <n v="132"/>
    <s v="https://gateway-apim-test.vuce.gob.pe/pass-through-https-cert/cp2/tramiteyrectificacion-query/1.0/tramites/escala/1332/documento/93?"/>
    <s v="https://gateway-apim-test.vuce.gob.pe/pass-through-https-cert/cp2/tramiteyrectificacion-query/1.0/tramites/escala/1332/documento/93?"/>
    <x v="194"/>
  </r>
  <r>
    <s v="Patente sanitaria"/>
    <x v="0"/>
    <x v="0"/>
    <x v="120"/>
    <x v="3"/>
    <s v="https://gateway-apim-test.vuce.gob.pe/pass-through-https-cert/cp2/tramiteyrectificacion-query/1.0/tramites/escala/1332/documento/93?indicadorES=S"/>
    <m/>
    <s v="Bearer eyJhbGciOiJSUzI1NiIsInR5cCIgOiAiSldUIiwia2lkIiA6ICJZbzNJa18xYU9XUk5QcWxPLVJVTmUzVjhESldTU2U0eUgybFp4MG52cy1rIn0.eyJleHAiOjE3NTU4OTY4NzQsImlhdCI6MTc1NTg5NTA3NCwianRpIjoiZjRhYjdkMTUtZDEwMC00MmJhLWJmYTAtZDEyMzkwMDMyODcx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JlNmNmZTExZi1mYjBlLTQ5NzItYWE5Zi0zZjlmODMzNTI4ZTY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JlNmNmZTExZi1mYjBlLTQ5NzItYWE5Zi0zZjlmODMzNTI4ZTY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0wztRkMDLPrDN_q2Oh25y-fM1smYOfwLYjtRz7x6do9gEf3v6Pom0aaTrp_Glw3pUtMpHV65nZjfMZp7rAr-eLKzkcQVp60sYFWaSAwiQVzp8LM6a78j0VkbnyrPMwxqJ86JA7ARtFjcSd_NeG8FksSshfzAztzgUpB8iHoMOPnrpq2zaNkODLAUg8wgoQHGg8-ey8Dmn2vRk2bGUXlH9EQ47w-wm7seIT0JRe4Eew3utJ-8twWg6ChkU6vJRfqXAGPJOApBhD2oRwx_5OS5UzT5nvblvFkxfv7pJukB1AX7c89BxuNmM0XS9taZIMO0FOcpJHuMxSFDBbxf1NyVyA"/>
    <n v="101"/>
    <s v="101 | Rosa Odar Prueba"/>
    <s v="application/json, text/plain, */*"/>
    <m/>
    <n v="20100010136"/>
    <s v="tramiteyrectificacion-query"/>
    <s v="https://gateway-apim-test.vuce.gob.pe/pass-through-https-cert/cp2/tramiteyrectificacion-query/1.0/tramites/escala/1332/documento/93?indicadorES=S"/>
    <n v="145"/>
    <n v="132"/>
    <s v="https://gateway-apim-test.vuce.gob.pe/pass-through-https-cert/cp2/tramiteyrectificacion-query/1.0/tramites/escala/1332/documento/93?"/>
    <s v="https://gateway-apim-test.vuce.gob.pe/pass-through-https-cert/cp2/tramiteyrectificacion-query/1.0/tramites/escala/1332/documento/93?"/>
    <x v="194"/>
  </r>
  <r>
    <s v="Patente sanitaria"/>
    <x v="0"/>
    <x v="0"/>
    <x v="123"/>
    <x v="3"/>
    <s v="https://gateway-apim-test.vuce.gob.pe/pass-through-https-cert/cp2/tramiteyrectificacion-query/1.0/tramites/escala/1332/documento/93?indicadorES=S"/>
    <m/>
    <s v="Bearer eyJhbGciOiJSUzI1NiIsInR5cCIgOiAiSldUIiwia2lkIiA6ICJZbzNJa18xYU9XUk5QcWxPLVJVTmUzVjhESldTU2U0eUgybFp4MG52cy1rIn0.eyJleHAiOjE3NTU5MDAxODYsImlhdCI6MTc1NTg5ODM4NiwianRpIjoiNjVmNzZhMGUtZTIwOS00OWY4LTk3ZmMtMmE2YzM3NzcwNzVl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JmNDA5OTkzZC1iZTRkLTRhMTMtYmFiZC1mYTRjYzI4MjA4MWU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JmNDA5OTkzZC1iZTRkLTRhMTMtYmFiZC1mYTRjYzI4MjA4MWU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Y3cQT_Eo4-ByuTAQxbTjT203g6LKBmD6UQ8LI3w8O7pH0k5SWskBXl8KAwu6ds2zx5vpBYUg7YAbYALz6UAPH1M36lIJOVT3TkdOb364udA9wnbh6OYdDyDpdrqzPuOP7JY9bilwKID_P53qL56A-oSQmXWal6-cAX2dwR43oPqlh4CMC0NeZvMQsm92DUQF4R6PYg8U8HB-FUpfd_R_ONWnjeHqkoWnc7454P-k0f0GVlZVzGD4LIHJAfewuuHnU42rnoAUk0vXZEF9zmpemTJ4_IS9ByHyPfaz7vwd7eMeAg4euYfGaNykSHJjG0btCEfCCCIFwUyprwp3igBtsA"/>
    <n v="101"/>
    <s v="101 | Rosa Odar Prueba"/>
    <s v="application/json, text/plain, */*"/>
    <m/>
    <n v="20100010136"/>
    <s v="tramiteyrectificacion-query"/>
    <s v="https://gateway-apim-test.vuce.gob.pe/pass-through-https-cert/cp2/tramiteyrectificacion-query/1.0/tramites/escala/1332/documento/93?indicadorES=S"/>
    <n v="145"/>
    <n v="132"/>
    <s v="https://gateway-apim-test.vuce.gob.pe/pass-through-https-cert/cp2/tramiteyrectificacion-query/1.0/tramites/escala/1332/documento/93?"/>
    <s v="https://gateway-apim-test.vuce.gob.pe/pass-through-https-cert/cp2/tramiteyrectificacion-query/1.0/tramites/escala/1332/documento/93?"/>
    <x v="194"/>
  </r>
  <r>
    <s v="Patente sanitaria"/>
    <x v="0"/>
    <x v="0"/>
    <x v="123"/>
    <x v="3"/>
    <s v="https://gateway-apim-test.vuce.gob.pe/pass-through-https-cert/cp2/tramiteyrectificacion-query/1.0/tramites/escala/1332/documento/93?indicadorES=S"/>
    <m/>
    <s v="Bearer eyJhbGciOiJSUzI1NiIsInR5cCIgOiAiSldUIiwia2lkIiA6ICJZbzNJa18xYU9XUk5QcWxPLVJVTmUzVjhESldTU2U0eUgybFp4MG52cy1rIn0.eyJleHAiOjE3NTU5MDAxODYsImlhdCI6MTc1NTg5ODM4NiwianRpIjoiNjVmNzZhMGUtZTIwOS00OWY4LTk3ZmMtMmE2YzM3NzcwNzVl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JmNDA5OTkzZC1iZTRkLTRhMTMtYmFiZC1mYTRjYzI4MjA4MWU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JmNDA5OTkzZC1iZTRkLTRhMTMtYmFiZC1mYTRjYzI4MjA4MWU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Y3cQT_Eo4-ByuTAQxbTjT203g6LKBmD6UQ8LI3w8O7pH0k5SWskBXl8KAwu6ds2zx5vpBYUg7YAbYALz6UAPH1M36lIJOVT3TkdOb364udA9wnbh6OYdDyDpdrqzPuOP7JY9bilwKID_P53qL56A-oSQmXWal6-cAX2dwR43oPqlh4CMC0NeZvMQsm92DUQF4R6PYg8U8HB-FUpfd_R_ONWnjeHqkoWnc7454P-k0f0GVlZVzGD4LIHJAfewuuHnU42rnoAUk0vXZEF9zmpemTJ4_IS9ByHyPfaz7vwd7eMeAg4euYfGaNykSHJjG0btCEfCCCIFwUyprwp3igBtsA"/>
    <n v="101"/>
    <s v="101 | Rosa Odar Prueba"/>
    <s v="application/json, text/plain, */*"/>
    <m/>
    <n v="20100010136"/>
    <s v="tramiteyrectificacion-query"/>
    <s v="https://gateway-apim-test.vuce.gob.pe/pass-through-https-cert/cp2/tramiteyrectificacion-query/1.0/tramites/escala/1332/documento/93?indicadorES=S"/>
    <n v="145"/>
    <n v="132"/>
    <s v="https://gateway-apim-test.vuce.gob.pe/pass-through-https-cert/cp2/tramiteyrectificacion-query/1.0/tramites/escala/1332/documento/93?"/>
    <s v="https://gateway-apim-test.vuce.gob.pe/pass-through-https-cert/cp2/tramiteyrectificacion-query/1.0/tramites/escala/1332/documento/93?"/>
    <x v="194"/>
  </r>
  <r>
    <s v="Patente sanitaria - Opinar"/>
    <x v="0"/>
    <x v="0"/>
    <x v="118"/>
    <x v="3"/>
    <s v="https://gateway-apim-test.vuce.gob.pe/pass-through-https-cert/cp2/cambioagenciatripulante-query/1.0/tripulante/lista/1332"/>
    <m/>
    <s v="Bearer eyJhbGciOiJSUzI1NiIsInR5cCIgOiAiSldUIiwia2lkIiA6ICJZbzNJa18xYU9XUk5QcWxPLVJVTmUzVjhESldTU2U0eUgybFp4MG52cy1rIn0.eyJleHAiOjE3NTU5MDA0MzYsImlhdCI6MTc1NTg5ODYzNiwianRpIjoiNTcyYWVlMzUtM2FhNy00ZDllLWE4NTYtOThjOTYzN2RkY2FmIiwiaXNzIjoiaHR0cHM6Ly9hdXRob3JpemUtdGVzdC52dWNlLmdvYi5wZS9hdXRoMi9yZWFsbXMvYXV0ZW50aWNhY2lvbjIiLCJhdWQiOiJhY2NvdW50Iiwic3ViIjoiZjo1ODY4MTA4Zi0yZTdkLTQ4NGEtYTZkYi00ZWYyMmZhZjJlYWE6Y3AtY2VydGktMTJAZ21haWwuY29tIiwidHlwIjoiQmVhcmVyIiwiYXpwIjoibGFuZGluZy1hdXRoMiIsInNlc3Npb25fc3RhdGUiOiIwOTI4NjY0Zi05Mzk1LTQ2OWItYWFhNC1kN2ZmN2FjOGM3Zjc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wOTI4NjY0Zi05Mzk1LTQ2OWItYWFhNC1kN2ZmN2FjOGM3ZjciLCJlbWFpbF92ZXJpZmllZCI6ZmFsc2UsImRlc1RpcG9Eb2N1bWVudG8iOiJETkkiLCJjb2RUaXBvRG9jdW1lbnRvIjoiMiIsInByZWZlcnJlZF91c2VybmFtZSI6ImNwLWNlcnRpLTEyQGdtYWlsLmNvbSIsIm51bWVyb0RvY3VtZW50byI6IjQwODk4MDA3IiwiYXBlTWF0ZXJubyI6Ik5vbGFuIiwibm9tYnJlQ29tcGxldG8iOiJOaWxkYSBOdcOxZXogTm9sYW4iLCJhcGVQYXRlcm5vIjoiTnXDsWV6IiwiZW1haWwiOiJjcC1jZXJ0aS0xMkBnbWFpbC5jb20iLCJub21icmVzIjoiTmlsZGEifQ.jnc_q2Y_JYxer4nexIBiP1LAkPS9KdwEWC4ScsFKE7H2ynzWIDDjit2ykM5_QML7wL4ZshZziFrmd4VtSA8DBrcllRs90TpLJfpJKIEKRkX4h8ot24TW_KDvOQxc5RAuTzLXO6xEOsrvYWpjv-k3I9ZqdiWPTRxGtkzIrkYMLl-vvXD0_UWT6vrTOMI4CQ0rczUED9iFp54Eoqkki35eyyZyQuAOEfjsFu9tAUIhAytpMBluN5DBP6fcqtiLOwiH17lcQDSsY7RRn8RC9rUMbVEnVk5h2N8YXG79DpTM-tohVJIx7oCVBuJ8gZ2pKP6pfa5_CtbgBZwZQ3X2Bko_QA"/>
    <n v="111"/>
    <s v="111 | Nilda Nuñez Nolan"/>
    <s v="application/json, text/plain, */*"/>
    <m/>
    <n v="20147907487"/>
    <s v="cambioagenciatripulante-query"/>
    <s v="https://gateway-apim-test.vuce.gob.pe/pass-through-https-cert/cp2/cambioagenciatripulante-query/1.0/tripulante/lista/1332"/>
    <n v="121"/>
    <n v="121"/>
    <s v="https://gateway-apim-test.vuce.gob.pe/pass-through-https-cert/cp2/cambioagenciatripulante-query/1.0/tripulante/lista/1332"/>
    <s v="https://gateway-apim-test.vuce.gob.pe/pass-through-https-cert/cp2/cambioagenciatripulante-query/1.0/tripulante/lista/1332"/>
    <x v="182"/>
  </r>
  <r>
    <s v="Patente sanitaria - Opinar"/>
    <x v="0"/>
    <x v="0"/>
    <x v="118"/>
    <x v="3"/>
    <s v="https://gateway-apim-test.vuce.gob.pe/pass-through-https-cert/cp2/cambioagenciatripulante-query/1.0/tripulante/lista/1332?capitan=true"/>
    <m/>
    <s v="Bearer eyJhbGciOiJSUzI1NiIsInR5cCIgOiAiSldUIiwia2lkIiA6ICJZbzNJa18xYU9XUk5QcWxPLVJVTmUzVjhESldTU2U0eUgybFp4MG52cy1rIn0.eyJleHAiOjE3NTU5MDA0MzYsImlhdCI6MTc1NTg5ODYzNiwianRpIjoiNTcyYWVlMzUtM2FhNy00ZDllLWE4NTYtOThjOTYzN2RkY2FmIiwiaXNzIjoiaHR0cHM6Ly9hdXRob3JpemUtdGVzdC52dWNlLmdvYi5wZS9hdXRoMi9yZWFsbXMvYXV0ZW50aWNhY2lvbjIiLCJhdWQiOiJhY2NvdW50Iiwic3ViIjoiZjo1ODY4MTA4Zi0yZTdkLTQ4NGEtYTZkYi00ZWYyMmZhZjJlYWE6Y3AtY2VydGktMTJAZ21haWwuY29tIiwidHlwIjoiQmVhcmVyIiwiYXpwIjoibGFuZGluZy1hdXRoMiIsInNlc3Npb25fc3RhdGUiOiIwOTI4NjY0Zi05Mzk1LTQ2OWItYWFhNC1kN2ZmN2FjOGM3Zjc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wOTI4NjY0Zi05Mzk1LTQ2OWItYWFhNC1kN2ZmN2FjOGM3ZjciLCJlbWFpbF92ZXJpZmllZCI6ZmFsc2UsImRlc1RpcG9Eb2N1bWVudG8iOiJETkkiLCJjb2RUaXBvRG9jdW1lbnRvIjoiMiIsInByZWZlcnJlZF91c2VybmFtZSI6ImNwLWNlcnRpLTEyQGdtYWlsLmNvbSIsIm51bWVyb0RvY3VtZW50byI6IjQwODk4MDA3IiwiYXBlTWF0ZXJubyI6Ik5vbGFuIiwibm9tYnJlQ29tcGxldG8iOiJOaWxkYSBOdcOxZXogTm9sYW4iLCJhcGVQYXRlcm5vIjoiTnXDsWV6IiwiZW1haWwiOiJjcC1jZXJ0aS0xMkBnbWFpbC5jb20iLCJub21icmVzIjoiTmlsZGEifQ.jnc_q2Y_JYxer4nexIBiP1LAkPS9KdwEWC4ScsFKE7H2ynzWIDDjit2ykM5_QML7wL4ZshZziFrmd4VtSA8DBrcllRs90TpLJfpJKIEKRkX4h8ot24TW_KDvOQxc5RAuTzLXO6xEOsrvYWpjv-k3I9ZqdiWPTRxGtkzIrkYMLl-vvXD0_UWT6vrTOMI4CQ0rczUED9iFp54Eoqkki35eyyZyQuAOEfjsFu9tAUIhAytpMBluN5DBP6fcqtiLOwiH17lcQDSsY7RRn8RC9rUMbVEnVk5h2N8YXG79DpTM-tohVJIx7oCVBuJ8gZ2pKP6pfa5_CtbgBZwZQ3X2Bko_QA"/>
    <n v="111"/>
    <s v="111 | Nilda Nuñez Nolan"/>
    <s v="application/json, text/plain, */*"/>
    <m/>
    <n v="20147907487"/>
    <s v="cambioagenciatripulante-query"/>
    <s v="https://gateway-apim-test.vuce.gob.pe/pass-through-https-cert/cp2/cambioagenciatripulante-query/1.0/tripulante/lista/1332?capitan=true"/>
    <n v="134"/>
    <n v="122"/>
    <s v="https://gateway-apim-test.vuce.gob.pe/pass-through-https-cert/cp2/cambioagenciatripulante-query/1.0/tripulante/lista/1332?"/>
    <s v="https://gateway-apim-test.vuce.gob.pe/pass-through-https-cert/cp2/cambioagenciatripulante-query/1.0/tripulante/lista/1332?"/>
    <x v="183"/>
  </r>
  <r>
    <s v="Patente sanitaria - Opinar"/>
    <x v="0"/>
    <x v="0"/>
    <x v="118"/>
    <x v="3"/>
    <s v="https://gateway-apim-test.vuce.gob.pe/pass-through-https-cert/cp2/comunes-query/1.0/master/allByCodeAndDescription?code=puerto&amp;description=&amp;page=1&amp;size=10"/>
    <m/>
    <s v="Bearer eyJhbGciOiJSUzI1NiIsInR5cCIgOiAiSldUIiwia2lkIiA6ICJZbzNJa18xYU9XUk5QcWxPLVJVTmUzVjhESldTU2U0eUgybFp4MG52cy1rIn0.eyJleHAiOjE3NTU5MDA0MzYsImlhdCI6MTc1NTg5ODYzNiwianRpIjoiNTcyYWVlMzUtM2FhNy00ZDllLWE4NTYtOThjOTYzN2RkY2FmIiwiaXNzIjoiaHR0cHM6Ly9hdXRob3JpemUtdGVzdC52dWNlLmdvYi5wZS9hdXRoMi9yZWFsbXMvYXV0ZW50aWNhY2lvbjIiLCJhdWQiOiJhY2NvdW50Iiwic3ViIjoiZjo1ODY4MTA4Zi0yZTdkLTQ4NGEtYTZkYi00ZWYyMmZhZjJlYWE6Y3AtY2VydGktMTJAZ21haWwuY29tIiwidHlwIjoiQmVhcmVyIiwiYXpwIjoibGFuZGluZy1hdXRoMiIsInNlc3Npb25fc3RhdGUiOiIwOTI4NjY0Zi05Mzk1LTQ2OWItYWFhNC1kN2ZmN2FjOGM3Zjc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wOTI4NjY0Zi05Mzk1LTQ2OWItYWFhNC1kN2ZmN2FjOGM3ZjciLCJlbWFpbF92ZXJpZmllZCI6ZmFsc2UsImRlc1RpcG9Eb2N1bWVudG8iOiJETkkiLCJjb2RUaXBvRG9jdW1lbnRvIjoiMiIsInByZWZlcnJlZF91c2VybmFtZSI6ImNwLWNlcnRpLTEyQGdtYWlsLmNvbSIsIm51bWVyb0RvY3VtZW50byI6IjQwODk4MDA3IiwiYXBlTWF0ZXJubyI6Ik5vbGFuIiwibm9tYnJlQ29tcGxldG8iOiJOaWxkYSBOdcOxZXogTm9sYW4iLCJhcGVQYXRlcm5vIjoiTnXDsWV6IiwiZW1haWwiOiJjcC1jZXJ0aS0xMkBnbWFpbC5jb20iLCJub21icmVzIjoiTmlsZGEifQ.jnc_q2Y_JYxer4nexIBiP1LAkPS9KdwEWC4ScsFKE7H2ynzWIDDjit2ykM5_QML7wL4ZshZziFrmd4VtSA8DBrcllRs90TpLJfpJKIEKRkX4h8ot24TW_KDvOQxc5RAuTzLXO6xEOsrvYWpjv-k3I9ZqdiWPTRxGtkzIrkYMLl-vvXD0_UWT6vrTOMI4CQ0rczUED9iFp54Eoqkki35eyyZyQuAOEfjsFu9tAUIhAytpMBluN5DBP6fcqtiLOwiH17lcQDSsY7RRn8RC9rUMbVEnVk5h2N8YXG79DpTM-tohVJIx7oCVBuJ8gZ2pKP6pfa5_CtbgBZwZQ3X2Bko_QA"/>
    <n v="111"/>
    <s v="111 | Nilda Nuñez Nolan"/>
    <s v="application/json, text/plain, */*"/>
    <m/>
    <n v="20147907487"/>
    <s v="comunes-query"/>
    <s v="https://gateway-apim-test.vuce.gob.pe/pass-through-https-cert/cp2/comunes-query/1.0/master/allByCodeAndDescription?code=puerto&amp;description=&amp;page=1&amp;size=10"/>
    <n v="154"/>
    <n v="115"/>
    <s v="https://gateway-apim-test.vuce.gob.pe/pass-through-https-cert/cp2/comunes-query/1.0/master/allByCodeAndDescription?"/>
    <s v="https://gateway-apim-test.vuce.gob.pe/pass-through-https-cert/cp2/comunes-query/1.0/master/allByCodeAndDescription?"/>
    <x v="5"/>
  </r>
  <r>
    <s v="Patente sanitaria - Opinar"/>
    <x v="0"/>
    <x v="0"/>
    <x v="118"/>
    <x v="3"/>
    <s v="https://gateway-apim-test.vuce.gob.pe/pass-through-https-cert/cp2/comunes-query/1.0/master/allByCodeAndDescription?code=puerto&amp;description=&amp;page=1&amp;size=10"/>
    <m/>
    <s v="Bearer eyJhbGciOiJSUzI1NiIsInR5cCIgOiAiSldUIiwia2lkIiA6ICJZbzNJa18xYU9XUk5QcWxPLVJVTmUzVjhESldTU2U0eUgybFp4MG52cy1rIn0.eyJleHAiOjE3NTU5MDA0MzYsImlhdCI6MTc1NTg5ODYzNiwianRpIjoiNTcyYWVlMzUtM2FhNy00ZDllLWE4NTYtOThjOTYzN2RkY2FmIiwiaXNzIjoiaHR0cHM6Ly9hdXRob3JpemUtdGVzdC52dWNlLmdvYi5wZS9hdXRoMi9yZWFsbXMvYXV0ZW50aWNhY2lvbjIiLCJhdWQiOiJhY2NvdW50Iiwic3ViIjoiZjo1ODY4MTA4Zi0yZTdkLTQ4NGEtYTZkYi00ZWYyMmZhZjJlYWE6Y3AtY2VydGktMTJAZ21haWwuY29tIiwidHlwIjoiQmVhcmVyIiwiYXpwIjoibGFuZGluZy1hdXRoMiIsInNlc3Npb25fc3RhdGUiOiIwOTI4NjY0Zi05Mzk1LTQ2OWItYWFhNC1kN2ZmN2FjOGM3Zjc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wOTI4NjY0Zi05Mzk1LTQ2OWItYWFhNC1kN2ZmN2FjOGM3ZjciLCJlbWFpbF92ZXJpZmllZCI6ZmFsc2UsImRlc1RpcG9Eb2N1bWVudG8iOiJETkkiLCJjb2RUaXBvRG9jdW1lbnRvIjoiMiIsInByZWZlcnJlZF91c2VybmFtZSI6ImNwLWNlcnRpLTEyQGdtYWlsLmNvbSIsIm51bWVyb0RvY3VtZW50byI6IjQwODk4MDA3IiwiYXBlTWF0ZXJubyI6Ik5vbGFuIiwibm9tYnJlQ29tcGxldG8iOiJOaWxkYSBOdcOxZXogTm9sYW4iLCJhcGVQYXRlcm5vIjoiTnXDsWV6IiwiZW1haWwiOiJjcC1jZXJ0aS0xMkBnbWFpbC5jb20iLCJub21icmVzIjoiTmlsZGEifQ.jnc_q2Y_JYxer4nexIBiP1LAkPS9KdwEWC4ScsFKE7H2ynzWIDDjit2ykM5_QML7wL4ZshZziFrmd4VtSA8DBrcllRs90TpLJfpJKIEKRkX4h8ot24TW_KDvOQxc5RAuTzLXO6xEOsrvYWpjv-k3I9ZqdiWPTRxGtkzIrkYMLl-vvXD0_UWT6vrTOMI4CQ0rczUED9iFp54Eoqkki35eyyZyQuAOEfjsFu9tAUIhAytpMBluN5DBP6fcqtiLOwiH17lcQDSsY7RRn8RC9rUMbVEnVk5h2N8YXG79DpTM-tohVJIx7oCVBuJ8gZ2pKP6pfa5_CtbgBZwZQ3X2Bko_QA"/>
    <n v="111"/>
    <s v="111 | Nilda Nuñez Nolan"/>
    <s v="application/json, text/plain, */*"/>
    <m/>
    <n v="20147907487"/>
    <s v="comunes-query"/>
    <s v="https://gateway-apim-test.vuce.gob.pe/pass-through-https-cert/cp2/comunes-query/1.0/master/allByCodeAndDescription?code=puerto&amp;description=&amp;page=1&amp;size=10"/>
    <n v="154"/>
    <n v="115"/>
    <s v="https://gateway-apim-test.vuce.gob.pe/pass-through-https-cert/cp2/comunes-query/1.0/master/allByCodeAndDescription?"/>
    <s v="https://gateway-apim-test.vuce.gob.pe/pass-through-https-cert/cp2/comunes-query/1.0/master/allByCodeAndDescription?"/>
    <x v="5"/>
  </r>
  <r>
    <s v="Patente sanitaria - Opinar"/>
    <x v="0"/>
    <x v="0"/>
    <x v="128"/>
    <x v="3"/>
    <s v="https://gateway-apim-test.vuce.gob.pe/pass-through-https-cert/cp2/comunes-query/1.0/master/findByCode?codigo=PARAMETROS_GENERALES"/>
    <m/>
    <s v="Bearer eyJhbGciOiJSUzI1NiIsInR5cCIgOiAiSldUIiwia2lkIiA6ICJZbzNJa18xYU9XUk5QcWxPLVJVTmUzVjhESldTU2U0eUgybFp4MG52cy1rIn0.eyJleHAiOjE3NTU5MDA0MzYsImlhdCI6MTc1NTg5ODYzNiwianRpIjoiNTcyYWVlMzUtM2FhNy00ZDllLWE4NTYtOThjOTYzN2RkY2FmIiwiaXNzIjoiaHR0cHM6Ly9hdXRob3JpemUtdGVzdC52dWNlLmdvYi5wZS9hdXRoMi9yZWFsbXMvYXV0ZW50aWNhY2lvbjIiLCJhdWQiOiJhY2NvdW50Iiwic3ViIjoiZjo1ODY4MTA4Zi0yZTdkLTQ4NGEtYTZkYi00ZWYyMmZhZjJlYWE6Y3AtY2VydGktMTJAZ21haWwuY29tIiwidHlwIjoiQmVhcmVyIiwiYXpwIjoibGFuZGluZy1hdXRoMiIsInNlc3Npb25fc3RhdGUiOiIwOTI4NjY0Zi05Mzk1LTQ2OWItYWFhNC1kN2ZmN2FjOGM3Zjc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wOTI4NjY0Zi05Mzk1LTQ2OWItYWFhNC1kN2ZmN2FjOGM3ZjciLCJlbWFpbF92ZXJpZmllZCI6ZmFsc2UsImRlc1RpcG9Eb2N1bWVudG8iOiJETkkiLCJjb2RUaXBvRG9jdW1lbnRvIjoiMiIsInByZWZlcnJlZF91c2VybmFtZSI6ImNwLWNlcnRpLTEyQGdtYWlsLmNvbSIsIm51bWVyb0RvY3VtZW50byI6IjQwODk4MDA3IiwiYXBlTWF0ZXJubyI6Ik5vbGFuIiwibm9tYnJlQ29tcGxldG8iOiJOaWxkYSBOdcOxZXogTm9sYW4iLCJhcGVQYXRlcm5vIjoiTnXDsWV6IiwiZW1haWwiOiJjcC1jZXJ0aS0xMkBnbWFpbC5jb20iLCJub21icmVzIjoiTmlsZGEifQ.jnc_q2Y_JYxer4nexIBiP1LAkPS9KdwEWC4ScsFKE7H2ynzWIDDjit2ykM5_QML7wL4ZshZziFrmd4VtSA8DBrcllRs90TpLJfpJKIEKRkX4h8ot24TW_KDvOQxc5RAuTzLXO6xEOsrvYWpjv-k3I9ZqdiWPTRxGtkzIrkYMLl-vvXD0_UWT6vrTOMI4CQ0rczUED9iFp54Eoqkki35eyyZyQuAOEfjsFu9tAUIhAytpMBluN5DBP6fcqtiLOwiH17lcQDSsY7RRn8RC9rUMbVEnVk5h2N8YXG79DpTM-tohVJIx7oCVBuJ8gZ2pKP6pfa5_CtbgBZwZQ3X2Bko_QA"/>
    <n v="111"/>
    <s v="111 | Nilda Nuñez Nolan"/>
    <s v="application/json, text/plain, */*"/>
    <m/>
    <n v="20147907487"/>
    <s v="comunes-query"/>
    <s v="https://gateway-apim-test.vuce.gob.pe/pass-through-https-cert/cp2/comunes-query/1.0/master/findByCode?codigo=PARAMETROS_GENERALES"/>
    <n v="129"/>
    <n v="102"/>
    <s v="https://gateway-apim-test.vuce.gob.pe/pass-through-https-cert/cp2/comunes-query/1.0/master/findByCode?"/>
    <s v="https://gateway-apim-test.vuce.gob.pe/pass-through-https-cert/cp2/comunes-query/1.0/master/findByCode?"/>
    <x v="6"/>
  </r>
  <r>
    <s v="Patente sanitaria - Opinar"/>
    <x v="0"/>
    <x v="0"/>
    <x v="128"/>
    <x v="4"/>
    <s v="https://gateway-apim-test.vuce.gob.pe/pass-through-https-cert/cp2/gestionduenave-command/1.0/escala-revision"/>
    <s v="{&quot;escala&quot;:1332,&quot;ruc&quot;:&quot;20147907487&quot;,&quot;indEnRevision&quot;:true,&quot;user&quot;:&quot;111 | Nilda NuÃ±ez Nolan&quot;}"/>
    <s v="Bearer eyJhbGciOiJSUzI1NiIsInR5cCIgOiAiSldUIiwia2lkIiA6ICJZbzNJa18xYU9XUk5QcWxPLVJVTmUzVjhESldTU2U0eUgybFp4MG52cy1rIn0.eyJleHAiOjE3NTU5MDA0MzYsImlhdCI6MTc1NTg5ODYzNiwianRpIjoiNTcyYWVlMzUtM2FhNy00ZDllLWE4NTYtOThjOTYzN2RkY2FmIiwiaXNzIjoiaHR0cHM6Ly9hdXRob3JpemUtdGVzdC52dWNlLmdvYi5wZS9hdXRoMi9yZWFsbXMvYXV0ZW50aWNhY2lvbjIiLCJhdWQiOiJhY2NvdW50Iiwic3ViIjoiZjo1ODY4MTA4Zi0yZTdkLTQ4NGEtYTZkYi00ZWYyMmZhZjJlYWE6Y3AtY2VydGktMTJAZ21haWwuY29tIiwidHlwIjoiQmVhcmVyIiwiYXpwIjoibGFuZGluZy1hdXRoMiIsInNlc3Npb25fc3RhdGUiOiIwOTI4NjY0Zi05Mzk1LTQ2OWItYWFhNC1kN2ZmN2FjOGM3Zjc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wOTI4NjY0Zi05Mzk1LTQ2OWItYWFhNC1kN2ZmN2FjOGM3ZjciLCJlbWFpbF92ZXJpZmllZCI6ZmFsc2UsImRlc1RpcG9Eb2N1bWVudG8iOiJETkkiLCJjb2RUaXBvRG9jdW1lbnRvIjoiMiIsInByZWZlcnJlZF91c2VybmFtZSI6ImNwLWNlcnRpLTEyQGdtYWlsLmNvbSIsIm51bWVyb0RvY3VtZW50byI6IjQwODk4MDA3IiwiYXBlTWF0ZXJubyI6Ik5vbGFuIiwibm9tYnJlQ29tcGxldG8iOiJOaWxkYSBOdcOxZXogTm9sYW4iLCJhcGVQYXRlcm5vIjoiTnXDsWV6IiwiZW1haWwiOiJjcC1jZXJ0aS0xMkBnbWFpbC5jb20iLCJub21icmVzIjoiTmlsZGEifQ.jnc_q2Y_JYxer4nexIBiP1LAkPS9KdwEWC4ScsFKE7H2ynzWIDDjit2ykM5_QML7wL4ZshZziFrmd4VtSA8DBrcllRs90TpLJfpJKIEKRkX4h8ot24TW_KDvOQxc5RAuTzLXO6xEOsrvYWpjv-k3I9ZqdiWPTRxGtkzIrkYMLl-vvXD0_UWT6vrTOMI4CQ0rczUED9iFp54Eoqkki35eyyZyQuAOEfjsFu9tAUIhAytpMBluN5DBP6fcqtiLOwiH17lcQDSsY7RRn8RC9rUMbVEnVk5h2N8YXG79DpTM-tohVJIx7oCVBuJ8gZ2pKP6pfa5_CtbgBZwZQ3X2Bko_QA"/>
    <n v="111"/>
    <s v="111 | Nilda Nuñez Nolan"/>
    <s v="application/json, text/plain, */*"/>
    <s v="application/json"/>
    <n v="20147907487"/>
    <s v="gestionduenave-command"/>
    <s v="https://gateway-apim-test.vuce.gob.pe/pass-through-https-cert/cp2/gestionduenave-command/1.0/escala-revision"/>
    <n v="108"/>
    <n v="108"/>
    <s v="https://gateway-apim-test.vuce.gob.pe/pass-through-https-cert/cp2/gestionduenave-command/1.0/escala-revision"/>
    <s v="https://gateway-apim-test.vuce.gob.pe/pass-through-https-cert/cp2/gestionduenave-command/1.0/escala-revision"/>
    <x v="35"/>
  </r>
  <r>
    <s v="Patente sanitaria - Opinar"/>
    <x v="0"/>
    <x v="0"/>
    <x v="129"/>
    <x v="3"/>
    <s v="https://gateway-apim-test.vuce.gob.pe/pass-through-https-cert/cp2/gestionduenave-query/1.0/agency/findByRuc?ruc=20100010136"/>
    <m/>
    <s v="Bearer eyJhbGciOiJSUzI1NiIsInR5cCIgOiAiSldUIiwia2lkIiA6ICJZbzNJa18xYU9XUk5QcWxPLVJVTmUzVjhESldTU2U0eUgybFp4MG52cy1rIn0.eyJleHAiOjE3NTU5MDA0MzYsImlhdCI6MTc1NTg5ODYzNiwianRpIjoiNTcyYWVlMzUtM2FhNy00ZDllLWE4NTYtOThjOTYzN2RkY2FmIiwiaXNzIjoiaHR0cHM6Ly9hdXRob3JpemUtdGVzdC52dWNlLmdvYi5wZS9hdXRoMi9yZWFsbXMvYXV0ZW50aWNhY2lvbjIiLCJhdWQiOiJhY2NvdW50Iiwic3ViIjoiZjo1ODY4MTA4Zi0yZTdkLTQ4NGEtYTZkYi00ZWYyMmZhZjJlYWE6Y3AtY2VydGktMTJAZ21haWwuY29tIiwidHlwIjoiQmVhcmVyIiwiYXpwIjoibGFuZGluZy1hdXRoMiIsInNlc3Npb25fc3RhdGUiOiIwOTI4NjY0Zi05Mzk1LTQ2OWItYWFhNC1kN2ZmN2FjOGM3Zjc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wOTI4NjY0Zi05Mzk1LTQ2OWItYWFhNC1kN2ZmN2FjOGM3ZjciLCJlbWFpbF92ZXJpZmllZCI6ZmFsc2UsImRlc1RpcG9Eb2N1bWVudG8iOiJETkkiLCJjb2RUaXBvRG9jdW1lbnRvIjoiMiIsInByZWZlcnJlZF91c2VybmFtZSI6ImNwLWNlcnRpLTEyQGdtYWlsLmNvbSIsIm51bWVyb0RvY3VtZW50byI6IjQwODk4MDA3IiwiYXBlTWF0ZXJubyI6Ik5vbGFuIiwibm9tYnJlQ29tcGxldG8iOiJOaWxkYSBOdcOxZXogTm9sYW4iLCJhcGVQYXRlcm5vIjoiTnXDsWV6IiwiZW1haWwiOiJjcC1jZXJ0aS0xMkBnbWFpbC5jb20iLCJub21icmVzIjoiTmlsZGEifQ.jnc_q2Y_JYxer4nexIBiP1LAkPS9KdwEWC4ScsFKE7H2ynzWIDDjit2ykM5_QML7wL4ZshZziFrmd4VtSA8DBrcllRs90TpLJfpJKIEKRkX4h8ot24TW_KDvOQxc5RAuTzLXO6xEOsrvYWpjv-k3I9ZqdiWPTRxGtkzIrkYMLl-vvXD0_UWT6vrTOMI4CQ0rczUED9iFp54Eoqkki35eyyZyQuAOEfjsFu9tAUIhAytpMBluN5DBP6fcqtiLOwiH17lcQDSsY7RRn8RC9rUMbVEnVk5h2N8YXG79DpTM-tohVJIx7oCVBuJ8gZ2pKP6pfa5_CtbgBZwZQ3X2Bko_QA"/>
    <n v="111"/>
    <s v="111 | Nilda Nuñez Nolan"/>
    <s v="application/json, text/plain, */*"/>
    <m/>
    <n v="20147907487"/>
    <s v="gestionduenave-query"/>
    <s v="https://gateway-apim-test.vuce.gob.pe/pass-through-https-cert/cp2/gestionduenave-query/1.0/agency/findByRuc?ruc=20100010136"/>
    <n v="123"/>
    <n v="108"/>
    <s v="https://gateway-apim-test.vuce.gob.pe/pass-through-https-cert/cp2/gestionduenave-query/1.0/agency/findByRuc?"/>
    <s v="https://gateway-apim-test.vuce.gob.pe/pass-through-https-cert/cp2/gestionduenave-query/1.0/agency/findByRuc?"/>
    <x v="36"/>
  </r>
  <r>
    <s v="Patente sanitaria - Opinar"/>
    <x v="0"/>
    <x v="0"/>
    <x v="128"/>
    <x v="3"/>
    <s v="https://gateway-apim-test.vuce.gob.pe/pass-through-https-cert/cp2/gestionduenave-query/1.0/agency/findByRuc?ruc=20100010136"/>
    <m/>
    <s v="Bearer eyJhbGciOiJSUzI1NiIsInR5cCIgOiAiSldUIiwia2lkIiA6ICJZbzNJa18xYU9XUk5QcWxPLVJVTmUzVjhESldTU2U0eUgybFp4MG52cy1rIn0.eyJleHAiOjE3NTU5MDA0MzYsImlhdCI6MTc1NTg5ODYzNiwianRpIjoiNTcyYWVlMzUtM2FhNy00ZDllLWE4NTYtOThjOTYzN2RkY2FmIiwiaXNzIjoiaHR0cHM6Ly9hdXRob3JpemUtdGVzdC52dWNlLmdvYi5wZS9hdXRoMi9yZWFsbXMvYXV0ZW50aWNhY2lvbjIiLCJhdWQiOiJhY2NvdW50Iiwic3ViIjoiZjo1ODY4MTA4Zi0yZTdkLTQ4NGEtYTZkYi00ZWYyMmZhZjJlYWE6Y3AtY2VydGktMTJAZ21haWwuY29tIiwidHlwIjoiQmVhcmVyIiwiYXpwIjoibGFuZGluZy1hdXRoMiIsInNlc3Npb25fc3RhdGUiOiIwOTI4NjY0Zi05Mzk1LTQ2OWItYWFhNC1kN2ZmN2FjOGM3Zjc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wOTI4NjY0Zi05Mzk1LTQ2OWItYWFhNC1kN2ZmN2FjOGM3ZjciLCJlbWFpbF92ZXJpZmllZCI6ZmFsc2UsImRlc1RpcG9Eb2N1bWVudG8iOiJETkkiLCJjb2RUaXBvRG9jdW1lbnRvIjoiMiIsInByZWZlcnJlZF91c2VybmFtZSI6ImNwLWNlcnRpLTEyQGdtYWlsLmNvbSIsIm51bWVyb0RvY3VtZW50byI6IjQwODk4MDA3IiwiYXBlTWF0ZXJubyI6Ik5vbGFuIiwibm9tYnJlQ29tcGxldG8iOiJOaWxkYSBOdcOxZXogTm9sYW4iLCJhcGVQYXRlcm5vIjoiTnXDsWV6IiwiZW1haWwiOiJjcC1jZXJ0aS0xMkBnbWFpbC5jb20iLCJub21icmVzIjoiTmlsZGEifQ.jnc_q2Y_JYxer4nexIBiP1LAkPS9KdwEWC4ScsFKE7H2ynzWIDDjit2ykM5_QML7wL4ZshZziFrmd4VtSA8DBrcllRs90TpLJfpJKIEKRkX4h8ot24TW_KDvOQxc5RAuTzLXO6xEOsrvYWpjv-k3I9ZqdiWPTRxGtkzIrkYMLl-vvXD0_UWT6vrTOMI4CQ0rczUED9iFp54Eoqkki35eyyZyQuAOEfjsFu9tAUIhAytpMBluN5DBP6fcqtiLOwiH17lcQDSsY7RRn8RC9rUMbVEnVk5h2N8YXG79DpTM-tohVJIx7oCVBuJ8gZ2pKP6pfa5_CtbgBZwZQ3X2Bko_QA"/>
    <n v="111"/>
    <s v="111 | Nilda Nuñez Nolan"/>
    <s v="application/json, text/plain, */*"/>
    <m/>
    <n v="20147907487"/>
    <s v="gestionduenave-query"/>
    <s v="https://gateway-apim-test.vuce.gob.pe/pass-through-https-cert/cp2/gestionduenave-query/1.0/agency/findByRuc?ruc=20100010136"/>
    <n v="123"/>
    <n v="108"/>
    <s v="https://gateway-apim-test.vuce.gob.pe/pass-through-https-cert/cp2/gestionduenave-query/1.0/agency/findByRuc?"/>
    <s v="https://gateway-apim-test.vuce.gob.pe/pass-through-https-cert/cp2/gestionduenave-query/1.0/agency/findByRuc?"/>
    <x v="36"/>
  </r>
  <r>
    <s v="Patente sanitaria - Opinar"/>
    <x v="0"/>
    <x v="0"/>
    <x v="128"/>
    <x v="3"/>
    <s v="https://gateway-apim-test.vuce.gob.pe/pass-through-https-cert/cp2/gestionduenave-query/1.0/agency/findByRuc?ruc=20147907487"/>
    <m/>
    <s v="Bearer eyJhbGciOiJSUzI1NiIsInR5cCIgOiAiSldUIiwia2lkIiA6ICJZbzNJa18xYU9XUk5QcWxPLVJVTmUzVjhESldTU2U0eUgybFp4MG52cy1rIn0.eyJleHAiOjE3NTU5MDA0MzYsImlhdCI6MTc1NTg5ODYzNiwianRpIjoiNTcyYWVlMzUtM2FhNy00ZDllLWE4NTYtOThjOTYzN2RkY2FmIiwiaXNzIjoiaHR0cHM6Ly9hdXRob3JpemUtdGVzdC52dWNlLmdvYi5wZS9hdXRoMi9yZWFsbXMvYXV0ZW50aWNhY2lvbjIiLCJhdWQiOiJhY2NvdW50Iiwic3ViIjoiZjo1ODY4MTA4Zi0yZTdkLTQ4NGEtYTZkYi00ZWYyMmZhZjJlYWE6Y3AtY2VydGktMTJAZ21haWwuY29tIiwidHlwIjoiQmVhcmVyIiwiYXpwIjoibGFuZGluZy1hdXRoMiIsInNlc3Npb25fc3RhdGUiOiIwOTI4NjY0Zi05Mzk1LTQ2OWItYWFhNC1kN2ZmN2FjOGM3Zjc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wOTI4NjY0Zi05Mzk1LTQ2OWItYWFhNC1kN2ZmN2FjOGM3ZjciLCJlbWFpbF92ZXJpZmllZCI6ZmFsc2UsImRlc1RpcG9Eb2N1bWVudG8iOiJETkkiLCJjb2RUaXBvRG9jdW1lbnRvIjoiMiIsInByZWZlcnJlZF91c2VybmFtZSI6ImNwLWNlcnRpLTEyQGdtYWlsLmNvbSIsIm51bWVyb0RvY3VtZW50byI6IjQwODk4MDA3IiwiYXBlTWF0ZXJubyI6Ik5vbGFuIiwibm9tYnJlQ29tcGxldG8iOiJOaWxkYSBOdcOxZXogTm9sYW4iLCJhcGVQYXRlcm5vIjoiTnXDsWV6IiwiZW1haWwiOiJjcC1jZXJ0aS0xMkBnbWFpbC5jb20iLCJub21icmVzIjoiTmlsZGEifQ.jnc_q2Y_JYxer4nexIBiP1LAkPS9KdwEWC4ScsFKE7H2ynzWIDDjit2ykM5_QML7wL4ZshZziFrmd4VtSA8DBrcllRs90TpLJfpJKIEKRkX4h8ot24TW_KDvOQxc5RAuTzLXO6xEOsrvYWpjv-k3I9ZqdiWPTRxGtkzIrkYMLl-vvXD0_UWT6vrTOMI4CQ0rczUED9iFp54Eoqkki35eyyZyQuAOEfjsFu9tAUIhAytpMBluN5DBP6fcqtiLOwiH17lcQDSsY7RRn8RC9rUMbVEnVk5h2N8YXG79DpTM-tohVJIx7oCVBuJ8gZ2pKP6pfa5_CtbgBZwZQ3X2Bko_QA"/>
    <n v="111"/>
    <s v="111 | Nilda Nuñez Nolan"/>
    <s v="application/json, text/plain, */*"/>
    <m/>
    <n v="20147907487"/>
    <s v="gestionduenave-query"/>
    <s v="https://gateway-apim-test.vuce.gob.pe/pass-through-https-cert/cp2/gestionduenave-query/1.0/agency/findByRuc?ruc=20147907487"/>
    <n v="123"/>
    <n v="108"/>
    <s v="https://gateway-apim-test.vuce.gob.pe/pass-through-https-cert/cp2/gestionduenave-query/1.0/agency/findByRuc?"/>
    <s v="https://gateway-apim-test.vuce.gob.pe/pass-through-https-cert/cp2/gestionduenave-query/1.0/agency/findByRuc?"/>
    <x v="36"/>
  </r>
  <r>
    <s v="Patente sanitaria - Opinar"/>
    <x v="0"/>
    <x v="0"/>
    <x v="128"/>
    <x v="3"/>
    <s v="https://gateway-apim-test.vuce.gob.pe/pass-through-https-cert/cp2/gestionduenave-query/1.0/agency/findByRuc?ruc=20153408191"/>
    <m/>
    <s v="Bearer eyJhbGciOiJSUzI1NiIsInR5cCIgOiAiSldUIiwia2lkIiA6ICJZbzNJa18xYU9XUk5QcWxPLVJVTmUzVjhESldTU2U0eUgybFp4MG52cy1rIn0.eyJleHAiOjE3NTU5MDA0MzYsImlhdCI6MTc1NTg5ODYzNiwianRpIjoiNTcyYWVlMzUtM2FhNy00ZDllLWE4NTYtOThjOTYzN2RkY2FmIiwiaXNzIjoiaHR0cHM6Ly9hdXRob3JpemUtdGVzdC52dWNlLmdvYi5wZS9hdXRoMi9yZWFsbXMvYXV0ZW50aWNhY2lvbjIiLCJhdWQiOiJhY2NvdW50Iiwic3ViIjoiZjo1ODY4MTA4Zi0yZTdkLTQ4NGEtYTZkYi00ZWYyMmZhZjJlYWE6Y3AtY2VydGktMTJAZ21haWwuY29tIiwidHlwIjoiQmVhcmVyIiwiYXpwIjoibGFuZGluZy1hdXRoMiIsInNlc3Npb25fc3RhdGUiOiIwOTI4NjY0Zi05Mzk1LTQ2OWItYWFhNC1kN2ZmN2FjOGM3Zjc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wOTI4NjY0Zi05Mzk1LTQ2OWItYWFhNC1kN2ZmN2FjOGM3ZjciLCJlbWFpbF92ZXJpZmllZCI6ZmFsc2UsImRlc1RpcG9Eb2N1bWVudG8iOiJETkkiLCJjb2RUaXBvRG9jdW1lbnRvIjoiMiIsInByZWZlcnJlZF91c2VybmFtZSI6ImNwLWNlcnRpLTEyQGdtYWlsLmNvbSIsIm51bWVyb0RvY3VtZW50byI6IjQwODk4MDA3IiwiYXBlTWF0ZXJubyI6Ik5vbGFuIiwibm9tYnJlQ29tcGxldG8iOiJOaWxkYSBOdcOxZXogTm9sYW4iLCJhcGVQYXRlcm5vIjoiTnXDsWV6IiwiZW1haWwiOiJjcC1jZXJ0aS0xMkBnbWFpbC5jb20iLCJub21icmVzIjoiTmlsZGEifQ.jnc_q2Y_JYxer4nexIBiP1LAkPS9KdwEWC4ScsFKE7H2ynzWIDDjit2ykM5_QML7wL4ZshZziFrmd4VtSA8DBrcllRs90TpLJfpJKIEKRkX4h8ot24TW_KDvOQxc5RAuTzLXO6xEOsrvYWpjv-k3I9ZqdiWPTRxGtkzIrkYMLl-vvXD0_UWT6vrTOMI4CQ0rczUED9iFp54Eoqkki35eyyZyQuAOEfjsFu9tAUIhAytpMBluN5DBP6fcqtiLOwiH17lcQDSsY7RRn8RC9rUMbVEnVk5h2N8YXG79DpTM-tohVJIx7oCVBuJ8gZ2pKP6pfa5_CtbgBZwZQ3X2Bko_QA"/>
    <n v="111"/>
    <s v="111 | Nilda Nuñez Nolan"/>
    <s v="application/json, text/plain, */*"/>
    <m/>
    <n v="20147907487"/>
    <s v="gestionduenave-query"/>
    <s v="https://gateway-apim-test.vuce.gob.pe/pass-through-https-cert/cp2/gestionduenave-query/1.0/agency/findByRuc?ruc=20153408191"/>
    <n v="123"/>
    <n v="108"/>
    <s v="https://gateway-apim-test.vuce.gob.pe/pass-through-https-cert/cp2/gestionduenave-query/1.0/agency/findByRuc?"/>
    <s v="https://gateway-apim-test.vuce.gob.pe/pass-through-https-cert/cp2/gestionduenave-query/1.0/agency/findByRuc?"/>
    <x v="36"/>
  </r>
  <r>
    <s v="Patente sanitaria - Opinar"/>
    <x v="0"/>
    <x v="0"/>
    <x v="128"/>
    <x v="3"/>
    <s v="https://gateway-apim-test.vuce.gob.pe/pass-through-https-cert/cp2/gestionduenave-query/1.0/agency/findByRuc?ruc=20509645150"/>
    <m/>
    <s v="Bearer eyJhbGciOiJSUzI1NiIsInR5cCIgOiAiSldUIiwia2lkIiA6ICJZbzNJa18xYU9XUk5QcWxPLVJVTmUzVjhESldTU2U0eUgybFp4MG52cy1rIn0.eyJleHAiOjE3NTU5MDA0MzYsImlhdCI6MTc1NTg5ODYzNiwianRpIjoiNTcyYWVlMzUtM2FhNy00ZDllLWE4NTYtOThjOTYzN2RkY2FmIiwiaXNzIjoiaHR0cHM6Ly9hdXRob3JpemUtdGVzdC52dWNlLmdvYi5wZS9hdXRoMi9yZWFsbXMvYXV0ZW50aWNhY2lvbjIiLCJhdWQiOiJhY2NvdW50Iiwic3ViIjoiZjo1ODY4MTA4Zi0yZTdkLTQ4NGEtYTZkYi00ZWYyMmZhZjJlYWE6Y3AtY2VydGktMTJAZ21haWwuY29tIiwidHlwIjoiQmVhcmVyIiwiYXpwIjoibGFuZGluZy1hdXRoMiIsInNlc3Npb25fc3RhdGUiOiIwOTI4NjY0Zi05Mzk1LTQ2OWItYWFhNC1kN2ZmN2FjOGM3Zjc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wOTI4NjY0Zi05Mzk1LTQ2OWItYWFhNC1kN2ZmN2FjOGM3ZjciLCJlbWFpbF92ZXJpZmllZCI6ZmFsc2UsImRlc1RpcG9Eb2N1bWVudG8iOiJETkkiLCJjb2RUaXBvRG9jdW1lbnRvIjoiMiIsInByZWZlcnJlZF91c2VybmFtZSI6ImNwLWNlcnRpLTEyQGdtYWlsLmNvbSIsIm51bWVyb0RvY3VtZW50byI6IjQwODk4MDA3IiwiYXBlTWF0ZXJubyI6Ik5vbGFuIiwibm9tYnJlQ29tcGxldG8iOiJOaWxkYSBOdcOxZXogTm9sYW4iLCJhcGVQYXRlcm5vIjoiTnXDsWV6IiwiZW1haWwiOiJjcC1jZXJ0aS0xMkBnbWFpbC5jb20iLCJub21icmVzIjoiTmlsZGEifQ.jnc_q2Y_JYxer4nexIBiP1LAkPS9KdwEWC4ScsFKE7H2ynzWIDDjit2ykM5_QML7wL4ZshZziFrmd4VtSA8DBrcllRs90TpLJfpJKIEKRkX4h8ot24TW_KDvOQxc5RAuTzLXO6xEOsrvYWpjv-k3I9ZqdiWPTRxGtkzIrkYMLl-vvXD0_UWT6vrTOMI4CQ0rczUED9iFp54Eoqkki35eyyZyQuAOEfjsFu9tAUIhAytpMBluN5DBP6fcqtiLOwiH17lcQDSsY7RRn8RC9rUMbVEnVk5h2N8YXG79DpTM-tohVJIx7oCVBuJ8gZ2pKP6pfa5_CtbgBZwZQ3X2Bko_QA"/>
    <n v="111"/>
    <s v="111 | Nilda Nuñez Nolan"/>
    <s v="application/json, text/plain, */*"/>
    <m/>
    <n v="20147907487"/>
    <s v="gestionduenave-query"/>
    <s v="https://gateway-apim-test.vuce.gob.pe/pass-through-https-cert/cp2/gestionduenave-query/1.0/agency/findByRuc?ruc=20509645150"/>
    <n v="123"/>
    <n v="108"/>
    <s v="https://gateway-apim-test.vuce.gob.pe/pass-through-https-cert/cp2/gestionduenave-query/1.0/agency/findByRuc?"/>
    <s v="https://gateway-apim-test.vuce.gob.pe/pass-through-https-cert/cp2/gestionduenave-query/1.0/agency/findByRuc?"/>
    <x v="36"/>
  </r>
  <r>
    <s v="Patente sanitaria - Opinar"/>
    <x v="0"/>
    <x v="0"/>
    <x v="128"/>
    <x v="3"/>
    <s v="https://gateway-apim-test.vuce.gob.pe/pass-through-https-cert/cp2/gestionduenave-query/1.0/escalas/1332?escalaId=1332"/>
    <m/>
    <s v="Bearer eyJhbGciOiJSUzI1NiIsInR5cCIgOiAiSldUIiwia2lkIiA6ICJZbzNJa18xYU9XUk5QcWxPLVJVTmUzVjhESldTU2U0eUgybFp4MG52cy1rIn0.eyJleHAiOjE3NTU5MDA0MzYsImlhdCI6MTc1NTg5ODYzNiwianRpIjoiNTcyYWVlMzUtM2FhNy00ZDllLWE4NTYtOThjOTYzN2RkY2FmIiwiaXNzIjoiaHR0cHM6Ly9hdXRob3JpemUtdGVzdC52dWNlLmdvYi5wZS9hdXRoMi9yZWFsbXMvYXV0ZW50aWNhY2lvbjIiLCJhdWQiOiJhY2NvdW50Iiwic3ViIjoiZjo1ODY4MTA4Zi0yZTdkLTQ4NGEtYTZkYi00ZWYyMmZhZjJlYWE6Y3AtY2VydGktMTJAZ21haWwuY29tIiwidHlwIjoiQmVhcmVyIiwiYXpwIjoibGFuZGluZy1hdXRoMiIsInNlc3Npb25fc3RhdGUiOiIwOTI4NjY0Zi05Mzk1LTQ2OWItYWFhNC1kN2ZmN2FjOGM3Zjc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wOTI4NjY0Zi05Mzk1LTQ2OWItYWFhNC1kN2ZmN2FjOGM3ZjciLCJlbWFpbF92ZXJpZmllZCI6ZmFsc2UsImRlc1RpcG9Eb2N1bWVudG8iOiJETkkiLCJjb2RUaXBvRG9jdW1lbnRvIjoiMiIsInByZWZlcnJlZF91c2VybmFtZSI6ImNwLWNlcnRpLTEyQGdtYWlsLmNvbSIsIm51bWVyb0RvY3VtZW50byI6IjQwODk4MDA3IiwiYXBlTWF0ZXJubyI6Ik5vbGFuIiwibm9tYnJlQ29tcGxldG8iOiJOaWxkYSBOdcOxZXogTm9sYW4iLCJhcGVQYXRlcm5vIjoiTnXDsWV6IiwiZW1haWwiOiJjcC1jZXJ0aS0xMkBnbWFpbC5jb20iLCJub21icmVzIjoiTmlsZGEifQ.jnc_q2Y_JYxer4nexIBiP1LAkPS9KdwEWC4ScsFKE7H2ynzWIDDjit2ykM5_QML7wL4ZshZziFrmd4VtSA8DBrcllRs90TpLJfpJKIEKRkX4h8ot24TW_KDvOQxc5RAuTzLXO6xEOsrvYWpjv-k3I9ZqdiWPTRxGtkzIrkYMLl-vvXD0_UWT6vrTOMI4CQ0rczUED9iFp54Eoqkki35eyyZyQuAOEfjsFu9tAUIhAytpMBluN5DBP6fcqtiLOwiH17lcQDSsY7RRn8RC9rUMbVEnVk5h2N8YXG79DpTM-tohVJIx7oCVBuJ8gZ2pKP6pfa5_CtbgBZwZQ3X2Bko_QA"/>
    <n v="111"/>
    <s v="111 | Nilda Nuñez Nolan"/>
    <s v="application/json, text/plain, */*"/>
    <m/>
    <n v="20147907487"/>
    <s v="gestionduenave-query"/>
    <s v="https://gateway-apim-test.vuce.gob.pe/pass-through-https-cert/cp2/gestionduenave-query/1.0/escalas/1332?escalaId=1332"/>
    <n v="117"/>
    <n v="104"/>
    <s v="https://gateway-apim-test.vuce.gob.pe/pass-through-https-cert/cp2/gestionduenave-query/1.0/escalas/1332?"/>
    <s v="https://gateway-apim-test.vuce.gob.pe/pass-through-https-cert/cp2/gestionduenave-query/1.0/escalas/1332?"/>
    <x v="78"/>
  </r>
  <r>
    <s v="Patente sanitaria - Opinar"/>
    <x v="0"/>
    <x v="0"/>
    <x v="128"/>
    <x v="3"/>
    <s v="https://gateway-apim-test.vuce.gob.pe/pass-through-https-cert/cp2/gestionduenave-query/1.0/escalas/convoy/1332"/>
    <m/>
    <s v="Bearer eyJhbGciOiJSUzI1NiIsInR5cCIgOiAiSldUIiwia2lkIiA6ICJZbzNJa18xYU9XUk5QcWxPLVJVTmUzVjhESldTU2U0eUgybFp4MG52cy1rIn0.eyJleHAiOjE3NTU5MDA0MzYsImlhdCI6MTc1NTg5ODYzNiwianRpIjoiNTcyYWVlMzUtM2FhNy00ZDllLWE4NTYtOThjOTYzN2RkY2FmIiwiaXNzIjoiaHR0cHM6Ly9hdXRob3JpemUtdGVzdC52dWNlLmdvYi5wZS9hdXRoMi9yZWFsbXMvYXV0ZW50aWNhY2lvbjIiLCJhdWQiOiJhY2NvdW50Iiwic3ViIjoiZjo1ODY4MTA4Zi0yZTdkLTQ4NGEtYTZkYi00ZWYyMmZhZjJlYWE6Y3AtY2VydGktMTJAZ21haWwuY29tIiwidHlwIjoiQmVhcmVyIiwiYXpwIjoibGFuZGluZy1hdXRoMiIsInNlc3Npb25fc3RhdGUiOiIwOTI4NjY0Zi05Mzk1LTQ2OWItYWFhNC1kN2ZmN2FjOGM3Zjc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wOTI4NjY0Zi05Mzk1LTQ2OWItYWFhNC1kN2ZmN2FjOGM3ZjciLCJlbWFpbF92ZXJpZmllZCI6ZmFsc2UsImRlc1RpcG9Eb2N1bWVudG8iOiJETkkiLCJjb2RUaXBvRG9jdW1lbnRvIjoiMiIsInByZWZlcnJlZF91c2VybmFtZSI6ImNwLWNlcnRpLTEyQGdtYWlsLmNvbSIsIm51bWVyb0RvY3VtZW50byI6IjQwODk4MDA3IiwiYXBlTWF0ZXJubyI6Ik5vbGFuIiwibm9tYnJlQ29tcGxldG8iOiJOaWxkYSBOdcOxZXogTm9sYW4iLCJhcGVQYXRlcm5vIjoiTnXDsWV6IiwiZW1haWwiOiJjcC1jZXJ0aS0xMkBnbWFpbC5jb20iLCJub21icmVzIjoiTmlsZGEifQ.jnc_q2Y_JYxer4nexIBiP1LAkPS9KdwEWC4ScsFKE7H2ynzWIDDjit2ykM5_QML7wL4ZshZziFrmd4VtSA8DBrcllRs90TpLJfpJKIEKRkX4h8ot24TW_KDvOQxc5RAuTzLXO6xEOsrvYWpjv-k3I9ZqdiWPTRxGtkzIrkYMLl-vvXD0_UWT6vrTOMI4CQ0rczUED9iFp54Eoqkki35eyyZyQuAOEfjsFu9tAUIhAytpMBluN5DBP6fcqtiLOwiH17lcQDSsY7RRn8RC9rUMbVEnVk5h2N8YXG79DpTM-tohVJIx7oCVBuJ8gZ2pKP6pfa5_CtbgBZwZQ3X2Bko_QA"/>
    <n v="111"/>
    <s v="111 | Nilda Nuñez Nolan"/>
    <s v="application/json, text/plain, */*"/>
    <m/>
    <n v="20147907487"/>
    <s v="gestionduenave-query"/>
    <s v="https://gateway-apim-test.vuce.gob.pe/pass-through-https-cert/cp2/gestionduenave-query/1.0/escalas/convoy/1332"/>
    <n v="110"/>
    <n v="110"/>
    <s v="https://gateway-apim-test.vuce.gob.pe/pass-through-https-cert/cp2/gestionduenave-query/1.0/escalas/convoy/1332"/>
    <s v="https://gateway-apim-test.vuce.gob.pe/pass-through-https-cert/cp2/gestionduenave-query/1.0/escalas/convoy/1332"/>
    <x v="184"/>
  </r>
  <r>
    <s v="Patente sanitaria - Opinar"/>
    <x v="0"/>
    <x v="0"/>
    <x v="128"/>
    <x v="3"/>
    <s v="https://gateway-apim-test.vuce.gob.pe/pass-through-https-cert/cp2/gestionduenave-query/1.0/escala-seguimientos/escalaId/1332/7?escalaId=1332&amp;estado=7"/>
    <m/>
    <s v="Bearer eyJhbGciOiJSUzI1NiIsInR5cCIgOiAiSldUIiwia2lkIiA6ICJZbzNJa18xYU9XUk5QcWxPLVJVTmUzVjhESldTU2U0eUgybFp4MG52cy1rIn0.eyJleHAiOjE3NTU5MDA0MzYsImlhdCI6MTc1NTg5ODYzNiwianRpIjoiNTcyYWVlMzUtM2FhNy00ZDllLWE4NTYtOThjOTYzN2RkY2FmIiwiaXNzIjoiaHR0cHM6Ly9hdXRob3JpemUtdGVzdC52dWNlLmdvYi5wZS9hdXRoMi9yZWFsbXMvYXV0ZW50aWNhY2lvbjIiLCJhdWQiOiJhY2NvdW50Iiwic3ViIjoiZjo1ODY4MTA4Zi0yZTdkLTQ4NGEtYTZkYi00ZWYyMmZhZjJlYWE6Y3AtY2VydGktMTJAZ21haWwuY29tIiwidHlwIjoiQmVhcmVyIiwiYXpwIjoibGFuZGluZy1hdXRoMiIsInNlc3Npb25fc3RhdGUiOiIwOTI4NjY0Zi05Mzk1LTQ2OWItYWFhNC1kN2ZmN2FjOGM3Zjc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wOTI4NjY0Zi05Mzk1LTQ2OWItYWFhNC1kN2ZmN2FjOGM3ZjciLCJlbWFpbF92ZXJpZmllZCI6ZmFsc2UsImRlc1RpcG9Eb2N1bWVudG8iOiJETkkiLCJjb2RUaXBvRG9jdW1lbnRvIjoiMiIsInByZWZlcnJlZF91c2VybmFtZSI6ImNwLWNlcnRpLTEyQGdtYWlsLmNvbSIsIm51bWVyb0RvY3VtZW50byI6IjQwODk4MDA3IiwiYXBlTWF0ZXJubyI6Ik5vbGFuIiwibm9tYnJlQ29tcGxldG8iOiJOaWxkYSBOdcOxZXogTm9sYW4iLCJhcGVQYXRlcm5vIjoiTnXDsWV6IiwiZW1haWwiOiJjcC1jZXJ0aS0xMkBnbWFpbC5jb20iLCJub21icmVzIjoiTmlsZGEifQ.jnc_q2Y_JYxer4nexIBiP1LAkPS9KdwEWC4ScsFKE7H2ynzWIDDjit2ykM5_QML7wL4ZshZziFrmd4VtSA8DBrcllRs90TpLJfpJKIEKRkX4h8ot24TW_KDvOQxc5RAuTzLXO6xEOsrvYWpjv-k3I9ZqdiWPTRxGtkzIrkYMLl-vvXD0_UWT6vrTOMI4CQ0rczUED9iFp54Eoqkki35eyyZyQuAOEfjsFu9tAUIhAytpMBluN5DBP6fcqtiLOwiH17lcQDSsY7RRn8RC9rUMbVEnVk5h2N8YXG79DpTM-tohVJIx7oCVBuJ8gZ2pKP6pfa5_CtbgBZwZQ3X2Bko_QA"/>
    <n v="111"/>
    <s v="111 | Nilda Nuñez Nolan"/>
    <s v="application/json, text/plain, */*"/>
    <m/>
    <n v="20147907487"/>
    <s v="gestionduenave-query"/>
    <s v="https://gateway-apim-test.vuce.gob.pe/pass-through-https-cert/cp2/gestionduenave-query/1.0/escala-seguimientos/escalaId/1332/7?escalaId=1332&amp;estado=7"/>
    <n v="149"/>
    <n v="127"/>
    <s v="https://gateway-apim-test.vuce.gob.pe/pass-through-https-cert/cp2/gestionduenave-query/1.0/escala-seguimientos/escalaId/1332/7?"/>
    <s v="https://gateway-apim-test.vuce.gob.pe/pass-through-https-cert/cp2/gestionduenave-query/1.0/escala-seguimientos/escalaId/1332/7?"/>
    <x v="195"/>
  </r>
  <r>
    <s v="Patente sanitaria - Opinar"/>
    <x v="0"/>
    <x v="0"/>
    <x v="128"/>
    <x v="3"/>
    <s v="https://gateway-apim-test.vuce.gob.pe/pass-through-https-cert/cp2/gestionduenave-query/1.0/escala-seguimientos/search?escalaId=1332"/>
    <m/>
    <s v="Bearer eyJhbGciOiJSUzI1NiIsInR5cCIgOiAiSldUIiwia2lkIiA6ICJZbzNJa18xYU9XUk5QcWxPLVJVTmUzVjhESldTU2U0eUgybFp4MG52cy1rIn0.eyJleHAiOjE3NTU5MDA0MzYsImlhdCI6MTc1NTg5ODYzNiwianRpIjoiNTcyYWVlMzUtM2FhNy00ZDllLWE4NTYtOThjOTYzN2RkY2FmIiwiaXNzIjoiaHR0cHM6Ly9hdXRob3JpemUtdGVzdC52dWNlLmdvYi5wZS9hdXRoMi9yZWFsbXMvYXV0ZW50aWNhY2lvbjIiLCJhdWQiOiJhY2NvdW50Iiwic3ViIjoiZjo1ODY4MTA4Zi0yZTdkLTQ4NGEtYTZkYi00ZWYyMmZhZjJlYWE6Y3AtY2VydGktMTJAZ21haWwuY29tIiwidHlwIjoiQmVhcmVyIiwiYXpwIjoibGFuZGluZy1hdXRoMiIsInNlc3Npb25fc3RhdGUiOiIwOTI4NjY0Zi05Mzk1LTQ2OWItYWFhNC1kN2ZmN2FjOGM3Zjc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wOTI4NjY0Zi05Mzk1LTQ2OWItYWFhNC1kN2ZmN2FjOGM3ZjciLCJlbWFpbF92ZXJpZmllZCI6ZmFsc2UsImRlc1RpcG9Eb2N1bWVudG8iOiJETkkiLCJjb2RUaXBvRG9jdW1lbnRvIjoiMiIsInByZWZlcnJlZF91c2VybmFtZSI6ImNwLWNlcnRpLTEyQGdtYWlsLmNvbSIsIm51bWVyb0RvY3VtZW50byI6IjQwODk4MDA3IiwiYXBlTWF0ZXJubyI6Ik5vbGFuIiwibm9tYnJlQ29tcGxldG8iOiJOaWxkYSBOdcOxZXogTm9sYW4iLCJhcGVQYXRlcm5vIjoiTnXDsWV6IiwiZW1haWwiOiJjcC1jZXJ0aS0xMkBnbWFpbC5jb20iLCJub21icmVzIjoiTmlsZGEifQ.jnc_q2Y_JYxer4nexIBiP1LAkPS9KdwEWC4ScsFKE7H2ynzWIDDjit2ykM5_QML7wL4ZshZziFrmd4VtSA8DBrcllRs90TpLJfpJKIEKRkX4h8ot24TW_KDvOQxc5RAuTzLXO6xEOsrvYWpjv-k3I9ZqdiWPTRxGtkzIrkYMLl-vvXD0_UWT6vrTOMI4CQ0rczUED9iFp54Eoqkki35eyyZyQuAOEfjsFu9tAUIhAytpMBluN5DBP6fcqtiLOwiH17lcQDSsY7RRn8RC9rUMbVEnVk5h2N8YXG79DpTM-tohVJIx7oCVBuJ8gZ2pKP6pfa5_CtbgBZwZQ3X2Bko_QA"/>
    <n v="111"/>
    <s v="111 | Nilda Nuñez Nolan"/>
    <s v="application/json, text/plain, */*"/>
    <m/>
    <n v="20147907487"/>
    <s v="gestionduenave-query"/>
    <s v="https://gateway-apim-test.vuce.gob.pe/pass-through-https-cert/cp2/gestionduenave-query/1.0/escala-seguimientos/search?escalaId=1332"/>
    <n v="131"/>
    <n v="118"/>
    <s v="https://gateway-apim-test.vuce.gob.pe/pass-through-https-cert/cp2/gestionduenave-query/1.0/escala-seguimientos/search?"/>
    <s v="https://gateway-apim-test.vuce.gob.pe/pass-through-https-cert/cp2/gestionduenave-query/1.0/escala-seguimientos/search?"/>
    <x v="41"/>
  </r>
  <r>
    <s v="Patente sanitaria - Opinar"/>
    <x v="0"/>
    <x v="0"/>
    <x v="129"/>
    <x v="3"/>
    <s v="https://gateway-apim-test.vuce.gob.pe/pass-through-https-cert/cp2/gestionduenave-query/1.0/escala-seguimientos/search?escalaId=1332&amp;documentoId=93"/>
    <m/>
    <s v="Bearer eyJhbGciOiJSUzI1NiIsInR5cCIgOiAiSldUIiwia2lkIiA6ICJZbzNJa18xYU9XUk5QcWxPLVJVTmUzVjhESldTU2U0eUgybFp4MG52cy1rIn0.eyJleHAiOjE3NTU5MDA0MzYsImlhdCI6MTc1NTg5ODYzNiwianRpIjoiNTcyYWVlMzUtM2FhNy00ZDllLWE4NTYtOThjOTYzN2RkY2FmIiwiaXNzIjoiaHR0cHM6Ly9hdXRob3JpemUtdGVzdC52dWNlLmdvYi5wZS9hdXRoMi9yZWFsbXMvYXV0ZW50aWNhY2lvbjIiLCJhdWQiOiJhY2NvdW50Iiwic3ViIjoiZjo1ODY4MTA4Zi0yZTdkLTQ4NGEtYTZkYi00ZWYyMmZhZjJlYWE6Y3AtY2VydGktMTJAZ21haWwuY29tIiwidHlwIjoiQmVhcmVyIiwiYXpwIjoibGFuZGluZy1hdXRoMiIsInNlc3Npb25fc3RhdGUiOiIwOTI4NjY0Zi05Mzk1LTQ2OWItYWFhNC1kN2ZmN2FjOGM3Zjc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wOTI4NjY0Zi05Mzk1LTQ2OWItYWFhNC1kN2ZmN2FjOGM3ZjciLCJlbWFpbF92ZXJpZmllZCI6ZmFsc2UsImRlc1RpcG9Eb2N1bWVudG8iOiJETkkiLCJjb2RUaXBvRG9jdW1lbnRvIjoiMiIsInByZWZlcnJlZF91c2VybmFtZSI6ImNwLWNlcnRpLTEyQGdtYWlsLmNvbSIsIm51bWVyb0RvY3VtZW50byI6IjQwODk4MDA3IiwiYXBlTWF0ZXJubyI6Ik5vbGFuIiwibm9tYnJlQ29tcGxldG8iOiJOaWxkYSBOdcOxZXogTm9sYW4iLCJhcGVQYXRlcm5vIjoiTnXDsWV6IiwiZW1haWwiOiJjcC1jZXJ0aS0xMkBnbWFpbC5jb20iLCJub21icmVzIjoiTmlsZGEifQ.jnc_q2Y_JYxer4nexIBiP1LAkPS9KdwEWC4ScsFKE7H2ynzWIDDjit2ykM5_QML7wL4ZshZziFrmd4VtSA8DBrcllRs90TpLJfpJKIEKRkX4h8ot24TW_KDvOQxc5RAuTzLXO6xEOsrvYWpjv-k3I9ZqdiWPTRxGtkzIrkYMLl-vvXD0_UWT6vrTOMI4CQ0rczUED9iFp54Eoqkki35eyyZyQuAOEfjsFu9tAUIhAytpMBluN5DBP6fcqtiLOwiH17lcQDSsY7RRn8RC9rUMbVEnVk5h2N8YXG79DpTM-tohVJIx7oCVBuJ8gZ2pKP6pfa5_CtbgBZwZQ3X2Bko_QA"/>
    <n v="111"/>
    <s v="111 | Nilda Nuñez Nolan"/>
    <s v="application/json, text/plain, */*"/>
    <m/>
    <n v="20147907487"/>
    <s v="gestionduenave-query"/>
    <s v="https://gateway-apim-test.vuce.gob.pe/pass-through-https-cert/cp2/gestionduenave-query/1.0/escala-seguimientos/search?escalaId=1332&amp;documentoId=93"/>
    <n v="146"/>
    <n v="118"/>
    <s v="https://gateway-apim-test.vuce.gob.pe/pass-through-https-cert/cp2/gestionduenave-query/1.0/escala-seguimientos/search?"/>
    <s v="https://gateway-apim-test.vuce.gob.pe/pass-through-https-cert/cp2/gestionduenave-query/1.0/escala-seguimientos/search?"/>
    <x v="41"/>
  </r>
  <r>
    <s v="Patente sanitaria - Opinar"/>
    <x v="0"/>
    <x v="0"/>
    <x v="118"/>
    <x v="3"/>
    <s v="https://gateway-apim-test.vuce.gob.pe/pass-through-https-cert/cp2/gestionduenave-query/1.0/pasajero/lista/1332?numberPage=1&amp;sizePage=100000&amp;indPasajero=true"/>
    <m/>
    <s v="Bearer eyJhbGciOiJSUzI1NiIsInR5cCIgOiAiSldUIiwia2lkIiA6ICJZbzNJa18xYU9XUk5QcWxPLVJVTmUzVjhESldTU2U0eUgybFp4MG52cy1rIn0.eyJleHAiOjE3NTU5MDA0MzYsImlhdCI6MTc1NTg5ODYzNiwianRpIjoiNTcyYWVlMzUtM2FhNy00ZDllLWE4NTYtOThjOTYzN2RkY2FmIiwiaXNzIjoiaHR0cHM6Ly9hdXRob3JpemUtdGVzdC52dWNlLmdvYi5wZS9hdXRoMi9yZWFsbXMvYXV0ZW50aWNhY2lvbjIiLCJhdWQiOiJhY2NvdW50Iiwic3ViIjoiZjo1ODY4MTA4Zi0yZTdkLTQ4NGEtYTZkYi00ZWYyMmZhZjJlYWE6Y3AtY2VydGktMTJAZ21haWwuY29tIiwidHlwIjoiQmVhcmVyIiwiYXpwIjoibGFuZGluZy1hdXRoMiIsInNlc3Npb25fc3RhdGUiOiIwOTI4NjY0Zi05Mzk1LTQ2OWItYWFhNC1kN2ZmN2FjOGM3Zjc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wOTI4NjY0Zi05Mzk1LTQ2OWItYWFhNC1kN2ZmN2FjOGM3ZjciLCJlbWFpbF92ZXJpZmllZCI6ZmFsc2UsImRlc1RpcG9Eb2N1bWVudG8iOiJETkkiLCJjb2RUaXBvRG9jdW1lbnRvIjoiMiIsInByZWZlcnJlZF91c2VybmFtZSI6ImNwLWNlcnRpLTEyQGdtYWlsLmNvbSIsIm51bWVyb0RvY3VtZW50byI6IjQwODk4MDA3IiwiYXBlTWF0ZXJubyI6Ik5vbGFuIiwibm9tYnJlQ29tcGxldG8iOiJOaWxkYSBOdcOxZXogTm9sYW4iLCJhcGVQYXRlcm5vIjoiTnXDsWV6IiwiZW1haWwiOiJjcC1jZXJ0aS0xMkBnbWFpbC5jb20iLCJub21icmVzIjoiTmlsZGEifQ.jnc_q2Y_JYxer4nexIBiP1LAkPS9KdwEWC4ScsFKE7H2ynzWIDDjit2ykM5_QML7wL4ZshZziFrmd4VtSA8DBrcllRs90TpLJfpJKIEKRkX4h8ot24TW_KDvOQxc5RAuTzLXO6xEOsrvYWpjv-k3I9ZqdiWPTRxGtkzIrkYMLl-vvXD0_UWT6vrTOMI4CQ0rczUED9iFp54Eoqkki35eyyZyQuAOEfjsFu9tAUIhAytpMBluN5DBP6fcqtiLOwiH17lcQDSsY7RRn8RC9rUMbVEnVk5h2N8YXG79DpTM-tohVJIx7oCVBuJ8gZ2pKP6pfa5_CtbgBZwZQ3X2Bko_QA"/>
    <n v="111"/>
    <s v="111 | Nilda Nuñez Nolan"/>
    <s v="application/json, text/plain, */*"/>
    <m/>
    <n v="20147907487"/>
    <s v="gestionduenave-query"/>
    <s v="https://gateway-apim-test.vuce.gob.pe/pass-through-https-cert/cp2/gestionduenave-query/1.0/pasajero/lista/1332?numberPage=1&amp;sizePage=100000&amp;indPasajero=true"/>
    <n v="156"/>
    <n v="111"/>
    <s v="https://gateway-apim-test.vuce.gob.pe/pass-through-https-cert/cp2/gestionduenave-query/1.0/pasajero/lista/1332?"/>
    <s v="https://gateway-apim-test.vuce.gob.pe/pass-through-https-cert/cp2/gestionduenave-query/1.0/pasajero/lista/1332?"/>
    <x v="185"/>
  </r>
  <r>
    <s v="Patente sanitaria - Opinar"/>
    <x v="0"/>
    <x v="0"/>
    <x v="118"/>
    <x v="3"/>
    <s v="https://gateway-apim-test.vuce.gob.pe/pass-through-https-cert/cp2/gestionduenave-query/1.0/patente-sanitaria/1332"/>
    <m/>
    <s v="Bearer eyJhbGciOiJSUzI1NiIsInR5cCIgOiAiSldUIiwia2lkIiA6ICJZbzNJa18xYU9XUk5QcWxPLVJVTmUzVjhESldTU2U0eUgybFp4MG52cy1rIn0.eyJleHAiOjE3NTU5MDA0MzYsImlhdCI6MTc1NTg5ODYzNiwianRpIjoiNTcyYWVlMzUtM2FhNy00ZDllLWE4NTYtOThjOTYzN2RkY2FmIiwiaXNzIjoiaHR0cHM6Ly9hdXRob3JpemUtdGVzdC52dWNlLmdvYi5wZS9hdXRoMi9yZWFsbXMvYXV0ZW50aWNhY2lvbjIiLCJhdWQiOiJhY2NvdW50Iiwic3ViIjoiZjo1ODY4MTA4Zi0yZTdkLTQ4NGEtYTZkYi00ZWYyMmZhZjJlYWE6Y3AtY2VydGktMTJAZ21haWwuY29tIiwidHlwIjoiQmVhcmVyIiwiYXpwIjoibGFuZGluZy1hdXRoMiIsInNlc3Npb25fc3RhdGUiOiIwOTI4NjY0Zi05Mzk1LTQ2OWItYWFhNC1kN2ZmN2FjOGM3Zjc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wOTI4NjY0Zi05Mzk1LTQ2OWItYWFhNC1kN2ZmN2FjOGM3ZjciLCJlbWFpbF92ZXJpZmllZCI6ZmFsc2UsImRlc1RpcG9Eb2N1bWVudG8iOiJETkkiLCJjb2RUaXBvRG9jdW1lbnRvIjoiMiIsInByZWZlcnJlZF91c2VybmFtZSI6ImNwLWNlcnRpLTEyQGdtYWlsLmNvbSIsIm51bWVyb0RvY3VtZW50byI6IjQwODk4MDA3IiwiYXBlTWF0ZXJubyI6Ik5vbGFuIiwibm9tYnJlQ29tcGxldG8iOiJOaWxkYSBOdcOxZXogTm9sYW4iLCJhcGVQYXRlcm5vIjoiTnXDsWV6IiwiZW1haWwiOiJjcC1jZXJ0aS0xMkBnbWFpbC5jb20iLCJub21icmVzIjoiTmlsZGEifQ.jnc_q2Y_JYxer4nexIBiP1LAkPS9KdwEWC4ScsFKE7H2ynzWIDDjit2ykM5_QML7wL4ZshZziFrmd4VtSA8DBrcllRs90TpLJfpJKIEKRkX4h8ot24TW_KDvOQxc5RAuTzLXO6xEOsrvYWpjv-k3I9ZqdiWPTRxGtkzIrkYMLl-vvXD0_UWT6vrTOMI4CQ0rczUED9iFp54Eoqkki35eyyZyQuAOEfjsFu9tAUIhAytpMBluN5DBP6fcqtiLOwiH17lcQDSsY7RRn8RC9rUMbVEnVk5h2N8YXG79DpTM-tohVJIx7oCVBuJ8gZ2pKP6pfa5_CtbgBZwZQ3X2Bko_QA"/>
    <n v="111"/>
    <s v="111 | Nilda Nuñez Nolan"/>
    <s v="application/json, text/plain, */*"/>
    <m/>
    <n v="20147907487"/>
    <s v="gestionduenave-query"/>
    <s v="https://gateway-apim-test.vuce.gob.pe/pass-through-https-cert/cp2/gestionduenave-query/1.0/patente-sanitaria/1332"/>
    <n v="113"/>
    <n v="113"/>
    <s v="https://gateway-apim-test.vuce.gob.pe/pass-through-https-cert/cp2/gestionduenave-query/1.0/patente-sanitaria/1332"/>
    <s v="https://gateway-apim-test.vuce.gob.pe/pass-through-https-cert/cp2/gestionduenave-query/1.0/patente-sanitaria/1332"/>
    <x v="186"/>
  </r>
  <r>
    <s v="Patente sanitaria - Opinar"/>
    <x v="0"/>
    <x v="0"/>
    <x v="128"/>
    <x v="5"/>
    <s v="https://gateway-apim-test.vuce.gob.pe/pass-through-https-cert/cp2/processdue/1.0/camunda/init"/>
    <s v="{&quot;acronimo&quot;:&quot;SPS&quot;,&quot;tipoSeguimientoId&quot;:3,&quot;document&quot;:&quot;&quot;,&quot;documentInstance&quot;:&quot;&quot;,&quot;body&quot;:{&quot;escalaId&quot;:1332,&quot;tipoSegId&quot;:3,&quot;rucUsuario&quot;:&quot;20147907487&quot;,&quot;razonSocial&quot;:&quot;DIRESA CALLAO&quot;,&quot;indNil&quot;:false,&quot;acronimoDocumento&quot;:&quot;SPS&quot;,&quot;indicadorEs&quot;:&quot;S&quot;,&quot;comentario&quot;:&quot;FV&quot;,&quot;estado&quot;:&quot;S&quot;},&quot;anuncio&quot;:false,&quot;id&quot;:null,&quot;registerArrival&quot;:false,&quot;directReception&quot;:false,&quot;corrected&quot;:false,&quot;requiredNill&quot;:false,&quot;escalaId&quot;:0,&quot;acronymList&quot;:[&quot;LT&quot;,&quot;LP&quot;,&quot;CP&quot;,&quot;PR&quot;,&quot;DGZ&quot;,&quot;SPS&quot;]}"/>
    <s v="Bearer eyJhbGciOiJSUzI1NiIsInR5cCIgOiAiSldUIiwia2lkIiA6ICJZbzNJa18xYU9XUk5QcWxPLVJVTmUzVjhESldTU2U0eUgybFp4MG52cy1rIn0.eyJleHAiOjE3NTU5MDA0MzYsImlhdCI6MTc1NTg5ODYzNiwianRpIjoiNTcyYWVlMzUtM2FhNy00ZDllLWE4NTYtOThjOTYzN2RkY2FmIiwiaXNzIjoiaHR0cHM6Ly9hdXRob3JpemUtdGVzdC52dWNlLmdvYi5wZS9hdXRoMi9yZWFsbXMvYXV0ZW50aWNhY2lvbjIiLCJhdWQiOiJhY2NvdW50Iiwic3ViIjoiZjo1ODY4MTA4Zi0yZTdkLTQ4NGEtYTZkYi00ZWYyMmZhZjJlYWE6Y3AtY2VydGktMTJAZ21haWwuY29tIiwidHlwIjoiQmVhcmVyIiwiYXpwIjoibGFuZGluZy1hdXRoMiIsInNlc3Npb25fc3RhdGUiOiIwOTI4NjY0Zi05Mzk1LTQ2OWItYWFhNC1kN2ZmN2FjOGM3Zjc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wOTI4NjY0Zi05Mzk1LTQ2OWItYWFhNC1kN2ZmN2FjOGM3ZjciLCJlbWFpbF92ZXJpZmllZCI6ZmFsc2UsImRlc1RpcG9Eb2N1bWVudG8iOiJETkkiLCJjb2RUaXBvRG9jdW1lbnRvIjoiMiIsInByZWZlcnJlZF91c2VybmFtZSI6ImNwLWNlcnRpLTEyQGdtYWlsLmNvbSIsIm51bWVyb0RvY3VtZW50byI6IjQwODk4MDA3IiwiYXBlTWF0ZXJubyI6Ik5vbGFuIiwibm9tYnJlQ29tcGxldG8iOiJOaWxkYSBOdcOxZXogTm9sYW4iLCJhcGVQYXRlcm5vIjoiTnXDsWV6IiwiZW1haWwiOiJjcC1jZXJ0aS0xMkBnbWFpbC5jb20iLCJub21icmVzIjoiTmlsZGEifQ.jnc_q2Y_JYxer4nexIBiP1LAkPS9KdwEWC4ScsFKE7H2ynzWIDDjit2ykM5_QML7wL4ZshZziFrmd4VtSA8DBrcllRs90TpLJfpJKIEKRkX4h8ot24TW_KDvOQxc5RAuTzLXO6xEOsrvYWpjv-k3I9ZqdiWPTRxGtkzIrkYMLl-vvXD0_UWT6vrTOMI4CQ0rczUED9iFp54Eoqkki35eyyZyQuAOEfjsFu9tAUIhAytpMBluN5DBP6fcqtiLOwiH17lcQDSsY7RRn8RC9rUMbVEnVk5h2N8YXG79DpTM-tohVJIx7oCVBuJ8gZ2pKP6pfa5_CtbgBZwZQ3X2Bko_QA"/>
    <n v="111"/>
    <s v="111 | Nilda Nuñez Nolan"/>
    <s v="application/json, text/plain, */*"/>
    <s v="application/json"/>
    <n v="20147907487"/>
    <s v="processdue"/>
    <s v="https://gateway-apim-test.vuce.gob.pe/pass-through-https-cert/cp2/processdue/1.0/camunda/init"/>
    <n v="93"/>
    <n v="93"/>
    <s v="https://gateway-apim-test.vuce.gob.pe/pass-through-https-cert/cp2/processdue/1.0/camunda/init"/>
    <s v="https://gateway-apim-test.vuce.gob.pe/pass-through-https-cert/cp2/processdue/1.0/camunda/init"/>
    <x v="19"/>
  </r>
  <r>
    <s v="Patente sanitaria - Opinar"/>
    <x v="0"/>
    <x v="0"/>
    <x v="118"/>
    <x v="3"/>
    <s v="https://gateway-apim-test.vuce.gob.pe/pass-through-https-cert/cp2/sp-pagos/1.0/ordenes-pago/1332?documentoId=93"/>
    <m/>
    <s v="Bearer eyJhbGciOiJSUzI1NiIsInR5cCIgOiAiSldUIiwia2lkIiA6ICJZbzNJa18xYU9XUk5QcWxPLVJVTmUzVjhESldTU2U0eUgybFp4MG52cy1rIn0.eyJleHAiOjE3NTU5MDA0MzYsImlhdCI6MTc1NTg5ODYzNiwianRpIjoiNTcyYWVlMzUtM2FhNy00ZDllLWE4NTYtOThjOTYzN2RkY2FmIiwiaXNzIjoiaHR0cHM6Ly9hdXRob3JpemUtdGVzdC52dWNlLmdvYi5wZS9hdXRoMi9yZWFsbXMvYXV0ZW50aWNhY2lvbjIiLCJhdWQiOiJhY2NvdW50Iiwic3ViIjoiZjo1ODY4MTA4Zi0yZTdkLTQ4NGEtYTZkYi00ZWYyMmZhZjJlYWE6Y3AtY2VydGktMTJAZ21haWwuY29tIiwidHlwIjoiQmVhcmVyIiwiYXpwIjoibGFuZGluZy1hdXRoMiIsInNlc3Npb25fc3RhdGUiOiIwOTI4NjY0Zi05Mzk1LTQ2OWItYWFhNC1kN2ZmN2FjOGM3Zjc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wOTI4NjY0Zi05Mzk1LTQ2OWItYWFhNC1kN2ZmN2FjOGM3ZjciLCJlbWFpbF92ZXJpZmllZCI6ZmFsc2UsImRlc1RpcG9Eb2N1bWVudG8iOiJETkkiLCJjb2RUaXBvRG9jdW1lbnRvIjoiMiIsInByZWZlcnJlZF91c2VybmFtZSI6ImNwLWNlcnRpLTEyQGdtYWlsLmNvbSIsIm51bWVyb0RvY3VtZW50byI6IjQwODk4MDA3IiwiYXBlTWF0ZXJubyI6Ik5vbGFuIiwibm9tYnJlQ29tcGxldG8iOiJOaWxkYSBOdcOxZXogTm9sYW4iLCJhcGVQYXRlcm5vIjoiTnXDsWV6IiwiZW1haWwiOiJjcC1jZXJ0aS0xMkBnbWFpbC5jb20iLCJub21icmVzIjoiTmlsZGEifQ.jnc_q2Y_JYxer4nexIBiP1LAkPS9KdwEWC4ScsFKE7H2ynzWIDDjit2ykM5_QML7wL4ZshZziFrmd4VtSA8DBrcllRs90TpLJfpJKIEKRkX4h8ot24TW_KDvOQxc5RAuTzLXO6xEOsrvYWpjv-k3I9ZqdiWPTRxGtkzIrkYMLl-vvXD0_UWT6vrTOMI4CQ0rczUED9iFp54Eoqkki35eyyZyQuAOEfjsFu9tAUIhAytpMBluN5DBP6fcqtiLOwiH17lcQDSsY7RRn8RC9rUMbVEnVk5h2N8YXG79DpTM-tohVJIx7oCVBuJ8gZ2pKP6pfa5_CtbgBZwZQ3X2Bko_QA"/>
    <n v="111"/>
    <s v="111 | Nilda Nuñez Nolan"/>
    <s v="application/json, text/plain, */*"/>
    <m/>
    <n v="20147907487"/>
    <s v="sp-pagos"/>
    <s v="https://gateway-apim-test.vuce.gob.pe/pass-through-https-cert/cp2/sp-pagos/1.0/ordenes-pago/1332?documentoId=93"/>
    <n v="111"/>
    <n v="97"/>
    <s v="https://gateway-apim-test.vuce.gob.pe/pass-through-https-cert/cp2/sp-pagos/1.0/ordenes-pago/1332?"/>
    <s v="https://gateway-apim-test.vuce.gob.pe/pass-through-https-cert/cp2/sp-pagos/1.0/ordenes-pago/1332?"/>
    <x v="188"/>
  </r>
  <r>
    <s v="Patente sanitaria - Opinar"/>
    <x v="0"/>
    <x v="0"/>
    <x v="118"/>
    <x v="3"/>
    <s v="https://gateway-apim-test.vuce.gob.pe/pass-through-https-cert/cp2/sp-pagos/1.0/ordenes-pago/1332?documentoId=93"/>
    <m/>
    <s v="Bearer eyJhbGciOiJSUzI1NiIsInR5cCIgOiAiSldUIiwia2lkIiA6ICJZbzNJa18xYU9XUk5QcWxPLVJVTmUzVjhESldTU2U0eUgybFp4MG52cy1rIn0.eyJleHAiOjE3NTU5MDA0MzYsImlhdCI6MTc1NTg5ODYzNiwianRpIjoiNTcyYWVlMzUtM2FhNy00ZDllLWE4NTYtOThjOTYzN2RkY2FmIiwiaXNzIjoiaHR0cHM6Ly9hdXRob3JpemUtdGVzdC52dWNlLmdvYi5wZS9hdXRoMi9yZWFsbXMvYXV0ZW50aWNhY2lvbjIiLCJhdWQiOiJhY2NvdW50Iiwic3ViIjoiZjo1ODY4MTA4Zi0yZTdkLTQ4NGEtYTZkYi00ZWYyMmZhZjJlYWE6Y3AtY2VydGktMTJAZ21haWwuY29tIiwidHlwIjoiQmVhcmVyIiwiYXpwIjoibGFuZGluZy1hdXRoMiIsInNlc3Npb25fc3RhdGUiOiIwOTI4NjY0Zi05Mzk1LTQ2OWItYWFhNC1kN2ZmN2FjOGM3Zjc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wOTI4NjY0Zi05Mzk1LTQ2OWItYWFhNC1kN2ZmN2FjOGM3ZjciLCJlbWFpbF92ZXJpZmllZCI6ZmFsc2UsImRlc1RpcG9Eb2N1bWVudG8iOiJETkkiLCJjb2RUaXBvRG9jdW1lbnRvIjoiMiIsInByZWZlcnJlZF91c2VybmFtZSI6ImNwLWNlcnRpLTEyQGdtYWlsLmNvbSIsIm51bWVyb0RvY3VtZW50byI6IjQwODk4MDA3IiwiYXBlTWF0ZXJubyI6Ik5vbGFuIiwibm9tYnJlQ29tcGxldG8iOiJOaWxkYSBOdcOxZXogTm9sYW4iLCJhcGVQYXRlcm5vIjoiTnXDsWV6IiwiZW1haWwiOiJjcC1jZXJ0aS0xMkBnbWFpbC5jb20iLCJub21icmVzIjoiTmlsZGEifQ.jnc_q2Y_JYxer4nexIBiP1LAkPS9KdwEWC4ScsFKE7H2ynzWIDDjit2ykM5_QML7wL4ZshZziFrmd4VtSA8DBrcllRs90TpLJfpJKIEKRkX4h8ot24TW_KDvOQxc5RAuTzLXO6xEOsrvYWpjv-k3I9ZqdiWPTRxGtkzIrkYMLl-vvXD0_UWT6vrTOMI4CQ0rczUED9iFp54Eoqkki35eyyZyQuAOEfjsFu9tAUIhAytpMBluN5DBP6fcqtiLOwiH17lcQDSsY7RRn8RC9rUMbVEnVk5h2N8YXG79DpTM-tohVJIx7oCVBuJ8gZ2pKP6pfa5_CtbgBZwZQ3X2Bko_QA"/>
    <n v="111"/>
    <s v="111 | Nilda Nuñez Nolan"/>
    <s v="application/json, text/plain, */*"/>
    <m/>
    <n v="20147907487"/>
    <s v="sp-pagos"/>
    <s v="https://gateway-apim-test.vuce.gob.pe/pass-through-https-cert/cp2/sp-pagos/1.0/ordenes-pago/1332?documentoId=93"/>
    <n v="111"/>
    <n v="97"/>
    <s v="https://gateway-apim-test.vuce.gob.pe/pass-through-https-cert/cp2/sp-pagos/1.0/ordenes-pago/1332?"/>
    <s v="https://gateway-apim-test.vuce.gob.pe/pass-through-https-cert/cp2/sp-pagos/1.0/ordenes-pago/1332?"/>
    <x v="188"/>
  </r>
  <r>
    <s v="Patente sanitaria - Opinar"/>
    <x v="0"/>
    <x v="0"/>
    <x v="118"/>
    <x v="3"/>
    <s v="https://gateway-apim-test.vuce.gob.pe/pass-through-https-cert/cp2/tramiteyrectificacion-query/1.0/tramites/escala/1332/documento/93?indicadorES=S"/>
    <m/>
    <s v="Bearer eyJhbGciOiJSUzI1NiIsInR5cCIgOiAiSldUIiwia2lkIiA6ICJZbzNJa18xYU9XUk5QcWxPLVJVTmUzVjhESldTU2U0eUgybFp4MG52cy1rIn0.eyJleHAiOjE3NTU5MDA0MzYsImlhdCI6MTc1NTg5ODYzNiwianRpIjoiNTcyYWVlMzUtM2FhNy00ZDllLWE4NTYtOThjOTYzN2RkY2FmIiwiaXNzIjoiaHR0cHM6Ly9hdXRob3JpemUtdGVzdC52dWNlLmdvYi5wZS9hdXRoMi9yZWFsbXMvYXV0ZW50aWNhY2lvbjIiLCJhdWQiOiJhY2NvdW50Iiwic3ViIjoiZjo1ODY4MTA4Zi0yZTdkLTQ4NGEtYTZkYi00ZWYyMmZhZjJlYWE6Y3AtY2VydGktMTJAZ21haWwuY29tIiwidHlwIjoiQmVhcmVyIiwiYXpwIjoibGFuZGluZy1hdXRoMiIsInNlc3Npb25fc3RhdGUiOiIwOTI4NjY0Zi05Mzk1LTQ2OWItYWFhNC1kN2ZmN2FjOGM3Zjc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wOTI4NjY0Zi05Mzk1LTQ2OWItYWFhNC1kN2ZmN2FjOGM3ZjciLCJlbWFpbF92ZXJpZmllZCI6ZmFsc2UsImRlc1RpcG9Eb2N1bWVudG8iOiJETkkiLCJjb2RUaXBvRG9jdW1lbnRvIjoiMiIsInByZWZlcnJlZF91c2VybmFtZSI6ImNwLWNlcnRpLTEyQGdtYWlsLmNvbSIsIm51bWVyb0RvY3VtZW50byI6IjQwODk4MDA3IiwiYXBlTWF0ZXJubyI6Ik5vbGFuIiwibm9tYnJlQ29tcGxldG8iOiJOaWxkYSBOdcOxZXogTm9sYW4iLCJhcGVQYXRlcm5vIjoiTnXDsWV6IiwiZW1haWwiOiJjcC1jZXJ0aS0xMkBnbWFpbC5jb20iLCJub21icmVzIjoiTmlsZGEifQ.jnc_q2Y_JYxer4nexIBiP1LAkPS9KdwEWC4ScsFKE7H2ynzWIDDjit2ykM5_QML7wL4ZshZziFrmd4VtSA8DBrcllRs90TpLJfpJKIEKRkX4h8ot24TW_KDvOQxc5RAuTzLXO6xEOsrvYWpjv-k3I9ZqdiWPTRxGtkzIrkYMLl-vvXD0_UWT6vrTOMI4CQ0rczUED9iFp54Eoqkki35eyyZyQuAOEfjsFu9tAUIhAytpMBluN5DBP6fcqtiLOwiH17lcQDSsY7RRn8RC9rUMbVEnVk5h2N8YXG79DpTM-tohVJIx7oCVBuJ8gZ2pKP6pfa5_CtbgBZwZQ3X2Bko_QA"/>
    <n v="111"/>
    <s v="111 | Nilda Nuñez Nolan"/>
    <s v="application/json, text/plain, */*"/>
    <m/>
    <n v="20147907487"/>
    <s v="tramiteyrectificacion-query"/>
    <s v="https://gateway-apim-test.vuce.gob.pe/pass-through-https-cert/cp2/tramiteyrectificacion-query/1.0/tramites/escala/1332/documento/93?indicadorES=S"/>
    <n v="145"/>
    <n v="132"/>
    <s v="https://gateway-apim-test.vuce.gob.pe/pass-through-https-cert/cp2/tramiteyrectificacion-query/1.0/tramites/escala/1332/documento/93?"/>
    <s v="https://gateway-apim-test.vuce.gob.pe/pass-through-https-cert/cp2/tramiteyrectificacion-query/1.0/tramites/escala/1332/documento/93?"/>
    <x v="194"/>
  </r>
  <r>
    <s v="Patente sanitaria - Opinar"/>
    <x v="0"/>
    <x v="0"/>
    <x v="118"/>
    <x v="3"/>
    <s v="https://gateway-apim-test.vuce.gob.pe/pass-through-https-cert/cp2/tramiteyrectificacion-query/1.0/tramites/escala/1332/documento/93?indicadorES=S"/>
    <m/>
    <s v="Bearer eyJhbGciOiJSUzI1NiIsInR5cCIgOiAiSldUIiwia2lkIiA6ICJZbzNJa18xYU9XUk5QcWxPLVJVTmUzVjhESldTU2U0eUgybFp4MG52cy1rIn0.eyJleHAiOjE3NTU5MDA0MzYsImlhdCI6MTc1NTg5ODYzNiwianRpIjoiNTcyYWVlMzUtM2FhNy00ZDllLWE4NTYtOThjOTYzN2RkY2FmIiwiaXNzIjoiaHR0cHM6Ly9hdXRob3JpemUtdGVzdC52dWNlLmdvYi5wZS9hdXRoMi9yZWFsbXMvYXV0ZW50aWNhY2lvbjIiLCJhdWQiOiJhY2NvdW50Iiwic3ViIjoiZjo1ODY4MTA4Zi0yZTdkLTQ4NGEtYTZkYi00ZWYyMmZhZjJlYWE6Y3AtY2VydGktMTJAZ21haWwuY29tIiwidHlwIjoiQmVhcmVyIiwiYXpwIjoibGFuZGluZy1hdXRoMiIsInNlc3Npb25fc3RhdGUiOiIwOTI4NjY0Zi05Mzk1LTQ2OWItYWFhNC1kN2ZmN2FjOGM3Zjc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wOTI4NjY0Zi05Mzk1LTQ2OWItYWFhNC1kN2ZmN2FjOGM3ZjciLCJlbWFpbF92ZXJpZmllZCI6ZmFsc2UsImRlc1RpcG9Eb2N1bWVudG8iOiJETkkiLCJjb2RUaXBvRG9jdW1lbnRvIjoiMiIsInByZWZlcnJlZF91c2VybmFtZSI6ImNwLWNlcnRpLTEyQGdtYWlsLmNvbSIsIm51bWVyb0RvY3VtZW50byI6IjQwODk4MDA3IiwiYXBlTWF0ZXJubyI6Ik5vbGFuIiwibm9tYnJlQ29tcGxldG8iOiJOaWxkYSBOdcOxZXogTm9sYW4iLCJhcGVQYXRlcm5vIjoiTnXDsWV6IiwiZW1haWwiOiJjcC1jZXJ0aS0xMkBnbWFpbC5jb20iLCJub21icmVzIjoiTmlsZGEifQ.jnc_q2Y_JYxer4nexIBiP1LAkPS9KdwEWC4ScsFKE7H2ynzWIDDjit2ykM5_QML7wL4ZshZziFrmd4VtSA8DBrcllRs90TpLJfpJKIEKRkX4h8ot24TW_KDvOQxc5RAuTzLXO6xEOsrvYWpjv-k3I9ZqdiWPTRxGtkzIrkYMLl-vvXD0_UWT6vrTOMI4CQ0rczUED9iFp54Eoqkki35eyyZyQuAOEfjsFu9tAUIhAytpMBluN5DBP6fcqtiLOwiH17lcQDSsY7RRn8RC9rUMbVEnVk5h2N8YXG79DpTM-tohVJIx7oCVBuJ8gZ2pKP6pfa5_CtbgBZwZQ3X2Bko_QA"/>
    <n v="111"/>
    <s v="111 | Nilda Nuñez Nolan"/>
    <s v="application/json, text/plain, */*"/>
    <m/>
    <n v="20147907487"/>
    <s v="tramiteyrectificacion-query"/>
    <s v="https://gateway-apim-test.vuce.gob.pe/pass-through-https-cert/cp2/tramiteyrectificacion-query/1.0/tramites/escala/1332/documento/93?indicadorES=S"/>
    <n v="145"/>
    <n v="132"/>
    <s v="https://gateway-apim-test.vuce.gob.pe/pass-through-https-cert/cp2/tramiteyrectificacion-query/1.0/tramites/escala/1332/documento/93?"/>
    <s v="https://gateway-apim-test.vuce.gob.pe/pass-through-https-cert/cp2/tramiteyrectificacion-query/1.0/tramites/escala/1332/documento/93?"/>
    <x v="194"/>
  </r>
  <r>
    <s v="Patente sanitaria - Opinar"/>
    <x v="0"/>
    <x v="0"/>
    <x v="128"/>
    <x v="3"/>
    <s v="https://gateway-apim-test.vuce.gob.pe/pass-through-https-cert/cp2/tramiteyrectificacion-query/1.0/tramites/escala/1332/documento/93?indicadorES=S"/>
    <m/>
    <s v="Bearer eyJhbGciOiJSUzI1NiIsInR5cCIgOiAiSldUIiwia2lkIiA6ICJZbzNJa18xYU9XUk5QcWxPLVJVTmUzVjhESldTU2U0eUgybFp4MG52cy1rIn0.eyJleHAiOjE3NTU5MDA0MzYsImlhdCI6MTc1NTg5ODYzNiwianRpIjoiNTcyYWVlMzUtM2FhNy00ZDllLWE4NTYtOThjOTYzN2RkY2FmIiwiaXNzIjoiaHR0cHM6Ly9hdXRob3JpemUtdGVzdC52dWNlLmdvYi5wZS9hdXRoMi9yZWFsbXMvYXV0ZW50aWNhY2lvbjIiLCJhdWQiOiJhY2NvdW50Iiwic3ViIjoiZjo1ODY4MTA4Zi0yZTdkLTQ4NGEtYTZkYi00ZWYyMmZhZjJlYWE6Y3AtY2VydGktMTJAZ21haWwuY29tIiwidHlwIjoiQmVhcmVyIiwiYXpwIjoibGFuZGluZy1hdXRoMiIsInNlc3Npb25fc3RhdGUiOiIwOTI4NjY0Zi05Mzk1LTQ2OWItYWFhNC1kN2ZmN2FjOGM3Zjc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wOTI4NjY0Zi05Mzk1LTQ2OWItYWFhNC1kN2ZmN2FjOGM3ZjciLCJlbWFpbF92ZXJpZmllZCI6ZmFsc2UsImRlc1RpcG9Eb2N1bWVudG8iOiJETkkiLCJjb2RUaXBvRG9jdW1lbnRvIjoiMiIsInByZWZlcnJlZF91c2VybmFtZSI6ImNwLWNlcnRpLTEyQGdtYWlsLmNvbSIsIm51bWVyb0RvY3VtZW50byI6IjQwODk4MDA3IiwiYXBlTWF0ZXJubyI6Ik5vbGFuIiwibm9tYnJlQ29tcGxldG8iOiJOaWxkYSBOdcOxZXogTm9sYW4iLCJhcGVQYXRlcm5vIjoiTnXDsWV6IiwiZW1haWwiOiJjcC1jZXJ0aS0xMkBnbWFpbC5jb20iLCJub21icmVzIjoiTmlsZGEifQ.jnc_q2Y_JYxer4nexIBiP1LAkPS9KdwEWC4ScsFKE7H2ynzWIDDjit2ykM5_QML7wL4ZshZziFrmd4VtSA8DBrcllRs90TpLJfpJKIEKRkX4h8ot24TW_KDvOQxc5RAuTzLXO6xEOsrvYWpjv-k3I9ZqdiWPTRxGtkzIrkYMLl-vvXD0_UWT6vrTOMI4CQ0rczUED9iFp54Eoqkki35eyyZyQuAOEfjsFu9tAUIhAytpMBluN5DBP6fcqtiLOwiH17lcQDSsY7RRn8RC9rUMbVEnVk5h2N8YXG79DpTM-tohVJIx7oCVBuJ8gZ2pKP6pfa5_CtbgBZwZQ3X2Bko_QA"/>
    <n v="111"/>
    <s v="111 | Nilda Nuñez Nolan"/>
    <s v="application/json, text/plain, */*"/>
    <m/>
    <n v="20147907487"/>
    <s v="tramiteyrectificacion-query"/>
    <s v="https://gateway-apim-test.vuce.gob.pe/pass-through-https-cert/cp2/tramiteyrectificacion-query/1.0/tramites/escala/1332/documento/93?indicadorES=S"/>
    <n v="145"/>
    <n v="132"/>
    <s v="https://gateway-apim-test.vuce.gob.pe/pass-through-https-cert/cp2/tramiteyrectificacion-query/1.0/tramites/escala/1332/documento/93?"/>
    <s v="https://gateway-apim-test.vuce.gob.pe/pass-through-https-cert/cp2/tramiteyrectificacion-query/1.0/tramites/escala/1332/documento/93?"/>
    <x v="194"/>
  </r>
  <r>
    <s v="PBIP"/>
    <x v="0"/>
    <x v="0"/>
    <x v="130"/>
    <x v="0"/>
    <s v=" https://gateway-apim-test.vuce.gob.pe/pass-through-https-cert/cp2/cambioagenciatripulante-query/1.0/tripulante/lista/2180 "/>
    <s v="No aplica"/>
    <s v=" Bearer eyJhbGciOiJSUzI1NiIsInR5cCIgOiAiSldUIiwia2lkIiA6ICJZbzNJa18xYU9XUk5QcWxPLVJVTmUzVjhESldTU2U0eUgybFp4MG52cy1rIn0.eyJleHAiOjE3NTU1NTAxNjgsImlhdCI6MTc1NTU0ODM2OCwianRpIjoiNWQ2NmQzNDItZjg5Yi00YWUwLTk0M2YtMjFjZTc1YzZhZDcy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xNmI5ZDczMy03ZWNkLTRmMTAtOTY0MS01NTM4MmQ1YTYzZGQ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xNmI5ZDczMy03ZWNkLTRmMTAtOTY0MS01NTM4MmQ1YTYzZGQ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d98S4KMjM9lVoSMesuKgP__65PVpbfTbrGqr1OcdwGYUDG_m0vsjRKaabsoTaS89WU0nlSxRzQcSe7T9jSmmWDHGeUJmuclm8U88J9et0JWVOHAQJ8B-L_jYL-2P-thT6cvnCOgxYxMLA9J0jPsIm4kb9eirIjdQW-M2nlf9sfSrpkSW7wmJaa3N3Oq-mIaQe8zZANyM3G00kR7dAgUAY8d9g5CW5iol_ztZOsF28dmwU3bFidrnbyxCEFlwyITUj8P7uTySpLJJP-40OBb4Fpu1eDQw7-pSJ-w6R67e9YGwQRa2ki7QX-emXQkPojV66B3QeddwMqczylBpM5Cczg "/>
    <n v="101"/>
    <s v=" 101 | Rosa Odar Prueba "/>
    <s v=" application/json, text/plain, */* "/>
    <s v=" No aplica "/>
    <n v="20100010136"/>
    <s v="cambioagenciatripulante-query"/>
    <s v=" https://gateway-apim-test.vuce.gob.pe/pass-through-https-cert/cp2/cambioagenciatripulante-query/1.0/tripulante/lista/2180 "/>
    <n v="123"/>
    <n v="123"/>
    <s v=" https://gateway-apim-test.vuce.gob.pe/pass-through-https-cert/cp2/cambioagenciatripulante-query/1.0/tripulante/lista/2180 "/>
    <s v=" https://gateway-apim-test.vuce.gob.pe/pass-through-https-cert/cp2/cambioagenciatripulante-query/1.0/tripulante/lista/2180 "/>
    <x v="0"/>
  </r>
  <r>
    <s v="PBIP"/>
    <x v="0"/>
    <x v="0"/>
    <x v="131"/>
    <x v="0"/>
    <s v=" https://gateway-apim-test.vuce.gob.pe/pass-through-https-cert/cp2/comunes-query/1.0/documentos-adjuntos?pestanaId=67 "/>
    <s v="No aplica"/>
    <s v=" Bearer eyJhbGciOiJSUzI1NiIsInR5cCIgOiAiSldUIiwia2lkIiA6ICJZbzNJa18xYU9XUk5QcWxPLVJVTmUzVjhESldTU2U0eUgybFp4MG52cy1rIn0.eyJleHAiOjE3NTU1NTAxNjgsImlhdCI6MTc1NTU0ODM2OCwianRpIjoiNWQ2NmQzNDItZjg5Yi00YWUwLTk0M2YtMjFjZTc1YzZhZDcy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xNmI5ZDczMy03ZWNkLTRmMTAtOTY0MS01NTM4MmQ1YTYzZGQ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xNmI5ZDczMy03ZWNkLTRmMTAtOTY0MS01NTM4MmQ1YTYzZGQ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d98S4KMjM9lVoSMesuKgP__65PVpbfTbrGqr1OcdwGYUDG_m0vsjRKaabsoTaS89WU0nlSxRzQcSe7T9jSmmWDHGeUJmuclm8U88J9et0JWVOHAQJ8B-L_jYL-2P-thT6cvnCOgxYxMLA9J0jPsIm4kb9eirIjdQW-M2nlf9sfSrpkSW7wmJaa3N3Oq-mIaQe8zZANyM3G00kR7dAgUAY8d9g5CW5iol_ztZOsF28dmwU3bFidrnbyxCEFlwyITUj8P7uTySpLJJP-40OBb4Fpu1eDQw7-pSJ-w6R67e9YGwQRa2ki7QX-emXQkPojV66B3QeddwMqczylBpM5Cczg "/>
    <n v="101"/>
    <s v=" 101 | Rosa Odar Prueba "/>
    <s v=" application/json, text/plain, */* "/>
    <s v=" No aplica "/>
    <n v="20100010136"/>
    <s v="comunes-query"/>
    <s v=" https://gateway-apim-test.vuce.gob.pe/pass-through-https-cert/cp2/comunes-query/1.0/documentos-adjuntos?pestanaId=67 "/>
    <n v="118"/>
    <n v="105"/>
    <s v=" https://gateway-apim-test.vuce.gob.pe/pass-through-https-cert/cp2/comunes-query/1.0/documentos-adjuntos?"/>
    <s v=" https://gateway-apim-test.vuce.gob.pe/pass-through-https-cert/cp2/comunes-query/1.0/documentos-adjuntos?"/>
    <x v="3"/>
  </r>
  <r>
    <s v="PBIP"/>
    <x v="0"/>
    <x v="0"/>
    <x v="130"/>
    <x v="0"/>
    <s v=" https://gateway-apim-test.vuce.gob.pe/pass-through-https-cert/cp2/comunes-query/1.0/master/allByCode?code=puerto "/>
    <s v="No aplica"/>
    <s v=" Bearer eyJhbGciOiJSUzI1NiIsInR5cCIgOiAiSldUIiwia2lkIiA6ICJZbzNJa18xYU9XUk5QcWxPLVJVTmUzVjhESldTU2U0eUgybFp4MG52cy1rIn0.eyJleHAiOjE3NTU1NTAxNjgsImlhdCI6MTc1NTU0ODM2OCwianRpIjoiNWQ2NmQzNDItZjg5Yi00YWUwLTk0M2YtMjFjZTc1YzZhZDcy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xNmI5ZDczMy03ZWNkLTRmMTAtOTY0MS01NTM4MmQ1YTYzZGQ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xNmI5ZDczMy03ZWNkLTRmMTAtOTY0MS01NTM4MmQ1YTYzZGQ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d98S4KMjM9lVoSMesuKgP__65PVpbfTbrGqr1OcdwGYUDG_m0vsjRKaabsoTaS89WU0nlSxRzQcSe7T9jSmmWDHGeUJmuclm8U88J9et0JWVOHAQJ8B-L_jYL-2P-thT6cvnCOgxYxMLA9J0jPsIm4kb9eirIjdQW-M2nlf9sfSrpkSW7wmJaa3N3Oq-mIaQe8zZANyM3G00kR7dAgUAY8d9g5CW5iol_ztZOsF28dmwU3bFidrnbyxCEFlwyITUj8P7uTySpLJJP-40OBb4Fpu1eDQw7-pSJ-w6R67e9YGwQRa2ki7QX-emXQkPojV66B3QeddwMqczylBpM5Cczg "/>
    <n v="101"/>
    <s v=" 101 | Rosa Odar Prueba "/>
    <s v=" application/json, text/plain, */* "/>
    <s v=" No aplica "/>
    <n v="20100010136"/>
    <s v="comunes-query"/>
    <s v=" https://gateway-apim-test.vuce.gob.pe/pass-through-https-cert/cp2/comunes-query/1.0/master/allByCode?code=puerto "/>
    <n v="114"/>
    <n v="102"/>
    <s v=" https://gateway-apim-test.vuce.gob.pe/pass-through-https-cert/cp2/comunes-query/1.0/master/allByCode?"/>
    <s v=" https://gateway-apim-test.vuce.gob.pe/pass-through-https-cert/cp2/comunes-query/1.0/master/allByCode?"/>
    <x v="46"/>
  </r>
  <r>
    <s v="PBIP"/>
    <x v="0"/>
    <x v="0"/>
    <x v="130"/>
    <x v="0"/>
    <s v=" https://gateway-apim-test.vuce.gob.pe/pass-through-https-cert/cp2/comunes-query/1.0/master/allByCode?code=puerto "/>
    <s v="No aplica"/>
    <s v=" Bearer eyJhbGciOiJSUzI1NiIsInR5cCIgOiAiSldUIiwia2lkIiA6ICJZbzNJa18xYU9XUk5QcWxPLVJVTmUzVjhESldTU2U0eUgybFp4MG52cy1rIn0.eyJleHAiOjE3NTU1NTAxNjgsImlhdCI6MTc1NTU0ODM2OCwianRpIjoiNWQ2NmQzNDItZjg5Yi00YWUwLTk0M2YtMjFjZTc1YzZhZDcy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xNmI5ZDczMy03ZWNkLTRmMTAtOTY0MS01NTM4MmQ1YTYzZGQ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xNmI5ZDczMy03ZWNkLTRmMTAtOTY0MS01NTM4MmQ1YTYzZGQ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d98S4KMjM9lVoSMesuKgP__65PVpbfTbrGqr1OcdwGYUDG_m0vsjRKaabsoTaS89WU0nlSxRzQcSe7T9jSmmWDHGeUJmuclm8U88J9et0JWVOHAQJ8B-L_jYL-2P-thT6cvnCOgxYxMLA9J0jPsIm4kb9eirIjdQW-M2nlf9sfSrpkSW7wmJaa3N3Oq-mIaQe8zZANyM3G00kR7dAgUAY8d9g5CW5iol_ztZOsF28dmwU3bFidrnbyxCEFlwyITUj8P7uTySpLJJP-40OBb4Fpu1eDQw7-pSJ-w6R67e9YGwQRa2ki7QX-emXQkPojV66B3QeddwMqczylBpM5Cczg "/>
    <n v="101"/>
    <s v=" 101 | Rosa Odar Prueba "/>
    <s v=" application/json, text/plain, */* "/>
    <s v=" No aplica "/>
    <n v="20100010136"/>
    <s v="comunes-query"/>
    <s v=" https://gateway-apim-test.vuce.gob.pe/pass-through-https-cert/cp2/comunes-query/1.0/master/allByCode?code=puerto "/>
    <n v="114"/>
    <n v="102"/>
    <s v=" https://gateway-apim-test.vuce.gob.pe/pass-through-https-cert/cp2/comunes-query/1.0/master/allByCode?"/>
    <s v=" https://gateway-apim-test.vuce.gob.pe/pass-through-https-cert/cp2/comunes-query/1.0/master/allByCode?"/>
    <x v="46"/>
  </r>
  <r>
    <s v="PBIP"/>
    <x v="0"/>
    <x v="0"/>
    <x v="130"/>
    <x v="0"/>
    <s v=" https://gateway-apim-test.vuce.gob.pe/pass-through-https-cert/cp2/comunes-query/1.0/master/allByCode?code=puerto "/>
    <s v="No aplica"/>
    <s v=" Bearer eyJhbGciOiJSUzI1NiIsInR5cCIgOiAiSldUIiwia2lkIiA6ICJZbzNJa18xYU9XUk5QcWxPLVJVTmUzVjhESldTU2U0eUgybFp4MG52cy1rIn0.eyJleHAiOjE3NTU1NTAxNjgsImlhdCI6MTc1NTU0ODM2OCwianRpIjoiNWQ2NmQzNDItZjg5Yi00YWUwLTk0M2YtMjFjZTc1YzZhZDcy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xNmI5ZDczMy03ZWNkLTRmMTAtOTY0MS01NTM4MmQ1YTYzZGQ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xNmI5ZDczMy03ZWNkLTRmMTAtOTY0MS01NTM4MmQ1YTYzZGQ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d98S4KMjM9lVoSMesuKgP__65PVpbfTbrGqr1OcdwGYUDG_m0vsjRKaabsoTaS89WU0nlSxRzQcSe7T9jSmmWDHGeUJmuclm8U88J9et0JWVOHAQJ8B-L_jYL-2P-thT6cvnCOgxYxMLA9J0jPsIm4kb9eirIjdQW-M2nlf9sfSrpkSW7wmJaa3N3Oq-mIaQe8zZANyM3G00kR7dAgUAY8d9g5CW5iol_ztZOsF28dmwU3bFidrnbyxCEFlwyITUj8P7uTySpLJJP-40OBb4Fpu1eDQw7-pSJ-w6R67e9YGwQRa2ki7QX-emXQkPojV66B3QeddwMqczylBpM5Cczg "/>
    <n v="101"/>
    <s v=" 101 | Rosa Odar Prueba "/>
    <s v=" application/json, text/plain, */* "/>
    <s v=" No aplica "/>
    <n v="20100010136"/>
    <s v="comunes-query"/>
    <s v=" https://gateway-apim-test.vuce.gob.pe/pass-through-https-cert/cp2/comunes-query/1.0/master/allByCode?code=puerto "/>
    <n v="114"/>
    <n v="102"/>
    <s v=" https://gateway-apim-test.vuce.gob.pe/pass-through-https-cert/cp2/comunes-query/1.0/master/allByCode?"/>
    <s v=" https://gateway-apim-test.vuce.gob.pe/pass-through-https-cert/cp2/comunes-query/1.0/master/allByCode?"/>
    <x v="46"/>
  </r>
  <r>
    <s v="PBIP"/>
    <x v="0"/>
    <x v="0"/>
    <x v="131"/>
    <x v="0"/>
    <s v=" https://gateway-apim-test.vuce.gob.pe/pass-through-https-cert/cp2/comunes-query/1.0/master/allByCodeAndAttribute?estado=%27S%27&amp;code=documento&amp;clase=%27DUE%27 "/>
    <s v="No aplica"/>
    <s v=" Bearer eyJhbGciOiJSUzI1NiIsInR5cCIgOiAiSldUIiwia2lkIiA6ICJZbzNJa18xYU9XUk5QcWxPLVJVTmUzVjhESldTU2U0eUgybFp4MG52cy1rIn0.eyJleHAiOjE3NTU1NTAxNjgsImlhdCI6MTc1NTU0ODM2OCwianRpIjoiNWQ2NmQzNDItZjg5Yi00YWUwLTk0M2YtMjFjZTc1YzZhZDcy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xNmI5ZDczMy03ZWNkLTRmMTAtOTY0MS01NTM4MmQ1YTYzZGQ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xNmI5ZDczMy03ZWNkLTRmMTAtOTY0MS01NTM4MmQ1YTYzZGQ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d98S4KMjM9lVoSMesuKgP__65PVpbfTbrGqr1OcdwGYUDG_m0vsjRKaabsoTaS89WU0nlSxRzQcSe7T9jSmmWDHGeUJmuclm8U88J9et0JWVOHAQJ8B-L_jYL-2P-thT6cvnCOgxYxMLA9J0jPsIm4kb9eirIjdQW-M2nlf9sfSrpkSW7wmJaa3N3Oq-mIaQe8zZANyM3G00kR7dAgUAY8d9g5CW5iol_ztZOsF28dmwU3bFidrnbyxCEFlwyITUj8P7uTySpLJJP-40OBb4Fpu1eDQw7-pSJ-w6R67e9YGwQRa2ki7QX-emXQkPojV66B3QeddwMqczylBpM5Cczg "/>
    <n v="101"/>
    <s v=" 101 | Rosa Odar Prueba "/>
    <s v=" application/json, text/plain, */* "/>
    <s v=" No aplica "/>
    <n v="20100010136"/>
    <s v="comunes-query"/>
    <s v=" https://gateway-apim-test.vuce.gob.pe/pass-through-https-cert/cp2/comunes-query/1.0/master/allByCodeAndAttribute?estado=%27S%27&amp;code=documento&amp;clase=%27DUE%27 "/>
    <n v="160"/>
    <n v="114"/>
    <s v=" https://gateway-apim-test.vuce.gob.pe/pass-through-https-cert/cp2/comunes-query/1.0/master/allByCodeAndAttribute?"/>
    <s v=" https://gateway-apim-test.vuce.gob.pe/pass-through-https-cert/cp2/comunes-query/1.0/master/allByCodeAndAttribute?"/>
    <x v="4"/>
  </r>
  <r>
    <s v="PBIP"/>
    <x v="0"/>
    <x v="0"/>
    <x v="132"/>
    <x v="0"/>
    <s v=" https://gateway-apim-test.vuce.gob.pe/pass-through-https-cert/cp2/comunes-query/1.0/master/allByCodeAndDescription?code=puerto&amp;size=10&amp;description=&amp;page=1 "/>
    <s v="No aplica"/>
    <s v=" Bearer eyJhbGciOiJSUzI1NiIsInR5cCIgOiAiSldUIiwia2lkIiA6ICJZbzNJa18xYU9XUk5QcWxPLVJVTmUzVjhESldTU2U0eUgybFp4MG52cy1rIn0.eyJleHAiOjE3NTU1NTAxNjgsImlhdCI6MTc1NTU0ODM2OCwianRpIjoiNWQ2NmQzNDItZjg5Yi00YWUwLTk0M2YtMjFjZTc1YzZhZDcy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xNmI5ZDczMy03ZWNkLTRmMTAtOTY0MS01NTM4MmQ1YTYzZGQ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xNmI5ZDczMy03ZWNkLTRmMTAtOTY0MS01NTM4MmQ1YTYzZGQ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d98S4KMjM9lVoSMesuKgP__65PVpbfTbrGqr1OcdwGYUDG_m0vsjRKaabsoTaS89WU0nlSxRzQcSe7T9jSmmWDHGeUJmuclm8U88J9et0JWVOHAQJ8B-L_jYL-2P-thT6cvnCOgxYxMLA9J0jPsIm4kb9eirIjdQW-M2nlf9sfSrpkSW7wmJaa3N3Oq-mIaQe8zZANyM3G00kR7dAgUAY8d9g5CW5iol_ztZOsF28dmwU3bFidrnbyxCEFlwyITUj8P7uTySpLJJP-40OBb4Fpu1eDQw7-pSJ-w6R67e9YGwQRa2ki7QX-emXQkPojV66B3QeddwMqczylBpM5Cczg "/>
    <n v="101"/>
    <s v=" 101 | Rosa Odar Prueba "/>
    <s v=" application/json, text/plain, */* "/>
    <s v=" No aplica "/>
    <n v="20100010136"/>
    <s v="comunes-query"/>
    <s v=" https://gateway-apim-test.vuce.gob.pe/pass-through-https-cert/cp2/comunes-query/1.0/master/allByCodeAndDescription?code=puerto&amp;size=10&amp;description=&amp;page=1 "/>
    <n v="156"/>
    <n v="116"/>
    <s v=" https://gateway-apim-test.vuce.gob.pe/pass-through-https-cert/cp2/comunes-query/1.0/master/allByCodeAndDescription?"/>
    <s v=" https://gateway-apim-test.vuce.gob.pe/pass-through-https-cert/cp2/comunes-query/1.0/master/allByCodeAndDescription?"/>
    <x v="5"/>
  </r>
  <r>
    <s v="PBIP"/>
    <x v="0"/>
    <x v="0"/>
    <x v="133"/>
    <x v="0"/>
    <s v=" https://gateway-apim-test.vuce.gob.pe/pass-through-https-cert/cp2/comunes-query/1.0/master/allByCodeAndDescription?code=puerto&amp;size=10&amp;description=&amp;page=1 "/>
    <s v="No aplica"/>
    <s v=" Bearer eyJhbGciOiJSUzI1NiIsInR5cCIgOiAiSldUIiwia2lkIiA6ICJZbzNJa18xYU9XUk5QcWxPLVJVTmUzVjhESldTU2U0eUgybFp4MG52cy1rIn0.eyJleHAiOjE3NTU1NTAxNjgsImlhdCI6MTc1NTU0ODM2OCwianRpIjoiNWQ2NmQzNDItZjg5Yi00YWUwLTk0M2YtMjFjZTc1YzZhZDcy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xNmI5ZDczMy03ZWNkLTRmMTAtOTY0MS01NTM4MmQ1YTYzZGQ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xNmI5ZDczMy03ZWNkLTRmMTAtOTY0MS01NTM4MmQ1YTYzZGQ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d98S4KMjM9lVoSMesuKgP__65PVpbfTbrGqr1OcdwGYUDG_m0vsjRKaabsoTaS89WU0nlSxRzQcSe7T9jSmmWDHGeUJmuclm8U88J9et0JWVOHAQJ8B-L_jYL-2P-thT6cvnCOgxYxMLA9J0jPsIm4kb9eirIjdQW-M2nlf9sfSrpkSW7wmJaa3N3Oq-mIaQe8zZANyM3G00kR7dAgUAY8d9g5CW5iol_ztZOsF28dmwU3bFidrnbyxCEFlwyITUj8P7uTySpLJJP-40OBb4Fpu1eDQw7-pSJ-w6R67e9YGwQRa2ki7QX-emXQkPojV66B3QeddwMqczylBpM5Cczg "/>
    <n v="101"/>
    <s v=" 101 | Rosa Odar Prueba "/>
    <s v=" application/json, text/plain, */* "/>
    <s v=" No aplica "/>
    <n v="20100010136"/>
    <s v="comunes-query"/>
    <s v=" https://gateway-apim-test.vuce.gob.pe/pass-through-https-cert/cp2/comunes-query/1.0/master/allByCodeAndDescription?code=puerto&amp;size=10&amp;description=&amp;page=1 "/>
    <n v="156"/>
    <n v="116"/>
    <s v=" https://gateway-apim-test.vuce.gob.pe/pass-through-https-cert/cp2/comunes-query/1.0/master/allByCodeAndDescription?"/>
    <s v=" https://gateway-apim-test.vuce.gob.pe/pass-through-https-cert/cp2/comunes-query/1.0/master/allByCodeAndDescription?"/>
    <x v="5"/>
  </r>
  <r>
    <s v="PBIP"/>
    <x v="0"/>
    <x v="0"/>
    <x v="134"/>
    <x v="0"/>
    <s v=" https://gateway-apim-test.vuce.gob.pe/pass-through-https-cert/cp2/comunes-query/1.0/master/allByCodeAndDescription?code=puerto&amp;size=10&amp;description=&amp;page=1 "/>
    <s v="No aplica"/>
    <s v=" Bearer eyJhbGciOiJSUzI1NiIsInR5cCIgOiAiSldUIiwia2lkIiA6ICJZbzNJa18xYU9XUk5QcWxPLVJVTmUzVjhESldTU2U0eUgybFp4MG52cy1rIn0.eyJleHAiOjE3NTU1NTAxNjgsImlhdCI6MTc1NTU0ODM2OCwianRpIjoiNWQ2NmQzNDItZjg5Yi00YWUwLTk0M2YtMjFjZTc1YzZhZDcy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xNmI5ZDczMy03ZWNkLTRmMTAtOTY0MS01NTM4MmQ1YTYzZGQ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xNmI5ZDczMy03ZWNkLTRmMTAtOTY0MS01NTM4MmQ1YTYzZGQ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d98S4KMjM9lVoSMesuKgP__65PVpbfTbrGqr1OcdwGYUDG_m0vsjRKaabsoTaS89WU0nlSxRzQcSe7T9jSmmWDHGeUJmuclm8U88J9et0JWVOHAQJ8B-L_jYL-2P-thT6cvnCOgxYxMLA9J0jPsIm4kb9eirIjdQW-M2nlf9sfSrpkSW7wmJaa3N3Oq-mIaQe8zZANyM3G00kR7dAgUAY8d9g5CW5iol_ztZOsF28dmwU3bFidrnbyxCEFlwyITUj8P7uTySpLJJP-40OBb4Fpu1eDQw7-pSJ-w6R67e9YGwQRa2ki7QX-emXQkPojV66B3QeddwMqczylBpM5Cczg "/>
    <n v="101"/>
    <s v=" 101 | Rosa Odar Prueba "/>
    <s v=" application/json, text/plain, */* "/>
    <s v=" No aplica "/>
    <n v="20100010136"/>
    <s v="comunes-query"/>
    <s v=" https://gateway-apim-test.vuce.gob.pe/pass-through-https-cert/cp2/comunes-query/1.0/master/allByCodeAndDescription?code=puerto&amp;size=10&amp;description=&amp;page=1 "/>
    <n v="156"/>
    <n v="116"/>
    <s v=" https://gateway-apim-test.vuce.gob.pe/pass-through-https-cert/cp2/comunes-query/1.0/master/allByCodeAndDescription?"/>
    <s v=" https://gateway-apim-test.vuce.gob.pe/pass-through-https-cert/cp2/comunes-query/1.0/master/allByCodeAndDescription?"/>
    <x v="5"/>
  </r>
  <r>
    <s v="PBIP"/>
    <x v="0"/>
    <x v="0"/>
    <x v="135"/>
    <x v="0"/>
    <s v=" https://gateway-apim-test.vuce.gob.pe/pass-through-https-cert/cp2/comunes-query/1.0/master/allByCodeAndDescription?code=puerto&amp;size=10&amp;description=&amp;page=1 "/>
    <s v="No aplica"/>
    <s v=" Bearer eyJhbGciOiJSUzI1NiIsInR5cCIgOiAiSldUIiwia2lkIiA6ICJZbzNJa18xYU9XUk5QcWxPLVJVTmUzVjhESldTU2U0eUgybFp4MG52cy1rIn0.eyJleHAiOjE3NTU1NTAxNjgsImlhdCI6MTc1NTU0ODM2OCwianRpIjoiNWQ2NmQzNDItZjg5Yi00YWUwLTk0M2YtMjFjZTc1YzZhZDcy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xNmI5ZDczMy03ZWNkLTRmMTAtOTY0MS01NTM4MmQ1YTYzZGQ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xNmI5ZDczMy03ZWNkLTRmMTAtOTY0MS01NTM4MmQ1YTYzZGQ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d98S4KMjM9lVoSMesuKgP__65PVpbfTbrGqr1OcdwGYUDG_m0vsjRKaabsoTaS89WU0nlSxRzQcSe7T9jSmmWDHGeUJmuclm8U88J9et0JWVOHAQJ8B-L_jYL-2P-thT6cvnCOgxYxMLA9J0jPsIm4kb9eirIjdQW-M2nlf9sfSrpkSW7wmJaa3N3Oq-mIaQe8zZANyM3G00kR7dAgUAY8d9g5CW5iol_ztZOsF28dmwU3bFidrnbyxCEFlwyITUj8P7uTySpLJJP-40OBb4Fpu1eDQw7-pSJ-w6R67e9YGwQRa2ki7QX-emXQkPojV66B3QeddwMqczylBpM5Cczg "/>
    <n v="101"/>
    <s v=" 101 | Rosa Odar Prueba "/>
    <s v=" application/json, text/plain, */* "/>
    <s v=" No aplica "/>
    <n v="20100010136"/>
    <s v="comunes-query"/>
    <s v=" https://gateway-apim-test.vuce.gob.pe/pass-through-https-cert/cp2/comunes-query/1.0/master/allByCodeAndDescription?code=puerto&amp;size=10&amp;description=&amp;page=1 "/>
    <n v="156"/>
    <n v="116"/>
    <s v=" https://gateway-apim-test.vuce.gob.pe/pass-through-https-cert/cp2/comunes-query/1.0/master/allByCodeAndDescription?"/>
    <s v=" https://gateway-apim-test.vuce.gob.pe/pass-through-https-cert/cp2/comunes-query/1.0/master/allByCodeAndDescription?"/>
    <x v="5"/>
  </r>
  <r>
    <s v="PBIP"/>
    <x v="0"/>
    <x v="0"/>
    <x v="136"/>
    <x v="0"/>
    <s v=" https://gateway-apim-test.vuce.gob.pe/pass-through-https-cert/cp2/comunes-query/1.0/master/allByCodeAndDescription?code=puerto&amp;size=10&amp;description=&amp;page=1 "/>
    <s v="No aplica"/>
    <s v=" Bearer eyJhbGciOiJSUzI1NiIsInR5cCIgOiAiSldUIiwia2lkIiA6ICJZbzNJa18xYU9XUk5QcWxPLVJVTmUzVjhESldTU2U0eUgybFp4MG52cy1rIn0.eyJleHAiOjE3NTU1NTAxNjgsImlhdCI6MTc1NTU0ODM2OCwianRpIjoiNWQ2NmQzNDItZjg5Yi00YWUwLTk0M2YtMjFjZTc1YzZhZDcy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xNmI5ZDczMy03ZWNkLTRmMTAtOTY0MS01NTM4MmQ1YTYzZGQ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xNmI5ZDczMy03ZWNkLTRmMTAtOTY0MS01NTM4MmQ1YTYzZGQ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d98S4KMjM9lVoSMesuKgP__65PVpbfTbrGqr1OcdwGYUDG_m0vsjRKaabsoTaS89WU0nlSxRzQcSe7T9jSmmWDHGeUJmuclm8U88J9et0JWVOHAQJ8B-L_jYL-2P-thT6cvnCOgxYxMLA9J0jPsIm4kb9eirIjdQW-M2nlf9sfSrpkSW7wmJaa3N3Oq-mIaQe8zZANyM3G00kR7dAgUAY8d9g5CW5iol_ztZOsF28dmwU3bFidrnbyxCEFlwyITUj8P7uTySpLJJP-40OBb4Fpu1eDQw7-pSJ-w6R67e9YGwQRa2ki7QX-emXQkPojV66B3QeddwMqczylBpM5Cczg "/>
    <n v="101"/>
    <s v=" 101 | Rosa Odar Prueba "/>
    <s v=" application/json, text/plain, */* "/>
    <s v=" No aplica "/>
    <n v="20100010136"/>
    <s v="comunes-query"/>
    <s v=" https://gateway-apim-test.vuce.gob.pe/pass-through-https-cert/cp2/comunes-query/1.0/master/allByCodeAndDescription?code=puerto&amp;size=10&amp;description=&amp;page=1 "/>
    <n v="156"/>
    <n v="116"/>
    <s v=" https://gateway-apim-test.vuce.gob.pe/pass-through-https-cert/cp2/comunes-query/1.0/master/allByCodeAndDescription?"/>
    <s v=" https://gateway-apim-test.vuce.gob.pe/pass-through-https-cert/cp2/comunes-query/1.0/master/allByCodeAndDescription?"/>
    <x v="5"/>
  </r>
  <r>
    <s v="PBIP"/>
    <x v="0"/>
    <x v="0"/>
    <x v="137"/>
    <x v="0"/>
    <s v=" https://gateway-apim-test.vuce.gob.pe/pass-through-https-cert/cp2/comunes-query/1.0/master/allByCodeAndDescription?code=puerto&amp;size=10&amp;description=&amp;page=1 "/>
    <s v="No aplica"/>
    <s v=" Bearer eyJhbGciOiJSUzI1NiIsInR5cCIgOiAiSldUIiwia2lkIiA6ICJZbzNJa18xYU9XUk5QcWxPLVJVTmUzVjhESldTU2U0eUgybFp4MG52cy1rIn0.eyJleHAiOjE3NTU1NTAxNjgsImlhdCI6MTc1NTU0ODM2OCwianRpIjoiNWQ2NmQzNDItZjg5Yi00YWUwLTk0M2YtMjFjZTc1YzZhZDcy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xNmI5ZDczMy03ZWNkLTRmMTAtOTY0MS01NTM4MmQ1YTYzZGQ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xNmI5ZDczMy03ZWNkLTRmMTAtOTY0MS01NTM4MmQ1YTYzZGQ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d98S4KMjM9lVoSMesuKgP__65PVpbfTbrGqr1OcdwGYUDG_m0vsjRKaabsoTaS89WU0nlSxRzQcSe7T9jSmmWDHGeUJmuclm8U88J9et0JWVOHAQJ8B-L_jYL-2P-thT6cvnCOgxYxMLA9J0jPsIm4kb9eirIjdQW-M2nlf9sfSrpkSW7wmJaa3N3Oq-mIaQe8zZANyM3G00kR7dAgUAY8d9g5CW5iol_ztZOsF28dmwU3bFidrnbyxCEFlwyITUj8P7uTySpLJJP-40OBb4Fpu1eDQw7-pSJ-w6R67e9YGwQRa2ki7QX-emXQkPojV66B3QeddwMqczylBpM5Cczg "/>
    <n v="101"/>
    <s v=" 101 | Rosa Odar Prueba "/>
    <s v=" application/json, text/plain, */* "/>
    <s v=" No aplica "/>
    <n v="20100010136"/>
    <s v="comunes-query"/>
    <s v=" https://gateway-apim-test.vuce.gob.pe/pass-through-https-cert/cp2/comunes-query/1.0/master/allByCodeAndDescription?code=puerto&amp;size=10&amp;description=&amp;page=1 "/>
    <n v="156"/>
    <n v="116"/>
    <s v=" https://gateway-apim-test.vuce.gob.pe/pass-through-https-cert/cp2/comunes-query/1.0/master/allByCodeAndDescription?"/>
    <s v=" https://gateway-apim-test.vuce.gob.pe/pass-through-https-cert/cp2/comunes-query/1.0/master/allByCodeAndDescription?"/>
    <x v="5"/>
  </r>
  <r>
    <s v="PBIP"/>
    <x v="0"/>
    <x v="0"/>
    <x v="131"/>
    <x v="1"/>
    <s v=" https://gateway-apim-test.vuce.gob.pe/pass-through-https-cert/cp2/escaladocumento-command/1.0/escala-documentos "/>
    <s v="No aplica"/>
    <s v=" Bearer eyJhbGciOiJSUzI1NiIsInR5cCIgOiAiSldUIiwia2lkIiA6ICJZbzNJa18xYU9XUk5QcWxPLVJVTmUzVjhESldTU2U0eUgybFp4MG52cy1rIn0.eyJleHAiOjE3NTU1NTAxNjgsImlhdCI6MTc1NTU0ODM2OCwianRpIjoiNWQ2NmQzNDItZjg5Yi00YWUwLTk0M2YtMjFjZTc1YzZhZDcy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xNmI5ZDczMy03ZWNkLTRmMTAtOTY0MS01NTM4MmQ1YTYzZGQ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xNmI5ZDczMy03ZWNkLTRmMTAtOTY0MS01NTM4MmQ1YTYzZGQ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d98S4KMjM9lVoSMesuKgP__65PVpbfTbrGqr1OcdwGYUDG_m0vsjRKaabsoTaS89WU0nlSxRzQcSe7T9jSmmWDHGeUJmuclm8U88J9et0JWVOHAQJ8B-L_jYL-2P-thT6cvnCOgxYxMLA9J0jPsIm4kb9eirIjdQW-M2nlf9sfSrpkSW7wmJaa3N3Oq-mIaQe8zZANyM3G00kR7dAgUAY8d9g5CW5iol_ztZOsF28dmwU3bFidrnbyxCEFlwyITUj8P7uTySpLJJP-40OBb4Fpu1eDQw7-pSJ-w6R67e9YGwQRa2ki7QX-emXQkPojV66B3QeddwMqczylBpM5Cczg "/>
    <n v="101"/>
    <s v=" 101 | Rosa Odar Prueba "/>
    <s v=" application/json, text/plain, */* "/>
    <s v=" multipart/form-data; boundary=----WebKitFormBoundary1c1Ofvcloop3UpeS "/>
    <n v="20100010136"/>
    <s v="escaladocumento-command"/>
    <s v=" https://gateway-apim-test.vuce.gob.pe/pass-through-https-cert/cp2/escaladocumento-command/1.0/escala-documentos "/>
    <n v="113"/>
    <n v="113"/>
    <s v=" https://gateway-apim-test.vuce.gob.pe/pass-through-https-cert/cp2/escaladocumento-command/1.0/escala-documentos "/>
    <s v=" https://gateway-apim-test.vuce.gob.pe/pass-through-https-cert/cp2/escaladocumento-command/1.0/escala-documentos "/>
    <x v="7"/>
  </r>
  <r>
    <s v="PBIP"/>
    <x v="0"/>
    <x v="0"/>
    <x v="131"/>
    <x v="0"/>
    <s v=" https://gateway-apim-test.vuce.gob.pe/pass-through-https-cert/cp2/escaladocumento-query/1.0/escala-documentos?escalaId=2180&amp;indicador=E&amp;pestanaId=67 "/>
    <s v="No aplica"/>
    <s v=" Bearer eyJhbGciOiJSUzI1NiIsInR5cCIgOiAiSldUIiwia2lkIiA6ICJZbzNJa18xYU9XUk5QcWxPLVJVTmUzVjhESldTU2U0eUgybFp4MG52cy1rIn0.eyJleHAiOjE3NTU1NTAxNjgsImlhdCI6MTc1NTU0ODM2OCwianRpIjoiNWQ2NmQzNDItZjg5Yi00YWUwLTk0M2YtMjFjZTc1YzZhZDcy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xNmI5ZDczMy03ZWNkLTRmMTAtOTY0MS01NTM4MmQ1YTYzZGQ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xNmI5ZDczMy03ZWNkLTRmMTAtOTY0MS01NTM4MmQ1YTYzZGQ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d98S4KMjM9lVoSMesuKgP__65PVpbfTbrGqr1OcdwGYUDG_m0vsjRKaabsoTaS89WU0nlSxRzQcSe7T9jSmmWDHGeUJmuclm8U88J9et0JWVOHAQJ8B-L_jYL-2P-thT6cvnCOgxYxMLA9J0jPsIm4kb9eirIjdQW-M2nlf9sfSrpkSW7wmJaa3N3Oq-mIaQe8zZANyM3G00kR7dAgUAY8d9g5CW5iol_ztZOsF28dmwU3bFidrnbyxCEFlwyITUj8P7uTySpLJJP-40OBb4Fpu1eDQw7-pSJ-w6R67e9YGwQRa2ki7QX-emXQkPojV66B3QeddwMqczylBpM5Cczg "/>
    <n v="101"/>
    <s v=" 101 | Rosa Odar Prueba "/>
    <s v=" application/json, text/plain, */* "/>
    <s v=" No aplica "/>
    <n v="20100010136"/>
    <s v="escaladocumento-query"/>
    <s v=" https://gateway-apim-test.vuce.gob.pe/pass-through-https-cert/cp2/escaladocumento-query/1.0/escala-documentos?escalaId=2180&amp;indicador=E&amp;pestanaId=67 "/>
    <n v="150"/>
    <n v="111"/>
    <s v=" https://gateway-apim-test.vuce.gob.pe/pass-through-https-cert/cp2/escaladocumento-query/1.0/escala-documentos?"/>
    <s v=" https://gateway-apim-test.vuce.gob.pe/pass-through-https-cert/cp2/escaladocumento-query/1.0/escala-documentos?"/>
    <x v="8"/>
  </r>
  <r>
    <s v="PBIP"/>
    <x v="0"/>
    <x v="0"/>
    <x v="131"/>
    <x v="0"/>
    <s v=" https://gateway-apim-test.vuce.gob.pe/pass-through-https-cert/cp2/escaladocumento-query/1.0/escala-documentos?escalaId=2180&amp;indicador=E&amp;pestanaId=67 "/>
    <s v="No aplica"/>
    <s v=" Bearer eyJhbGciOiJSUzI1NiIsInR5cCIgOiAiSldUIiwia2lkIiA6ICJZbzNJa18xYU9XUk5QcWxPLVJVTmUzVjhESldTU2U0eUgybFp4MG52cy1rIn0.eyJleHAiOjE3NTU1NTAxNjgsImlhdCI6MTc1NTU0ODM2OCwianRpIjoiNWQ2NmQzNDItZjg5Yi00YWUwLTk0M2YtMjFjZTc1YzZhZDcy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xNmI5ZDczMy03ZWNkLTRmMTAtOTY0MS01NTM4MmQ1YTYzZGQ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xNmI5ZDczMy03ZWNkLTRmMTAtOTY0MS01NTM4MmQ1YTYzZGQ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d98S4KMjM9lVoSMesuKgP__65PVpbfTbrGqr1OcdwGYUDG_m0vsjRKaabsoTaS89WU0nlSxRzQcSe7T9jSmmWDHGeUJmuclm8U88J9et0JWVOHAQJ8B-L_jYL-2P-thT6cvnCOgxYxMLA9J0jPsIm4kb9eirIjdQW-M2nlf9sfSrpkSW7wmJaa3N3Oq-mIaQe8zZANyM3G00kR7dAgUAY8d9g5CW5iol_ztZOsF28dmwU3bFidrnbyxCEFlwyITUj8P7uTySpLJJP-40OBb4Fpu1eDQw7-pSJ-w6R67e9YGwQRa2ki7QX-emXQkPojV66B3QeddwMqczylBpM5Cczg "/>
    <n v="101"/>
    <s v=" 101 | Rosa Odar Prueba "/>
    <s v=" application/json, text/plain, */* "/>
    <s v=" No aplica "/>
    <n v="20100010136"/>
    <s v="escaladocumento-query"/>
    <s v=" https://gateway-apim-test.vuce.gob.pe/pass-through-https-cert/cp2/escaladocumento-query/1.0/escala-documentos?escalaId=2180&amp;indicador=E&amp;pestanaId=67 "/>
    <n v="150"/>
    <n v="111"/>
    <s v=" https://gateway-apim-test.vuce.gob.pe/pass-through-https-cert/cp2/escaladocumento-query/1.0/escala-documentos?"/>
    <s v=" https://gateway-apim-test.vuce.gob.pe/pass-through-https-cert/cp2/escaladocumento-query/1.0/escala-documentos?"/>
    <x v="8"/>
  </r>
  <r>
    <s v="PBIP"/>
    <x v="0"/>
    <x v="0"/>
    <x v="138"/>
    <x v="0"/>
    <s v=" https://gateway-apim-test.vuce.gob.pe/pass-through-https-cert/cp2/fichatecnica-query/1.0/documento?numberpage=1&amp;idFichaTecnicaDet=3489&amp;sizepage=100 "/>
    <s v="No aplica"/>
    <s v=" Bearer eyJhbGciOiJSUzI1NiIsInR5cCIgOiAiSldUIiwia2lkIiA6ICJZbzNJa18xYU9XUk5QcWxPLVJVTmUzVjhESldTU2U0eUgybFp4MG52cy1rIn0.eyJleHAiOjE3NTU1NTAxNjgsImlhdCI6MTc1NTU0ODM2OCwianRpIjoiNWQ2NmQzNDItZjg5Yi00YWUwLTk0M2YtMjFjZTc1YzZhZDcy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xNmI5ZDczMy03ZWNkLTRmMTAtOTY0MS01NTM4MmQ1YTYzZGQ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xNmI5ZDczMy03ZWNkLTRmMTAtOTY0MS01NTM4MmQ1YTYzZGQ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d98S4KMjM9lVoSMesuKgP__65PVpbfTbrGqr1OcdwGYUDG_m0vsjRKaabsoTaS89WU0nlSxRzQcSe7T9jSmmWDHGeUJmuclm8U88J9et0JWVOHAQJ8B-L_jYL-2P-thT6cvnCOgxYxMLA9J0jPsIm4kb9eirIjdQW-M2nlf9sfSrpkSW7wmJaa3N3Oq-mIaQe8zZANyM3G00kR7dAgUAY8d9g5CW5iol_ztZOsF28dmwU3bFidrnbyxCEFlwyITUj8P7uTySpLJJP-40OBb4Fpu1eDQw7-pSJ-w6R67e9YGwQRa2ki7QX-emXQkPojV66B3QeddwMqczylBpM5Cczg "/>
    <n v="101"/>
    <s v=" 101 | Rosa Odar Prueba "/>
    <s v=" application/json, text/plain, */* "/>
    <s v=" No aplica "/>
    <n v="20100010136"/>
    <s v="fichatecnica-query"/>
    <s v=" https://gateway-apim-test.vuce.gob.pe/pass-through-https-cert/cp2/fichatecnica-query/1.0/documento?numberpage=1&amp;idFichaTecnicaDet=3489&amp;sizepage=100 "/>
    <n v="149"/>
    <n v="100"/>
    <s v=" https://gateway-apim-test.vuce.gob.pe/pass-through-https-cert/cp2/fichatecnica-query/1.0/documento?"/>
    <s v=" https://gateway-apim-test.vuce.gob.pe/pass-through-https-cert/cp2/fichatecnica-query/1.0/documento?"/>
    <x v="110"/>
  </r>
  <r>
    <s v="PBIP"/>
    <x v="0"/>
    <x v="0"/>
    <x v="139"/>
    <x v="0"/>
    <s v=" https://gateway-apim-test.vuce.gob.pe/pass-through-https-cert/cp2/fichatecnica-query/1.0/documento?numberpage=1&amp;idFichaTecnicaDet=3489&amp;sizepage=100 "/>
    <s v="No aplica"/>
    <s v=" Bearer eyJhbGciOiJSUzI1NiIsInR5cCIgOiAiSldUIiwia2lkIiA6ICJZbzNJa18xYU9XUk5QcWxPLVJVTmUzVjhESldTU2U0eUgybFp4MG52cy1rIn0.eyJleHAiOjE3NTU1NTAxNjgsImlhdCI6MTc1NTU0ODM2OCwianRpIjoiNWQ2NmQzNDItZjg5Yi00YWUwLTk0M2YtMjFjZTc1YzZhZDcy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xNmI5ZDczMy03ZWNkLTRmMTAtOTY0MS01NTM4MmQ1YTYzZGQ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xNmI5ZDczMy03ZWNkLTRmMTAtOTY0MS01NTM4MmQ1YTYzZGQ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d98S4KMjM9lVoSMesuKgP__65PVpbfTbrGqr1OcdwGYUDG_m0vsjRKaabsoTaS89WU0nlSxRzQcSe7T9jSmmWDHGeUJmuclm8U88J9et0JWVOHAQJ8B-L_jYL-2P-thT6cvnCOgxYxMLA9J0jPsIm4kb9eirIjdQW-M2nlf9sfSrpkSW7wmJaa3N3Oq-mIaQe8zZANyM3G00kR7dAgUAY8d9g5CW5iol_ztZOsF28dmwU3bFidrnbyxCEFlwyITUj8P7uTySpLJJP-40OBb4Fpu1eDQw7-pSJ-w6R67e9YGwQRa2ki7QX-emXQkPojV66B3QeddwMqczylBpM5Cczg "/>
    <n v="101"/>
    <s v=" 101 | Rosa Odar Prueba "/>
    <s v=" application/json, text/plain, */* "/>
    <s v=" No aplica "/>
    <n v="20100010136"/>
    <s v="fichatecnica-query"/>
    <s v=" https://gateway-apim-test.vuce.gob.pe/pass-through-https-cert/cp2/fichatecnica-query/1.0/documento?numberpage=1&amp;idFichaTecnicaDet=3489&amp;sizepage=100 "/>
    <n v="149"/>
    <n v="100"/>
    <s v=" https://gateway-apim-test.vuce.gob.pe/pass-through-https-cert/cp2/fichatecnica-query/1.0/documento?"/>
    <s v=" https://gateway-apim-test.vuce.gob.pe/pass-through-https-cert/cp2/fichatecnica-query/1.0/documento?"/>
    <x v="110"/>
  </r>
  <r>
    <s v="PBIP"/>
    <x v="0"/>
    <x v="0"/>
    <x v="131"/>
    <x v="0"/>
    <s v=" https://gateway-apim-test.vuce.gob.pe/pass-through-https-cert/cp2/fichatecnica-query/1.0/documentos?ecmDocumentoId=80EBBE98-0000-C224-8B81-5FDC9F8F380A "/>
    <s v="No aplica"/>
    <s v=" Bearer eyJhbGciOiJSUzI1NiIsInR5cCIgOiAiSldUIiwia2lkIiA6ICJZbzNJa18xYU9XUk5QcWxPLVJVTmUzVjhESldTU2U0eUgybFp4MG52cy1rIn0.eyJleHAiOjE3NTU1NTAxNjgsImlhdCI6MTc1NTU0ODM2OCwianRpIjoiNWQ2NmQzNDItZjg5Yi00YWUwLTk0M2YtMjFjZTc1YzZhZDcy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xNmI5ZDczMy03ZWNkLTRmMTAtOTY0MS01NTM4MmQ1YTYzZGQ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xNmI5ZDczMy03ZWNkLTRmMTAtOTY0MS01NTM4MmQ1YTYzZGQ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d98S4KMjM9lVoSMesuKgP__65PVpbfTbrGqr1OcdwGYUDG_m0vsjRKaabsoTaS89WU0nlSxRzQcSe7T9jSmmWDHGeUJmuclm8U88J9et0JWVOHAQJ8B-L_jYL-2P-thT6cvnCOgxYxMLA9J0jPsIm4kb9eirIjdQW-M2nlf9sfSrpkSW7wmJaa3N3Oq-mIaQe8zZANyM3G00kR7dAgUAY8d9g5CW5iol_ztZOsF28dmwU3bFidrnbyxCEFlwyITUj8P7uTySpLJJP-40OBb4Fpu1eDQw7-pSJ-w6R67e9YGwQRa2ki7QX-emXQkPojV66B3QeddwMqczylBpM5Cczg "/>
    <n v="101"/>
    <s v=" 101 | Rosa Odar Prueba "/>
    <s v=" application/json, text/plain, */* "/>
    <s v=" No aplica "/>
    <n v="20100010136"/>
    <s v="fichatecnica-query"/>
    <s v=" https://gateway-apim-test.vuce.gob.pe/pass-through-https-cert/cp2/fichatecnica-query/1.0/documentos?ecmDocumentoId=80EBBE98-0000-C224-8B81-5FDC9F8F380A "/>
    <n v="153"/>
    <n v="101"/>
    <s v=" https://gateway-apim-test.vuce.gob.pe/pass-through-https-cert/cp2/fichatecnica-query/1.0/documentos?"/>
    <s v=" https://gateway-apim-test.vuce.gob.pe/pass-through-https-cert/cp2/fichatecnica-query/1.0/documentos?"/>
    <x v="9"/>
  </r>
  <r>
    <s v="PBIP"/>
    <x v="0"/>
    <x v="0"/>
    <x v="140"/>
    <x v="2"/>
    <s v=" https://gateway-apim-test.vuce.gob.pe/pass-through-https-cert/cp2/gestionduenave-command/1.0/actividad-nave/update-all "/>
    <s v=" [{&quot;escalaId&quot;:2180,&quot;fechaInicioAct&quot;:&quot;2025-08-04T10:00:00&quot;,&quot;fechaFinAct&quot;:&quot;2025-08-23T10:00:00&quot;,&quot;puertoActividadId&quot;:7,&quot;actividad&quot;:&quot;PESQUERO&quot;,&quot;latitudGrados&quot;:12,&quot;latitudMinutos&quot;:12,&quot;latitudSegundos&quot;:12,&quot;latitudDireccion&quot;:&quot;N&quot;,&quot;longitudGrados&quot;:12,&quot;longitudMinutos&quot;:12,&quot;longitudSegundos&quot;:12,&quot;longitudDireccion&quot;:&quot;E&quot;,&quot;medidaAplicada&quot;:&quot;MTS&quot;,&quot;estado&quot;:&quot;S&quot;,&quot;latitudActividad&quot;:12.203333333333333,&quot;longitudActividad&quot;:12.203333333333333,&quot;actividadNaveId&quot;:-1,&quot;auditInfo&quot;:{&quot;estado&quot;:&quot;S&quot;}}] "/>
    <s v=" Bearer eyJhbGciOiJSUzI1NiIsInR5cCIgOiAiSldUIiwia2lkIiA6ICJZbzNJa18xYU9XUk5QcWxPLVJVTmUzVjhESldTU2U0eUgybFp4MG52cy1rIn0.eyJleHAiOjE3NTU1NTAxNjgsImlhdCI6MTc1NTU0ODM2OCwianRpIjoiNWQ2NmQzNDItZjg5Yi00YWUwLTk0M2YtMjFjZTc1YzZhZDcy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xNmI5ZDczMy03ZWNkLTRmMTAtOTY0MS01NTM4MmQ1YTYzZGQ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xNmI5ZDczMy03ZWNkLTRmMTAtOTY0MS01NTM4MmQ1YTYzZGQ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d98S4KMjM9lVoSMesuKgP__65PVpbfTbrGqr1OcdwGYUDG_m0vsjRKaabsoTaS89WU0nlSxRzQcSe7T9jSmmWDHGeUJmuclm8U88J9et0JWVOHAQJ8B-L_jYL-2P-thT6cvnCOgxYxMLA9J0jPsIm4kb9eirIjdQW-M2nlf9sfSrpkSW7wmJaa3N3Oq-mIaQe8zZANyM3G00kR7dAgUAY8d9g5CW5iol_ztZOsF28dmwU3bFidrnbyxCEFlwyITUj8P7uTySpLJJP-40OBb4Fpu1eDQw7-pSJ-w6R67e9YGwQRa2ki7QX-emXQkPojV66B3QeddwMqczylBpM5Cczg "/>
    <n v="101"/>
    <s v=" 101 | Rosa Odar Prueba "/>
    <s v=" application/json, text/plain, */* "/>
    <s v=" application/json "/>
    <n v="20100010136"/>
    <s v="gestionduenave-command"/>
    <s v=" https://gateway-apim-test.vuce.gob.pe/pass-through-https-cert/cp2/gestionduenave-command/1.0/actividad-nave/update-all "/>
    <n v="120"/>
    <n v="120"/>
    <s v=" https://gateway-apim-test.vuce.gob.pe/pass-through-https-cert/cp2/gestionduenave-command/1.0/actividad-nave/update-all "/>
    <s v=" https://gateway-apim-test.vuce.gob.pe/pass-through-https-cert/cp2/gestionduenave-command/1.0/actividad-nave/update-all "/>
    <x v="196"/>
  </r>
  <r>
    <s v="PBIP"/>
    <x v="0"/>
    <x v="0"/>
    <x v="141"/>
    <x v="2"/>
    <s v=" https://gateway-apim-test.vuce.gob.pe/pass-through-https-cert/cp2/gestionduenave-command/1.0/actividad-nave/update-all "/>
    <s v=" [{&quot;actividadNaveId&quot;:212,&quot;escalaId&quot;:2180,&quot;fechaInicioAct&quot;:&quot;2025-08-04T00:00:00&quot;,&quot;fechaFinAct&quot;:&quot;2025-08-23T00:00:00&quot;,&quot;puertoActividadId&quot;:7,&quot;latitudActividad&quot;:&quot;12.203333&quot;,&quot;longitudActividad&quot;:&quot;12.203333&quot;,&quot;actividad&quot;:&quot;PESQUERO&quot;,&quot;medidaAplicada&quot;:&quot;MTS&quot;,&quot;auditInfo&quot;:{&quot;estado&quot;:&quot;S&quot;}}] "/>
    <s v=" Bearer eyJhbGciOiJSUzI1NiIsInR5cCIgOiAiSldUIiwia2lkIiA6ICJZbzNJa18xYU9XUk5QcWxPLVJVTmUzVjhESldTU2U0eUgybFp4MG52cy1rIn0.eyJleHAiOjE3NTU1NTAxNjgsImlhdCI6MTc1NTU0ODM2OCwianRpIjoiNWQ2NmQzNDItZjg5Yi00YWUwLTk0M2YtMjFjZTc1YzZhZDcy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xNmI5ZDczMy03ZWNkLTRmMTAtOTY0MS01NTM4MmQ1YTYzZGQ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xNmI5ZDczMy03ZWNkLTRmMTAtOTY0MS01NTM4MmQ1YTYzZGQ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d98S4KMjM9lVoSMesuKgP__65PVpbfTbrGqr1OcdwGYUDG_m0vsjRKaabsoTaS89WU0nlSxRzQcSe7T9jSmmWDHGeUJmuclm8U88J9et0JWVOHAQJ8B-L_jYL-2P-thT6cvnCOgxYxMLA9J0jPsIm4kb9eirIjdQW-M2nlf9sfSrpkSW7wmJaa3N3Oq-mIaQe8zZANyM3G00kR7dAgUAY8d9g5CW5iol_ztZOsF28dmwU3bFidrnbyxCEFlwyITUj8P7uTySpLJJP-40OBb4Fpu1eDQw7-pSJ-w6R67e9YGwQRa2ki7QX-emXQkPojV66B3QeddwMqczylBpM5Cczg "/>
    <n v="101"/>
    <s v=" 101 | Rosa Odar Prueba "/>
    <s v=" application/json, text/plain, */* "/>
    <s v=" application/json "/>
    <n v="20100010136"/>
    <s v="gestionduenave-command"/>
    <s v=" https://gateway-apim-test.vuce.gob.pe/pass-through-https-cert/cp2/gestionduenave-command/1.0/actividad-nave/update-all "/>
    <n v="120"/>
    <n v="120"/>
    <s v=" https://gateway-apim-test.vuce.gob.pe/pass-through-https-cert/cp2/gestionduenave-command/1.0/actividad-nave/update-all "/>
    <s v=" https://gateway-apim-test.vuce.gob.pe/pass-through-https-cert/cp2/gestionduenave-command/1.0/actividad-nave/update-all "/>
    <x v="196"/>
  </r>
  <r>
    <s v="PBIP"/>
    <x v="0"/>
    <x v="0"/>
    <x v="137"/>
    <x v="1"/>
    <s v=" https://gateway-apim-test.vuce.gob.pe/pass-through-https-cert/cp2/gestionduenave-command/1.0/coordenadas/decimal-to-gms "/>
    <s v=" {&quot;value&quot;:12.203333333333333,&quot;latitud&quot;:true} "/>
    <s v=" Bearer eyJhbGciOiJSUzI1NiIsInR5cCIgOiAiSldUIiwia2lkIiA6ICJZbzNJa18xYU9XUk5QcWxPLVJVTmUzVjhESldTU2U0eUgybFp4MG52cy1rIn0.eyJleHAiOjE3NTU1NTAxNjgsImlhdCI6MTc1NTU0ODM2OCwianRpIjoiNWQ2NmQzNDItZjg5Yi00YWUwLTk0M2YtMjFjZTc1YzZhZDcy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xNmI5ZDczMy03ZWNkLTRmMTAtOTY0MS01NTM4MmQ1YTYzZGQ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xNmI5ZDczMy03ZWNkLTRmMTAtOTY0MS01NTM4MmQ1YTYzZGQ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d98S4KMjM9lVoSMesuKgP__65PVpbfTbrGqr1OcdwGYUDG_m0vsjRKaabsoTaS89WU0nlSxRzQcSe7T9jSmmWDHGeUJmuclm8U88J9et0JWVOHAQJ8B-L_jYL-2P-thT6cvnCOgxYxMLA9J0jPsIm4kb9eirIjdQW-M2nlf9sfSrpkSW7wmJaa3N3Oq-mIaQe8zZANyM3G00kR7dAgUAY8d9g5CW5iol_ztZOsF28dmwU3bFidrnbyxCEFlwyITUj8P7uTySpLJJP-40OBb4Fpu1eDQw7-pSJ-w6R67e9YGwQRa2ki7QX-emXQkPojV66B3QeddwMqczylBpM5Cczg "/>
    <n v="101"/>
    <s v=" 101 | Rosa Odar Prueba "/>
    <s v=" application/json, text/plain, */* "/>
    <s v=" application/json "/>
    <n v="20100010136"/>
    <s v="gestionduenave-command"/>
    <s v=" https://gateway-apim-test.vuce.gob.pe/pass-through-https-cert/cp2/gestionduenave-command/1.0/coordenadas/decimal-to-gms "/>
    <n v="121"/>
    <n v="121"/>
    <s v=" https://gateway-apim-test.vuce.gob.pe/pass-through-https-cert/cp2/gestionduenave-command/1.0/coordenadas/decimal-to-gms "/>
    <s v=" https://gateway-apim-test.vuce.gob.pe/pass-through-https-cert/cp2/gestionduenave-command/1.0/coordenadas/decimal-to-gms "/>
    <x v="197"/>
  </r>
  <r>
    <s v="PBIP"/>
    <x v="0"/>
    <x v="0"/>
    <x v="137"/>
    <x v="1"/>
    <s v=" https://gateway-apim-test.vuce.gob.pe/pass-through-https-cert/cp2/gestionduenave-command/1.0/coordenadas/decimal-to-gms "/>
    <s v=" {&quot;value&quot;:12.203333333333333,&quot;latitud&quot;:false}  "/>
    <s v=" Bearer eyJhbGciOiJSUzI1NiIsInR5cCIgOiAiSldUIiwia2lkIiA6ICJZbzNJa18xYU9XUk5QcWxPLVJVTmUzVjhESldTU2U0eUgybFp4MG52cy1rIn0.eyJleHAiOjE3NTU1NTAxNjgsImlhdCI6MTc1NTU0ODM2OCwianRpIjoiNWQ2NmQzNDItZjg5Yi00YWUwLTk0M2YtMjFjZTc1YzZhZDcy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xNmI5ZDczMy03ZWNkLTRmMTAtOTY0MS01NTM4MmQ1YTYzZGQ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xNmI5ZDczMy03ZWNkLTRmMTAtOTY0MS01NTM4MmQ1YTYzZGQ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d98S4KMjM9lVoSMesuKgP__65PVpbfTbrGqr1OcdwGYUDG_m0vsjRKaabsoTaS89WU0nlSxRzQcSe7T9jSmmWDHGeUJmuclm8U88J9et0JWVOHAQJ8B-L_jYL-2P-thT6cvnCOgxYxMLA9J0jPsIm4kb9eirIjdQW-M2nlf9sfSrpkSW7wmJaa3N3Oq-mIaQe8zZANyM3G00kR7dAgUAY8d9g5CW5iol_ztZOsF28dmwU3bFidrnbyxCEFlwyITUj8P7uTySpLJJP-40OBb4Fpu1eDQw7-pSJ-w6R67e9YGwQRa2ki7QX-emXQkPojV66B3QeddwMqczylBpM5Cczg "/>
    <n v="101"/>
    <s v=" 101 | Rosa Odar Prueba "/>
    <s v=" application/json, text/plain, */* "/>
    <s v=" application/json "/>
    <n v="20100010136"/>
    <s v="gestionduenave-command"/>
    <s v=" https://gateway-apim-test.vuce.gob.pe/pass-through-https-cert/cp2/gestionduenave-command/1.0/coordenadas/decimal-to-gms "/>
    <n v="121"/>
    <n v="121"/>
    <s v=" https://gateway-apim-test.vuce.gob.pe/pass-through-https-cert/cp2/gestionduenave-command/1.0/coordenadas/decimal-to-gms "/>
    <s v=" https://gateway-apim-test.vuce.gob.pe/pass-through-https-cert/cp2/gestionduenave-command/1.0/coordenadas/decimal-to-gms "/>
    <x v="197"/>
  </r>
  <r>
    <s v="PBIP"/>
    <x v="0"/>
    <x v="0"/>
    <x v="136"/>
    <x v="1"/>
    <s v=" https://gateway-apim-test.vuce.gob.pe/pass-through-https-cert/cp2/gestionduenave-command/1.0/coordenadas/gms-a-decimal "/>
    <s v=" {&quot;grados&quot;:&quot;12&quot;,&quot;minutos&quot;:&quot;12&quot;,&quot;segundos&quot;:&quot;12&quot;,&quot;direccion&quot;:&quot;N&quot;}  "/>
    <s v=" Bearer eyJhbGciOiJSUzI1NiIsInR5cCIgOiAiSldUIiwia2lkIiA6ICJZbzNJa18xYU9XUk5QcWxPLVJVTmUzVjhESldTU2U0eUgybFp4MG52cy1rIn0.eyJleHAiOjE3NTU1NTAxNjgsImlhdCI6MTc1NTU0ODM2OCwianRpIjoiNWQ2NmQzNDItZjg5Yi00YWUwLTk0M2YtMjFjZTc1YzZhZDcy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xNmI5ZDczMy03ZWNkLTRmMTAtOTY0MS01NTM4MmQ1YTYzZGQ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xNmI5ZDczMy03ZWNkLTRmMTAtOTY0MS01NTM4MmQ1YTYzZGQ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d98S4KMjM9lVoSMesuKgP__65PVpbfTbrGqr1OcdwGYUDG_m0vsjRKaabsoTaS89WU0nlSxRzQcSe7T9jSmmWDHGeUJmuclm8U88J9et0JWVOHAQJ8B-L_jYL-2P-thT6cvnCOgxYxMLA9J0jPsIm4kb9eirIjdQW-M2nlf9sfSrpkSW7wmJaa3N3Oq-mIaQe8zZANyM3G00kR7dAgUAY8d9g5CW5iol_ztZOsF28dmwU3bFidrnbyxCEFlwyITUj8P7uTySpLJJP-40OBb4Fpu1eDQw7-pSJ-w6R67e9YGwQRa2ki7QX-emXQkPojV66B3QeddwMqczylBpM5Cczg "/>
    <n v="101"/>
    <s v=" 101 | Rosa Odar Prueba "/>
    <s v=" application/json, text/plain, */* "/>
    <s v=" application/json "/>
    <n v="20100010136"/>
    <s v="gestionduenave-command"/>
    <s v=" https://gateway-apim-test.vuce.gob.pe/pass-through-https-cert/cp2/gestionduenave-command/1.0/coordenadas/gms-a-decimal "/>
    <n v="120"/>
    <n v="120"/>
    <s v=" https://gateway-apim-test.vuce.gob.pe/pass-through-https-cert/cp2/gestionduenave-command/1.0/coordenadas/gms-a-decimal "/>
    <s v=" https://gateway-apim-test.vuce.gob.pe/pass-through-https-cert/cp2/gestionduenave-command/1.0/coordenadas/gms-a-decimal "/>
    <x v="198"/>
  </r>
  <r>
    <s v="PBIP"/>
    <x v="0"/>
    <x v="0"/>
    <x v="136"/>
    <x v="1"/>
    <s v=" https://gateway-apim-test.vuce.gob.pe/pass-through-https-cert/cp2/gestionduenave-command/1.0/coordenadas/gms-a-decimal "/>
    <s v=" {&quot;grados&quot;:&quot;12&quot;,&quot;minutos&quot;:&quot;12&quot;,&quot;segundos&quot;:&quot;12&quot;,&quot;direccion&quot;:&quot;E&quot;}  "/>
    <s v=" Bearer eyJhbGciOiJSUzI1NiIsInR5cCIgOiAiSldUIiwia2lkIiA6ICJZbzNJa18xYU9XUk5QcWxPLVJVTmUzVjhESldTU2U0eUgybFp4MG52cy1rIn0.eyJleHAiOjE3NTU1NTAxNjgsImlhdCI6MTc1NTU0ODM2OCwianRpIjoiNWQ2NmQzNDItZjg5Yi00YWUwLTk0M2YtMjFjZTc1YzZhZDcy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xNmI5ZDczMy03ZWNkLTRmMTAtOTY0MS01NTM4MmQ1YTYzZGQ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xNmI5ZDczMy03ZWNkLTRmMTAtOTY0MS01NTM4MmQ1YTYzZGQ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d98S4KMjM9lVoSMesuKgP__65PVpbfTbrGqr1OcdwGYUDG_m0vsjRKaabsoTaS89WU0nlSxRzQcSe7T9jSmmWDHGeUJmuclm8U88J9et0JWVOHAQJ8B-L_jYL-2P-thT6cvnCOgxYxMLA9J0jPsIm4kb9eirIjdQW-M2nlf9sfSrpkSW7wmJaa3N3Oq-mIaQe8zZANyM3G00kR7dAgUAY8d9g5CW5iol_ztZOsF28dmwU3bFidrnbyxCEFlwyITUj8P7uTySpLJJP-40OBb4Fpu1eDQw7-pSJ-w6R67e9YGwQRa2ki7QX-emXQkPojV66B3QeddwMqczylBpM5Cczg "/>
    <n v="101"/>
    <s v=" 101 | Rosa Odar Prueba "/>
    <s v=" application/json, text/plain, */* "/>
    <s v=" application/json "/>
    <n v="20100010136"/>
    <s v="gestionduenave-command"/>
    <s v=" https://gateway-apim-test.vuce.gob.pe/pass-through-https-cert/cp2/gestionduenave-command/1.0/coordenadas/gms-a-decimal "/>
    <n v="120"/>
    <n v="120"/>
    <s v=" https://gateway-apim-test.vuce.gob.pe/pass-through-https-cert/cp2/gestionduenave-command/1.0/coordenadas/gms-a-decimal "/>
    <s v=" https://gateway-apim-test.vuce.gob.pe/pass-through-https-cert/cp2/gestionduenave-command/1.0/coordenadas/gms-a-decimal "/>
    <x v="198"/>
  </r>
  <r>
    <s v="PBIP"/>
    <x v="0"/>
    <x v="0"/>
    <x v="137"/>
    <x v="1"/>
    <s v=" https://gateway-apim-test.vuce.gob.pe/pass-through-https-cert/cp2/gestionduenave-command/1.0/coordenadas/gms-a-decimal "/>
    <s v=" {&quot;grados&quot;:12,&quot;minutos&quot;:12,&quot;segundos&quot;:12,&quot;direccion&quot;:&quot;N&quot;}  "/>
    <s v=" Bearer eyJhbGciOiJSUzI1NiIsInR5cCIgOiAiSldUIiwia2lkIiA6ICJZbzNJa18xYU9XUk5QcWxPLVJVTmUzVjhESldTU2U0eUgybFp4MG52cy1rIn0.eyJleHAiOjE3NTU1NTAxNjgsImlhdCI6MTc1NTU0ODM2OCwianRpIjoiNWQ2NmQzNDItZjg5Yi00YWUwLTk0M2YtMjFjZTc1YzZhZDcy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xNmI5ZDczMy03ZWNkLTRmMTAtOTY0MS01NTM4MmQ1YTYzZGQ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xNmI5ZDczMy03ZWNkLTRmMTAtOTY0MS01NTM4MmQ1YTYzZGQ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d98S4KMjM9lVoSMesuKgP__65PVpbfTbrGqr1OcdwGYUDG_m0vsjRKaabsoTaS89WU0nlSxRzQcSe7T9jSmmWDHGeUJmuclm8U88J9et0JWVOHAQJ8B-L_jYL-2P-thT6cvnCOgxYxMLA9J0jPsIm4kb9eirIjdQW-M2nlf9sfSrpkSW7wmJaa3N3Oq-mIaQe8zZANyM3G00kR7dAgUAY8d9g5CW5iol_ztZOsF28dmwU3bFidrnbyxCEFlwyITUj8P7uTySpLJJP-40OBb4Fpu1eDQw7-pSJ-w6R67e9YGwQRa2ki7QX-emXQkPojV66B3QeddwMqczylBpM5Cczg "/>
    <n v="101"/>
    <s v=" 101 | Rosa Odar Prueba "/>
    <s v=" application/json, text/plain, */* "/>
    <s v=" application/json "/>
    <n v="20100010136"/>
    <s v="gestionduenave-command"/>
    <s v=" https://gateway-apim-test.vuce.gob.pe/pass-through-https-cert/cp2/gestionduenave-command/1.0/coordenadas/gms-a-decimal "/>
    <n v="120"/>
    <n v="120"/>
    <s v=" https://gateway-apim-test.vuce.gob.pe/pass-through-https-cert/cp2/gestionduenave-command/1.0/coordenadas/gms-a-decimal "/>
    <s v=" https://gateway-apim-test.vuce.gob.pe/pass-through-https-cert/cp2/gestionduenave-command/1.0/coordenadas/gms-a-decimal "/>
    <x v="198"/>
  </r>
  <r>
    <s v="PBIP"/>
    <x v="0"/>
    <x v="0"/>
    <x v="137"/>
    <x v="1"/>
    <s v=" https://gateway-apim-test.vuce.gob.pe/pass-through-https-cert/cp2/gestionduenave-command/1.0/coordenadas/gms-a-decimal "/>
    <s v=" {&quot;grados&quot;:12,&quot;minutos&quot;:12,&quot;segundos&quot;:12,&quot;direccion&quot;:&quot;E&quot;}  "/>
    <s v=" Bearer eyJhbGciOiJSUzI1NiIsInR5cCIgOiAiSldUIiwia2lkIiA6ICJZbzNJa18xYU9XUk5QcWxPLVJVTmUzVjhESldTU2U0eUgybFp4MG52cy1rIn0.eyJleHAiOjE3NTU1NTAxNjgsImlhdCI6MTc1NTU0ODM2OCwianRpIjoiNWQ2NmQzNDItZjg5Yi00YWUwLTk0M2YtMjFjZTc1YzZhZDcy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xNmI5ZDczMy03ZWNkLTRmMTAtOTY0MS01NTM4MmQ1YTYzZGQ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xNmI5ZDczMy03ZWNkLTRmMTAtOTY0MS01NTM4MmQ1YTYzZGQ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d98S4KMjM9lVoSMesuKgP__65PVpbfTbrGqr1OcdwGYUDG_m0vsjRKaabsoTaS89WU0nlSxRzQcSe7T9jSmmWDHGeUJmuclm8U88J9et0JWVOHAQJ8B-L_jYL-2P-thT6cvnCOgxYxMLA9J0jPsIm4kb9eirIjdQW-M2nlf9sfSrpkSW7wmJaa3N3Oq-mIaQe8zZANyM3G00kR7dAgUAY8d9g5CW5iol_ztZOsF28dmwU3bFidrnbyxCEFlwyITUj8P7uTySpLJJP-40OBb4Fpu1eDQw7-pSJ-w6R67e9YGwQRa2ki7QX-emXQkPojV66B3QeddwMqczylBpM5Cczg "/>
    <n v="101"/>
    <s v=" 101 | Rosa Odar Prueba "/>
    <s v=" application/json, text/plain, */* "/>
    <s v=" application/json "/>
    <n v="20100010136"/>
    <s v="gestionduenave-command"/>
    <s v=" https://gateway-apim-test.vuce.gob.pe/pass-through-https-cert/cp2/gestionduenave-command/1.0/coordenadas/gms-a-decimal "/>
    <n v="120"/>
    <n v="120"/>
    <s v=" https://gateway-apim-test.vuce.gob.pe/pass-through-https-cert/cp2/gestionduenave-command/1.0/coordenadas/gms-a-decimal "/>
    <s v=" https://gateway-apim-test.vuce.gob.pe/pass-through-https-cert/cp2/gestionduenave-command/1.0/coordenadas/gms-a-decimal "/>
    <x v="198"/>
  </r>
  <r>
    <s v="PBIP"/>
    <x v="0"/>
    <x v="0"/>
    <x v="140"/>
    <x v="1"/>
    <s v=" https://gateway-apim-test.vuce.gob.pe/pass-through-https-cert/cp2/gestionduenave-command/1.0/coordenadas/gms-a-decimal "/>
    <s v=" {&quot;grados&quot;:&quot;12&quot;,&quot;minutos&quot;:&quot;12&quot;,&quot;segundos&quot;:&quot;12&quot;,&quot;direccion&quot;:&quot;N&quot;}  "/>
    <s v=" Bearer eyJhbGciOiJSUzI1NiIsInR5cCIgOiAiSldUIiwia2lkIiA6ICJZbzNJa18xYU9XUk5QcWxPLVJVTmUzVjhESldTU2U0eUgybFp4MG52cy1rIn0.eyJleHAiOjE3NTU1NTAxNjgsImlhdCI6MTc1NTU0ODM2OCwianRpIjoiNWQ2NmQzNDItZjg5Yi00YWUwLTk0M2YtMjFjZTc1YzZhZDcy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xNmI5ZDczMy03ZWNkLTRmMTAtOTY0MS01NTM4MmQ1YTYzZGQ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xNmI5ZDczMy03ZWNkLTRmMTAtOTY0MS01NTM4MmQ1YTYzZGQ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d98S4KMjM9lVoSMesuKgP__65PVpbfTbrGqr1OcdwGYUDG_m0vsjRKaabsoTaS89WU0nlSxRzQcSe7T9jSmmWDHGeUJmuclm8U88J9et0JWVOHAQJ8B-L_jYL-2P-thT6cvnCOgxYxMLA9J0jPsIm4kb9eirIjdQW-M2nlf9sfSrpkSW7wmJaa3N3Oq-mIaQe8zZANyM3G00kR7dAgUAY8d9g5CW5iol_ztZOsF28dmwU3bFidrnbyxCEFlwyITUj8P7uTySpLJJP-40OBb4Fpu1eDQw7-pSJ-w6R67e9YGwQRa2ki7QX-emXQkPojV66B3QeddwMqczylBpM5Cczg "/>
    <n v="101"/>
    <s v=" 101 | Rosa Odar Prueba "/>
    <s v=" application/json, text/plain, */* "/>
    <s v=" application/json "/>
    <n v="20100010136"/>
    <s v="gestionduenave-command"/>
    <s v=" https://gateway-apim-test.vuce.gob.pe/pass-through-https-cert/cp2/gestionduenave-command/1.0/coordenadas/gms-a-decimal "/>
    <n v="120"/>
    <n v="120"/>
    <s v=" https://gateway-apim-test.vuce.gob.pe/pass-through-https-cert/cp2/gestionduenave-command/1.0/coordenadas/gms-a-decimal "/>
    <s v=" https://gateway-apim-test.vuce.gob.pe/pass-through-https-cert/cp2/gestionduenave-command/1.0/coordenadas/gms-a-decimal "/>
    <x v="198"/>
  </r>
  <r>
    <s v="PBIP"/>
    <x v="0"/>
    <x v="0"/>
    <x v="140"/>
    <x v="1"/>
    <s v=" https://gateway-apim-test.vuce.gob.pe/pass-through-https-cert/cp2/gestionduenave-command/1.0/coordenadas/gms-a-decimal "/>
    <s v=": {&quot;grados&quot;:&quot;1&quot;,&quot;minutos&quot;:&quot;1&quot;,&quot;segundos&quot;:&quot;1&quot;,&quot;direccion&quot;:&quot;E&quot;}  "/>
    <s v=" Bearer eyJhbGciOiJSUzI1NiIsInR5cCIgOiAiSldUIiwia2lkIiA6ICJZbzNJa18xYU9XUk5QcWxPLVJVTmUzVjhESldTU2U0eUgybFp4MG52cy1rIn0.eyJleHAiOjE3NTU1NTAxNjgsImlhdCI6MTc1NTU0ODM2OCwianRpIjoiNWQ2NmQzNDItZjg5Yi00YWUwLTk0M2YtMjFjZTc1YzZhZDcy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xNmI5ZDczMy03ZWNkLTRmMTAtOTY0MS01NTM4MmQ1YTYzZGQ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xNmI5ZDczMy03ZWNkLTRmMTAtOTY0MS01NTM4MmQ1YTYzZGQ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d98S4KMjM9lVoSMesuKgP__65PVpbfTbrGqr1OcdwGYUDG_m0vsjRKaabsoTaS89WU0nlSxRzQcSe7T9jSmmWDHGeUJmuclm8U88J9et0JWVOHAQJ8B-L_jYL-2P-thT6cvnCOgxYxMLA9J0jPsIm4kb9eirIjdQW-M2nlf9sfSrpkSW7wmJaa3N3Oq-mIaQe8zZANyM3G00kR7dAgUAY8d9g5CW5iol_ztZOsF28dmwU3bFidrnbyxCEFlwyITUj8P7uTySpLJJP-40OBb4Fpu1eDQw7-pSJ-w6R67e9YGwQRa2ki7QX-emXQkPojV66B3QeddwMqczylBpM5Cczg "/>
    <n v="101"/>
    <s v=" 101 | Rosa Odar Prueba "/>
    <s v=" application/json, text/plain, */* "/>
    <s v=" application/json "/>
    <n v="20100010136"/>
    <s v="gestionduenave-command"/>
    <s v=" https://gateway-apim-test.vuce.gob.pe/pass-through-https-cert/cp2/gestionduenave-command/1.0/coordenadas/gms-a-decimal "/>
    <n v="120"/>
    <n v="120"/>
    <s v=" https://gateway-apim-test.vuce.gob.pe/pass-through-https-cert/cp2/gestionduenave-command/1.0/coordenadas/gms-a-decimal "/>
    <s v=" https://gateway-apim-test.vuce.gob.pe/pass-through-https-cert/cp2/gestionduenave-command/1.0/coordenadas/gms-a-decimal "/>
    <x v="198"/>
  </r>
  <r>
    <s v="PBIP"/>
    <x v="0"/>
    <x v="0"/>
    <x v="141"/>
    <x v="1"/>
    <s v=" https://gateway-apim-test.vuce.gob.pe/pass-through-https-cert/cp2/gestionduenave-command/1.0/coordenadas/gms-a-decimal "/>
    <s v=" {&quot;grados&quot;:&quot;12&quot;,&quot;minutos&quot;:&quot;12&quot;,&quot;segundos&quot;:&quot;12&quot;,&quot;direccion&quot;:&quot;N&quot;}  "/>
    <s v=" Bearer eyJhbGciOiJSUzI1NiIsInR5cCIgOiAiSldUIiwia2lkIiA6ICJZbzNJa18xYU9XUk5QcWxPLVJVTmUzVjhESldTU2U0eUgybFp4MG52cy1rIn0.eyJleHAiOjE3NTU1NTAxNjgsImlhdCI6MTc1NTU0ODM2OCwianRpIjoiNWQ2NmQzNDItZjg5Yi00YWUwLTk0M2YtMjFjZTc1YzZhZDcy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xNmI5ZDczMy03ZWNkLTRmMTAtOTY0MS01NTM4MmQ1YTYzZGQ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xNmI5ZDczMy03ZWNkLTRmMTAtOTY0MS01NTM4MmQ1YTYzZGQ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d98S4KMjM9lVoSMesuKgP__65PVpbfTbrGqr1OcdwGYUDG_m0vsjRKaabsoTaS89WU0nlSxRzQcSe7T9jSmmWDHGeUJmuclm8U88J9et0JWVOHAQJ8B-L_jYL-2P-thT6cvnCOgxYxMLA9J0jPsIm4kb9eirIjdQW-M2nlf9sfSrpkSW7wmJaa3N3Oq-mIaQe8zZANyM3G00kR7dAgUAY8d9g5CW5iol_ztZOsF28dmwU3bFidrnbyxCEFlwyITUj8P7uTySpLJJP-40OBb4Fpu1eDQw7-pSJ-w6R67e9YGwQRa2ki7QX-emXQkPojV66B3QeddwMqczylBpM5Cczg "/>
    <n v="101"/>
    <s v=" 101 | Rosa Odar Prueba "/>
    <s v=" application/json, text/plain, */* "/>
    <s v=" application/json "/>
    <n v="20100010136"/>
    <s v="gestionduenave-command"/>
    <s v=" https://gateway-apim-test.vuce.gob.pe/pass-through-https-cert/cp2/gestionduenave-command/1.0/coordenadas/gms-a-decimal "/>
    <n v="120"/>
    <n v="120"/>
    <s v=" https://gateway-apim-test.vuce.gob.pe/pass-through-https-cert/cp2/gestionduenave-command/1.0/coordenadas/gms-a-decimal "/>
    <s v=" https://gateway-apim-test.vuce.gob.pe/pass-through-https-cert/cp2/gestionduenave-command/1.0/coordenadas/gms-a-decimal "/>
    <x v="198"/>
  </r>
  <r>
    <s v="PBIP"/>
    <x v="0"/>
    <x v="0"/>
    <x v="141"/>
    <x v="1"/>
    <s v=" https://gateway-apim-test.vuce.gob.pe/pass-through-https-cert/cp2/gestionduenave-command/1.0/coordenadas/gms-a-decimal "/>
    <s v=" {&quot;grados&quot;:&quot;1&quot;,&quot;minutos&quot;:&quot;1&quot;,&quot;segundos&quot;:&quot;1&quot;,&quot;direccion&quot;:&quot;E&quot;}  "/>
    <s v=" Bearer eyJhbGciOiJSUzI1NiIsInR5cCIgOiAiSldUIiwia2lkIiA6ICJZbzNJa18xYU9XUk5QcWxPLVJVTmUzVjhESldTU2U0eUgybFp4MG52cy1rIn0.eyJleHAiOjE3NTU1NTAxNjgsImlhdCI6MTc1NTU0ODM2OCwianRpIjoiNWQ2NmQzNDItZjg5Yi00YWUwLTk0M2YtMjFjZTc1YzZhZDcy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xNmI5ZDczMy03ZWNkLTRmMTAtOTY0MS01NTM4MmQ1YTYzZGQ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xNmI5ZDczMy03ZWNkLTRmMTAtOTY0MS01NTM4MmQ1YTYzZGQ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d98S4KMjM9lVoSMesuKgP__65PVpbfTbrGqr1OcdwGYUDG_m0vsjRKaabsoTaS89WU0nlSxRzQcSe7T9jSmmWDHGeUJmuclm8U88J9et0JWVOHAQJ8B-L_jYL-2P-thT6cvnCOgxYxMLA9J0jPsIm4kb9eirIjdQW-M2nlf9sfSrpkSW7wmJaa3N3Oq-mIaQe8zZANyM3G00kR7dAgUAY8d9g5CW5iol_ztZOsF28dmwU3bFidrnbyxCEFlwyITUj8P7uTySpLJJP-40OBb4Fpu1eDQw7-pSJ-w6R67e9YGwQRa2ki7QX-emXQkPojV66B3QeddwMqczylBpM5Cczg "/>
    <n v="101"/>
    <s v=" 101 | Rosa Odar Prueba "/>
    <s v=" application/json, text/plain, */* "/>
    <s v=" application/json "/>
    <n v="20100010136"/>
    <s v="gestionduenave-command"/>
    <s v=" https://gateway-apim-test.vuce.gob.pe/pass-through-https-cert/cp2/gestionduenave-command/1.0/coordenadas/gms-a-decimal "/>
    <n v="120"/>
    <n v="120"/>
    <s v=" https://gateway-apim-test.vuce.gob.pe/pass-through-https-cert/cp2/gestionduenave-command/1.0/coordenadas/gms-a-decimal "/>
    <s v=" https://gateway-apim-test.vuce.gob.pe/pass-through-https-cert/cp2/gestionduenave-command/1.0/coordenadas/gms-a-decimal "/>
    <x v="198"/>
  </r>
  <r>
    <s v="PBIP"/>
    <x v="0"/>
    <x v="0"/>
    <x v="140"/>
    <x v="2"/>
    <s v=" https://gateway-apim-test.vuce.gob.pe/pass-through-https-cert/cp2/gestionduenave-command/1.0/escala-previa/update-all "/>
    <s v=" [{&quot;fechaArribo&quot;:&quot;2025-08-01T10:00:00&quot;,&quot;fechaZarpe&quot;:&quot;2025-08-23T10:00:00&quot;,&quot;puertoEscalaPreviaId&quot;:7,&quot;nivelProteccionPreviaId&quot;:&quot;2&quot;,&quot;escalaId&quot;:2180,&quot;estado&quot;:&quot;S&quot;,&quot;escalaPreviaId&quot;:-1,&quot;auditInfo&quot;:{&quot;estado&quot;:&quot;N&quot;}},{&quot;fechaArribo&quot;:&quot;2025-08-04T05:00:00&quot;,&quot;fechaZarpe&quot;:&quot;2025-08-22T05:00:00&quot;,&quot;puertoEscalaPreviaId&quot;:6,&quot;nivelProteccionPreviaId&quot;:&quot;1&quot;,&quot;escalaId&quot;:2180,&quot;estado&quot;:&quot;S&quot;,&quot;escalaPreviaId&quot;:-2,&quot;auditInfo&quot;:{&quot;estado&quot;:&quot;S&quot;}}]  "/>
    <s v=" Bearer eyJhbGciOiJSUzI1NiIsInR5cCIgOiAiSldUIiwia2lkIiA6ICJZbzNJa18xYU9XUk5QcWxPLVJVTmUzVjhESldTU2U0eUgybFp4MG52cy1rIn0.eyJleHAiOjE3NTU1NTAxNjgsImlhdCI6MTc1NTU0ODM2OCwianRpIjoiNWQ2NmQzNDItZjg5Yi00YWUwLTk0M2YtMjFjZTc1YzZhZDcy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xNmI5ZDczMy03ZWNkLTRmMTAtOTY0MS01NTM4MmQ1YTYzZGQ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xNmI5ZDczMy03ZWNkLTRmMTAtOTY0MS01NTM4MmQ1YTYzZGQ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d98S4KMjM9lVoSMesuKgP__65PVpbfTbrGqr1OcdwGYUDG_m0vsjRKaabsoTaS89WU0nlSxRzQcSe7T9jSmmWDHGeUJmuclm8U88J9et0JWVOHAQJ8B-L_jYL-2P-thT6cvnCOgxYxMLA9J0jPsIm4kb9eirIjdQW-M2nlf9sfSrpkSW7wmJaa3N3Oq-mIaQe8zZANyM3G00kR7dAgUAY8d9g5CW5iol_ztZOsF28dmwU3bFidrnbyxCEFlwyITUj8P7uTySpLJJP-40OBb4Fpu1eDQw7-pSJ-w6R67e9YGwQRa2ki7QX-emXQkPojV66B3QeddwMqczylBpM5Cczg "/>
    <n v="101"/>
    <s v=" 101 | Rosa Odar Prueba "/>
    <s v=" application/json, text/plain, */* "/>
    <s v=" application/json "/>
    <n v="20100010136"/>
    <s v="gestionduenave-command"/>
    <s v=" https://gateway-apim-test.vuce.gob.pe/pass-through-https-cert/cp2/gestionduenave-command/1.0/escala-previa/update-all "/>
    <n v="119"/>
    <n v="119"/>
    <s v=" https://gateway-apim-test.vuce.gob.pe/pass-through-https-cert/cp2/gestionduenave-command/1.0/escala-previa/update-all "/>
    <s v=" https://gateway-apim-test.vuce.gob.pe/pass-through-https-cert/cp2/gestionduenave-command/1.0/escala-previa/update-all "/>
    <x v="199"/>
  </r>
  <r>
    <s v="PBIP"/>
    <x v="0"/>
    <x v="0"/>
    <x v="141"/>
    <x v="2"/>
    <s v=" https://gateway-apim-test.vuce.gob.pe/pass-through-https-cert/cp2/gestionduenave-command/1.0/escala-previa/update-all "/>
    <s v=" [{&quot;escalaPreviaId&quot;:472,&quot;escalaId&quot;:2180,&quot;fechaArribo&quot;:&quot;2025-08-04T00:00:00&quot;,&quot;fechaZarpe&quot;:&quot;2025-08-22T00:00:00&quot;,&quot;puertoEscalaPreviaId&quot;:6,&quot;nivelProteccionPreviaId&quot;:1,&quot;puertoEscala&quot;:{&quot;estado&quot;:&quot;S&quot;,&quot;usuidRegAud&quot;:&quot;0&quot;,&quot;usuidModAud&quot;:null,&quot;fechaRegAud&quot;:&quot;2024-06-08T10:54:53.433400Z&quot;,&quot;fechaModAud&quot;:null,&quot;id&quot;:6,&quot;codPuerto&quot;:&quot;ADORD&quot;,&quot;nombrePuerto&quot;:&quot;AD - ORDINO&quot;,&quot;codPais&quot;:&quot;AD&quot;},&quot;auditInfo&quot;:{&quot;estado&quot;:&quot;S&quot;}}] "/>
    <s v=" Bearer eyJhbGciOiJSUzI1NiIsInR5cCIgOiAiSldUIiwia2lkIiA6ICJZbzNJa18xYU9XUk5QcWxPLVJVTmUzVjhESldTU2U0eUgybFp4MG52cy1rIn0.eyJleHAiOjE3NTU1NTAxNjgsImlhdCI6MTc1NTU0ODM2OCwianRpIjoiNWQ2NmQzNDItZjg5Yi00YWUwLTk0M2YtMjFjZTc1YzZhZDcy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xNmI5ZDczMy03ZWNkLTRmMTAtOTY0MS01NTM4MmQ1YTYzZGQ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xNmI5ZDczMy03ZWNkLTRmMTAtOTY0MS01NTM4MmQ1YTYzZGQ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d98S4KMjM9lVoSMesuKgP__65PVpbfTbrGqr1OcdwGYUDG_m0vsjRKaabsoTaS89WU0nlSxRzQcSe7T9jSmmWDHGeUJmuclm8U88J9et0JWVOHAQJ8B-L_jYL-2P-thT6cvnCOgxYxMLA9J0jPsIm4kb9eirIjdQW-M2nlf9sfSrpkSW7wmJaa3N3Oq-mIaQe8zZANyM3G00kR7dAgUAY8d9g5CW5iol_ztZOsF28dmwU3bFidrnbyxCEFlwyITUj8P7uTySpLJJP-40OBb4Fpu1eDQw7-pSJ-w6R67e9YGwQRa2ki7QX-emXQkPojV66B3QeddwMqczylBpM5Cczg "/>
    <n v="101"/>
    <s v=" 101 | Rosa Odar Prueba "/>
    <s v=" application/json, text/plain, */* "/>
    <s v=" application/json "/>
    <n v="20100010136"/>
    <s v="gestionduenave-command"/>
    <s v=" https://gateway-apim-test.vuce.gob.pe/pass-through-https-cert/cp2/gestionduenave-command/1.0/escala-previa/update-all "/>
    <n v="119"/>
    <n v="119"/>
    <s v=" https://gateway-apim-test.vuce.gob.pe/pass-through-https-cert/cp2/gestionduenave-command/1.0/escala-previa/update-all "/>
    <s v=" https://gateway-apim-test.vuce.gob.pe/pass-through-https-cert/cp2/gestionduenave-command/1.0/escala-previa/update-all "/>
    <x v="199"/>
  </r>
  <r>
    <s v="PBIP"/>
    <x v="0"/>
    <x v="0"/>
    <x v="140"/>
    <x v="1"/>
    <s v=" https://gateway-apim-test.vuce.gob.pe/pass-through-https-cert/cp2/gestionduenave-command/1.0/motivo-escala "/>
    <s v=" {&quot;escalaId&quot;:2180,&quot;motivoPrincipalId&quot;:1,&quot;otrosMotivosId&quot;:[2,4,5,6,7,8,9,10,11,12,13,14,15,16,17,18,19,20,21,22,23,24,25,3,26,27,28],&quot;usuidRegAud&quot;:&quot;101 | Rosa Odar Prueba&quot;,&quot;usuidModAud&quot;:&quot;101 | Rosa Odar Prueba&quot;}  "/>
    <s v=" Bearer eyJhbGciOiJSUzI1NiIsInR5cCIgOiAiSldUIiwia2lkIiA6ICJZbzNJa18xYU9XUk5QcWxPLVJVTmUzVjhESldTU2U0eUgybFp4MG52cy1rIn0.eyJleHAiOjE3NTU1NTAxNjgsImlhdCI6MTc1NTU0ODM2OCwianRpIjoiNWQ2NmQzNDItZjg5Yi00YWUwLTk0M2YtMjFjZTc1YzZhZDcy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xNmI5ZDczMy03ZWNkLTRmMTAtOTY0MS01NTM4MmQ1YTYzZGQ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xNmI5ZDczMy03ZWNkLTRmMTAtOTY0MS01NTM4MmQ1YTYzZGQ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d98S4KMjM9lVoSMesuKgP__65PVpbfTbrGqr1OcdwGYUDG_m0vsjRKaabsoTaS89WU0nlSxRzQcSe7T9jSmmWDHGeUJmuclm8U88J9et0JWVOHAQJ8B-L_jYL-2P-thT6cvnCOgxYxMLA9J0jPsIm4kb9eirIjdQW-M2nlf9sfSrpkSW7wmJaa3N3Oq-mIaQe8zZANyM3G00kR7dAgUAY8d9g5CW5iol_ztZOsF28dmwU3bFidrnbyxCEFlwyITUj8P7uTySpLJJP-40OBb4Fpu1eDQw7-pSJ-w6R67e9YGwQRa2ki7QX-emXQkPojV66B3QeddwMqczylBpM5Cczg "/>
    <n v="101"/>
    <s v=" 101 | Rosa Odar Prueba "/>
    <s v=" application/json, text/plain, */* "/>
    <s v=" application/json "/>
    <n v="20100010136"/>
    <s v="gestionduenave-command"/>
    <s v="https://gateway-apim-test.vuce.gob.pe/pass-through-https-cert/cp2/gestionduenave-command/1.0/motivo-escala "/>
    <n v="107"/>
    <n v="107"/>
    <s v="https://gateway-apim-test.vuce.gob.pe/pass-through-https-cert/cp2/gestionduenave-command/1.0/motivo-escala "/>
    <s v="https://gateway-apim-test.vuce.gob.pe/pass-through-https-cert/cp2/gestionduenave-command/1.0/motivo-escala "/>
    <x v="200"/>
  </r>
  <r>
    <s v="PBIP"/>
    <x v="0"/>
    <x v="0"/>
    <x v="141"/>
    <x v="2"/>
    <s v=" https://gateway-apim-test.vuce.gob.pe/pass-through-https-cert/cp2/gestionduenave-command/1.0/motivo-escala/2180 "/>
    <s v=" {&quot;escalaId&quot;:2180,&quot;motivoPrincipalId&quot;:1,&quot;otrosMotivosId&quot;:[2,4,5,6,7,8,9,10,11,12,13,14,15,16,17,18,19,20,21,22,23,24,25,3,26,27,28],&quot;usuidRegAud&quot;:&quot;101 | Rosa Odar Prueba&quot;,&quot;usuidModAud&quot;:&quot;101 | Rosa Odar Prueba&quot;} "/>
    <s v=" Bearer eyJhbGciOiJSUzI1NiIsInR5cCIgOiAiSldUIiwia2lkIiA6ICJZbzNJa18xYU9XUk5QcWxPLVJVTmUzVjhESldTU2U0eUgybFp4MG52cy1rIn0.eyJleHAiOjE3NTU1NTAxNjgsImlhdCI6MTc1NTU0ODM2OCwianRpIjoiNWQ2NmQzNDItZjg5Yi00YWUwLTk0M2YtMjFjZTc1YzZhZDcy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xNmI5ZDczMy03ZWNkLTRmMTAtOTY0MS01NTM4MmQ1YTYzZGQ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xNmI5ZDczMy03ZWNkLTRmMTAtOTY0MS01NTM4MmQ1YTYzZGQ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d98S4KMjM9lVoSMesuKgP__65PVpbfTbrGqr1OcdwGYUDG_m0vsjRKaabsoTaS89WU0nlSxRzQcSe7T9jSmmWDHGeUJmuclm8U88J9et0JWVOHAQJ8B-L_jYL-2P-thT6cvnCOgxYxMLA9J0jPsIm4kb9eirIjdQW-M2nlf9sfSrpkSW7wmJaa3N3Oq-mIaQe8zZANyM3G00kR7dAgUAY8d9g5CW5iol_ztZOsF28dmwU3bFidrnbyxCEFlwyITUj8P7uTySpLJJP-40OBb4Fpu1eDQw7-pSJ-w6R67e9YGwQRa2ki7QX-emXQkPojV66B3QeddwMqczylBpM5Cczg "/>
    <n v="101"/>
    <s v=" 101 | Rosa Odar Prueba "/>
    <s v=" application/json, text/plain, */* "/>
    <s v=" application/json "/>
    <n v="20100010136"/>
    <s v="gestionduenave-command"/>
    <s v=" https://gateway-apim-test.vuce.gob.pe/pass-through-https-cert/cp2/gestionduenave-command/1.0/motivo-escala/2180 "/>
    <n v="113"/>
    <n v="113"/>
    <s v=" https://gateway-apim-test.vuce.gob.pe/pass-through-https-cert/cp2/gestionduenave-command/1.0/motivo-escala/2180 "/>
    <s v=" https://gateway-apim-test.vuce.gob.pe/pass-through-https-cert/cp2/gestionduenave-command/1.0/motivo-escala/2180 "/>
    <x v="201"/>
  </r>
  <r>
    <s v="PBIP"/>
    <x v="0"/>
    <x v="0"/>
    <x v="140"/>
    <x v="2"/>
    <s v=" https://gateway-apim-test.vuce.gob.pe/pass-through-https-cert/cp2/gestionduenave-command/1.0/pbip/escala/2180/instalacion-atraque "/>
    <s v="No aplica"/>
    <s v=" Bearer eyJhbGciOiJSUzI1NiIsInR5cCIgOiAiSldUIiwia2lkIiA6ICJZbzNJa18xYU9XUk5QcWxPLVJVTmUzVjhESldTU2U0eUgybFp4MG52cy1rIn0.eyJleHAiOjE3NTU1NTAxNjgsImlhdCI6MTc1NTU0ODM2OCwianRpIjoiNWQ2NmQzNDItZjg5Yi00YWUwLTk0M2YtMjFjZTc1YzZhZDcy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xNmI5ZDczMy03ZWNkLTRmMTAtOTY0MS01NTM4MmQ1YTYzZGQ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xNmI5ZDczMy03ZWNkLTRmMTAtOTY0MS01NTM4MmQ1YTYzZGQ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d98S4KMjM9lVoSMesuKgP__65PVpbfTbrGqr1OcdwGYUDG_m0vsjRKaabsoTaS89WU0nlSxRzQcSe7T9jSmmWDHGeUJmuclm8U88J9et0JWVOHAQJ8B-L_jYL-2P-thT6cvnCOgxYxMLA9J0jPsIm4kb9eirIjdQW-M2nlf9sfSrpkSW7wmJaa3N3Oq-mIaQe8zZANyM3G00kR7dAgUAY8d9g5CW5iol_ztZOsF28dmwU3bFidrnbyxCEFlwyITUj8P7uTySpLJJP-40OBb4Fpu1eDQw7-pSJ-w6R67e9YGwQRa2ki7QX-emXQkPojV66B3QeddwMqczylBpM5Cczg "/>
    <n v="101"/>
    <s v=" 101 | Rosa Odar Prueba "/>
    <s v=" application/json, text/plain, */* "/>
    <s v=" application/json "/>
    <n v="20100010136"/>
    <s v="gestionduenave-command"/>
    <s v=" https://gateway-apim-test.vuce.gob.pe/pass-through-https-cert/cp2/gestionduenave-command/1.0/pbip/escala/2180/instalacion-atraque "/>
    <n v="131"/>
    <n v="131"/>
    <s v=" https://gateway-apim-test.vuce.gob.pe/pass-through-https-cert/cp2/gestionduenave-command/1.0/pbip/escala/2180/instalacion-atraque "/>
    <s v=" https://gateway-apim-test.vuce.gob.pe/pass-through-https-cert/cp2/gestionduenave-command/1.0/pbip/escala/2180/instalacion-atraque "/>
    <x v="202"/>
  </r>
  <r>
    <s v="PBIP"/>
    <x v="0"/>
    <x v="0"/>
    <x v="141"/>
    <x v="2"/>
    <s v=" https://gateway-apim-test.vuce.gob.pe/pass-through-https-cert/cp2/gestionduenave-command/1.0/pbip/escala/2180/instalacion-atraque "/>
    <s v="No aplica"/>
    <s v=" Bearer eyJhbGciOiJSUzI1NiIsInR5cCIgOiAiSldUIiwia2lkIiA6ICJZbzNJa18xYU9XUk5QcWxPLVJVTmUzVjhESldTU2U0eUgybFp4MG52cy1rIn0.eyJleHAiOjE3NTU1NTAxNjgsImlhdCI6MTc1NTU0ODM2OCwianRpIjoiNWQ2NmQzNDItZjg5Yi00YWUwLTk0M2YtMjFjZTc1YzZhZDcy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xNmI5ZDczMy03ZWNkLTRmMTAtOTY0MS01NTM4MmQ1YTYzZGQ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xNmI5ZDczMy03ZWNkLTRmMTAtOTY0MS01NTM4MmQ1YTYzZGQ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d98S4KMjM9lVoSMesuKgP__65PVpbfTbrGqr1OcdwGYUDG_m0vsjRKaabsoTaS89WU0nlSxRzQcSe7T9jSmmWDHGeUJmuclm8U88J9et0JWVOHAQJ8B-L_jYL-2P-thT6cvnCOgxYxMLA9J0jPsIm4kb9eirIjdQW-M2nlf9sfSrpkSW7wmJaa3N3Oq-mIaQe8zZANyM3G00kR7dAgUAY8d9g5CW5iol_ztZOsF28dmwU3bFidrnbyxCEFlwyITUj8P7uTySpLJJP-40OBb4Fpu1eDQw7-pSJ-w6R67e9YGwQRa2ki7QX-emXQkPojV66B3QeddwMqczylBpM5Cczg "/>
    <n v="101"/>
    <s v=" 101 | Rosa Odar Prueba "/>
    <s v=" application/json, text/plain, */* "/>
    <s v=" application/json "/>
    <n v="20100010136"/>
    <s v="gestionduenave-command"/>
    <s v=" https://gateway-apim-test.vuce.gob.pe/pass-through-https-cert/cp2/gestionduenave-command/1.0/pbip/escala/2180/instalacion-atraque "/>
    <n v="131"/>
    <n v="131"/>
    <s v=" https://gateway-apim-test.vuce.gob.pe/pass-through-https-cert/cp2/gestionduenave-command/1.0/pbip/escala/2180/instalacion-atraque "/>
    <s v=" https://gateway-apim-test.vuce.gob.pe/pass-through-https-cert/cp2/gestionduenave-command/1.0/pbip/escala/2180/instalacion-atraque "/>
    <x v="202"/>
  </r>
  <r>
    <s v="PBIP"/>
    <x v="0"/>
    <x v="0"/>
    <x v="140"/>
    <x v="2"/>
    <s v=" https://gateway-apim-test.vuce.gob.pe/pass-through-https-cert/cp2/gestionduenave-command/1.0/proteccion-adicional/update-all "/>
    <s v=" [{&quot;escalaId&quot;:2180,&quot;fechaInicio&quot;:&quot;2025-08-04T10:00:00&quot;,&quot;fechaFin&quot;:&quot;2025-08-22T10:00:00&quot;,&quot;puertoPaId&quot;:6,&quot;medidaAplicada&quot;:&quot;MTS&quot;,&quot;estado&quot;:&quot;S&quot;,&quot;proteccionAdicionalId&quot;:-1,&quot;auditInfo&quot;:{&quot;estado&quot;:&quot;N&quot;}},{&quot;escalaId&quot;:2180,&quot;fechaInicio&quot;:&quot;2025-08-04T05:00:00&quot;,&quot;fechaFin&quot;:&quot;2025-08-14T05:00:00&quot;,&quot;puertoPaId&quot;:7,&quot;medidaAplicada&quot;:&quot;MTS&quot;,&quot;estado&quot;:&quot;S&quot;,&quot;proteccionAdicionalId&quot;:-2,&quot;auditInfo&quot;:{&quot;estado&quot;:&quot;S&quot;}}]  "/>
    <s v=" Bearer eyJhbGciOiJSUzI1NiIsInR5cCIgOiAiSldUIiwia2lkIiA6ICJZbzNJa18xYU9XUk5QcWxPLVJVTmUzVjhESldTU2U0eUgybFp4MG52cy1rIn0.eyJleHAiOjE3NTU1NTAxNjgsImlhdCI6MTc1NTU0ODM2OCwianRpIjoiNWQ2NmQzNDItZjg5Yi00YWUwLTk0M2YtMjFjZTc1YzZhZDcy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xNmI5ZDczMy03ZWNkLTRmMTAtOTY0MS01NTM4MmQ1YTYzZGQ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xNmI5ZDczMy03ZWNkLTRmMTAtOTY0MS01NTM4MmQ1YTYzZGQ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d98S4KMjM9lVoSMesuKgP__65PVpbfTbrGqr1OcdwGYUDG_m0vsjRKaabsoTaS89WU0nlSxRzQcSe7T9jSmmWDHGeUJmuclm8U88J9et0JWVOHAQJ8B-L_jYL-2P-thT6cvnCOgxYxMLA9J0jPsIm4kb9eirIjdQW-M2nlf9sfSrpkSW7wmJaa3N3Oq-mIaQe8zZANyM3G00kR7dAgUAY8d9g5CW5iol_ztZOsF28dmwU3bFidrnbyxCEFlwyITUj8P7uTySpLJJP-40OBb4Fpu1eDQw7-pSJ-w6R67e9YGwQRa2ki7QX-emXQkPojV66B3QeddwMqczylBpM5Cczg "/>
    <n v="101"/>
    <s v=" 101 | Rosa Odar Prueba "/>
    <s v=" application/json, text/plain, */* "/>
    <s v=" application/json "/>
    <n v="20100010136"/>
    <s v="gestionduenave-command"/>
    <s v=" https://gateway-apim-test.vuce.gob.pe/pass-through-https-cert/cp2/gestionduenave-command/1.0/proteccion-adicional/update-all "/>
    <n v="126"/>
    <n v="126"/>
    <s v=" https://gateway-apim-test.vuce.gob.pe/pass-through-https-cert/cp2/gestionduenave-command/1.0/proteccion-adicional/update-all "/>
    <s v=" https://gateway-apim-test.vuce.gob.pe/pass-through-https-cert/cp2/gestionduenave-command/1.0/proteccion-adicional/update-all "/>
    <x v="203"/>
  </r>
  <r>
    <s v="PBIP"/>
    <x v="0"/>
    <x v="0"/>
    <x v="141"/>
    <x v="2"/>
    <s v=" https://gateway-apim-test.vuce.gob.pe/pass-through-https-cert/cp2/gestionduenave-command/1.0/proteccion-adicional/update-all "/>
    <s v=" [{&quot;proteccionAdicionalId&quot;:250,&quot;escalaId&quot;:2180,&quot;fechaInicio&quot;:&quot;2025-08-04T00:00:00&quot;,&quot;fechaFin&quot;:&quot;2025-08-14T00:00:00&quot;,&quot;puertoPaId&quot;:7,&quot;medidaAplicada&quot;:&quot;MTS&quot;,&quot;auditInfo&quot;:{&quot;estado&quot;:&quot;S&quot;}}]  "/>
    <s v=" Bearer eyJhbGciOiJSUzI1NiIsInR5cCIgOiAiSldUIiwia2lkIiA6ICJZbzNJa18xYU9XUk5QcWxPLVJVTmUzVjhESldTU2U0eUgybFp4MG52cy1rIn0.eyJleHAiOjE3NTU1NTAxNjgsImlhdCI6MTc1NTU0ODM2OCwianRpIjoiNWQ2NmQzNDItZjg5Yi00YWUwLTk0M2YtMjFjZTc1YzZhZDcy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xNmI5ZDczMy03ZWNkLTRmMTAtOTY0MS01NTM4MmQ1YTYzZGQ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xNmI5ZDczMy03ZWNkLTRmMTAtOTY0MS01NTM4MmQ1YTYzZGQ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d98S4KMjM9lVoSMesuKgP__65PVpbfTbrGqr1OcdwGYUDG_m0vsjRKaabsoTaS89WU0nlSxRzQcSe7T9jSmmWDHGeUJmuclm8U88J9et0JWVOHAQJ8B-L_jYL-2P-thT6cvnCOgxYxMLA9J0jPsIm4kb9eirIjdQW-M2nlf9sfSrpkSW7wmJaa3N3Oq-mIaQe8zZANyM3G00kR7dAgUAY8d9g5CW5iol_ztZOsF28dmwU3bFidrnbyxCEFlwyITUj8P7uTySpLJJP-40OBb4Fpu1eDQw7-pSJ-w6R67e9YGwQRa2ki7QX-emXQkPojV66B3QeddwMqczylBpM5Cczg "/>
    <n v="101"/>
    <s v=" 101 | Rosa Odar Prueba "/>
    <s v=" application/json, text/plain, */* "/>
    <s v=" application/json "/>
    <n v="20100010136"/>
    <s v="gestionduenave-command"/>
    <s v=" https://gateway-apim-test.vuce.gob.pe/pass-through-https-cert/cp2/gestionduenave-command/1.0/proteccion-adicional/update-all "/>
    <n v="126"/>
    <n v="126"/>
    <s v=" https://gateway-apim-test.vuce.gob.pe/pass-through-https-cert/cp2/gestionduenave-command/1.0/proteccion-adicional/update-all "/>
    <s v=" https://gateway-apim-test.vuce.gob.pe/pass-through-https-cert/cp2/gestionduenave-command/1.0/proteccion-adicional/update-all "/>
    <x v="203"/>
  </r>
  <r>
    <s v="PBIP"/>
    <x v="0"/>
    <x v="0"/>
    <x v="130"/>
    <x v="0"/>
    <s v=" https://gateway-apim-test.vuce.gob.pe/pass-through-https-cert/cp2/gestionduenave-query/1.0/actividad-nave "/>
    <s v="No aplica"/>
    <s v=" Bearer eyJhbGciOiJSUzI1NiIsInR5cCIgOiAiSldUIiwia2lkIiA6ICJZbzNJa18xYU9XUk5QcWxPLVJVTmUzVjhESldTU2U0eUgybFp4MG52cy1rIn0.eyJleHAiOjE3NTU1NTAxNjgsImlhdCI6MTc1NTU0ODM2OCwianRpIjoiNWQ2NmQzNDItZjg5Yi00YWUwLTk0M2YtMjFjZTc1YzZhZDcy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xNmI5ZDczMy03ZWNkLTRmMTAtOTY0MS01NTM4MmQ1YTYzZGQ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xNmI5ZDczMy03ZWNkLTRmMTAtOTY0MS01NTM4MmQ1YTYzZGQ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d98S4KMjM9lVoSMesuKgP__65PVpbfTbrGqr1OcdwGYUDG_m0vsjRKaabsoTaS89WU0nlSxRzQcSe7T9jSmmWDHGeUJmuclm8U88J9et0JWVOHAQJ8B-L_jYL-2P-thT6cvnCOgxYxMLA9J0jPsIm4kb9eirIjdQW-M2nlf9sfSrpkSW7wmJaa3N3Oq-mIaQe8zZANyM3G00kR7dAgUAY8d9g5CW5iol_ztZOsF28dmwU3bFidrnbyxCEFlwyITUj8P7uTySpLJJP-40OBb4Fpu1eDQw7-pSJ-w6R67e9YGwQRa2ki7QX-emXQkPojV66B3QeddwMqczylBpM5Cczg "/>
    <n v="101"/>
    <s v=" 101 | Rosa Odar Prueba "/>
    <s v=" application/json, text/plain, */* "/>
    <s v=" No aplica "/>
    <n v="20100010136"/>
    <s v="gestionduenave-query"/>
    <s v=" https://gateway-apim-test.vuce.gob.pe/pass-through-https-cert/cp2/gestionduenave-query/1.0/actividad-nave "/>
    <n v="107"/>
    <n v="107"/>
    <s v=" https://gateway-apim-test.vuce.gob.pe/pass-through-https-cert/cp2/gestionduenave-query/1.0/actividad-nave "/>
    <s v=" https://gateway-apim-test.vuce.gob.pe/pass-through-https-cert/cp2/gestionduenave-query/1.0/actividad-nave "/>
    <x v="204"/>
  </r>
  <r>
    <s v="PBIP"/>
    <x v="0"/>
    <x v="0"/>
    <x v="130"/>
    <x v="0"/>
    <s v=" https://gateway-apim-test.vuce.gob.pe/pass-through-https-cert/cp2/gestionduenave-query/1.0/actividad-nave "/>
    <s v="No aplica"/>
    <s v=" Bearer eyJhbGciOiJSUzI1NiIsInR5cCIgOiAiSldUIiwia2lkIiA6ICJZbzNJa18xYU9XUk5QcWxPLVJVTmUzVjhESldTU2U0eUgybFp4MG52cy1rIn0.eyJleHAiOjE3NTU1NTAxNjgsImlhdCI6MTc1NTU0ODM2OCwianRpIjoiNWQ2NmQzNDItZjg5Yi00YWUwLTk0M2YtMjFjZTc1YzZhZDcy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xNmI5ZDczMy03ZWNkLTRmMTAtOTY0MS01NTM4MmQ1YTYzZGQ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xNmI5ZDczMy03ZWNkLTRmMTAtOTY0MS01NTM4MmQ1YTYzZGQ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d98S4KMjM9lVoSMesuKgP__65PVpbfTbrGqr1OcdwGYUDG_m0vsjRKaabsoTaS89WU0nlSxRzQcSe7T9jSmmWDHGeUJmuclm8U88J9et0JWVOHAQJ8B-L_jYL-2P-thT6cvnCOgxYxMLA9J0jPsIm4kb9eirIjdQW-M2nlf9sfSrpkSW7wmJaa3N3Oq-mIaQe8zZANyM3G00kR7dAgUAY8d9g5CW5iol_ztZOsF28dmwU3bFidrnbyxCEFlwyITUj8P7uTySpLJJP-40OBb4Fpu1eDQw7-pSJ-w6R67e9YGwQRa2ki7QX-emXQkPojV66B3QeddwMqczylBpM5Cczg "/>
    <n v="101"/>
    <s v=" 101 | Rosa Odar Prueba "/>
    <s v=" application/json, text/plain, */* "/>
    <s v=" No aplica "/>
    <n v="20100010136"/>
    <s v="gestionduenave-query"/>
    <s v=" https://gateway-apim-test.vuce.gob.pe/pass-through-https-cert/cp2/gestionduenave-query/1.0/actividad-nave "/>
    <n v="107"/>
    <n v="107"/>
    <s v=" https://gateway-apim-test.vuce.gob.pe/pass-through-https-cert/cp2/gestionduenave-query/1.0/actividad-nave "/>
    <s v=" https://gateway-apim-test.vuce.gob.pe/pass-through-https-cert/cp2/gestionduenave-query/1.0/actividad-nave "/>
    <x v="204"/>
  </r>
  <r>
    <s v="PBIP"/>
    <x v="0"/>
    <x v="0"/>
    <x v="136"/>
    <x v="0"/>
    <s v=" https://gateway-apim-test.vuce.gob.pe/pass-through-https-cert/cp2/gestionduenave-query/1.0/actividad-nave "/>
    <s v="No aplica"/>
    <s v=" Bearer eyJhbGciOiJSUzI1NiIsInR5cCIgOiAiSldUIiwia2lkIiA6ICJZbzNJa18xYU9XUk5QcWxPLVJVTmUzVjhESldTU2U0eUgybFp4MG52cy1rIn0.eyJleHAiOjE3NTU1NTAxNjgsImlhdCI6MTc1NTU0ODM2OCwianRpIjoiNWQ2NmQzNDItZjg5Yi00YWUwLTk0M2YtMjFjZTc1YzZhZDcy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xNmI5ZDczMy03ZWNkLTRmMTAtOTY0MS01NTM4MmQ1YTYzZGQ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xNmI5ZDczMy03ZWNkLTRmMTAtOTY0MS01NTM4MmQ1YTYzZGQ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d98S4KMjM9lVoSMesuKgP__65PVpbfTbrGqr1OcdwGYUDG_m0vsjRKaabsoTaS89WU0nlSxRzQcSe7T9jSmmWDHGeUJmuclm8U88J9et0JWVOHAQJ8B-L_jYL-2P-thT6cvnCOgxYxMLA9J0jPsIm4kb9eirIjdQW-M2nlf9sfSrpkSW7wmJaa3N3Oq-mIaQe8zZANyM3G00kR7dAgUAY8d9g5CW5iol_ztZOsF28dmwU3bFidrnbyxCEFlwyITUj8P7uTySpLJJP-40OBb4Fpu1eDQw7-pSJ-w6R67e9YGwQRa2ki7QX-emXQkPojV66B3QeddwMqczylBpM5Cczg "/>
    <n v="101"/>
    <s v=" 101 | Rosa Odar Prueba "/>
    <s v=" application/json, text/plain, */* "/>
    <s v=" No aplica "/>
    <n v="20100010136"/>
    <s v="gestionduenave-query"/>
    <s v=" https://gateway-apim-test.vuce.gob.pe/pass-through-https-cert/cp2/gestionduenave-query/1.0/actividad-nave "/>
    <n v="107"/>
    <n v="107"/>
    <s v=" https://gateway-apim-test.vuce.gob.pe/pass-through-https-cert/cp2/gestionduenave-query/1.0/actividad-nave "/>
    <s v=" https://gateway-apim-test.vuce.gob.pe/pass-through-https-cert/cp2/gestionduenave-query/1.0/actividad-nave "/>
    <x v="204"/>
  </r>
  <r>
    <s v="PBIP"/>
    <x v="0"/>
    <x v="0"/>
    <x v="136"/>
    <x v="0"/>
    <s v=" https://gateway-apim-test.vuce.gob.pe/pass-through-https-cert/cp2/gestionduenave-query/1.0/actividad-nave "/>
    <s v="No aplica"/>
    <s v=" Bearer eyJhbGciOiJSUzI1NiIsInR5cCIgOiAiSldUIiwia2lkIiA6ICJZbzNJa18xYU9XUk5QcWxPLVJVTmUzVjhESldTU2U0eUgybFp4MG52cy1rIn0.eyJleHAiOjE3NTU1NTAxNjgsImlhdCI6MTc1NTU0ODM2OCwianRpIjoiNWQ2NmQzNDItZjg5Yi00YWUwLTk0M2YtMjFjZTc1YzZhZDcy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xNmI5ZDczMy03ZWNkLTRmMTAtOTY0MS01NTM4MmQ1YTYzZGQ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xNmI5ZDczMy03ZWNkLTRmMTAtOTY0MS01NTM4MmQ1YTYzZGQ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d98S4KMjM9lVoSMesuKgP__65PVpbfTbrGqr1OcdwGYUDG_m0vsjRKaabsoTaS89WU0nlSxRzQcSe7T9jSmmWDHGeUJmuclm8U88J9et0JWVOHAQJ8B-L_jYL-2P-thT6cvnCOgxYxMLA9J0jPsIm4kb9eirIjdQW-M2nlf9sfSrpkSW7wmJaa3N3Oq-mIaQe8zZANyM3G00kR7dAgUAY8d9g5CW5iol_ztZOsF28dmwU3bFidrnbyxCEFlwyITUj8P7uTySpLJJP-40OBb4Fpu1eDQw7-pSJ-w6R67e9YGwQRa2ki7QX-emXQkPojV66B3QeddwMqczylBpM5Cczg "/>
    <n v="101"/>
    <s v=" 101 | Rosa Odar Prueba "/>
    <s v=" application/json, text/plain, */* "/>
    <s v=" No aplica "/>
    <n v="20100010136"/>
    <s v="gestionduenave-query"/>
    <s v=" https://gateway-apim-test.vuce.gob.pe/pass-through-https-cert/cp2/gestionduenave-query/1.0/actividad-nave "/>
    <n v="107"/>
    <n v="107"/>
    <s v=" https://gateway-apim-test.vuce.gob.pe/pass-through-https-cert/cp2/gestionduenave-query/1.0/actividad-nave "/>
    <s v=" https://gateway-apim-test.vuce.gob.pe/pass-through-https-cert/cp2/gestionduenave-query/1.0/actividad-nave "/>
    <x v="204"/>
  </r>
  <r>
    <s v="PBIP"/>
    <x v="0"/>
    <x v="0"/>
    <x v="137"/>
    <x v="0"/>
    <s v=" https://gateway-apim-test.vuce.gob.pe/pass-through-https-cert/cp2/gestionduenave-query/1.0/actividad-nave "/>
    <s v="No aplica"/>
    <s v=" Bearer eyJhbGciOiJSUzI1NiIsInR5cCIgOiAiSldUIiwia2lkIiA6ICJZbzNJa18xYU9XUk5QcWxPLVJVTmUzVjhESldTU2U0eUgybFp4MG52cy1rIn0.eyJleHAiOjE3NTU1NTAxNjgsImlhdCI6MTc1NTU0ODM2OCwianRpIjoiNWQ2NmQzNDItZjg5Yi00YWUwLTk0M2YtMjFjZTc1YzZhZDcy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xNmI5ZDczMy03ZWNkLTRmMTAtOTY0MS01NTM4MmQ1YTYzZGQ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xNmI5ZDczMy03ZWNkLTRmMTAtOTY0MS01NTM4MmQ1YTYzZGQ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d98S4KMjM9lVoSMesuKgP__65PVpbfTbrGqr1OcdwGYUDG_m0vsjRKaabsoTaS89WU0nlSxRzQcSe7T9jSmmWDHGeUJmuclm8U88J9et0JWVOHAQJ8B-L_jYL-2P-thT6cvnCOgxYxMLA9J0jPsIm4kb9eirIjdQW-M2nlf9sfSrpkSW7wmJaa3N3Oq-mIaQe8zZANyM3G00kR7dAgUAY8d9g5CW5iol_ztZOsF28dmwU3bFidrnbyxCEFlwyITUj8P7uTySpLJJP-40OBb4Fpu1eDQw7-pSJ-w6R67e9YGwQRa2ki7QX-emXQkPojV66B3QeddwMqczylBpM5Cczg "/>
    <n v="101"/>
    <s v=" 101 | Rosa Odar Prueba "/>
    <s v=" application/json, text/plain, */* "/>
    <s v=" No aplica "/>
    <n v="20100010136"/>
    <s v="gestionduenave-query"/>
    <s v=" https://gateway-apim-test.vuce.gob.pe/pass-through-https-cert/cp2/gestionduenave-query/1.0/actividad-nave "/>
    <n v="107"/>
    <n v="107"/>
    <s v=" https://gateway-apim-test.vuce.gob.pe/pass-through-https-cert/cp2/gestionduenave-query/1.0/actividad-nave "/>
    <s v=" https://gateway-apim-test.vuce.gob.pe/pass-through-https-cert/cp2/gestionduenave-query/1.0/actividad-nave "/>
    <x v="204"/>
  </r>
  <r>
    <s v="PBIP"/>
    <x v="0"/>
    <x v="0"/>
    <x v="137"/>
    <x v="0"/>
    <s v=" https://gateway-apim-test.vuce.gob.pe/pass-through-https-cert/cp2/gestionduenave-query/1.0/actividad-nave "/>
    <s v="No aplica"/>
    <s v=" Bearer eyJhbGciOiJSUzI1NiIsInR5cCIgOiAiSldUIiwia2lkIiA6ICJZbzNJa18xYU9XUk5QcWxPLVJVTmUzVjhESldTU2U0eUgybFp4MG52cy1rIn0.eyJleHAiOjE3NTU1NTAxNjgsImlhdCI6MTc1NTU0ODM2OCwianRpIjoiNWQ2NmQzNDItZjg5Yi00YWUwLTk0M2YtMjFjZTc1YzZhZDcy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xNmI5ZDczMy03ZWNkLTRmMTAtOTY0MS01NTM4MmQ1YTYzZGQ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xNmI5ZDczMy03ZWNkLTRmMTAtOTY0MS01NTM4MmQ1YTYzZGQ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d98S4KMjM9lVoSMesuKgP__65PVpbfTbrGqr1OcdwGYUDG_m0vsjRKaabsoTaS89WU0nlSxRzQcSe7T9jSmmWDHGeUJmuclm8U88J9et0JWVOHAQJ8B-L_jYL-2P-thT6cvnCOgxYxMLA9J0jPsIm4kb9eirIjdQW-M2nlf9sfSrpkSW7wmJaa3N3Oq-mIaQe8zZANyM3G00kR7dAgUAY8d9g5CW5iol_ztZOsF28dmwU3bFidrnbyxCEFlwyITUj8P7uTySpLJJP-40OBb4Fpu1eDQw7-pSJ-w6R67e9YGwQRa2ki7QX-emXQkPojV66B3QeddwMqczylBpM5Cczg "/>
    <n v="101"/>
    <s v=" 101 | Rosa Odar Prueba "/>
    <s v=" application/json, text/plain, */* "/>
    <s v=" No aplica "/>
    <n v="20100010136"/>
    <s v="gestionduenave-query"/>
    <s v=" https://gateway-apim-test.vuce.gob.pe/pass-through-https-cert/cp2/gestionduenave-query/1.0/actividad-nave "/>
    <n v="107"/>
    <n v="107"/>
    <s v=" https://gateway-apim-test.vuce.gob.pe/pass-through-https-cert/cp2/gestionduenave-query/1.0/actividad-nave "/>
    <s v=" https://gateway-apim-test.vuce.gob.pe/pass-through-https-cert/cp2/gestionduenave-query/1.0/actividad-nave "/>
    <x v="204"/>
  </r>
  <r>
    <s v="PBIP"/>
    <x v="0"/>
    <x v="0"/>
    <x v="140"/>
    <x v="0"/>
    <s v=" https://gateway-apim-test.vuce.gob.pe/pass-through-https-cert/cp2/gestionduenave-query/1.0/actividad-nave "/>
    <s v="No aplica"/>
    <s v=" Bearer eyJhbGciOiJSUzI1NiIsInR5cCIgOiAiSldUIiwia2lkIiA6ICJZbzNJa18xYU9XUk5QcWxPLVJVTmUzVjhESldTU2U0eUgybFp4MG52cy1rIn0.eyJleHAiOjE3NTU1NTAxNjgsImlhdCI6MTc1NTU0ODM2OCwianRpIjoiNWQ2NmQzNDItZjg5Yi00YWUwLTk0M2YtMjFjZTc1YzZhZDcy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xNmI5ZDczMy03ZWNkLTRmMTAtOTY0MS01NTM4MmQ1YTYzZGQ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xNmI5ZDczMy03ZWNkLTRmMTAtOTY0MS01NTM4MmQ1YTYzZGQ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d98S4KMjM9lVoSMesuKgP__65PVpbfTbrGqr1OcdwGYUDG_m0vsjRKaabsoTaS89WU0nlSxRzQcSe7T9jSmmWDHGeUJmuclm8U88J9et0JWVOHAQJ8B-L_jYL-2P-thT6cvnCOgxYxMLA9J0jPsIm4kb9eirIjdQW-M2nlf9sfSrpkSW7wmJaa3N3Oq-mIaQe8zZANyM3G00kR7dAgUAY8d9g5CW5iol_ztZOsF28dmwU3bFidrnbyxCEFlwyITUj8P7uTySpLJJP-40OBb4Fpu1eDQw7-pSJ-w6R67e9YGwQRa2ki7QX-emXQkPojV66B3QeddwMqczylBpM5Cczg "/>
    <n v="101"/>
    <s v=" 101 | Rosa Odar Prueba "/>
    <s v=" application/json, text/plain, */* "/>
    <s v=" No aplica "/>
    <n v="20100010136"/>
    <s v="gestionduenave-query"/>
    <s v=" https://gateway-apim-test.vuce.gob.pe/pass-through-https-cert/cp2/gestionduenave-query/1.0/actividad-nave "/>
    <n v="107"/>
    <n v="107"/>
    <s v=" https://gateway-apim-test.vuce.gob.pe/pass-through-https-cert/cp2/gestionduenave-query/1.0/actividad-nave "/>
    <s v=" https://gateway-apim-test.vuce.gob.pe/pass-through-https-cert/cp2/gestionduenave-query/1.0/actividad-nave "/>
    <x v="204"/>
  </r>
  <r>
    <s v="PBIP"/>
    <x v="0"/>
    <x v="0"/>
    <x v="140"/>
    <x v="0"/>
    <s v=" https://gateway-apim-test.vuce.gob.pe/pass-through-https-cert/cp2/gestionduenave-query/1.0/actividad-nave "/>
    <s v="No aplica"/>
    <s v=" Bearer eyJhbGciOiJSUzI1NiIsInR5cCIgOiAiSldUIiwia2lkIiA6ICJZbzNJa18xYU9XUk5QcWxPLVJVTmUzVjhESldTU2U0eUgybFp4MG52cy1rIn0.eyJleHAiOjE3NTU1NTAxNjgsImlhdCI6MTc1NTU0ODM2OCwianRpIjoiNWQ2NmQzNDItZjg5Yi00YWUwLTk0M2YtMjFjZTc1YzZhZDcy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xNmI5ZDczMy03ZWNkLTRmMTAtOTY0MS01NTM4MmQ1YTYzZGQ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xNmI5ZDczMy03ZWNkLTRmMTAtOTY0MS01NTM4MmQ1YTYzZGQ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d98S4KMjM9lVoSMesuKgP__65PVpbfTbrGqr1OcdwGYUDG_m0vsjRKaabsoTaS89WU0nlSxRzQcSe7T9jSmmWDHGeUJmuclm8U88J9et0JWVOHAQJ8B-L_jYL-2P-thT6cvnCOgxYxMLA9J0jPsIm4kb9eirIjdQW-M2nlf9sfSrpkSW7wmJaa3N3Oq-mIaQe8zZANyM3G00kR7dAgUAY8d9g5CW5iol_ztZOsF28dmwU3bFidrnbyxCEFlwyITUj8P7uTySpLJJP-40OBb4Fpu1eDQw7-pSJ-w6R67e9YGwQRa2ki7QX-emXQkPojV66B3QeddwMqczylBpM5Cczg "/>
    <n v="101"/>
    <s v=" 101 | Rosa Odar Prueba "/>
    <s v=" application/json, text/plain, */* "/>
    <s v=" No aplica "/>
    <n v="20100010136"/>
    <s v="gestionduenave-query"/>
    <s v=" https://gateway-apim-test.vuce.gob.pe/pass-through-https-cert/cp2/gestionduenave-query/1.0/actividad-nave "/>
    <n v="107"/>
    <n v="107"/>
    <s v=" https://gateway-apim-test.vuce.gob.pe/pass-through-https-cert/cp2/gestionduenave-query/1.0/actividad-nave "/>
    <s v=" https://gateway-apim-test.vuce.gob.pe/pass-through-https-cert/cp2/gestionduenave-query/1.0/actividad-nave "/>
    <x v="204"/>
  </r>
  <r>
    <s v="PBIP"/>
    <x v="0"/>
    <x v="0"/>
    <x v="141"/>
    <x v="0"/>
    <s v=" https://gateway-apim-test.vuce.gob.pe/pass-through-https-cert/cp2/gestionduenave-query/1.0/actividad-nave "/>
    <s v="No aplica"/>
    <s v=" Bearer eyJhbGciOiJSUzI1NiIsInR5cCIgOiAiSldUIiwia2lkIiA6ICJZbzNJa18xYU9XUk5QcWxPLVJVTmUzVjhESldTU2U0eUgybFp4MG52cy1rIn0.eyJleHAiOjE3NTU1NTAxNjgsImlhdCI6MTc1NTU0ODM2OCwianRpIjoiNWQ2NmQzNDItZjg5Yi00YWUwLTk0M2YtMjFjZTc1YzZhZDcy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xNmI5ZDczMy03ZWNkLTRmMTAtOTY0MS01NTM4MmQ1YTYzZGQ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xNmI5ZDczMy03ZWNkLTRmMTAtOTY0MS01NTM4MmQ1YTYzZGQ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d98S4KMjM9lVoSMesuKgP__65PVpbfTbrGqr1OcdwGYUDG_m0vsjRKaabsoTaS89WU0nlSxRzQcSe7T9jSmmWDHGeUJmuclm8U88J9et0JWVOHAQJ8B-L_jYL-2P-thT6cvnCOgxYxMLA9J0jPsIm4kb9eirIjdQW-M2nlf9sfSrpkSW7wmJaa3N3Oq-mIaQe8zZANyM3G00kR7dAgUAY8d9g5CW5iol_ztZOsF28dmwU3bFidrnbyxCEFlwyITUj8P7uTySpLJJP-40OBb4Fpu1eDQw7-pSJ-w6R67e9YGwQRa2ki7QX-emXQkPojV66B3QeddwMqczylBpM5Cczg "/>
    <n v="101"/>
    <s v=" 101 | Rosa Odar Prueba "/>
    <s v=" application/json, text/plain, */* "/>
    <s v=" No aplica "/>
    <n v="20100010136"/>
    <s v="gestionduenave-query"/>
    <s v=" https://gateway-apim-test.vuce.gob.pe/pass-through-https-cert/cp2/gestionduenave-query/1.0/actividad-nave "/>
    <n v="107"/>
    <n v="107"/>
    <s v=" https://gateway-apim-test.vuce.gob.pe/pass-through-https-cert/cp2/gestionduenave-query/1.0/actividad-nave "/>
    <s v=" https://gateway-apim-test.vuce.gob.pe/pass-through-https-cert/cp2/gestionduenave-query/1.0/actividad-nave "/>
    <x v="204"/>
  </r>
  <r>
    <s v="PBIP"/>
    <x v="0"/>
    <x v="0"/>
    <x v="141"/>
    <x v="0"/>
    <s v=" https://gateway-apim-test.vuce.gob.pe/pass-through-https-cert/cp2/gestionduenave-query/1.0/actividad-nave "/>
    <s v="No aplica"/>
    <s v=" Bearer eyJhbGciOiJSUzI1NiIsInR5cCIgOiAiSldUIiwia2lkIiA6ICJZbzNJa18xYU9XUk5QcWxPLVJVTmUzVjhESldTU2U0eUgybFp4MG52cy1rIn0.eyJleHAiOjE3NTU1NTAxNjgsImlhdCI6MTc1NTU0ODM2OCwianRpIjoiNWQ2NmQzNDItZjg5Yi00YWUwLTk0M2YtMjFjZTc1YzZhZDcy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xNmI5ZDczMy03ZWNkLTRmMTAtOTY0MS01NTM4MmQ1YTYzZGQ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xNmI5ZDczMy03ZWNkLTRmMTAtOTY0MS01NTM4MmQ1YTYzZGQ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d98S4KMjM9lVoSMesuKgP__65PVpbfTbrGqr1OcdwGYUDG_m0vsjRKaabsoTaS89WU0nlSxRzQcSe7T9jSmmWDHGeUJmuclm8U88J9et0JWVOHAQJ8B-L_jYL-2P-thT6cvnCOgxYxMLA9J0jPsIm4kb9eirIjdQW-M2nlf9sfSrpkSW7wmJaa3N3Oq-mIaQe8zZANyM3G00kR7dAgUAY8d9g5CW5iol_ztZOsF28dmwU3bFidrnbyxCEFlwyITUj8P7uTySpLJJP-40OBb4Fpu1eDQw7-pSJ-w6R67e9YGwQRa2ki7QX-emXQkPojV66B3QeddwMqczylBpM5Cczg "/>
    <n v="101"/>
    <s v=" 101 | Rosa Odar Prueba "/>
    <s v=" application/json, text/plain, */* "/>
    <s v=" No aplica "/>
    <n v="20100010136"/>
    <s v="gestionduenave-query"/>
    <s v=" https://gateway-apim-test.vuce.gob.pe/pass-through-https-cert/cp2/gestionduenave-query/1.0/actividad-nave "/>
    <n v="107"/>
    <n v="107"/>
    <s v=" https://gateway-apim-test.vuce.gob.pe/pass-through-https-cert/cp2/gestionduenave-query/1.0/actividad-nave "/>
    <s v=" https://gateway-apim-test.vuce.gob.pe/pass-through-https-cert/cp2/gestionduenave-query/1.0/actividad-nave "/>
    <x v="204"/>
  </r>
  <r>
    <s v="PBIP"/>
    <x v="0"/>
    <x v="0"/>
    <x v="142"/>
    <x v="0"/>
    <s v=" https://gateway-apim-test.vuce.gob.pe/pass-through-https-cert/cp2/gestionduenave-query/1.0/arribo-forzoso/escala/2180 "/>
    <s v="No aplica"/>
    <s v=" Bearer eyJhbGciOiJSUzI1NiIsInR5cCIgOiAiSldUIiwia2lkIiA6ICJZbzNJa18xYU9XUk5QcWxPLVJVTmUzVjhESldTU2U0eUgybFp4MG52cy1rIn0.eyJleHAiOjE3NTU1NTAxNjgsImlhdCI6MTc1NTU0ODM2OCwianRpIjoiNWQ2NmQzNDItZjg5Yi00YWUwLTk0M2YtMjFjZTc1YzZhZDcy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xNmI5ZDczMy03ZWNkLTRmMTAtOTY0MS01NTM4MmQ1YTYzZGQ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xNmI5ZDczMy03ZWNkLTRmMTAtOTY0MS01NTM4MmQ1YTYzZGQ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d98S4KMjM9lVoSMesuKgP__65PVpbfTbrGqr1OcdwGYUDG_m0vsjRKaabsoTaS89WU0nlSxRzQcSe7T9jSmmWDHGeUJmuclm8U88J9et0JWVOHAQJ8B-L_jYL-2P-thT6cvnCOgxYxMLA9J0jPsIm4kb9eirIjdQW-M2nlf9sfSrpkSW7wmJaa3N3Oq-mIaQe8zZANyM3G00kR7dAgUAY8d9g5CW5iol_ztZOsF28dmwU3bFidrnbyxCEFlwyITUj8P7uTySpLJJP-40OBb4Fpu1eDQw7-pSJ-w6R67e9YGwQRa2ki7QX-emXQkPojV66B3QeddwMqczylBpM5Cczg "/>
    <n v="101"/>
    <s v=" 101 | Rosa Odar Prueba "/>
    <s v=" application/json, text/plain, */* "/>
    <s v=" No aplica "/>
    <n v="20100010136"/>
    <s v="gestionduenave-query"/>
    <s v=" https://gateway-apim-test.vuce.gob.pe/pass-through-https-cert/cp2/gestionduenave-query/1.0/arribo-forzoso/escala/2180 "/>
    <n v="119"/>
    <n v="119"/>
    <s v=" https://gateway-apim-test.vuce.gob.pe/pass-through-https-cert/cp2/gestionduenave-query/1.0/arribo-forzoso/escala/2180 "/>
    <s v=" https://gateway-apim-test.vuce.gob.pe/pass-through-https-cert/cp2/gestionduenave-query/1.0/arribo-forzoso/escala/2180 "/>
    <x v="205"/>
  </r>
  <r>
    <s v="PBIP"/>
    <x v="0"/>
    <x v="0"/>
    <x v="130"/>
    <x v="0"/>
    <s v=" https://gateway-apim-test.vuce.gob.pe/pass-through-https-cert/cp2/gestionduenave-query/1.0/escala-previa "/>
    <s v="No aplica"/>
    <s v=" Bearer eyJhbGciOiJSUzI1NiIsInR5cCIgOiAiSldUIiwia2lkIiA6ICJZbzNJa18xYU9XUk5QcWxPLVJVTmUzVjhESldTU2U0eUgybFp4MG52cy1rIn0.eyJleHAiOjE3NTU1NTAxNjgsImlhdCI6MTc1NTU0ODM2OCwianRpIjoiNWQ2NmQzNDItZjg5Yi00YWUwLTk0M2YtMjFjZTc1YzZhZDcy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xNmI5ZDczMy03ZWNkLTRmMTAtOTY0MS01NTM4MmQ1YTYzZGQ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xNmI5ZDczMy03ZWNkLTRmMTAtOTY0MS01NTM4MmQ1YTYzZGQ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d98S4KMjM9lVoSMesuKgP__65PVpbfTbrGqr1OcdwGYUDG_m0vsjRKaabsoTaS89WU0nlSxRzQcSe7T9jSmmWDHGeUJmuclm8U88J9et0JWVOHAQJ8B-L_jYL-2P-thT6cvnCOgxYxMLA9J0jPsIm4kb9eirIjdQW-M2nlf9sfSrpkSW7wmJaa3N3Oq-mIaQe8zZANyM3G00kR7dAgUAY8d9g5CW5iol_ztZOsF28dmwU3bFidrnbyxCEFlwyITUj8P7uTySpLJJP-40OBb4Fpu1eDQw7-pSJ-w6R67e9YGwQRa2ki7QX-emXQkPojV66B3QeddwMqczylBpM5Cczg "/>
    <n v="101"/>
    <s v=" 101 | Rosa Odar Prueba "/>
    <s v=" application/json, text/plain, */* "/>
    <s v=" No aplica "/>
    <n v="20100010136"/>
    <s v="gestionduenave-query"/>
    <s v=" https://gateway-apim-test.vuce.gob.pe/pass-through-https-cert/cp2/gestionduenave-query/1.0/escala-previa "/>
    <n v="106"/>
    <n v="106"/>
    <s v=" https://gateway-apim-test.vuce.gob.pe/pass-through-https-cert/cp2/gestionduenave-query/1.0/escala-previa "/>
    <s v=" https://gateway-apim-test.vuce.gob.pe/pass-through-https-cert/cp2/gestionduenave-query/1.0/escala-previa "/>
    <x v="206"/>
  </r>
  <r>
    <s v="PBIP"/>
    <x v="0"/>
    <x v="0"/>
    <x v="130"/>
    <x v="0"/>
    <s v=" https://gateway-apim-test.vuce.gob.pe/pass-through-https-cert/cp2/gestionduenave-query/1.0/escala-previa "/>
    <s v="No aplica"/>
    <s v=" Bearer eyJhbGciOiJSUzI1NiIsInR5cCIgOiAiSldUIiwia2lkIiA6ICJZbzNJa18xYU9XUk5QcWxPLVJVTmUzVjhESldTU2U0eUgybFp4MG52cy1rIn0.eyJleHAiOjE3NTU1NTAxNjgsImlhdCI6MTc1NTU0ODM2OCwianRpIjoiNWQ2NmQzNDItZjg5Yi00YWUwLTk0M2YtMjFjZTc1YzZhZDcy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xNmI5ZDczMy03ZWNkLTRmMTAtOTY0MS01NTM4MmQ1YTYzZGQ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xNmI5ZDczMy03ZWNkLTRmMTAtOTY0MS01NTM4MmQ1YTYzZGQ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d98S4KMjM9lVoSMesuKgP__65PVpbfTbrGqr1OcdwGYUDG_m0vsjRKaabsoTaS89WU0nlSxRzQcSe7T9jSmmWDHGeUJmuclm8U88J9et0JWVOHAQJ8B-L_jYL-2P-thT6cvnCOgxYxMLA9J0jPsIm4kb9eirIjdQW-M2nlf9sfSrpkSW7wmJaa3N3Oq-mIaQe8zZANyM3G00kR7dAgUAY8d9g5CW5iol_ztZOsF28dmwU3bFidrnbyxCEFlwyITUj8P7uTySpLJJP-40OBb4Fpu1eDQw7-pSJ-w6R67e9YGwQRa2ki7QX-emXQkPojV66B3QeddwMqczylBpM5Cczg "/>
    <n v="101"/>
    <s v=" 101 | Rosa Odar Prueba "/>
    <s v=" application/json, text/plain, */* "/>
    <s v=" No aplica "/>
    <n v="20100010136"/>
    <s v="gestionduenave-query"/>
    <s v=" https://gateway-apim-test.vuce.gob.pe/pass-through-https-cert/cp2/gestionduenave-query/1.0/escala-previa "/>
    <n v="106"/>
    <n v="106"/>
    <s v=" https://gateway-apim-test.vuce.gob.pe/pass-through-https-cert/cp2/gestionduenave-query/1.0/escala-previa "/>
    <s v=" https://gateway-apim-test.vuce.gob.pe/pass-through-https-cert/cp2/gestionduenave-query/1.0/escala-previa "/>
    <x v="206"/>
  </r>
  <r>
    <s v="PBIP"/>
    <x v="0"/>
    <x v="0"/>
    <x v="132"/>
    <x v="0"/>
    <s v=" https://gateway-apim-test.vuce.gob.pe/pass-through-https-cert/cp2/gestionduenave-query/1.0/escala-previa "/>
    <s v="No aplica"/>
    <s v=" Bearer eyJhbGciOiJSUzI1NiIsInR5cCIgOiAiSldUIiwia2lkIiA6ICJZbzNJa18xYU9XUk5QcWxPLVJVTmUzVjhESldTU2U0eUgybFp4MG52cy1rIn0.eyJleHAiOjE3NTU1NTAxNjgsImlhdCI6MTc1NTU0ODM2OCwianRpIjoiNWQ2NmQzNDItZjg5Yi00YWUwLTk0M2YtMjFjZTc1YzZhZDcy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xNmI5ZDczMy03ZWNkLTRmMTAtOTY0MS01NTM4MmQ1YTYzZGQ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xNmI5ZDczMy03ZWNkLTRmMTAtOTY0MS01NTM4MmQ1YTYzZGQ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d98S4KMjM9lVoSMesuKgP__65PVpbfTbrGqr1OcdwGYUDG_m0vsjRKaabsoTaS89WU0nlSxRzQcSe7T9jSmmWDHGeUJmuclm8U88J9et0JWVOHAQJ8B-L_jYL-2P-thT6cvnCOgxYxMLA9J0jPsIm4kb9eirIjdQW-M2nlf9sfSrpkSW7wmJaa3N3Oq-mIaQe8zZANyM3G00kR7dAgUAY8d9g5CW5iol_ztZOsF28dmwU3bFidrnbyxCEFlwyITUj8P7uTySpLJJP-40OBb4Fpu1eDQw7-pSJ-w6R67e9YGwQRa2ki7QX-emXQkPojV66B3QeddwMqczylBpM5Cczg "/>
    <n v="101"/>
    <s v=" 101 | Rosa Odar Prueba "/>
    <s v=" application/json, text/plain, */* "/>
    <s v=" No aplica "/>
    <n v="20100010136"/>
    <s v="gestionduenave-query"/>
    <s v=" https://gateway-apim-test.vuce.gob.pe/pass-through-https-cert/cp2/gestionduenave-query/1.0/escala-previa "/>
    <n v="106"/>
    <n v="106"/>
    <s v=" https://gateway-apim-test.vuce.gob.pe/pass-through-https-cert/cp2/gestionduenave-query/1.0/escala-previa "/>
    <s v=" https://gateway-apim-test.vuce.gob.pe/pass-through-https-cert/cp2/gestionduenave-query/1.0/escala-previa "/>
    <x v="206"/>
  </r>
  <r>
    <s v="PBIP"/>
    <x v="0"/>
    <x v="0"/>
    <x v="132"/>
    <x v="0"/>
    <s v=" https://gateway-apim-test.vuce.gob.pe/pass-through-https-cert/cp2/gestionduenave-query/1.0/escala-previa "/>
    <s v="No aplica"/>
    <s v=" Bearer eyJhbGciOiJSUzI1NiIsInR5cCIgOiAiSldUIiwia2lkIiA6ICJZbzNJa18xYU9XUk5QcWxPLVJVTmUzVjhESldTU2U0eUgybFp4MG52cy1rIn0.eyJleHAiOjE3NTU1NTAxNjgsImlhdCI6MTc1NTU0ODM2OCwianRpIjoiNWQ2NmQzNDItZjg5Yi00YWUwLTk0M2YtMjFjZTc1YzZhZDcy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xNmI5ZDczMy03ZWNkLTRmMTAtOTY0MS01NTM4MmQ1YTYzZGQ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xNmI5ZDczMy03ZWNkLTRmMTAtOTY0MS01NTM4MmQ1YTYzZGQ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d98S4KMjM9lVoSMesuKgP__65PVpbfTbrGqr1OcdwGYUDG_m0vsjRKaabsoTaS89WU0nlSxRzQcSe7T9jSmmWDHGeUJmuclm8U88J9et0JWVOHAQJ8B-L_jYL-2P-thT6cvnCOgxYxMLA9J0jPsIm4kb9eirIjdQW-M2nlf9sfSrpkSW7wmJaa3N3Oq-mIaQe8zZANyM3G00kR7dAgUAY8d9g5CW5iol_ztZOsF28dmwU3bFidrnbyxCEFlwyITUj8P7uTySpLJJP-40OBb4Fpu1eDQw7-pSJ-w6R67e9YGwQRa2ki7QX-emXQkPojV66B3QeddwMqczylBpM5Cczg "/>
    <n v="101"/>
    <s v=" 101 | Rosa Odar Prueba "/>
    <s v=" application/json, text/plain, */* "/>
    <s v=" No aplica "/>
    <n v="20100010136"/>
    <s v="gestionduenave-query"/>
    <s v=" https://gateway-apim-test.vuce.gob.pe/pass-through-https-cert/cp2/gestionduenave-query/1.0/escala-previa "/>
    <n v="106"/>
    <n v="106"/>
    <s v=" https://gateway-apim-test.vuce.gob.pe/pass-through-https-cert/cp2/gestionduenave-query/1.0/escala-previa "/>
    <s v=" https://gateway-apim-test.vuce.gob.pe/pass-through-https-cert/cp2/gestionduenave-query/1.0/escala-previa "/>
    <x v="206"/>
  </r>
  <r>
    <s v="PBIP"/>
    <x v="0"/>
    <x v="0"/>
    <x v="133"/>
    <x v="0"/>
    <s v=" https://gateway-apim-test.vuce.gob.pe/pass-through-https-cert/cp2/gestionduenave-query/1.0/escala-previa "/>
    <s v="No aplica"/>
    <s v=" Bearer eyJhbGciOiJSUzI1NiIsInR5cCIgOiAiSldUIiwia2lkIiA6ICJZbzNJa18xYU9XUk5QcWxPLVJVTmUzVjhESldTU2U0eUgybFp4MG52cy1rIn0.eyJleHAiOjE3NTU1NTAxNjgsImlhdCI6MTc1NTU0ODM2OCwianRpIjoiNWQ2NmQzNDItZjg5Yi00YWUwLTk0M2YtMjFjZTc1YzZhZDcy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xNmI5ZDczMy03ZWNkLTRmMTAtOTY0MS01NTM4MmQ1YTYzZGQ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xNmI5ZDczMy03ZWNkLTRmMTAtOTY0MS01NTM4MmQ1YTYzZGQ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d98S4KMjM9lVoSMesuKgP__65PVpbfTbrGqr1OcdwGYUDG_m0vsjRKaabsoTaS89WU0nlSxRzQcSe7T9jSmmWDHGeUJmuclm8U88J9et0JWVOHAQJ8B-L_jYL-2P-thT6cvnCOgxYxMLA9J0jPsIm4kb9eirIjdQW-M2nlf9sfSrpkSW7wmJaa3N3Oq-mIaQe8zZANyM3G00kR7dAgUAY8d9g5CW5iol_ztZOsF28dmwU3bFidrnbyxCEFlwyITUj8P7uTySpLJJP-40OBb4Fpu1eDQw7-pSJ-w6R67e9YGwQRa2ki7QX-emXQkPojV66B3QeddwMqczylBpM5Cczg "/>
    <n v="101"/>
    <s v=" 101 | Rosa Odar Prueba "/>
    <s v=" application/json, text/plain, */* "/>
    <s v=" No aplica "/>
    <n v="20100010136"/>
    <s v="gestionduenave-query"/>
    <s v=" https://gateway-apim-test.vuce.gob.pe/pass-through-https-cert/cp2/gestionduenave-query/1.0/escala-previa "/>
    <n v="106"/>
    <n v="106"/>
    <s v=" https://gateway-apim-test.vuce.gob.pe/pass-through-https-cert/cp2/gestionduenave-query/1.0/escala-previa "/>
    <s v=" https://gateway-apim-test.vuce.gob.pe/pass-through-https-cert/cp2/gestionduenave-query/1.0/escala-previa "/>
    <x v="206"/>
  </r>
  <r>
    <s v="PBIP"/>
    <x v="0"/>
    <x v="0"/>
    <x v="133"/>
    <x v="0"/>
    <s v=" https://gateway-apim-test.vuce.gob.pe/pass-through-https-cert/cp2/gestionduenave-query/1.0/escala-previa "/>
    <s v="No aplica"/>
    <s v=" Bearer eyJhbGciOiJSUzI1NiIsInR5cCIgOiAiSldUIiwia2lkIiA6ICJZbzNJa18xYU9XUk5QcWxPLVJVTmUzVjhESldTU2U0eUgybFp4MG52cy1rIn0.eyJleHAiOjE3NTU1NTAxNjgsImlhdCI6MTc1NTU0ODM2OCwianRpIjoiNWQ2NmQzNDItZjg5Yi00YWUwLTk0M2YtMjFjZTc1YzZhZDcy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xNmI5ZDczMy03ZWNkLTRmMTAtOTY0MS01NTM4MmQ1YTYzZGQ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xNmI5ZDczMy03ZWNkLTRmMTAtOTY0MS01NTM4MmQ1YTYzZGQ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d98S4KMjM9lVoSMesuKgP__65PVpbfTbrGqr1OcdwGYUDG_m0vsjRKaabsoTaS89WU0nlSxRzQcSe7T9jSmmWDHGeUJmuclm8U88J9et0JWVOHAQJ8B-L_jYL-2P-thT6cvnCOgxYxMLA9J0jPsIm4kb9eirIjdQW-M2nlf9sfSrpkSW7wmJaa3N3Oq-mIaQe8zZANyM3G00kR7dAgUAY8d9g5CW5iol_ztZOsF28dmwU3bFidrnbyxCEFlwyITUj8P7uTySpLJJP-40OBb4Fpu1eDQw7-pSJ-w6R67e9YGwQRa2ki7QX-emXQkPojV66B3QeddwMqczylBpM5Cczg "/>
    <n v="101"/>
    <s v=" 101 | Rosa Odar Prueba "/>
    <s v=" application/json, text/plain, */* "/>
    <s v=" No aplica "/>
    <n v="20100010136"/>
    <s v="gestionduenave-query"/>
    <s v=" https://gateway-apim-test.vuce.gob.pe/pass-through-https-cert/cp2/gestionduenave-query/1.0/escala-previa "/>
    <n v="106"/>
    <n v="106"/>
    <s v=" https://gateway-apim-test.vuce.gob.pe/pass-through-https-cert/cp2/gestionduenave-query/1.0/escala-previa "/>
    <s v=" https://gateway-apim-test.vuce.gob.pe/pass-through-https-cert/cp2/gestionduenave-query/1.0/escala-previa "/>
    <x v="206"/>
  </r>
  <r>
    <s v="PBIP"/>
    <x v="0"/>
    <x v="0"/>
    <x v="140"/>
    <x v="0"/>
    <s v=" https://gateway-apim-test.vuce.gob.pe/pass-through-https-cert/cp2/gestionduenave-query/1.0/escala-previa "/>
    <s v="No aplica"/>
    <s v=" Bearer eyJhbGciOiJSUzI1NiIsInR5cCIgOiAiSldUIiwia2lkIiA6ICJZbzNJa18xYU9XUk5QcWxPLVJVTmUzVjhESldTU2U0eUgybFp4MG52cy1rIn0.eyJleHAiOjE3NTU1NTAxNjgsImlhdCI6MTc1NTU0ODM2OCwianRpIjoiNWQ2NmQzNDItZjg5Yi00YWUwLTk0M2YtMjFjZTc1YzZhZDcy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xNmI5ZDczMy03ZWNkLTRmMTAtOTY0MS01NTM4MmQ1YTYzZGQ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xNmI5ZDczMy03ZWNkLTRmMTAtOTY0MS01NTM4MmQ1YTYzZGQ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d98S4KMjM9lVoSMesuKgP__65PVpbfTbrGqr1OcdwGYUDG_m0vsjRKaabsoTaS89WU0nlSxRzQcSe7T9jSmmWDHGeUJmuclm8U88J9et0JWVOHAQJ8B-L_jYL-2P-thT6cvnCOgxYxMLA9J0jPsIm4kb9eirIjdQW-M2nlf9sfSrpkSW7wmJaa3N3Oq-mIaQe8zZANyM3G00kR7dAgUAY8d9g5CW5iol_ztZOsF28dmwU3bFidrnbyxCEFlwyITUj8P7uTySpLJJP-40OBb4Fpu1eDQw7-pSJ-w6R67e9YGwQRa2ki7QX-emXQkPojV66B3QeddwMqczylBpM5Cczg "/>
    <n v="101"/>
    <s v=" 101 | Rosa Odar Prueba "/>
    <s v=" application/json, text/plain, */* "/>
    <s v=" No aplica "/>
    <n v="20100010136"/>
    <s v="gestionduenave-query"/>
    <s v=" https://gateway-apim-test.vuce.gob.pe/pass-through-https-cert/cp2/gestionduenave-query/1.0/escala-previa "/>
    <n v="106"/>
    <n v="106"/>
    <s v=" https://gateway-apim-test.vuce.gob.pe/pass-through-https-cert/cp2/gestionduenave-query/1.0/escala-previa "/>
    <s v=" https://gateway-apim-test.vuce.gob.pe/pass-through-https-cert/cp2/gestionduenave-query/1.0/escala-previa "/>
    <x v="206"/>
  </r>
  <r>
    <s v="PBIP"/>
    <x v="0"/>
    <x v="0"/>
    <x v="140"/>
    <x v="0"/>
    <s v=" https://gateway-apim-test.vuce.gob.pe/pass-through-https-cert/cp2/gestionduenave-query/1.0/escala-previa "/>
    <s v="No aplica"/>
    <s v=" Bearer eyJhbGciOiJSUzI1NiIsInR5cCIgOiAiSldUIiwia2lkIiA6ICJZbzNJa18xYU9XUk5QcWxPLVJVTmUzVjhESldTU2U0eUgybFp4MG52cy1rIn0.eyJleHAiOjE3NTU1NTAxNjgsImlhdCI6MTc1NTU0ODM2OCwianRpIjoiNWQ2NmQzNDItZjg5Yi00YWUwLTk0M2YtMjFjZTc1YzZhZDcy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xNmI5ZDczMy03ZWNkLTRmMTAtOTY0MS01NTM4MmQ1YTYzZGQ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xNmI5ZDczMy03ZWNkLTRmMTAtOTY0MS01NTM4MmQ1YTYzZGQ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d98S4KMjM9lVoSMesuKgP__65PVpbfTbrGqr1OcdwGYUDG_m0vsjRKaabsoTaS89WU0nlSxRzQcSe7T9jSmmWDHGeUJmuclm8U88J9et0JWVOHAQJ8B-L_jYL-2P-thT6cvnCOgxYxMLA9J0jPsIm4kb9eirIjdQW-M2nlf9sfSrpkSW7wmJaa3N3Oq-mIaQe8zZANyM3G00kR7dAgUAY8d9g5CW5iol_ztZOsF28dmwU3bFidrnbyxCEFlwyITUj8P7uTySpLJJP-40OBb4Fpu1eDQw7-pSJ-w6R67e9YGwQRa2ki7QX-emXQkPojV66B3QeddwMqczylBpM5Cczg "/>
    <n v="101"/>
    <s v=" 101 | Rosa Odar Prueba "/>
    <s v=" application/json, text/plain, */* "/>
    <s v=" No aplica "/>
    <n v="20100010136"/>
    <s v="gestionduenave-query"/>
    <s v=" https://gateway-apim-test.vuce.gob.pe/pass-through-https-cert/cp2/gestionduenave-query/1.0/escala-previa "/>
    <n v="106"/>
    <n v="106"/>
    <s v=" https://gateway-apim-test.vuce.gob.pe/pass-through-https-cert/cp2/gestionduenave-query/1.0/escala-previa "/>
    <s v=" https://gateway-apim-test.vuce.gob.pe/pass-through-https-cert/cp2/gestionduenave-query/1.0/escala-previa "/>
    <x v="206"/>
  </r>
  <r>
    <s v="PBIP"/>
    <x v="0"/>
    <x v="0"/>
    <x v="141"/>
    <x v="0"/>
    <s v=" https://gateway-apim-test.vuce.gob.pe/pass-through-https-cert/cp2/gestionduenave-query/1.0/escala-previa "/>
    <s v="No aplica"/>
    <s v=" Bearer eyJhbGciOiJSUzI1NiIsInR5cCIgOiAiSldUIiwia2lkIiA6ICJZbzNJa18xYU9XUk5QcWxPLVJVTmUzVjhESldTU2U0eUgybFp4MG52cy1rIn0.eyJleHAiOjE3NTU1NTAxNjgsImlhdCI6MTc1NTU0ODM2OCwianRpIjoiNWQ2NmQzNDItZjg5Yi00YWUwLTk0M2YtMjFjZTc1YzZhZDcy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xNmI5ZDczMy03ZWNkLTRmMTAtOTY0MS01NTM4MmQ1YTYzZGQ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xNmI5ZDczMy03ZWNkLTRmMTAtOTY0MS01NTM4MmQ1YTYzZGQ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d98S4KMjM9lVoSMesuKgP__65PVpbfTbrGqr1OcdwGYUDG_m0vsjRKaabsoTaS89WU0nlSxRzQcSe7T9jSmmWDHGeUJmuclm8U88J9et0JWVOHAQJ8B-L_jYL-2P-thT6cvnCOgxYxMLA9J0jPsIm4kb9eirIjdQW-M2nlf9sfSrpkSW7wmJaa3N3Oq-mIaQe8zZANyM3G00kR7dAgUAY8d9g5CW5iol_ztZOsF28dmwU3bFidrnbyxCEFlwyITUj8P7uTySpLJJP-40OBb4Fpu1eDQw7-pSJ-w6R67e9YGwQRa2ki7QX-emXQkPojV66B3QeddwMqczylBpM5Cczg "/>
    <n v="101"/>
    <s v=" 101 | Rosa Odar Prueba "/>
    <s v=" application/json, text/plain, */* "/>
    <s v=" No aplica "/>
    <n v="20100010136"/>
    <s v="gestionduenave-query"/>
    <s v=" https://gateway-apim-test.vuce.gob.pe/pass-through-https-cert/cp2/gestionduenave-query/1.0/escala-previa "/>
    <n v="106"/>
    <n v="106"/>
    <s v=" https://gateway-apim-test.vuce.gob.pe/pass-through-https-cert/cp2/gestionduenave-query/1.0/escala-previa "/>
    <s v=" https://gateway-apim-test.vuce.gob.pe/pass-through-https-cert/cp2/gestionduenave-query/1.0/escala-previa "/>
    <x v="206"/>
  </r>
  <r>
    <s v="PBIP"/>
    <x v="0"/>
    <x v="0"/>
    <x v="141"/>
    <x v="0"/>
    <s v=" https://gateway-apim-test.vuce.gob.pe/pass-through-https-cert/cp2/gestionduenave-query/1.0/escala-previa "/>
    <s v="No aplica"/>
    <s v=" Bearer eyJhbGciOiJSUzI1NiIsInR5cCIgOiAiSldUIiwia2lkIiA6ICJZbzNJa18xYU9XUk5QcWxPLVJVTmUzVjhESldTU2U0eUgybFp4MG52cy1rIn0.eyJleHAiOjE3NTU1NTAxNjgsImlhdCI6MTc1NTU0ODM2OCwianRpIjoiNWQ2NmQzNDItZjg5Yi00YWUwLTk0M2YtMjFjZTc1YzZhZDcy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xNmI5ZDczMy03ZWNkLTRmMTAtOTY0MS01NTM4MmQ1YTYzZGQ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xNmI5ZDczMy03ZWNkLTRmMTAtOTY0MS01NTM4MmQ1YTYzZGQ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d98S4KMjM9lVoSMesuKgP__65PVpbfTbrGqr1OcdwGYUDG_m0vsjRKaabsoTaS89WU0nlSxRzQcSe7T9jSmmWDHGeUJmuclm8U88J9et0JWVOHAQJ8B-L_jYL-2P-thT6cvnCOgxYxMLA9J0jPsIm4kb9eirIjdQW-M2nlf9sfSrpkSW7wmJaa3N3Oq-mIaQe8zZANyM3G00kR7dAgUAY8d9g5CW5iol_ztZOsF28dmwU3bFidrnbyxCEFlwyITUj8P7uTySpLJJP-40OBb4Fpu1eDQw7-pSJ-w6R67e9YGwQRa2ki7QX-emXQkPojV66B3QeddwMqczylBpM5Cczg "/>
    <n v="101"/>
    <s v=" 101 | Rosa Odar Prueba "/>
    <s v=" application/json, text/plain, */* "/>
    <s v=" No aplica "/>
    <n v="20100010136"/>
    <s v="gestionduenave-query"/>
    <s v=" https://gateway-apim-test.vuce.gob.pe/pass-through-https-cert/cp2/gestionduenave-query/1.0/escala-previa "/>
    <n v="106"/>
    <n v="106"/>
    <s v=" https://gateway-apim-test.vuce.gob.pe/pass-through-https-cert/cp2/gestionduenave-query/1.0/escala-previa "/>
    <s v=" https://gateway-apim-test.vuce.gob.pe/pass-through-https-cert/cp2/gestionduenave-query/1.0/escala-previa "/>
    <x v="206"/>
  </r>
  <r>
    <s v="PBIP"/>
    <x v="0"/>
    <x v="0"/>
    <x v="140"/>
    <x v="0"/>
    <s v=" https://gateway-apim-test.vuce.gob.pe/pass-through-https-cert/cp2/gestionduenave-query/1.0/escalas/2180?escalaId=2180 "/>
    <s v="No aplica"/>
    <s v=" Bearer eyJhbGciOiJSUzI1NiIsInR5cCIgOiAiSldUIiwia2lkIiA6ICJZbzNJa18xYU9XUk5QcWxPLVJVTmUzVjhESldTU2U0eUgybFp4MG52cy1rIn0.eyJleHAiOjE3NTU1NTAxNjgsImlhdCI6MTc1NTU0ODM2OCwianRpIjoiNWQ2NmQzNDItZjg5Yi00YWUwLTk0M2YtMjFjZTc1YzZhZDcy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xNmI5ZDczMy03ZWNkLTRmMTAtOTY0MS01NTM4MmQ1YTYzZGQ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xNmI5ZDczMy03ZWNkLTRmMTAtOTY0MS01NTM4MmQ1YTYzZGQ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d98S4KMjM9lVoSMesuKgP__65PVpbfTbrGqr1OcdwGYUDG_m0vsjRKaabsoTaS89WU0nlSxRzQcSe7T9jSmmWDHGeUJmuclm8U88J9et0JWVOHAQJ8B-L_jYL-2P-thT6cvnCOgxYxMLA9J0jPsIm4kb9eirIjdQW-M2nlf9sfSrpkSW7wmJaa3N3Oq-mIaQe8zZANyM3G00kR7dAgUAY8d9g5CW5iol_ztZOsF28dmwU3bFidrnbyxCEFlwyITUj8P7uTySpLJJP-40OBb4Fpu1eDQw7-pSJ-w6R67e9YGwQRa2ki7QX-emXQkPojV66B3QeddwMqczylBpM5Cczg "/>
    <n v="101"/>
    <s v=" 101 | Rosa Odar Prueba "/>
    <s v=" application/json, text/plain, */* "/>
    <s v=" No aplica "/>
    <n v="20100010136"/>
    <s v="gestionduenave-query"/>
    <s v=" https://gateway-apim-test.vuce.gob.pe/pass-through-https-cert/cp2/gestionduenave-query/1.0/escalas/2180?escalaId=2180 "/>
    <n v="119"/>
    <n v="105"/>
    <s v=" https://gateway-apim-test.vuce.gob.pe/pass-through-https-cert/cp2/gestionduenave-query/1.0/escalas/2180?"/>
    <s v=" https://gateway-apim-test.vuce.gob.pe/pass-through-https-cert/cp2/gestionduenave-query/1.0/escalas/2180?"/>
    <x v="13"/>
  </r>
  <r>
    <s v="PBIP"/>
    <x v="0"/>
    <x v="0"/>
    <x v="140"/>
    <x v="0"/>
    <s v=" https://gateway-apim-test.vuce.gob.pe/pass-through-https-cert/cp2/gestionduenave-query/1.0/escalas/2180?escalaId=2180 "/>
    <s v="No aplica"/>
    <s v=" Bearer eyJhbGciOiJSUzI1NiIsInR5cCIgOiAiSldUIiwia2lkIiA6ICJZbzNJa18xYU9XUk5QcWxPLVJVTmUzVjhESldTU2U0eUgybFp4MG52cy1rIn0.eyJleHAiOjE3NTU1NTAxNjgsImlhdCI6MTc1NTU0ODM2OCwianRpIjoiNWQ2NmQzNDItZjg5Yi00YWUwLTk0M2YtMjFjZTc1YzZhZDcy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xNmI5ZDczMy03ZWNkLTRmMTAtOTY0MS01NTM4MmQ1YTYzZGQ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xNmI5ZDczMy03ZWNkLTRmMTAtOTY0MS01NTM4MmQ1YTYzZGQ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d98S4KMjM9lVoSMesuKgP__65PVpbfTbrGqr1OcdwGYUDG_m0vsjRKaabsoTaS89WU0nlSxRzQcSe7T9jSmmWDHGeUJmuclm8U88J9et0JWVOHAQJ8B-L_jYL-2P-thT6cvnCOgxYxMLA9J0jPsIm4kb9eirIjdQW-M2nlf9sfSrpkSW7wmJaa3N3Oq-mIaQe8zZANyM3G00kR7dAgUAY8d9g5CW5iol_ztZOsF28dmwU3bFidrnbyxCEFlwyITUj8P7uTySpLJJP-40OBb4Fpu1eDQw7-pSJ-w6R67e9YGwQRa2ki7QX-emXQkPojV66B3QeddwMqczylBpM5Cczg "/>
    <n v="101"/>
    <s v=" 101 | Rosa Odar Prueba "/>
    <s v=" application/json, text/plain, */* "/>
    <s v=" No aplica "/>
    <n v="20100010136"/>
    <s v="gestionduenave-query"/>
    <s v=" https://gateway-apim-test.vuce.gob.pe/pass-through-https-cert/cp2/gestionduenave-query/1.0/escalas/2180?escalaId=2180 "/>
    <n v="119"/>
    <n v="105"/>
    <s v=" https://gateway-apim-test.vuce.gob.pe/pass-through-https-cert/cp2/gestionduenave-query/1.0/escalas/2180?"/>
    <s v=" https://gateway-apim-test.vuce.gob.pe/pass-through-https-cert/cp2/gestionduenave-query/1.0/escalas/2180?"/>
    <x v="13"/>
  </r>
  <r>
    <s v="PBIP"/>
    <x v="0"/>
    <x v="0"/>
    <x v="141"/>
    <x v="0"/>
    <s v=" https://gateway-apim-test.vuce.gob.pe/pass-through-https-cert/cp2/gestionduenave-query/1.0/escalas/2180?escalaId=2180 "/>
    <s v="No aplica"/>
    <s v=" Bearer eyJhbGciOiJSUzI1NiIsInR5cCIgOiAiSldUIiwia2lkIiA6ICJZbzNJa18xYU9XUk5QcWxPLVJVTmUzVjhESldTU2U0eUgybFp4MG52cy1rIn0.eyJleHAiOjE3NTU1NTAxNjgsImlhdCI6MTc1NTU0ODM2OCwianRpIjoiNWQ2NmQzNDItZjg5Yi00YWUwLTk0M2YtMjFjZTc1YzZhZDcy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xNmI5ZDczMy03ZWNkLTRmMTAtOTY0MS01NTM4MmQ1YTYzZGQ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xNmI5ZDczMy03ZWNkLTRmMTAtOTY0MS01NTM4MmQ1YTYzZGQ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d98S4KMjM9lVoSMesuKgP__65PVpbfTbrGqr1OcdwGYUDG_m0vsjRKaabsoTaS89WU0nlSxRzQcSe7T9jSmmWDHGeUJmuclm8U88J9et0JWVOHAQJ8B-L_jYL-2P-thT6cvnCOgxYxMLA9J0jPsIm4kb9eirIjdQW-M2nlf9sfSrpkSW7wmJaa3N3Oq-mIaQe8zZANyM3G00kR7dAgUAY8d9g5CW5iol_ztZOsF28dmwU3bFidrnbyxCEFlwyITUj8P7uTySpLJJP-40OBb4Fpu1eDQw7-pSJ-w6R67e9YGwQRa2ki7QX-emXQkPojV66B3QeddwMqczylBpM5Cczg "/>
    <n v="101"/>
    <s v=" 101 | Rosa Odar Prueba "/>
    <s v=" application/json, text/plain, */* "/>
    <s v=" No aplica "/>
    <n v="20100010136"/>
    <s v="gestionduenave-query"/>
    <s v=" https://gateway-apim-test.vuce.gob.pe/pass-through-https-cert/cp2/gestionduenave-query/1.0/escalas/2180?escalaId=2180 "/>
    <n v="119"/>
    <n v="105"/>
    <s v=" https://gateway-apim-test.vuce.gob.pe/pass-through-https-cert/cp2/gestionduenave-query/1.0/escalas/2180?"/>
    <s v=" https://gateway-apim-test.vuce.gob.pe/pass-through-https-cert/cp2/gestionduenave-query/1.0/escalas/2180?"/>
    <x v="13"/>
  </r>
  <r>
    <s v="PBIP"/>
    <x v="0"/>
    <x v="0"/>
    <x v="141"/>
    <x v="0"/>
    <s v=" https://gateway-apim-test.vuce.gob.pe/pass-through-https-cert/cp2/gestionduenave-query/1.0/escalas/2180?escalaId=2180 "/>
    <s v="No aplica"/>
    <s v=" Bearer eyJhbGciOiJSUzI1NiIsInR5cCIgOiAiSldUIiwia2lkIiA6ICJZbzNJa18xYU9XUk5QcWxPLVJVTmUzVjhESldTU2U0eUgybFp4MG52cy1rIn0.eyJleHAiOjE3NTU1NTAxNjgsImlhdCI6MTc1NTU0ODM2OCwianRpIjoiNWQ2NmQzNDItZjg5Yi00YWUwLTk0M2YtMjFjZTc1YzZhZDcy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xNmI5ZDczMy03ZWNkLTRmMTAtOTY0MS01NTM4MmQ1YTYzZGQ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xNmI5ZDczMy03ZWNkLTRmMTAtOTY0MS01NTM4MmQ1YTYzZGQ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d98S4KMjM9lVoSMesuKgP__65PVpbfTbrGqr1OcdwGYUDG_m0vsjRKaabsoTaS89WU0nlSxRzQcSe7T9jSmmWDHGeUJmuclm8U88J9et0JWVOHAQJ8B-L_jYL-2P-thT6cvnCOgxYxMLA9J0jPsIm4kb9eirIjdQW-M2nlf9sfSrpkSW7wmJaa3N3Oq-mIaQe8zZANyM3G00kR7dAgUAY8d9g5CW5iol_ztZOsF28dmwU3bFidrnbyxCEFlwyITUj8P7uTySpLJJP-40OBb4Fpu1eDQw7-pSJ-w6R67e9YGwQRa2ki7QX-emXQkPojV66B3QeddwMqczylBpM5Cczg "/>
    <n v="101"/>
    <s v=" 101 | Rosa Odar Prueba "/>
    <s v=" application/json, text/plain, */* "/>
    <s v=" No aplica "/>
    <n v="20100010136"/>
    <s v="gestionduenave-query"/>
    <s v=" https://gateway-apim-test.vuce.gob.pe/pass-through-https-cert/cp2/gestionduenave-query/1.0/escalas/2180?escalaId=2180 "/>
    <n v="119"/>
    <n v="105"/>
    <s v=" https://gateway-apim-test.vuce.gob.pe/pass-through-https-cert/cp2/gestionduenave-query/1.0/escalas/2180?"/>
    <s v=" https://gateway-apim-test.vuce.gob.pe/pass-through-https-cert/cp2/gestionduenave-query/1.0/escalas/2180?"/>
    <x v="13"/>
  </r>
  <r>
    <s v="PBIP"/>
    <x v="0"/>
    <x v="0"/>
    <x v="140"/>
    <x v="0"/>
    <s v=" https://gateway-apim-test.vuce.gob.pe/pass-through-https-cert/cp2/gestionduenave-query/1.0/escalas/convoy/2180 "/>
    <s v="No aplica"/>
    <s v=" Bearer eyJhbGciOiJSUzI1NiIsInR5cCIgOiAiSldUIiwia2lkIiA6ICJZbzNJa18xYU9XUk5QcWxPLVJVTmUzVjhESldTU2U0eUgybFp4MG52cy1rIn0.eyJleHAiOjE3NTU1NTAxNjgsImlhdCI6MTc1NTU0ODM2OCwianRpIjoiNWQ2NmQzNDItZjg5Yi00YWUwLTk0M2YtMjFjZTc1YzZhZDcy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xNmI5ZDczMy03ZWNkLTRmMTAtOTY0MS01NTM4MmQ1YTYzZGQ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xNmI5ZDczMy03ZWNkLTRmMTAtOTY0MS01NTM4MmQ1YTYzZGQ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d98S4KMjM9lVoSMesuKgP__65PVpbfTbrGqr1OcdwGYUDG_m0vsjRKaabsoTaS89WU0nlSxRzQcSe7T9jSmmWDHGeUJmuclm8U88J9et0JWVOHAQJ8B-L_jYL-2P-thT6cvnCOgxYxMLA9J0jPsIm4kb9eirIjdQW-M2nlf9sfSrpkSW7wmJaa3N3Oq-mIaQe8zZANyM3G00kR7dAgUAY8d9g5CW5iol_ztZOsF28dmwU3bFidrnbyxCEFlwyITUj8P7uTySpLJJP-40OBb4Fpu1eDQw7-pSJ-w6R67e9YGwQRa2ki7QX-emXQkPojV66B3QeddwMqczylBpM5Cczg "/>
    <n v="101"/>
    <s v=" 101 | Rosa Odar Prueba "/>
    <s v=" application/json, text/plain, */* "/>
    <s v=" No aplica "/>
    <n v="20100010136"/>
    <s v="gestionduenave-query"/>
    <s v=" https://gateway-apim-test.vuce.gob.pe/pass-through-https-cert/cp2/gestionduenave-query/1.0/escalas/convoy/2180 "/>
    <n v="112"/>
    <n v="112"/>
    <s v=" https://gateway-apim-test.vuce.gob.pe/pass-through-https-cert/cp2/gestionduenave-query/1.0/escalas/convoy/2180 "/>
    <s v=" https://gateway-apim-test.vuce.gob.pe/pass-through-https-cert/cp2/gestionduenave-query/1.0/escalas/convoy/2180 "/>
    <x v="118"/>
  </r>
  <r>
    <s v="PBIP"/>
    <x v="0"/>
    <x v="0"/>
    <x v="140"/>
    <x v="0"/>
    <s v=" https://gateway-apim-test.vuce.gob.pe/pass-through-https-cert/cp2/gestionduenave-query/1.0/escalas/convoy/2180 "/>
    <s v="No aplica"/>
    <s v=" Bearer eyJhbGciOiJSUzI1NiIsInR5cCIgOiAiSldUIiwia2lkIiA6ICJZbzNJa18xYU9XUk5QcWxPLVJVTmUzVjhESldTU2U0eUgybFp4MG52cy1rIn0.eyJleHAiOjE3NTU1NTAxNjgsImlhdCI6MTc1NTU0ODM2OCwianRpIjoiNWQ2NmQzNDItZjg5Yi00YWUwLTk0M2YtMjFjZTc1YzZhZDcy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xNmI5ZDczMy03ZWNkLTRmMTAtOTY0MS01NTM4MmQ1YTYzZGQ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xNmI5ZDczMy03ZWNkLTRmMTAtOTY0MS01NTM4MmQ1YTYzZGQ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d98S4KMjM9lVoSMesuKgP__65PVpbfTbrGqr1OcdwGYUDG_m0vsjRKaabsoTaS89WU0nlSxRzQcSe7T9jSmmWDHGeUJmuclm8U88J9et0JWVOHAQJ8B-L_jYL-2P-thT6cvnCOgxYxMLA9J0jPsIm4kb9eirIjdQW-M2nlf9sfSrpkSW7wmJaa3N3Oq-mIaQe8zZANyM3G00kR7dAgUAY8d9g5CW5iol_ztZOsF28dmwU3bFidrnbyxCEFlwyITUj8P7uTySpLJJP-40OBb4Fpu1eDQw7-pSJ-w6R67e9YGwQRa2ki7QX-emXQkPojV66B3QeddwMqczylBpM5Cczg "/>
    <n v="101"/>
    <s v=" 101 | Rosa Odar Prueba "/>
    <s v=" application/json, text/plain, */* "/>
    <s v=" No aplica "/>
    <n v="20100010136"/>
    <s v="gestionduenave-query"/>
    <s v=" https://gateway-apim-test.vuce.gob.pe/pass-through-https-cert/cp2/gestionduenave-query/1.0/escalas/convoy/2180 "/>
    <n v="112"/>
    <n v="112"/>
    <s v=" https://gateway-apim-test.vuce.gob.pe/pass-through-https-cert/cp2/gestionduenave-query/1.0/escalas/convoy/2180 "/>
    <s v=" https://gateway-apim-test.vuce.gob.pe/pass-through-https-cert/cp2/gestionduenave-query/1.0/escalas/convoy/2180 "/>
    <x v="118"/>
  </r>
  <r>
    <s v="PBIP"/>
    <x v="0"/>
    <x v="0"/>
    <x v="141"/>
    <x v="0"/>
    <s v=" https://gateway-apim-test.vuce.gob.pe/pass-through-https-cert/cp2/gestionduenave-query/1.0/escalas/convoy/2180 "/>
    <s v="No aplica"/>
    <s v=" Bearer eyJhbGciOiJSUzI1NiIsInR5cCIgOiAiSldUIiwia2lkIiA6ICJZbzNJa18xYU9XUk5QcWxPLVJVTmUzVjhESldTU2U0eUgybFp4MG52cy1rIn0.eyJleHAiOjE3NTU1NTAxNjgsImlhdCI6MTc1NTU0ODM2OCwianRpIjoiNWQ2NmQzNDItZjg5Yi00YWUwLTk0M2YtMjFjZTc1YzZhZDcy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xNmI5ZDczMy03ZWNkLTRmMTAtOTY0MS01NTM4MmQ1YTYzZGQ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xNmI5ZDczMy03ZWNkLTRmMTAtOTY0MS01NTM4MmQ1YTYzZGQ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d98S4KMjM9lVoSMesuKgP__65PVpbfTbrGqr1OcdwGYUDG_m0vsjRKaabsoTaS89WU0nlSxRzQcSe7T9jSmmWDHGeUJmuclm8U88J9et0JWVOHAQJ8B-L_jYL-2P-thT6cvnCOgxYxMLA9J0jPsIm4kb9eirIjdQW-M2nlf9sfSrpkSW7wmJaa3N3Oq-mIaQe8zZANyM3G00kR7dAgUAY8d9g5CW5iol_ztZOsF28dmwU3bFidrnbyxCEFlwyITUj8P7uTySpLJJP-40OBb4Fpu1eDQw7-pSJ-w6R67e9YGwQRa2ki7QX-emXQkPojV66B3QeddwMqczylBpM5Cczg "/>
    <n v="101"/>
    <s v=" 101 | Rosa Odar Prueba "/>
    <s v=" application/json, text/plain, */* "/>
    <s v=" No aplica "/>
    <n v="20100010136"/>
    <s v="gestionduenave-query"/>
    <s v=" https://gateway-apim-test.vuce.gob.pe/pass-through-https-cert/cp2/gestionduenave-query/1.0/escalas/convoy/2180 "/>
    <n v="112"/>
    <n v="112"/>
    <s v=" https://gateway-apim-test.vuce.gob.pe/pass-through-https-cert/cp2/gestionduenave-query/1.0/escalas/convoy/2180 "/>
    <s v=" https://gateway-apim-test.vuce.gob.pe/pass-through-https-cert/cp2/gestionduenave-query/1.0/escalas/convoy/2180 "/>
    <x v="118"/>
  </r>
  <r>
    <s v="PBIP"/>
    <x v="0"/>
    <x v="0"/>
    <x v="141"/>
    <x v="0"/>
    <s v=" https://gateway-apim-test.vuce.gob.pe/pass-through-https-cert/cp2/gestionduenave-query/1.0/escalas/convoy/2180 "/>
    <s v="No aplica"/>
    <s v=" Bearer eyJhbGciOiJSUzI1NiIsInR5cCIgOiAiSldUIiwia2lkIiA6ICJZbzNJa18xYU9XUk5QcWxPLVJVTmUzVjhESldTU2U0eUgybFp4MG52cy1rIn0.eyJleHAiOjE3NTU1NTAxNjgsImlhdCI6MTc1NTU0ODM2OCwianRpIjoiNWQ2NmQzNDItZjg5Yi00YWUwLTk0M2YtMjFjZTc1YzZhZDcy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xNmI5ZDczMy03ZWNkLTRmMTAtOTY0MS01NTM4MmQ1YTYzZGQ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xNmI5ZDczMy03ZWNkLTRmMTAtOTY0MS01NTM4MmQ1YTYzZGQ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d98S4KMjM9lVoSMesuKgP__65PVpbfTbrGqr1OcdwGYUDG_m0vsjRKaabsoTaS89WU0nlSxRzQcSe7T9jSmmWDHGeUJmuclm8U88J9et0JWVOHAQJ8B-L_jYL-2P-thT6cvnCOgxYxMLA9J0jPsIm4kb9eirIjdQW-M2nlf9sfSrpkSW7wmJaa3N3Oq-mIaQe8zZANyM3G00kR7dAgUAY8d9g5CW5iol_ztZOsF28dmwU3bFidrnbyxCEFlwyITUj8P7uTySpLJJP-40OBb4Fpu1eDQw7-pSJ-w6R67e9YGwQRa2ki7QX-emXQkPojV66B3QeddwMqczylBpM5Cczg "/>
    <n v="101"/>
    <s v=" 101 | Rosa Odar Prueba "/>
    <s v=" application/json, text/plain, */* "/>
    <s v=" No aplica "/>
    <n v="20100010136"/>
    <s v="gestionduenave-query"/>
    <s v=" https://gateway-apim-test.vuce.gob.pe/pass-through-https-cert/cp2/gestionduenave-query/1.0/escalas/convoy/2180 "/>
    <n v="112"/>
    <n v="112"/>
    <s v=" https://gateway-apim-test.vuce.gob.pe/pass-through-https-cert/cp2/gestionduenave-query/1.0/escalas/convoy/2180 "/>
    <s v=" https://gateway-apim-test.vuce.gob.pe/pass-through-https-cert/cp2/gestionduenave-query/1.0/escalas/convoy/2180 "/>
    <x v="118"/>
  </r>
  <r>
    <s v="PBIP"/>
    <x v="0"/>
    <x v="0"/>
    <x v="130"/>
    <x v="0"/>
    <s v=" https://gateway-apim-test.vuce.gob.pe/pass-through-https-cert/cp2/gestionduenave-query/1.0/motivo "/>
    <s v="No aplica"/>
    <s v=" Bearer eyJhbGciOiJSUzI1NiIsInR5cCIgOiAiSldUIiwia2lkIiA6ICJZbzNJa18xYU9XUk5QcWxPLVJVTmUzVjhESldTU2U0eUgybFp4MG52cy1rIn0.eyJleHAiOjE3NTU1NTAxNjgsImlhdCI6MTc1NTU0ODM2OCwianRpIjoiNWQ2NmQzNDItZjg5Yi00YWUwLTk0M2YtMjFjZTc1YzZhZDcy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xNmI5ZDczMy03ZWNkLTRmMTAtOTY0MS01NTM4MmQ1YTYzZGQ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xNmI5ZDczMy03ZWNkLTRmMTAtOTY0MS01NTM4MmQ1YTYzZGQ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d98S4KMjM9lVoSMesuKgP__65PVpbfTbrGqr1OcdwGYUDG_m0vsjRKaabsoTaS89WU0nlSxRzQcSe7T9jSmmWDHGeUJmuclm8U88J9et0JWVOHAQJ8B-L_jYL-2P-thT6cvnCOgxYxMLA9J0jPsIm4kb9eirIjdQW-M2nlf9sfSrpkSW7wmJaa3N3Oq-mIaQe8zZANyM3G00kR7dAgUAY8d9g5CW5iol_ztZOsF28dmwU3bFidrnbyxCEFlwyITUj8P7uTySpLJJP-40OBb4Fpu1eDQw7-pSJ-w6R67e9YGwQRa2ki7QX-emXQkPojV66B3QeddwMqczylBpM5Cczg "/>
    <n v="101"/>
    <s v=" 101 | Rosa Odar Prueba "/>
    <s v=" application/json, text/plain, */* "/>
    <s v=" No aplica "/>
    <n v="20100010136"/>
    <s v="gestionduenave-query"/>
    <s v=" https://gateway-apim-test.vuce.gob.pe/pass-through-https-cert/cp2/gestionduenave-query/1.0/motivo "/>
    <n v="99"/>
    <n v="99"/>
    <s v=" https://gateway-apim-test.vuce.gob.pe/pass-through-https-cert/cp2/gestionduenave-query/1.0/motivo "/>
    <s v=" https://gateway-apim-test.vuce.gob.pe/pass-through-https-cert/cp2/gestionduenave-query/1.0/motivo "/>
    <x v="88"/>
  </r>
  <r>
    <s v="PBIP"/>
    <x v="0"/>
    <x v="0"/>
    <x v="130"/>
    <x v="0"/>
    <s v=" https://gateway-apim-test.vuce.gob.pe/pass-through-https-cert/cp2/gestionduenave-query/1.0/motivo-escala/escala/2180 "/>
    <s v="No aplica"/>
    <s v=" Bearer eyJhbGciOiJSUzI1NiIsInR5cCIgOiAiSldUIiwia2lkIiA6ICJZbzNJa18xYU9XUk5QcWxPLVJVTmUzVjhESldTU2U0eUgybFp4MG52cy1rIn0.eyJleHAiOjE3NTU1NTAxNjgsImlhdCI6MTc1NTU0ODM2OCwianRpIjoiNWQ2NmQzNDItZjg5Yi00YWUwLTk0M2YtMjFjZTc1YzZhZDcy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xNmI5ZDczMy03ZWNkLTRmMTAtOTY0MS01NTM4MmQ1YTYzZGQ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xNmI5ZDczMy03ZWNkLTRmMTAtOTY0MS01NTM4MmQ1YTYzZGQ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d98S4KMjM9lVoSMesuKgP__65PVpbfTbrGqr1OcdwGYUDG_m0vsjRKaabsoTaS89WU0nlSxRzQcSe7T9jSmmWDHGeUJmuclm8U88J9et0JWVOHAQJ8B-L_jYL-2P-thT6cvnCOgxYxMLA9J0jPsIm4kb9eirIjdQW-M2nlf9sfSrpkSW7wmJaa3N3Oq-mIaQe8zZANyM3G00kR7dAgUAY8d9g5CW5iol_ztZOsF28dmwU3bFidrnbyxCEFlwyITUj8P7uTySpLJJP-40OBb4Fpu1eDQw7-pSJ-w6R67e9YGwQRa2ki7QX-emXQkPojV66B3QeddwMqczylBpM5Cczg "/>
    <n v="101"/>
    <s v=" 101 | Rosa Odar Prueba "/>
    <s v=" application/json, text/plain, */* "/>
    <s v=" No aplica "/>
    <n v="20100010136"/>
    <s v="gestionduenave-query"/>
    <s v=" https://gateway-apim-test.vuce.gob.pe/pass-through-https-cert/cp2/gestionduenave-query/1.0/motivo-escala/escala/2180 "/>
    <n v="118"/>
    <n v="118"/>
    <s v=" https://gateway-apim-test.vuce.gob.pe/pass-through-https-cert/cp2/gestionduenave-query/1.0/motivo-escala/escala/2180 "/>
    <s v=" https://gateway-apim-test.vuce.gob.pe/pass-through-https-cert/cp2/gestionduenave-query/1.0/motivo-escala/escala/2180 "/>
    <x v="130"/>
  </r>
  <r>
    <s v="PBIP"/>
    <x v="0"/>
    <x v="0"/>
    <x v="130"/>
    <x v="0"/>
    <s v=" https://gateway-apim-test.vuce.gob.pe/pass-through-https-cert/cp2/gestionduenave-query/1.0/motivo-escala/escala/2180 "/>
    <s v="No aplica"/>
    <s v=" Bearer eyJhbGciOiJSUzI1NiIsInR5cCIgOiAiSldUIiwia2lkIiA6ICJZbzNJa18xYU9XUk5QcWxPLVJVTmUzVjhESldTU2U0eUgybFp4MG52cy1rIn0.eyJleHAiOjE3NTU1NTAxNjgsImlhdCI6MTc1NTU0ODM2OCwianRpIjoiNWQ2NmQzNDItZjg5Yi00YWUwLTk0M2YtMjFjZTc1YzZhZDcy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xNmI5ZDczMy03ZWNkLTRmMTAtOTY0MS01NTM4MmQ1YTYzZGQ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xNmI5ZDczMy03ZWNkLTRmMTAtOTY0MS01NTM4MmQ1YTYzZGQ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d98S4KMjM9lVoSMesuKgP__65PVpbfTbrGqr1OcdwGYUDG_m0vsjRKaabsoTaS89WU0nlSxRzQcSe7T9jSmmWDHGeUJmuclm8U88J9et0JWVOHAQJ8B-L_jYL-2P-thT6cvnCOgxYxMLA9J0jPsIm4kb9eirIjdQW-M2nlf9sfSrpkSW7wmJaa3N3Oq-mIaQe8zZANyM3G00kR7dAgUAY8d9g5CW5iol_ztZOsF28dmwU3bFidrnbyxCEFlwyITUj8P7uTySpLJJP-40OBb4Fpu1eDQw7-pSJ-w6R67e9YGwQRa2ki7QX-emXQkPojV66B3QeddwMqczylBpM5Cczg "/>
    <n v="101"/>
    <s v=" 101 | Rosa Odar Prueba "/>
    <s v=" application/json, text/plain, */* "/>
    <s v=" No aplica "/>
    <n v="20100010136"/>
    <s v="gestionduenave-query"/>
    <s v=" https://gateway-apim-test.vuce.gob.pe/pass-through-https-cert/cp2/gestionduenave-query/1.0/motivo-escala/escala/2180 "/>
    <n v="118"/>
    <n v="118"/>
    <s v=" https://gateway-apim-test.vuce.gob.pe/pass-through-https-cert/cp2/gestionduenave-query/1.0/motivo-escala/escala/2180 "/>
    <s v=" https://gateway-apim-test.vuce.gob.pe/pass-through-https-cert/cp2/gestionduenave-query/1.0/motivo-escala/escala/2180 "/>
    <x v="130"/>
  </r>
  <r>
    <s v="PBIP"/>
    <x v="0"/>
    <x v="0"/>
    <x v="130"/>
    <x v="0"/>
    <s v=" https://gateway-apim-test.vuce.gob.pe/pass-through-https-cert/cp2/gestionduenave-query/1.0/motivo-escala/escala/2180 "/>
    <s v="No aplica"/>
    <s v=" Bearer eyJhbGciOiJSUzI1NiIsInR5cCIgOiAiSldUIiwia2lkIiA6ICJZbzNJa18xYU9XUk5QcWxPLVJVTmUzVjhESldTU2U0eUgybFp4MG52cy1rIn0.eyJleHAiOjE3NTU1NTAxNjgsImlhdCI6MTc1NTU0ODM2OCwianRpIjoiNWQ2NmQzNDItZjg5Yi00YWUwLTk0M2YtMjFjZTc1YzZhZDcy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xNmI5ZDczMy03ZWNkLTRmMTAtOTY0MS01NTM4MmQ1YTYzZGQ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xNmI5ZDczMy03ZWNkLTRmMTAtOTY0MS01NTM4MmQ1YTYzZGQ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d98S4KMjM9lVoSMesuKgP__65PVpbfTbrGqr1OcdwGYUDG_m0vsjRKaabsoTaS89WU0nlSxRzQcSe7T9jSmmWDHGeUJmuclm8U88J9et0JWVOHAQJ8B-L_jYL-2P-thT6cvnCOgxYxMLA9J0jPsIm4kb9eirIjdQW-M2nlf9sfSrpkSW7wmJaa3N3Oq-mIaQe8zZANyM3G00kR7dAgUAY8d9g5CW5iol_ztZOsF28dmwU3bFidrnbyxCEFlwyITUj8P7uTySpLJJP-40OBb4Fpu1eDQw7-pSJ-w6R67e9YGwQRa2ki7QX-emXQkPojV66B3QeddwMqczylBpM5Cczg "/>
    <n v="101"/>
    <s v=" 101 | Rosa Odar Prueba "/>
    <s v=" application/json, text/plain, */* "/>
    <s v=" No aplica "/>
    <n v="20100010136"/>
    <s v="gestionduenave-query"/>
    <s v=" https://gateway-apim-test.vuce.gob.pe/pass-through-https-cert/cp2/gestionduenave-query/1.0/motivo-escala/escala/2180 "/>
    <n v="118"/>
    <n v="118"/>
    <s v=" https://gateway-apim-test.vuce.gob.pe/pass-through-https-cert/cp2/gestionduenave-query/1.0/motivo-escala/escala/2180 "/>
    <s v=" https://gateway-apim-test.vuce.gob.pe/pass-through-https-cert/cp2/gestionduenave-query/1.0/motivo-escala/escala/2180 "/>
    <x v="130"/>
  </r>
  <r>
    <s v="PBIP"/>
    <x v="0"/>
    <x v="0"/>
    <x v="143"/>
    <x v="0"/>
    <s v=" https://gateway-apim-test.vuce.gob.pe/pass-through-https-cert/cp2/gestionduenave-query/1.0/motivo-escala/escala/2180 "/>
    <s v="No aplica"/>
    <s v=" Bearer eyJhbGciOiJSUzI1NiIsInR5cCIgOiAiSldUIiwia2lkIiA6ICJZbzNJa18xYU9XUk5QcWxPLVJVTmUzVjhESldTU2U0eUgybFp4MG52cy1rIn0.eyJleHAiOjE3NTU1NTAxNjgsImlhdCI6MTc1NTU0ODM2OCwianRpIjoiNWQ2NmQzNDItZjg5Yi00YWUwLTk0M2YtMjFjZTc1YzZhZDcy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xNmI5ZDczMy03ZWNkLTRmMTAtOTY0MS01NTM4MmQ1YTYzZGQ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xNmI5ZDczMy03ZWNkLTRmMTAtOTY0MS01NTM4MmQ1YTYzZGQ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d98S4KMjM9lVoSMesuKgP__65PVpbfTbrGqr1OcdwGYUDG_m0vsjRKaabsoTaS89WU0nlSxRzQcSe7T9jSmmWDHGeUJmuclm8U88J9et0JWVOHAQJ8B-L_jYL-2P-thT6cvnCOgxYxMLA9J0jPsIm4kb9eirIjdQW-M2nlf9sfSrpkSW7wmJaa3N3Oq-mIaQe8zZANyM3G00kR7dAgUAY8d9g5CW5iol_ztZOsF28dmwU3bFidrnbyxCEFlwyITUj8P7uTySpLJJP-40OBb4Fpu1eDQw7-pSJ-w6R67e9YGwQRa2ki7QX-emXQkPojV66B3QeddwMqczylBpM5Cczg "/>
    <n v="101"/>
    <s v=" 101 | Rosa Odar Prueba "/>
    <s v=" application/json, text/plain, */* "/>
    <s v=" No aplica "/>
    <n v="20100010136"/>
    <s v="gestionduenave-query"/>
    <s v=" https://gateway-apim-test.vuce.gob.pe/pass-through-https-cert/cp2/gestionduenave-query/1.0/motivo-escala/escala/2180 "/>
    <n v="118"/>
    <n v="118"/>
    <s v=" https://gateway-apim-test.vuce.gob.pe/pass-through-https-cert/cp2/gestionduenave-query/1.0/motivo-escala/escala/2180 "/>
    <s v=" https://gateway-apim-test.vuce.gob.pe/pass-through-https-cert/cp2/gestionduenave-query/1.0/motivo-escala/escala/2180 "/>
    <x v="130"/>
  </r>
  <r>
    <s v="PBIP"/>
    <x v="0"/>
    <x v="0"/>
    <x v="140"/>
    <x v="0"/>
    <s v=" https://gateway-apim-test.vuce.gob.pe/pass-through-https-cert/cp2/gestionduenave-query/1.0/motivo-escala/escala/2180 "/>
    <s v="No aplica"/>
    <s v=" Bearer eyJhbGciOiJSUzI1NiIsInR5cCIgOiAiSldUIiwia2lkIiA6ICJZbzNJa18xYU9XUk5QcWxPLVJVTmUzVjhESldTU2U0eUgybFp4MG52cy1rIn0.eyJleHAiOjE3NTU1NTAxNjgsImlhdCI6MTc1NTU0ODM2OCwianRpIjoiNWQ2NmQzNDItZjg5Yi00YWUwLTk0M2YtMjFjZTc1YzZhZDcy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xNmI5ZDczMy03ZWNkLTRmMTAtOTY0MS01NTM4MmQ1YTYzZGQ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xNmI5ZDczMy03ZWNkLTRmMTAtOTY0MS01NTM4MmQ1YTYzZGQ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d98S4KMjM9lVoSMesuKgP__65PVpbfTbrGqr1OcdwGYUDG_m0vsjRKaabsoTaS89WU0nlSxRzQcSe7T9jSmmWDHGeUJmuclm8U88J9et0JWVOHAQJ8B-L_jYL-2P-thT6cvnCOgxYxMLA9J0jPsIm4kb9eirIjdQW-M2nlf9sfSrpkSW7wmJaa3N3Oq-mIaQe8zZANyM3G00kR7dAgUAY8d9g5CW5iol_ztZOsF28dmwU3bFidrnbyxCEFlwyITUj8P7uTySpLJJP-40OBb4Fpu1eDQw7-pSJ-w6R67e9YGwQRa2ki7QX-emXQkPojV66B3QeddwMqczylBpM5Cczg "/>
    <n v="101"/>
    <s v=" 101 | Rosa Odar Prueba "/>
    <s v=" application/json, text/plain, */* "/>
    <s v=" No aplica "/>
    <n v="20100010136"/>
    <s v="gestionduenave-query"/>
    <s v=" https://gateway-apim-test.vuce.gob.pe/pass-through-https-cert/cp2/gestionduenave-query/1.0/motivo-escala/escala/2180 "/>
    <n v="118"/>
    <n v="118"/>
    <s v=" https://gateway-apim-test.vuce.gob.pe/pass-through-https-cert/cp2/gestionduenave-query/1.0/motivo-escala/escala/2180 "/>
    <s v=" https://gateway-apim-test.vuce.gob.pe/pass-through-https-cert/cp2/gestionduenave-query/1.0/motivo-escala/escala/2180 "/>
    <x v="130"/>
  </r>
  <r>
    <s v="PBIP"/>
    <x v="0"/>
    <x v="0"/>
    <x v="140"/>
    <x v="0"/>
    <s v=" https://gateway-apim-test.vuce.gob.pe/pass-through-https-cert/cp2/gestionduenave-query/1.0/motivo-escala/escala/2180 "/>
    <s v="No aplica"/>
    <s v=" Bearer eyJhbGciOiJSUzI1NiIsInR5cCIgOiAiSldUIiwia2lkIiA6ICJZbzNJa18xYU9XUk5QcWxPLVJVTmUzVjhESldTU2U0eUgybFp4MG52cy1rIn0.eyJleHAiOjE3NTU1NTAxNjgsImlhdCI6MTc1NTU0ODM2OCwianRpIjoiNWQ2NmQzNDItZjg5Yi00YWUwLTk0M2YtMjFjZTc1YzZhZDcy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xNmI5ZDczMy03ZWNkLTRmMTAtOTY0MS01NTM4MmQ1YTYzZGQ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xNmI5ZDczMy03ZWNkLTRmMTAtOTY0MS01NTM4MmQ1YTYzZGQ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d98S4KMjM9lVoSMesuKgP__65PVpbfTbrGqr1OcdwGYUDG_m0vsjRKaabsoTaS89WU0nlSxRzQcSe7T9jSmmWDHGeUJmuclm8U88J9et0JWVOHAQJ8B-L_jYL-2P-thT6cvnCOgxYxMLA9J0jPsIm4kb9eirIjdQW-M2nlf9sfSrpkSW7wmJaa3N3Oq-mIaQe8zZANyM3G00kR7dAgUAY8d9g5CW5iol_ztZOsF28dmwU3bFidrnbyxCEFlwyITUj8P7uTySpLJJP-40OBb4Fpu1eDQw7-pSJ-w6R67e9YGwQRa2ki7QX-emXQkPojV66B3QeddwMqczylBpM5Cczg "/>
    <n v="101"/>
    <s v=" 101 | Rosa Odar Prueba "/>
    <s v=" application/json, text/plain, */* "/>
    <s v=" No aplica "/>
    <n v="20100010136"/>
    <s v="gestionduenave-query"/>
    <s v=" https://gateway-apim-test.vuce.gob.pe/pass-through-https-cert/cp2/gestionduenave-query/1.0/motivo-escala/escala/2180 "/>
    <n v="118"/>
    <n v="118"/>
    <s v=" https://gateway-apim-test.vuce.gob.pe/pass-through-https-cert/cp2/gestionduenave-query/1.0/motivo-escala/escala/2180 "/>
    <s v=" https://gateway-apim-test.vuce.gob.pe/pass-through-https-cert/cp2/gestionduenave-query/1.0/motivo-escala/escala/2180 "/>
    <x v="130"/>
  </r>
  <r>
    <s v="PBIP"/>
    <x v="0"/>
    <x v="0"/>
    <x v="141"/>
    <x v="0"/>
    <s v=" https://gateway-apim-test.vuce.gob.pe/pass-through-https-cert/cp2/gestionduenave-query/1.0/motivo-escala/escala/2180 "/>
    <s v="No aplica"/>
    <s v=" Bearer eyJhbGciOiJSUzI1NiIsInR5cCIgOiAiSldUIiwia2lkIiA6ICJZbzNJa18xYU9XUk5QcWxPLVJVTmUzVjhESldTU2U0eUgybFp4MG52cy1rIn0.eyJleHAiOjE3NTU1NTAxNjgsImlhdCI6MTc1NTU0ODM2OCwianRpIjoiNWQ2NmQzNDItZjg5Yi00YWUwLTk0M2YtMjFjZTc1YzZhZDcy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xNmI5ZDczMy03ZWNkLTRmMTAtOTY0MS01NTM4MmQ1YTYzZGQ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xNmI5ZDczMy03ZWNkLTRmMTAtOTY0MS01NTM4MmQ1YTYzZGQ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d98S4KMjM9lVoSMesuKgP__65PVpbfTbrGqr1OcdwGYUDG_m0vsjRKaabsoTaS89WU0nlSxRzQcSe7T9jSmmWDHGeUJmuclm8U88J9et0JWVOHAQJ8B-L_jYL-2P-thT6cvnCOgxYxMLA9J0jPsIm4kb9eirIjdQW-M2nlf9sfSrpkSW7wmJaa3N3Oq-mIaQe8zZANyM3G00kR7dAgUAY8d9g5CW5iol_ztZOsF28dmwU3bFidrnbyxCEFlwyITUj8P7uTySpLJJP-40OBb4Fpu1eDQw7-pSJ-w6R67e9YGwQRa2ki7QX-emXQkPojV66B3QeddwMqczylBpM5Cczg "/>
    <n v="101"/>
    <s v=" 101 | Rosa Odar Prueba "/>
    <s v=" application/json, text/plain, */* "/>
    <s v=" No aplica "/>
    <n v="20100010136"/>
    <s v="gestionduenave-query"/>
    <s v=" https://gateway-apim-test.vuce.gob.pe/pass-through-https-cert/cp2/gestionduenave-query/1.0/motivo-escala/escala/2180 "/>
    <n v="118"/>
    <n v="118"/>
    <s v=" https://gateway-apim-test.vuce.gob.pe/pass-through-https-cert/cp2/gestionduenave-query/1.0/motivo-escala/escala/2180 "/>
    <s v=" https://gateway-apim-test.vuce.gob.pe/pass-through-https-cert/cp2/gestionduenave-query/1.0/motivo-escala/escala/2180 "/>
    <x v="130"/>
  </r>
  <r>
    <s v="PBIP"/>
    <x v="0"/>
    <x v="0"/>
    <x v="141"/>
    <x v="0"/>
    <s v=" https://gateway-apim-test.vuce.gob.pe/pass-through-https-cert/cp2/gestionduenave-query/1.0/motivo-escala/escala/2180 "/>
    <s v="No aplica"/>
    <s v=" Bearer eyJhbGciOiJSUzI1NiIsInR5cCIgOiAiSldUIiwia2lkIiA6ICJZbzNJa18xYU9XUk5QcWxPLVJVTmUzVjhESldTU2U0eUgybFp4MG52cy1rIn0.eyJleHAiOjE3NTU1NTAxNjgsImlhdCI6MTc1NTU0ODM2OCwianRpIjoiNWQ2NmQzNDItZjg5Yi00YWUwLTk0M2YtMjFjZTc1YzZhZDcy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xNmI5ZDczMy03ZWNkLTRmMTAtOTY0MS01NTM4MmQ1YTYzZGQ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xNmI5ZDczMy03ZWNkLTRmMTAtOTY0MS01NTM4MmQ1YTYzZGQ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d98S4KMjM9lVoSMesuKgP__65PVpbfTbrGqr1OcdwGYUDG_m0vsjRKaabsoTaS89WU0nlSxRzQcSe7T9jSmmWDHGeUJmuclm8U88J9et0JWVOHAQJ8B-L_jYL-2P-thT6cvnCOgxYxMLA9J0jPsIm4kb9eirIjdQW-M2nlf9sfSrpkSW7wmJaa3N3Oq-mIaQe8zZANyM3G00kR7dAgUAY8d9g5CW5iol_ztZOsF28dmwU3bFidrnbyxCEFlwyITUj8P7uTySpLJJP-40OBb4Fpu1eDQw7-pSJ-w6R67e9YGwQRa2ki7QX-emXQkPojV66B3QeddwMqczylBpM5Cczg "/>
    <n v="101"/>
    <s v=" 101 | Rosa Odar Prueba "/>
    <s v=" application/json, text/plain, */* "/>
    <s v=" No aplica "/>
    <n v="20100010136"/>
    <s v="gestionduenave-query"/>
    <s v=" https://gateway-apim-test.vuce.gob.pe/pass-through-https-cert/cp2/gestionduenave-query/1.0/motivo-escala/escala/2180 "/>
    <n v="118"/>
    <n v="118"/>
    <s v=" https://gateway-apim-test.vuce.gob.pe/pass-through-https-cert/cp2/gestionduenave-query/1.0/motivo-escala/escala/2180 "/>
    <s v=" https://gateway-apim-test.vuce.gob.pe/pass-through-https-cert/cp2/gestionduenave-query/1.0/motivo-escala/escala/2180 "/>
    <x v="130"/>
  </r>
  <r>
    <s v="PBIP"/>
    <x v="0"/>
    <x v="0"/>
    <x v="130"/>
    <x v="0"/>
    <s v=" https://gateway-apim-test.vuce.gob.pe/pass-through-https-cert/cp2/gestionduenave-query/1.0/nproteccion-adicional "/>
    <s v="No aplica"/>
    <s v=" Bearer eyJhbGciOiJSUzI1NiIsInR5cCIgOiAiSldUIiwia2lkIiA6ICJZbzNJa18xYU9XUk5QcWxPLVJVTmUzVjhESldTU2U0eUgybFp4MG52cy1rIn0.eyJleHAiOjE3NTU1NTAxNjgsImlhdCI6MTc1NTU0ODM2OCwianRpIjoiNWQ2NmQzNDItZjg5Yi00YWUwLTk0M2YtMjFjZTc1YzZhZDcy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xNmI5ZDczMy03ZWNkLTRmMTAtOTY0MS01NTM4MmQ1YTYzZGQ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xNmI5ZDczMy03ZWNkLTRmMTAtOTY0MS01NTM4MmQ1YTYzZGQ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d98S4KMjM9lVoSMesuKgP__65PVpbfTbrGqr1OcdwGYUDG_m0vsjRKaabsoTaS89WU0nlSxRzQcSe7T9jSmmWDHGeUJmuclm8U88J9et0JWVOHAQJ8B-L_jYL-2P-thT6cvnCOgxYxMLA9J0jPsIm4kb9eirIjdQW-M2nlf9sfSrpkSW7wmJaa3N3Oq-mIaQe8zZANyM3G00kR7dAgUAY8d9g5CW5iol_ztZOsF28dmwU3bFidrnbyxCEFlwyITUj8P7uTySpLJJP-40OBb4Fpu1eDQw7-pSJ-w6R67e9YGwQRa2ki7QX-emXQkPojV66B3QeddwMqczylBpM5Cczg "/>
    <n v="101"/>
    <s v=" 101 | Rosa Odar Prueba "/>
    <s v=" application/json, text/plain, */* "/>
    <s v=" No aplica "/>
    <n v="20100010136"/>
    <s v="gestionduenave-query"/>
    <s v=" https://gateway-apim-test.vuce.gob.pe/pass-through-https-cert/cp2/gestionduenave-query/1.0/nproteccion-adicional "/>
    <n v="114"/>
    <n v="114"/>
    <s v=" https://gateway-apim-test.vuce.gob.pe/pass-through-https-cert/cp2/gestionduenave-query/1.0/nproteccion-adicional "/>
    <s v=" https://gateway-apim-test.vuce.gob.pe/pass-through-https-cert/cp2/gestionduenave-query/1.0/nproteccion-adicional "/>
    <x v="207"/>
  </r>
  <r>
    <s v="PBIP"/>
    <x v="0"/>
    <x v="0"/>
    <x v="130"/>
    <x v="0"/>
    <s v=" https://gateway-apim-test.vuce.gob.pe/pass-through-https-cert/cp2/gestionduenave-query/1.0/nproteccion-adicional "/>
    <s v="No aplica"/>
    <s v=" Bearer eyJhbGciOiJSUzI1NiIsInR5cCIgOiAiSldUIiwia2lkIiA6ICJZbzNJa18xYU9XUk5QcWxPLVJVTmUzVjhESldTU2U0eUgybFp4MG52cy1rIn0.eyJleHAiOjE3NTU1NTAxNjgsImlhdCI6MTc1NTU0ODM2OCwianRpIjoiNWQ2NmQzNDItZjg5Yi00YWUwLTk0M2YtMjFjZTc1YzZhZDcy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xNmI5ZDczMy03ZWNkLTRmMTAtOTY0MS01NTM4MmQ1YTYzZGQ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xNmI5ZDczMy03ZWNkLTRmMTAtOTY0MS01NTM4MmQ1YTYzZGQ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d98S4KMjM9lVoSMesuKgP__65PVpbfTbrGqr1OcdwGYUDG_m0vsjRKaabsoTaS89WU0nlSxRzQcSe7T9jSmmWDHGeUJmuclm8U88J9et0JWVOHAQJ8B-L_jYL-2P-thT6cvnCOgxYxMLA9J0jPsIm4kb9eirIjdQW-M2nlf9sfSrpkSW7wmJaa3N3Oq-mIaQe8zZANyM3G00kR7dAgUAY8d9g5CW5iol_ztZOsF28dmwU3bFidrnbyxCEFlwyITUj8P7uTySpLJJP-40OBb4Fpu1eDQw7-pSJ-w6R67e9YGwQRa2ki7QX-emXQkPojV66B3QeddwMqczylBpM5Cczg "/>
    <n v="101"/>
    <s v=" 101 | Rosa Odar Prueba "/>
    <s v=" application/json, text/plain, */* "/>
    <s v=" No aplica "/>
    <n v="20100010136"/>
    <s v="gestionduenave-query"/>
    <s v=" https://gateway-apim-test.vuce.gob.pe/pass-through-https-cert/cp2/gestionduenave-query/1.0/nproteccion-adicional "/>
    <n v="114"/>
    <n v="114"/>
    <s v=" https://gateway-apim-test.vuce.gob.pe/pass-through-https-cert/cp2/gestionduenave-query/1.0/nproteccion-adicional "/>
    <s v=" https://gateway-apim-test.vuce.gob.pe/pass-through-https-cert/cp2/gestionduenave-query/1.0/nproteccion-adicional "/>
    <x v="207"/>
  </r>
  <r>
    <s v="PBIP"/>
    <x v="0"/>
    <x v="0"/>
    <x v="132"/>
    <x v="0"/>
    <s v=" https://gateway-apim-test.vuce.gob.pe/pass-through-https-cert/cp2/gestionduenave-query/1.0/nproteccion-adicional "/>
    <s v="No aplica"/>
    <s v=" Bearer eyJhbGciOiJSUzI1NiIsInR5cCIgOiAiSldUIiwia2lkIiA6ICJZbzNJa18xYU9XUk5QcWxPLVJVTmUzVjhESldTU2U0eUgybFp4MG52cy1rIn0.eyJleHAiOjE3NTU1NTAxNjgsImlhdCI6MTc1NTU0ODM2OCwianRpIjoiNWQ2NmQzNDItZjg5Yi00YWUwLTk0M2YtMjFjZTc1YzZhZDcy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xNmI5ZDczMy03ZWNkLTRmMTAtOTY0MS01NTM4MmQ1YTYzZGQ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xNmI5ZDczMy03ZWNkLTRmMTAtOTY0MS01NTM4MmQ1YTYzZGQ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d98S4KMjM9lVoSMesuKgP__65PVpbfTbrGqr1OcdwGYUDG_m0vsjRKaabsoTaS89WU0nlSxRzQcSe7T9jSmmWDHGeUJmuclm8U88J9et0JWVOHAQJ8B-L_jYL-2P-thT6cvnCOgxYxMLA9J0jPsIm4kb9eirIjdQW-M2nlf9sfSrpkSW7wmJaa3N3Oq-mIaQe8zZANyM3G00kR7dAgUAY8d9g5CW5iol_ztZOsF28dmwU3bFidrnbyxCEFlwyITUj8P7uTySpLJJP-40OBb4Fpu1eDQw7-pSJ-w6R67e9YGwQRa2ki7QX-emXQkPojV66B3QeddwMqczylBpM5Cczg "/>
    <n v="101"/>
    <s v=" 101 | Rosa Odar Prueba "/>
    <s v=" application/json, text/plain, */* "/>
    <s v=" No aplica "/>
    <n v="20100010136"/>
    <s v="gestionduenave-query"/>
    <s v=" https://gateway-apim-test.vuce.gob.pe/pass-through-https-cert/cp2/gestionduenave-query/1.0/nproteccion-adicional "/>
    <n v="114"/>
    <n v="114"/>
    <s v=" https://gateway-apim-test.vuce.gob.pe/pass-through-https-cert/cp2/gestionduenave-query/1.0/nproteccion-adicional "/>
    <s v=" https://gateway-apim-test.vuce.gob.pe/pass-through-https-cert/cp2/gestionduenave-query/1.0/nproteccion-adicional "/>
    <x v="207"/>
  </r>
  <r>
    <s v="PBIP"/>
    <x v="0"/>
    <x v="0"/>
    <x v="133"/>
    <x v="0"/>
    <s v=" https://gateway-apim-test.vuce.gob.pe/pass-through-https-cert/cp2/gestionduenave-query/1.0/nproteccion-adicional "/>
    <s v="No aplica"/>
    <s v=" Bearer eyJhbGciOiJSUzI1NiIsInR5cCIgOiAiSldUIiwia2lkIiA6ICJZbzNJa18xYU9XUk5QcWxPLVJVTmUzVjhESldTU2U0eUgybFp4MG52cy1rIn0.eyJleHAiOjE3NTU1NTAxNjgsImlhdCI6MTc1NTU0ODM2OCwianRpIjoiNWQ2NmQzNDItZjg5Yi00YWUwLTk0M2YtMjFjZTc1YzZhZDcy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xNmI5ZDczMy03ZWNkLTRmMTAtOTY0MS01NTM4MmQ1YTYzZGQ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xNmI5ZDczMy03ZWNkLTRmMTAtOTY0MS01NTM4MmQ1YTYzZGQ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d98S4KMjM9lVoSMesuKgP__65PVpbfTbrGqr1OcdwGYUDG_m0vsjRKaabsoTaS89WU0nlSxRzQcSe7T9jSmmWDHGeUJmuclm8U88J9et0JWVOHAQJ8B-L_jYL-2P-thT6cvnCOgxYxMLA9J0jPsIm4kb9eirIjdQW-M2nlf9sfSrpkSW7wmJaa3N3Oq-mIaQe8zZANyM3G00kR7dAgUAY8d9g5CW5iol_ztZOsF28dmwU3bFidrnbyxCEFlwyITUj8P7uTySpLJJP-40OBb4Fpu1eDQw7-pSJ-w6R67e9YGwQRa2ki7QX-emXQkPojV66B3QeddwMqczylBpM5Cczg "/>
    <n v="101"/>
    <s v=" 101 | Rosa Odar Prueba "/>
    <s v=" application/json, text/plain, */* "/>
    <s v=" No aplica "/>
    <n v="20100010136"/>
    <s v="gestionduenave-query"/>
    <s v=" https://gateway-apim-test.vuce.gob.pe/pass-through-https-cert/cp2/gestionduenave-query/1.0/nproteccion-adicional "/>
    <n v="114"/>
    <n v="114"/>
    <s v=" https://gateway-apim-test.vuce.gob.pe/pass-through-https-cert/cp2/gestionduenave-query/1.0/nproteccion-adicional "/>
    <s v=" https://gateway-apim-test.vuce.gob.pe/pass-through-https-cert/cp2/gestionduenave-query/1.0/nproteccion-adicional "/>
    <x v="207"/>
  </r>
  <r>
    <s v="PBIP"/>
    <x v="0"/>
    <x v="0"/>
    <x v="130"/>
    <x v="0"/>
    <s v=" https://gateway-apim-test.vuce.gob.pe/pass-through-https-cert/cp2/gestionduenave-query/1.0/pbip/escala/2180 "/>
    <s v="No aplica"/>
    <s v=" Bearer eyJhbGciOiJSUzI1NiIsInR5cCIgOiAiSldUIiwia2lkIiA6ICJZbzNJa18xYU9XUk5QcWxPLVJVTmUzVjhESldTU2U0eUgybFp4MG52cy1rIn0.eyJleHAiOjE3NTU1NTAxNjgsImlhdCI6MTc1NTU0ODM2OCwianRpIjoiNWQ2NmQzNDItZjg5Yi00YWUwLTk0M2YtMjFjZTc1YzZhZDcy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xNmI5ZDczMy03ZWNkLTRmMTAtOTY0MS01NTM4MmQ1YTYzZGQ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xNmI5ZDczMy03ZWNkLTRmMTAtOTY0MS01NTM4MmQ1YTYzZGQ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d98S4KMjM9lVoSMesuKgP__65PVpbfTbrGqr1OcdwGYUDG_m0vsjRKaabsoTaS89WU0nlSxRzQcSe7T9jSmmWDHGeUJmuclm8U88J9et0JWVOHAQJ8B-L_jYL-2P-thT6cvnCOgxYxMLA9J0jPsIm4kb9eirIjdQW-M2nlf9sfSrpkSW7wmJaa3N3Oq-mIaQe8zZANyM3G00kR7dAgUAY8d9g5CW5iol_ztZOsF28dmwU3bFidrnbyxCEFlwyITUj8P7uTySpLJJP-40OBb4Fpu1eDQw7-pSJ-w6R67e9YGwQRa2ki7QX-emXQkPojV66B3QeddwMqczylBpM5Cczg "/>
    <n v="101"/>
    <s v=" 101 | Rosa Odar Prueba "/>
    <s v=" application/json, text/plain, */* "/>
    <s v=" No aplica "/>
    <n v="20100010136"/>
    <s v="gestionduenave-query"/>
    <s v=" https://gateway-apim-test.vuce.gob.pe/pass-through-https-cert/cp2/gestionduenave-query/1.0/pbip/escala/2180 "/>
    <n v="109"/>
    <n v="109"/>
    <s v=" https://gateway-apim-test.vuce.gob.pe/pass-through-https-cert/cp2/gestionduenave-query/1.0/pbip/escala/2180 "/>
    <s v=" https://gateway-apim-test.vuce.gob.pe/pass-through-https-cert/cp2/gestionduenave-query/1.0/pbip/escala/2180 "/>
    <x v="208"/>
  </r>
  <r>
    <s v="PBIP"/>
    <x v="0"/>
    <x v="0"/>
    <x v="130"/>
    <x v="0"/>
    <s v=" https://gateway-apim-test.vuce.gob.pe/pass-through-https-cert/cp2/gestionduenave-query/1.0/pbip/instalacion-portuaria "/>
    <s v="No aplica"/>
    <s v=" Bearer eyJhbGciOiJSUzI1NiIsInR5cCIgOiAiSldUIiwia2lkIiA6ICJZbzNJa18xYU9XUk5QcWxPLVJVTmUzVjhESldTU2U0eUgybFp4MG52cy1rIn0.eyJleHAiOjE3NTU1NTAxNjgsImlhdCI6MTc1NTU0ODM2OCwianRpIjoiNWQ2NmQzNDItZjg5Yi00YWUwLTk0M2YtMjFjZTc1YzZhZDcy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xNmI5ZDczMy03ZWNkLTRmMTAtOTY0MS01NTM4MmQ1YTYzZGQ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xNmI5ZDczMy03ZWNkLTRmMTAtOTY0MS01NTM4MmQ1YTYzZGQ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d98S4KMjM9lVoSMesuKgP__65PVpbfTbrGqr1OcdwGYUDG_m0vsjRKaabsoTaS89WU0nlSxRzQcSe7T9jSmmWDHGeUJmuclm8U88J9et0JWVOHAQJ8B-L_jYL-2P-thT6cvnCOgxYxMLA9J0jPsIm4kb9eirIjdQW-M2nlf9sfSrpkSW7wmJaa3N3Oq-mIaQe8zZANyM3G00kR7dAgUAY8d9g5CW5iol_ztZOsF28dmwU3bFidrnbyxCEFlwyITUj8P7uTySpLJJP-40OBb4Fpu1eDQw7-pSJ-w6R67e9YGwQRa2ki7QX-emXQkPojV66B3QeddwMqczylBpM5Cczg "/>
    <n v="101"/>
    <s v=" 101 | Rosa Odar Prueba "/>
    <s v=" application/json, text/plain, */* "/>
    <s v=" No aplica "/>
    <n v="20100010136"/>
    <s v="gestionduenave-query"/>
    <s v=" https://gateway-apim-test.vuce.gob.pe/pass-through-https-cert/cp2/gestionduenave-query/1.0/pbip/instalacion-portuaria "/>
    <n v="119"/>
    <n v="119"/>
    <s v=" https://gateway-apim-test.vuce.gob.pe/pass-through-https-cert/cp2/gestionduenave-query/1.0/pbip/instalacion-portuaria "/>
    <s v=" https://gateway-apim-test.vuce.gob.pe/pass-through-https-cert/cp2/gestionduenave-query/1.0/pbip/instalacion-portuaria "/>
    <x v="209"/>
  </r>
  <r>
    <s v="PBIP"/>
    <x v="0"/>
    <x v="0"/>
    <x v="130"/>
    <x v="0"/>
    <s v=" https://gateway-apim-test.vuce.gob.pe/pass-through-https-cert/cp2/gestionduenave-query/1.0/proteccion-adicional "/>
    <s v="No aplica"/>
    <s v=" Bearer eyJhbGciOiJSUzI1NiIsInR5cCIgOiAiSldUIiwia2lkIiA6ICJZbzNJa18xYU9XUk5QcWxPLVJVTmUzVjhESldTU2U0eUgybFp4MG52cy1rIn0.eyJleHAiOjE3NTU1NTAxNjgsImlhdCI6MTc1NTU0ODM2OCwianRpIjoiNWQ2NmQzNDItZjg5Yi00YWUwLTk0M2YtMjFjZTc1YzZhZDcy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xNmI5ZDczMy03ZWNkLTRmMTAtOTY0MS01NTM4MmQ1YTYzZGQ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xNmI5ZDczMy03ZWNkLTRmMTAtOTY0MS01NTM4MmQ1YTYzZGQ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d98S4KMjM9lVoSMesuKgP__65PVpbfTbrGqr1OcdwGYUDG_m0vsjRKaabsoTaS89WU0nlSxRzQcSe7T9jSmmWDHGeUJmuclm8U88J9et0JWVOHAQJ8B-L_jYL-2P-thT6cvnCOgxYxMLA9J0jPsIm4kb9eirIjdQW-M2nlf9sfSrpkSW7wmJaa3N3Oq-mIaQe8zZANyM3G00kR7dAgUAY8d9g5CW5iol_ztZOsF28dmwU3bFidrnbyxCEFlwyITUj8P7uTySpLJJP-40OBb4Fpu1eDQw7-pSJ-w6R67e9YGwQRa2ki7QX-emXQkPojV66B3QeddwMqczylBpM5Cczg "/>
    <n v="101"/>
    <s v=" 101 | Rosa Odar Prueba "/>
    <s v=" application/json, text/plain, */* "/>
    <s v=" No aplica "/>
    <n v="20100010136"/>
    <s v="gestionduenave-query"/>
    <s v=" https://gateway-apim-test.vuce.gob.pe/pass-through-https-cert/cp2/gestionduenave-query/1.0/proteccion-adicional "/>
    <n v="113"/>
    <n v="113"/>
    <s v=" https://gateway-apim-test.vuce.gob.pe/pass-through-https-cert/cp2/gestionduenave-query/1.0/proteccion-adicional "/>
    <s v=" https://gateway-apim-test.vuce.gob.pe/pass-through-https-cert/cp2/gestionduenave-query/1.0/proteccion-adicional "/>
    <x v="210"/>
  </r>
  <r>
    <s v="PBIP"/>
    <x v="0"/>
    <x v="0"/>
    <x v="130"/>
    <x v="0"/>
    <s v=" https://gateway-apim-test.vuce.gob.pe/pass-through-https-cert/cp2/gestionduenave-query/1.0/proteccion-adicional "/>
    <s v="No aplica"/>
    <s v=" Bearer eyJhbGciOiJSUzI1NiIsInR5cCIgOiAiSldUIiwia2lkIiA6ICJZbzNJa18xYU9XUk5QcWxPLVJVTmUzVjhESldTU2U0eUgybFp4MG52cy1rIn0.eyJleHAiOjE3NTU1NTAxNjgsImlhdCI6MTc1NTU0ODM2OCwianRpIjoiNWQ2NmQzNDItZjg5Yi00YWUwLTk0M2YtMjFjZTc1YzZhZDcy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xNmI5ZDczMy03ZWNkLTRmMTAtOTY0MS01NTM4MmQ1YTYzZGQ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xNmI5ZDczMy03ZWNkLTRmMTAtOTY0MS01NTM4MmQ1YTYzZGQ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d98S4KMjM9lVoSMesuKgP__65PVpbfTbrGqr1OcdwGYUDG_m0vsjRKaabsoTaS89WU0nlSxRzQcSe7T9jSmmWDHGeUJmuclm8U88J9et0JWVOHAQJ8B-L_jYL-2P-thT6cvnCOgxYxMLA9J0jPsIm4kb9eirIjdQW-M2nlf9sfSrpkSW7wmJaa3N3Oq-mIaQe8zZANyM3G00kR7dAgUAY8d9g5CW5iol_ztZOsF28dmwU3bFidrnbyxCEFlwyITUj8P7uTySpLJJP-40OBb4Fpu1eDQw7-pSJ-w6R67e9YGwQRa2ki7QX-emXQkPojV66B3QeddwMqczylBpM5Cczg "/>
    <n v="101"/>
    <s v=" 101 | Rosa Odar Prueba "/>
    <s v=" application/json, text/plain, */* "/>
    <s v=" No aplica "/>
    <n v="20100010136"/>
    <s v="gestionduenave-query"/>
    <s v=" https://gateway-apim-test.vuce.gob.pe/pass-through-https-cert/cp2/gestionduenave-query/1.0/proteccion-adicional "/>
    <n v="113"/>
    <n v="113"/>
    <s v=" https://gateway-apim-test.vuce.gob.pe/pass-through-https-cert/cp2/gestionduenave-query/1.0/proteccion-adicional "/>
    <s v=" https://gateway-apim-test.vuce.gob.pe/pass-through-https-cert/cp2/gestionduenave-query/1.0/proteccion-adicional "/>
    <x v="210"/>
  </r>
  <r>
    <s v="PBIP"/>
    <x v="0"/>
    <x v="0"/>
    <x v="134"/>
    <x v="0"/>
    <s v=" https://gateway-apim-test.vuce.gob.pe/pass-through-https-cert/cp2/gestionduenave-query/1.0/proteccion-adicional "/>
    <s v="No aplica"/>
    <s v=" Bearer eyJhbGciOiJSUzI1NiIsInR5cCIgOiAiSldUIiwia2lkIiA6ICJZbzNJa18xYU9XUk5QcWxPLVJVTmUzVjhESldTU2U0eUgybFp4MG52cy1rIn0.eyJleHAiOjE3NTU1NTAxNjgsImlhdCI6MTc1NTU0ODM2OCwianRpIjoiNWQ2NmQzNDItZjg5Yi00YWUwLTk0M2YtMjFjZTc1YzZhZDcy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xNmI5ZDczMy03ZWNkLTRmMTAtOTY0MS01NTM4MmQ1YTYzZGQ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xNmI5ZDczMy03ZWNkLTRmMTAtOTY0MS01NTM4MmQ1YTYzZGQ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d98S4KMjM9lVoSMesuKgP__65PVpbfTbrGqr1OcdwGYUDG_m0vsjRKaabsoTaS89WU0nlSxRzQcSe7T9jSmmWDHGeUJmuclm8U88J9et0JWVOHAQJ8B-L_jYL-2P-thT6cvnCOgxYxMLA9J0jPsIm4kb9eirIjdQW-M2nlf9sfSrpkSW7wmJaa3N3Oq-mIaQe8zZANyM3G00kR7dAgUAY8d9g5CW5iol_ztZOsF28dmwU3bFidrnbyxCEFlwyITUj8P7uTySpLJJP-40OBb4Fpu1eDQw7-pSJ-w6R67e9YGwQRa2ki7QX-emXQkPojV66B3QeddwMqczylBpM5Cczg "/>
    <n v="101"/>
    <s v=" 101 | Rosa Odar Prueba "/>
    <s v=" application/json, text/plain, */* "/>
    <s v=" No aplica "/>
    <n v="20100010136"/>
    <s v="gestionduenave-query"/>
    <s v=" https://gateway-apim-test.vuce.gob.pe/pass-through-https-cert/cp2/gestionduenave-query/1.0/proteccion-adicional "/>
    <n v="113"/>
    <n v="113"/>
    <s v=" https://gateway-apim-test.vuce.gob.pe/pass-through-https-cert/cp2/gestionduenave-query/1.0/proteccion-adicional "/>
    <s v=" https://gateway-apim-test.vuce.gob.pe/pass-through-https-cert/cp2/gestionduenave-query/1.0/proteccion-adicional "/>
    <x v="210"/>
  </r>
  <r>
    <s v="PBIP"/>
    <x v="0"/>
    <x v="0"/>
    <x v="134"/>
    <x v="0"/>
    <s v=" https://gateway-apim-test.vuce.gob.pe/pass-through-https-cert/cp2/gestionduenave-query/1.0/proteccion-adicional "/>
    <s v="No aplica"/>
    <s v=" Bearer eyJhbGciOiJSUzI1NiIsInR5cCIgOiAiSldUIiwia2lkIiA6ICJZbzNJa18xYU9XUk5QcWxPLVJVTmUzVjhESldTU2U0eUgybFp4MG52cy1rIn0.eyJleHAiOjE3NTU1NTAxNjgsImlhdCI6MTc1NTU0ODM2OCwianRpIjoiNWQ2NmQzNDItZjg5Yi00YWUwLTk0M2YtMjFjZTc1YzZhZDcy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xNmI5ZDczMy03ZWNkLTRmMTAtOTY0MS01NTM4MmQ1YTYzZGQ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xNmI5ZDczMy03ZWNkLTRmMTAtOTY0MS01NTM4MmQ1YTYzZGQ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d98S4KMjM9lVoSMesuKgP__65PVpbfTbrGqr1OcdwGYUDG_m0vsjRKaabsoTaS89WU0nlSxRzQcSe7T9jSmmWDHGeUJmuclm8U88J9et0JWVOHAQJ8B-L_jYL-2P-thT6cvnCOgxYxMLA9J0jPsIm4kb9eirIjdQW-M2nlf9sfSrpkSW7wmJaa3N3Oq-mIaQe8zZANyM3G00kR7dAgUAY8d9g5CW5iol_ztZOsF28dmwU3bFidrnbyxCEFlwyITUj8P7uTySpLJJP-40OBb4Fpu1eDQw7-pSJ-w6R67e9YGwQRa2ki7QX-emXQkPojV66B3QeddwMqczylBpM5Cczg "/>
    <n v="101"/>
    <s v=" 101 | Rosa Odar Prueba "/>
    <s v=" application/json, text/plain, */* "/>
    <s v=" No aplica "/>
    <n v="20100010136"/>
    <s v="gestionduenave-query"/>
    <s v=" https://gateway-apim-test.vuce.gob.pe/pass-through-https-cert/cp2/gestionduenave-query/1.0/proteccion-adicional "/>
    <n v="113"/>
    <n v="113"/>
    <s v=" https://gateway-apim-test.vuce.gob.pe/pass-through-https-cert/cp2/gestionduenave-query/1.0/proteccion-adicional "/>
    <s v=" https://gateway-apim-test.vuce.gob.pe/pass-through-https-cert/cp2/gestionduenave-query/1.0/proteccion-adicional "/>
    <x v="210"/>
  </r>
  <r>
    <s v="PBIP"/>
    <x v="0"/>
    <x v="0"/>
    <x v="135"/>
    <x v="0"/>
    <s v=" https://gateway-apim-test.vuce.gob.pe/pass-through-https-cert/cp2/gestionduenave-query/1.0/proteccion-adicional "/>
    <s v="No aplica"/>
    <s v=" Bearer eyJhbGciOiJSUzI1NiIsInR5cCIgOiAiSldUIiwia2lkIiA6ICJZbzNJa18xYU9XUk5QcWxPLVJVTmUzVjhESldTU2U0eUgybFp4MG52cy1rIn0.eyJleHAiOjE3NTU1NTAxNjgsImlhdCI6MTc1NTU0ODM2OCwianRpIjoiNWQ2NmQzNDItZjg5Yi00YWUwLTk0M2YtMjFjZTc1YzZhZDcy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xNmI5ZDczMy03ZWNkLTRmMTAtOTY0MS01NTM4MmQ1YTYzZGQ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xNmI5ZDczMy03ZWNkLTRmMTAtOTY0MS01NTM4MmQ1YTYzZGQ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d98S4KMjM9lVoSMesuKgP__65PVpbfTbrGqr1OcdwGYUDG_m0vsjRKaabsoTaS89WU0nlSxRzQcSe7T9jSmmWDHGeUJmuclm8U88J9et0JWVOHAQJ8B-L_jYL-2P-thT6cvnCOgxYxMLA9J0jPsIm4kb9eirIjdQW-M2nlf9sfSrpkSW7wmJaa3N3Oq-mIaQe8zZANyM3G00kR7dAgUAY8d9g5CW5iol_ztZOsF28dmwU3bFidrnbyxCEFlwyITUj8P7uTySpLJJP-40OBb4Fpu1eDQw7-pSJ-w6R67e9YGwQRa2ki7QX-emXQkPojV66B3QeddwMqczylBpM5Cczg "/>
    <n v="101"/>
    <s v=" 101 | Rosa Odar Prueba "/>
    <s v=" application/json, text/plain, */* "/>
    <s v=" No aplica "/>
    <n v="20100010136"/>
    <s v="gestionduenave-query"/>
    <s v=" https://gateway-apim-test.vuce.gob.pe/pass-through-https-cert/cp2/gestionduenave-query/1.0/proteccion-adicional "/>
    <n v="113"/>
    <n v="113"/>
    <s v=" https://gateway-apim-test.vuce.gob.pe/pass-through-https-cert/cp2/gestionduenave-query/1.0/proteccion-adicional "/>
    <s v=" https://gateway-apim-test.vuce.gob.pe/pass-through-https-cert/cp2/gestionduenave-query/1.0/proteccion-adicional "/>
    <x v="210"/>
  </r>
  <r>
    <s v="PBIP"/>
    <x v="0"/>
    <x v="0"/>
    <x v="135"/>
    <x v="0"/>
    <s v=" https://gateway-apim-test.vuce.gob.pe/pass-through-https-cert/cp2/gestionduenave-query/1.0/proteccion-adicional "/>
    <s v="No aplica"/>
    <s v=" Bearer eyJhbGciOiJSUzI1NiIsInR5cCIgOiAiSldUIiwia2lkIiA6ICJZbzNJa18xYU9XUk5QcWxPLVJVTmUzVjhESldTU2U0eUgybFp4MG52cy1rIn0.eyJleHAiOjE3NTU1NTAxNjgsImlhdCI6MTc1NTU0ODM2OCwianRpIjoiNWQ2NmQzNDItZjg5Yi00YWUwLTk0M2YtMjFjZTc1YzZhZDcy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xNmI5ZDczMy03ZWNkLTRmMTAtOTY0MS01NTM4MmQ1YTYzZGQ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xNmI5ZDczMy03ZWNkLTRmMTAtOTY0MS01NTM4MmQ1YTYzZGQ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d98S4KMjM9lVoSMesuKgP__65PVpbfTbrGqr1OcdwGYUDG_m0vsjRKaabsoTaS89WU0nlSxRzQcSe7T9jSmmWDHGeUJmuclm8U88J9et0JWVOHAQJ8B-L_jYL-2P-thT6cvnCOgxYxMLA9J0jPsIm4kb9eirIjdQW-M2nlf9sfSrpkSW7wmJaa3N3Oq-mIaQe8zZANyM3G00kR7dAgUAY8d9g5CW5iol_ztZOsF28dmwU3bFidrnbyxCEFlwyITUj8P7uTySpLJJP-40OBb4Fpu1eDQw7-pSJ-w6R67e9YGwQRa2ki7QX-emXQkPojV66B3QeddwMqczylBpM5Cczg "/>
    <n v="101"/>
    <s v=" 101 | Rosa Odar Prueba "/>
    <s v=" application/json, text/plain, */* "/>
    <s v=" No aplica "/>
    <n v="20100010136"/>
    <s v="gestionduenave-query"/>
    <s v=" https://gateway-apim-test.vuce.gob.pe/pass-through-https-cert/cp2/gestionduenave-query/1.0/proteccion-adicional "/>
    <n v="113"/>
    <n v="113"/>
    <s v=" https://gateway-apim-test.vuce.gob.pe/pass-through-https-cert/cp2/gestionduenave-query/1.0/proteccion-adicional "/>
    <s v=" https://gateway-apim-test.vuce.gob.pe/pass-through-https-cert/cp2/gestionduenave-query/1.0/proteccion-adicional "/>
    <x v="210"/>
  </r>
  <r>
    <s v="PBIP"/>
    <x v="0"/>
    <x v="0"/>
    <x v="140"/>
    <x v="0"/>
    <s v=" https://gateway-apim-test.vuce.gob.pe/pass-through-https-cert/cp2/gestionduenave-query/1.0/proteccion-adicional "/>
    <s v="No aplica"/>
    <s v=" Bearer eyJhbGciOiJSUzI1NiIsInR5cCIgOiAiSldUIiwia2lkIiA6ICJZbzNJa18xYU9XUk5QcWxPLVJVTmUzVjhESldTU2U0eUgybFp4MG52cy1rIn0.eyJleHAiOjE3NTU1NTAxNjgsImlhdCI6MTc1NTU0ODM2OCwianRpIjoiNWQ2NmQzNDItZjg5Yi00YWUwLTk0M2YtMjFjZTc1YzZhZDcy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xNmI5ZDczMy03ZWNkLTRmMTAtOTY0MS01NTM4MmQ1YTYzZGQ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xNmI5ZDczMy03ZWNkLTRmMTAtOTY0MS01NTM4MmQ1YTYzZGQ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d98S4KMjM9lVoSMesuKgP__65PVpbfTbrGqr1OcdwGYUDG_m0vsjRKaabsoTaS89WU0nlSxRzQcSe7T9jSmmWDHGeUJmuclm8U88J9et0JWVOHAQJ8B-L_jYL-2P-thT6cvnCOgxYxMLA9J0jPsIm4kb9eirIjdQW-M2nlf9sfSrpkSW7wmJaa3N3Oq-mIaQe8zZANyM3G00kR7dAgUAY8d9g5CW5iol_ztZOsF28dmwU3bFidrnbyxCEFlwyITUj8P7uTySpLJJP-40OBb4Fpu1eDQw7-pSJ-w6R67e9YGwQRa2ki7QX-emXQkPojV66B3QeddwMqczylBpM5Cczg "/>
    <n v="101"/>
    <s v=" 101 | Rosa Odar Prueba "/>
    <s v=" application/json, text/plain, */* "/>
    <s v=" No aplica "/>
    <n v="20100010136"/>
    <s v="gestionduenave-query"/>
    <s v=" https://gateway-apim-test.vuce.gob.pe/pass-through-https-cert/cp2/gestionduenave-query/1.0/proteccion-adicional "/>
    <n v="113"/>
    <n v="113"/>
    <s v=" https://gateway-apim-test.vuce.gob.pe/pass-through-https-cert/cp2/gestionduenave-query/1.0/proteccion-adicional "/>
    <s v=" https://gateway-apim-test.vuce.gob.pe/pass-through-https-cert/cp2/gestionduenave-query/1.0/proteccion-adicional "/>
    <x v="210"/>
  </r>
  <r>
    <s v="PBIP"/>
    <x v="0"/>
    <x v="0"/>
    <x v="140"/>
    <x v="0"/>
    <s v=" https://gateway-apim-test.vuce.gob.pe/pass-through-https-cert/cp2/gestionduenave-query/1.0/proteccion-adicional "/>
    <s v="No aplica"/>
    <s v=" Bearer eyJhbGciOiJSUzI1NiIsInR5cCIgOiAiSldUIiwia2lkIiA6ICJZbzNJa18xYU9XUk5QcWxPLVJVTmUzVjhESldTU2U0eUgybFp4MG52cy1rIn0.eyJleHAiOjE3NTU1NTAxNjgsImlhdCI6MTc1NTU0ODM2OCwianRpIjoiNWQ2NmQzNDItZjg5Yi00YWUwLTk0M2YtMjFjZTc1YzZhZDcy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xNmI5ZDczMy03ZWNkLTRmMTAtOTY0MS01NTM4MmQ1YTYzZGQ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xNmI5ZDczMy03ZWNkLTRmMTAtOTY0MS01NTM4MmQ1YTYzZGQ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d98S4KMjM9lVoSMesuKgP__65PVpbfTbrGqr1OcdwGYUDG_m0vsjRKaabsoTaS89WU0nlSxRzQcSe7T9jSmmWDHGeUJmuclm8U88J9et0JWVOHAQJ8B-L_jYL-2P-thT6cvnCOgxYxMLA9J0jPsIm4kb9eirIjdQW-M2nlf9sfSrpkSW7wmJaa3N3Oq-mIaQe8zZANyM3G00kR7dAgUAY8d9g5CW5iol_ztZOsF28dmwU3bFidrnbyxCEFlwyITUj8P7uTySpLJJP-40OBb4Fpu1eDQw7-pSJ-w6R67e9YGwQRa2ki7QX-emXQkPojV66B3QeddwMqczylBpM5Cczg "/>
    <n v="101"/>
    <s v=" 101 | Rosa Odar Prueba "/>
    <s v=" application/json, text/plain, */* "/>
    <s v=" No aplica "/>
    <n v="20100010136"/>
    <s v="gestionduenave-query"/>
    <s v=" https://gateway-apim-test.vuce.gob.pe/pass-through-https-cert/cp2/gestionduenave-query/1.0/proteccion-adicional "/>
    <n v="113"/>
    <n v="113"/>
    <s v=" https://gateway-apim-test.vuce.gob.pe/pass-through-https-cert/cp2/gestionduenave-query/1.0/proteccion-adicional "/>
    <s v=" https://gateway-apim-test.vuce.gob.pe/pass-through-https-cert/cp2/gestionduenave-query/1.0/proteccion-adicional "/>
    <x v="210"/>
  </r>
  <r>
    <s v="PBIP"/>
    <x v="0"/>
    <x v="0"/>
    <x v="141"/>
    <x v="0"/>
    <s v=" https://gateway-apim-test.vuce.gob.pe/pass-through-https-cert/cp2/gestionduenave-query/1.0/proteccion-adicional "/>
    <s v="No aplica"/>
    <s v=" Bearer eyJhbGciOiJSUzI1NiIsInR5cCIgOiAiSldUIiwia2lkIiA6ICJZbzNJa18xYU9XUk5QcWxPLVJVTmUzVjhESldTU2U0eUgybFp4MG52cy1rIn0.eyJleHAiOjE3NTU1NTAxNjgsImlhdCI6MTc1NTU0ODM2OCwianRpIjoiNWQ2NmQzNDItZjg5Yi00YWUwLTk0M2YtMjFjZTc1YzZhZDcy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xNmI5ZDczMy03ZWNkLTRmMTAtOTY0MS01NTM4MmQ1YTYzZGQ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xNmI5ZDczMy03ZWNkLTRmMTAtOTY0MS01NTM4MmQ1YTYzZGQ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d98S4KMjM9lVoSMesuKgP__65PVpbfTbrGqr1OcdwGYUDG_m0vsjRKaabsoTaS89WU0nlSxRzQcSe7T9jSmmWDHGeUJmuclm8U88J9et0JWVOHAQJ8B-L_jYL-2P-thT6cvnCOgxYxMLA9J0jPsIm4kb9eirIjdQW-M2nlf9sfSrpkSW7wmJaa3N3Oq-mIaQe8zZANyM3G00kR7dAgUAY8d9g5CW5iol_ztZOsF28dmwU3bFidrnbyxCEFlwyITUj8P7uTySpLJJP-40OBb4Fpu1eDQw7-pSJ-w6R67e9YGwQRa2ki7QX-emXQkPojV66B3QeddwMqczylBpM5Cczg "/>
    <n v="101"/>
    <s v=" 101 | Rosa Odar Prueba "/>
    <s v=" application/json, text/plain, */* "/>
    <s v=" No aplica "/>
    <n v="20100010136"/>
    <s v="gestionduenave-query"/>
    <s v=" https://gateway-apim-test.vuce.gob.pe/pass-through-https-cert/cp2/gestionduenave-query/1.0/proteccion-adicional "/>
    <n v="113"/>
    <n v="113"/>
    <s v=" https://gateway-apim-test.vuce.gob.pe/pass-through-https-cert/cp2/gestionduenave-query/1.0/proteccion-adicional "/>
    <s v=" https://gateway-apim-test.vuce.gob.pe/pass-through-https-cert/cp2/gestionduenave-query/1.0/proteccion-adicional "/>
    <x v="210"/>
  </r>
  <r>
    <s v="PBIP"/>
    <x v="0"/>
    <x v="0"/>
    <x v="141"/>
    <x v="0"/>
    <s v=" https://gateway-apim-test.vuce.gob.pe/pass-through-https-cert/cp2/gestionduenave-query/1.0/proteccion-adicional "/>
    <s v="No aplica"/>
    <s v=" Bearer eyJhbGciOiJSUzI1NiIsInR5cCIgOiAiSldUIiwia2lkIiA6ICJZbzNJa18xYU9XUk5QcWxPLVJVTmUzVjhESldTU2U0eUgybFp4MG52cy1rIn0.eyJleHAiOjE3NTU1NTAxNjgsImlhdCI6MTc1NTU0ODM2OCwianRpIjoiNWQ2NmQzNDItZjg5Yi00YWUwLTk0M2YtMjFjZTc1YzZhZDcy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xNmI5ZDczMy03ZWNkLTRmMTAtOTY0MS01NTM4MmQ1YTYzZGQ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xNmI5ZDczMy03ZWNkLTRmMTAtOTY0MS01NTM4MmQ1YTYzZGQ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d98S4KMjM9lVoSMesuKgP__65PVpbfTbrGqr1OcdwGYUDG_m0vsjRKaabsoTaS89WU0nlSxRzQcSe7T9jSmmWDHGeUJmuclm8U88J9et0JWVOHAQJ8B-L_jYL-2P-thT6cvnCOgxYxMLA9J0jPsIm4kb9eirIjdQW-M2nlf9sfSrpkSW7wmJaa3N3Oq-mIaQe8zZANyM3G00kR7dAgUAY8d9g5CW5iol_ztZOsF28dmwU3bFidrnbyxCEFlwyITUj8P7uTySpLJJP-40OBb4Fpu1eDQw7-pSJ-w6R67e9YGwQRa2ki7QX-emXQkPojV66B3QeddwMqczylBpM5Cczg "/>
    <n v="101"/>
    <s v=" 101 | Rosa Odar Prueba "/>
    <s v=" application/json, text/plain, */* "/>
    <s v=" No aplica "/>
    <n v="20100010136"/>
    <s v="gestionduenave-query"/>
    <s v=" https://gateway-apim-test.vuce.gob.pe/pass-through-https-cert/cp2/gestionduenave-query/1.0/proteccion-adicional "/>
    <n v="113"/>
    <n v="113"/>
    <s v=" https://gateway-apim-test.vuce.gob.pe/pass-through-https-cert/cp2/gestionduenave-query/1.0/proteccion-adicional "/>
    <s v=" https://gateway-apim-test.vuce.gob.pe/pass-through-https-cert/cp2/gestionduenave-query/1.0/proteccion-adicional "/>
    <x v="210"/>
  </r>
  <r>
    <s v="PBIP"/>
    <x v="0"/>
    <x v="0"/>
    <x v="140"/>
    <x v="2"/>
    <s v=" https://gateway-apim-test.vuce.gob.pe/pass-through-https-cert/cp2/processdue/1.0/camunda/init "/>
    <s v=" {&quot;acronimo&quot;:&quot;PBIP&quot;,&quot;tipoSeguimientoId&quot;:1,&quot;document&quot;:&quot;&quot;,&quot;documentInstance&quot;:&quot;&quot;,&quot;body&quot;:{&quot;escalaId&quot;:2180,&quot;motivoPrincipalId&quot;:1,&quot;otrosMotivosId&quot;:[2,4,5,6,7,8,9,10,11,12,13,14,15,16,17,18,19,20,21,22,23,24,25,3,26,27,28],&quot;contactoProteccion&quot;:&quot;&quot;,&quot;indCertificado&quot;:&quot;N&quot;,&quot;motivoNocert&quot;:&quot;MOTIVO X&quot;,&quot;planProteccion&quot;:&quot;false&quot;,&quot;latitudGrados&quot;:&quot;12&quot;,&quot;latitudMinutos&quot;:&quot;12&quot;,&quot;latitudSegundos&quot;:&quot;12&quot;,&quot;latitudDireccion&quot;:&quot;N&quot;,&quot;longitudGrados&quot;:&quot;1&quot;,&quot;longitudMinutos&quot;:&quot;1&quot;,&quot;longitudSegundos&quot;:&quot;1&quot;,&quot;longitudDireccion&quot;:&quot;E&quot;,&quot;proteccionAdicional&quot;:&quot;true&quot;,&quot;actividadNave&quot;:&quot;true&quot;,&quot;planAplicado&quot;:&quot;true&quot;,&quot;mmpp&quot;:true,&quot;detalleMmpp&quot;:&quot;SASA&quot;,&quot;asuntoAdicional&quot;:&quot;false&quot;,&quot;contactoAgente&quot;:&quot;123456789&quot;,&quot;nomTripulante&quot;:&quot;SAINT&quot;,&quot;descCargo&quot;:&quot;&quot;,&quot;instalacionAtraqueId&quot;:8,&quot;usuidRegAud&quot;:&quot;&quot;,&quot;usuidModAud&quot;:&quot;&quot;,&quot;latitud&quot;:12.203333333333333,&quot;longitud&quot;:1.0169444444444444,&quot;fechaExpiraCert&quot;:null,&quot;tipoSeguimiento&quot;:1,&quot;indPbip&quot;:true},&quot;anuncio&quot;:false,&quot;id&quot;:null,&quot;registerArrival&quot;:false,&quot;directReception&quot;:false,&quot;corrected&quot;:false,&quot;requiredNill&quot;:false,&quot;escalaId&quot;:2180,&quot;acronymList&quot;:[&quot;PBIP&quot;,&quot;LT&quot;,&quot;LP&quot;,&quot;CP&quot;,&quot;DMS&quot;,&quot;LN&quot;,&quot;PR&quot;,&quot;DGA&quot;,&quot;DCAR&quot;]}  "/>
    <s v=" Bearer eyJhbGciOiJSUzI1NiIsInR5cCIgOiAiSldUIiwia2lkIiA6ICJZbzNJa18xYU9XUk5QcWxPLVJVTmUzVjhESldTU2U0eUgybFp4MG52cy1rIn0.eyJleHAiOjE3NTU1NTAxNjgsImlhdCI6MTc1NTU0ODM2OCwianRpIjoiNWQ2NmQzNDItZjg5Yi00YWUwLTk0M2YtMjFjZTc1YzZhZDcy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xNmI5ZDczMy03ZWNkLTRmMTAtOTY0MS01NTM4MmQ1YTYzZGQ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xNmI5ZDczMy03ZWNkLTRmMTAtOTY0MS01NTM4MmQ1YTYzZGQ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d98S4KMjM9lVoSMesuKgP__65PVpbfTbrGqr1OcdwGYUDG_m0vsjRKaabsoTaS89WU0nlSxRzQcSe7T9jSmmWDHGeUJmuclm8U88J9et0JWVOHAQJ8B-L_jYL-2P-thT6cvnCOgxYxMLA9J0jPsIm4kb9eirIjdQW-M2nlf9sfSrpkSW7wmJaa3N3Oq-mIaQe8zZANyM3G00kR7dAgUAY8d9g5CW5iol_ztZOsF28dmwU3bFidrnbyxCEFlwyITUj8P7uTySpLJJP-40OBb4Fpu1eDQw7-pSJ-w6R67e9YGwQRa2ki7QX-emXQkPojV66B3QeddwMqczylBpM5Cczg "/>
    <n v="101"/>
    <s v=" 101 | Rosa Odar Prueba "/>
    <s v=" application/json, text/plain, */* "/>
    <s v=" application/json "/>
    <n v="20100010136"/>
    <s v="processdue"/>
    <s v=" https://gateway-apim-test.vuce.gob.pe/pass-through-https-cert/cp2/processdue/1.0/camunda/init "/>
    <n v="95"/>
    <n v="95"/>
    <s v=" https://gateway-apim-test.vuce.gob.pe/pass-through-https-cert/cp2/processdue/1.0/camunda/init "/>
    <s v=" https://gateway-apim-test.vuce.gob.pe/pass-through-https-cert/cp2/processdue/1.0/camunda/init "/>
    <x v="19"/>
  </r>
  <r>
    <s v="PBIP"/>
    <x v="0"/>
    <x v="0"/>
    <x v="141"/>
    <x v="2"/>
    <s v=" https://gateway-apim-test.vuce.gob.pe/pass-through-https-cert/cp2/processdue/1.0/camunda/init "/>
    <s v=" {&quot;acronimo&quot;:&quot;PBIP&quot;,&quot;tipoSeguimientoId&quot;:2,&quot;document&quot;:&quot;&quot;,&quot;documentInstance&quot;:&quot;&quot;,&quot;body&quot;:{&quot;escalaId&quot;:2180,&quot;motivoPrincipalId&quot;:1,&quot;otrosMotivosId&quot;:[2,4,5,6,7,8,9,10,11,12,13,14,15,16,17,18,19,20,21,22,23,24,25,3,26,27,28],&quot;contactoProteccion&quot;:&quot;SAMPLE&quot;,&quot;indCertificado&quot;:&quot;N&quot;,&quot;motivoNocert&quot;:&quot;MOTIVO X&quot;,&quot;planProteccion&quot;:&quot;false&quot;,&quot;latitudGrados&quot;:&quot;12&quot;,&quot;latitudMinutos&quot;:&quot;12&quot;,&quot;latitudSegundos&quot;:&quot;12&quot;,&quot;latitudDireccion&quot;:&quot;N&quot;,&quot;longitudGrados&quot;:&quot;1&quot;,&quot;longitudMinutos&quot;:&quot;1&quot;,&quot;longitudSegundos&quot;:&quot;1&quot;,&quot;longitudDireccion&quot;:&quot;E&quot;,&quot;proteccionAdicional&quot;:&quot;true&quot;,&quot;actividadNave&quot;:&quot;true&quot;,&quot;planAplicado&quot;:&quot;true&quot;,&quot;mmpp&quot;:true,&quot;detalleMmpp&quot;:&quot;SASA&quot;,&quot;asuntoAdicional&quot;:&quot;false&quot;,&quot;contactoAgente&quot;:&quot;123456789&quot;,&quot;nomTripulante&quot;:&quot;SAINT&quot;,&quot;descCargo&quot;:&quot;&quot;,&quot;instalacionAtraqueId&quot;:8,&quot;usuidRegAud&quot;:&quot;&quot;,&quot;usuidModAud&quot;:&quot;&quot;,&quot;latitud&quot;:12.203333333333333,&quot;longitud&quot;:1.0169444444444444,&quot;fechaExpiraCert&quot;:null,&quot;tipoSeguimiento&quot;:2,&quot;indPbip&quot;:true},&quot;anuncio&quot;:false,&quot;id&quot;:null,&quot;registerArrival&quot;:false,&quot;directReception&quot;:false,&quot;corrected&quot;:false,&quot;requiredNill&quot;:false,&quot;escalaId&quot;:2180,&quot;acronymList&quot;:[&quot;PBIP&quot;,&quot;LT&quot;,&quot;LP&quot;,&quot;CP&quot;,&quot;DMS&quot;,&quot;LN&quot;,&quot;PR&quot;,&quot;DGA&quot;,&quot;DCAR&quot;]} "/>
    <s v=" Bearer eyJhbGciOiJSUzI1NiIsInR5cCIgOiAiSldUIiwia2lkIiA6ICJZbzNJa18xYU9XUk5QcWxPLVJVTmUzVjhESldTU2U0eUgybFp4MG52cy1rIn0.eyJleHAiOjE3NTU1NTAxNjgsImlhdCI6MTc1NTU0ODM2OCwianRpIjoiNWQ2NmQzNDItZjg5Yi00YWUwLTk0M2YtMjFjZTc1YzZhZDcy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xNmI5ZDczMy03ZWNkLTRmMTAtOTY0MS01NTM4MmQ1YTYzZGQ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xNmI5ZDczMy03ZWNkLTRmMTAtOTY0MS01NTM4MmQ1YTYzZGQ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d98S4KMjM9lVoSMesuKgP__65PVpbfTbrGqr1OcdwGYUDG_m0vsjRKaabsoTaS89WU0nlSxRzQcSe7T9jSmmWDHGeUJmuclm8U88J9et0JWVOHAQJ8B-L_jYL-2P-thT6cvnCOgxYxMLA9J0jPsIm4kb9eirIjdQW-M2nlf9sfSrpkSW7wmJaa3N3Oq-mIaQe8zZANyM3G00kR7dAgUAY8d9g5CW5iol_ztZOsF28dmwU3bFidrnbyxCEFlwyITUj8P7uTySpLJJP-40OBb4Fpu1eDQw7-pSJ-w6R67e9YGwQRa2ki7QX-emXQkPojV66B3QeddwMqczylBpM5Cczg "/>
    <n v="101"/>
    <s v=" 101 | Rosa Odar Prueba "/>
    <s v=" application/json, text/plain, */* "/>
    <s v=" application/json "/>
    <n v="20100010136"/>
    <s v="processdue"/>
    <s v=" https://gateway-apim-test.vuce.gob.pe/pass-through-https-cert/cp2/processdue/1.0/camunda/init "/>
    <n v="95"/>
    <n v="95"/>
    <s v=" https://gateway-apim-test.vuce.gob.pe/pass-through-https-cert/cp2/processdue/1.0/camunda/init "/>
    <s v=" https://gateway-apim-test.vuce.gob.pe/pass-through-https-cert/cp2/processdue/1.0/camunda/init "/>
    <x v="19"/>
  </r>
  <r>
    <s v="PBIP - Opinar"/>
    <x v="0"/>
    <x v="0"/>
    <x v="130"/>
    <x v="0"/>
    <s v=" https://gateway-apim-test.vuce.gob.pe/pass-through-https-cert/cp2/comunes-query/1.0/master/allByCode?code=puerto "/>
    <s v="No aplica"/>
    <s v=" Bearer eyJhbGciOiJSUzI1NiIsInR5cCIgOiAiSldUIiwia2lkIiA6ICJZbzNJa18xYU9XUk5QcWxPLVJVTmUzVjhESldTU2U0eUgybFp4MG52cy1rIn0.eyJleHAiOjE3NTU1NTE3ODQsImlhdCI6MTc1NTU0OTk4NCwianRpIjoiMDc0NmUwY2EtYzc5Mi00MjZiLWJjMjItYmVhYzBhODExZjgyIiwiaXNzIjoiaHR0cHM6Ly9hdXRob3JpemUtdGVzdC52dWNlLmdvYi5wZS9hdXRoMi9yZWFsbXMvYXV0ZW50aWNhY2lvbjIiLCJhdWQiOiJhY2NvdW50Iiwic3ViIjoiZjo1ODY4MTA4Zi0yZTdkLTQ4NGEtYTZkYi00ZWYyMmZhZjJlYWE6Y3AtY2VydGktMDZAZ21haWwuY29tIiwidHlwIjoiQmVhcmVyIiwiYXpwIjoibGFuZGluZy1hdXRoMiIsInNlc3Npb25fc3RhdGUiOiI5MDU5NzdhNy0zOTI4LTRkMWItYWJjOS03YmJmN2FlMWVhZDI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5MDU5NzdhNy0zOTI4LTRkMWItYWJjOS03YmJmN2FlMWVhZDIiLCJlbWFpbF92ZXJpZmllZCI6ZmFsc2UsImRlc1RpcG9Eb2N1bWVudG8iOiJETkkiLCJjb2RUaXBvRG9jdW1lbnRvIjoiMiIsInByZWZlcnJlZF91c2VybmFtZSI6ImNwLWNlcnRpLTA2QGdtYWlsLmNvbSIsIm51bWVyb0RvY3VtZW50byI6IjQwODk4MDAxIiwiYXBlTWF0ZXJubyI6IlBlcmV6Iiwibm9tYnJlQ29tcGxldG8iOiJHdWlkbyBSYW1vcyBQZXJleiIsImFwZVBhdGVybm8iOiJSYW1vcyIsImVtYWlsIjoiY3AtY2VydGktMDZAZ21haWwuY29tIiwibm9tYnJlcyI6Ikd1aWRvIn0.Th06y6SnBnqVlruETfyqeZPG2O39gJozJqTT4K2KzKIrXuCnVuGbW3Kg6mXB10zPxe7wE6YQaFFFirrnUC1z_54bQrxPsGMkMu2CT3ljnaK8UxFL3vBB9eM_cOLEOvBL-gMmUrVYUNuQjCIFxQXgXn8AiC3DeySw1GNRGtmjQHRHSlT7R9ZEx3617n-mW-7uvJYw8rNDiHZ3zsBCsCK4zouQqM-lqK3wrAiaViS7TZVfQd3RIdlJULtYBm3YZ3wagAwLHvTb1oR8iZRwZJ7pI2YO3xgS1sgdPbcSe59m8FW4NaE6Q3dSgvV07_IPbxlm2Oqw_iepzCMLn6B5SxMbXg "/>
    <n v="105"/>
    <s v=" 105 | Guido Ramos Perez "/>
    <s v=" application/json, text/plain, */* "/>
    <s v=" No aplica "/>
    <n v="20153408191"/>
    <s v="comunes-query"/>
    <s v=" https://gateway-apim-test.vuce.gob.pe/pass-through-https-cert/cp2/comunes-query/1.0/master/allByCode?code=puerto "/>
    <n v="114"/>
    <n v="102"/>
    <s v=" https://gateway-apim-test.vuce.gob.pe/pass-through-https-cert/cp2/comunes-query/1.0/master/allByCode?"/>
    <s v=" https://gateway-apim-test.vuce.gob.pe/pass-through-https-cert/cp2/comunes-query/1.0/master/allByCode?"/>
    <x v="46"/>
  </r>
  <r>
    <s v="PBIP - Opinar"/>
    <x v="0"/>
    <x v="0"/>
    <x v="130"/>
    <x v="0"/>
    <s v=" https://gateway-apim-test.vuce.gob.pe/pass-through-https-cert/cp2/comunes-query/1.0/master/allByCode?code=puerto "/>
    <s v="No aplica"/>
    <s v=" Bearer eyJhbGciOiJSUzI1NiIsInR5cCIgOiAiSldUIiwia2lkIiA6ICJZbzNJa18xYU9XUk5QcWxPLVJVTmUzVjhESldTU2U0eUgybFp4MG52cy1rIn0.eyJleHAiOjE3NTU1NTE3ODQsImlhdCI6MTc1NTU0OTk4NCwianRpIjoiMDc0NmUwY2EtYzc5Mi00MjZiLWJjMjItYmVhYzBhODExZjgyIiwiaXNzIjoiaHR0cHM6Ly9hdXRob3JpemUtdGVzdC52dWNlLmdvYi5wZS9hdXRoMi9yZWFsbXMvYXV0ZW50aWNhY2lvbjIiLCJhdWQiOiJhY2NvdW50Iiwic3ViIjoiZjo1ODY4MTA4Zi0yZTdkLTQ4NGEtYTZkYi00ZWYyMmZhZjJlYWE6Y3AtY2VydGktMDZAZ21haWwuY29tIiwidHlwIjoiQmVhcmVyIiwiYXpwIjoibGFuZGluZy1hdXRoMiIsInNlc3Npb25fc3RhdGUiOiI5MDU5NzdhNy0zOTI4LTRkMWItYWJjOS03YmJmN2FlMWVhZDI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5MDU5NzdhNy0zOTI4LTRkMWItYWJjOS03YmJmN2FlMWVhZDIiLCJlbWFpbF92ZXJpZmllZCI6ZmFsc2UsImRlc1RpcG9Eb2N1bWVudG8iOiJETkkiLCJjb2RUaXBvRG9jdW1lbnRvIjoiMiIsInByZWZlcnJlZF91c2VybmFtZSI6ImNwLWNlcnRpLTA2QGdtYWlsLmNvbSIsIm51bWVyb0RvY3VtZW50byI6IjQwODk4MDAxIiwiYXBlTWF0ZXJubyI6IlBlcmV6Iiwibm9tYnJlQ29tcGxldG8iOiJHdWlkbyBSYW1vcyBQZXJleiIsImFwZVBhdGVybm8iOiJSYW1vcyIsImVtYWlsIjoiY3AtY2VydGktMDZAZ21haWwuY29tIiwibm9tYnJlcyI6Ikd1aWRvIn0.Th06y6SnBnqVlruETfyqeZPG2O39gJozJqTT4K2KzKIrXuCnVuGbW3Kg6mXB10zPxe7wE6YQaFFFirrnUC1z_54bQrxPsGMkMu2CT3ljnaK8UxFL3vBB9eM_cOLEOvBL-gMmUrVYUNuQjCIFxQXgXn8AiC3DeySw1GNRGtmjQHRHSlT7R9ZEx3617n-mW-7uvJYw8rNDiHZ3zsBCsCK4zouQqM-lqK3wrAiaViS7TZVfQd3RIdlJULtYBm3YZ3wagAwLHvTb1oR8iZRwZJ7pI2YO3xgS1sgdPbcSe59m8FW4NaE6Q3dSgvV07_IPbxlm2Oqw_iepzCMLn6B5SxMbXg "/>
    <n v="105"/>
    <s v=" 105 | Guido Ramos Perez "/>
    <s v=" application/json, text/plain, */* "/>
    <s v=" No aplica "/>
    <n v="20153408191"/>
    <s v="comunes-query"/>
    <s v=" https://gateway-apim-test.vuce.gob.pe/pass-through-https-cert/cp2/comunes-query/1.0/master/allByCode?code=puerto "/>
    <n v="114"/>
    <n v="102"/>
    <s v=" https://gateway-apim-test.vuce.gob.pe/pass-through-https-cert/cp2/comunes-query/1.0/master/allByCode?"/>
    <s v=" https://gateway-apim-test.vuce.gob.pe/pass-through-https-cert/cp2/comunes-query/1.0/master/allByCode?"/>
    <x v="46"/>
  </r>
  <r>
    <s v="PBIP - Opinar"/>
    <x v="0"/>
    <x v="0"/>
    <x v="130"/>
    <x v="1"/>
    <s v=" https://gateway-apim-test.vuce.gob.pe/pass-through-https-cert/cp2/gestionduenave-command/1.0/coordenadas/decimal-to-gms "/>
    <s v="{&quot;value&quot;:&quot;12.203333&quot;,&quot;latitud&quot;:true}  "/>
    <s v=" Bearer eyJhbGciOiJSUzI1NiIsInR5cCIgOiAiSldUIiwia2lkIiA6ICJZbzNJa18xYU9XUk5QcWxPLVJVTmUzVjhESldTU2U0eUgybFp4MG52cy1rIn0.eyJleHAiOjE3NTU1NTE3ODQsImlhdCI6MTc1NTU0OTk4NCwianRpIjoiMDc0NmUwY2EtYzc5Mi00MjZiLWJjMjItYmVhYzBhODExZjgyIiwiaXNzIjoiaHR0cHM6Ly9hdXRob3JpemUtdGVzdC52dWNlLmdvYi5wZS9hdXRoMi9yZWFsbXMvYXV0ZW50aWNhY2lvbjIiLCJhdWQiOiJhY2NvdW50Iiwic3ViIjoiZjo1ODY4MTA4Zi0yZTdkLTQ4NGEtYTZkYi00ZWYyMmZhZjJlYWE6Y3AtY2VydGktMDZAZ21haWwuY29tIiwidHlwIjoiQmVhcmVyIiwiYXpwIjoibGFuZGluZy1hdXRoMiIsInNlc3Npb25fc3RhdGUiOiI5MDU5NzdhNy0zOTI4LTRkMWItYWJjOS03YmJmN2FlMWVhZDI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5MDU5NzdhNy0zOTI4LTRkMWItYWJjOS03YmJmN2FlMWVhZDIiLCJlbWFpbF92ZXJpZmllZCI6ZmFsc2UsImRlc1RpcG9Eb2N1bWVudG8iOiJETkkiLCJjb2RUaXBvRG9jdW1lbnRvIjoiMiIsInByZWZlcnJlZF91c2VybmFtZSI6ImNwLWNlcnRpLTA2QGdtYWlsLmNvbSIsIm51bWVyb0RvY3VtZW50byI6IjQwODk4MDAxIiwiYXBlTWF0ZXJubyI6IlBlcmV6Iiwibm9tYnJlQ29tcGxldG8iOiJHdWlkbyBSYW1vcyBQZXJleiIsImFwZVBhdGVybm8iOiJSYW1vcyIsImVtYWlsIjoiY3AtY2VydGktMDZAZ21haWwuY29tIiwibm9tYnJlcyI6Ikd1aWRvIn0.Th06y6SnBnqVlruETfyqeZPG2O39gJozJqTT4K2KzKIrXuCnVuGbW3Kg6mXB10zPxe7wE6YQaFFFirrnUC1z_54bQrxPsGMkMu2CT3ljnaK8UxFL3vBB9eM_cOLEOvBL-gMmUrVYUNuQjCIFxQXgXn8AiC3DeySw1GNRGtmjQHRHSlT7R9ZEx3617n-mW-7uvJYw8rNDiHZ3zsBCsCK4zouQqM-lqK3wrAiaViS7TZVfQd3RIdlJULtYBm3YZ3wagAwLHvTb1oR8iZRwZJ7pI2YO3xgS1sgdPbcSe59m8FW4NaE6Q3dSgvV07_IPbxlm2Oqw_iepzCMLn6B5SxMbXg "/>
    <n v="105"/>
    <s v=" 105 | Guido Ramos Perez "/>
    <s v=" application/json, text/plain, */* "/>
    <s v=" application/json "/>
    <n v="20153408191"/>
    <s v="gestionduenave-command"/>
    <s v=" https://gateway-apim-test.vuce.gob.pe/pass-through-https-cert/cp2/gestionduenave-command/1.0/coordenadas/decimal-to-gms "/>
    <n v="121"/>
    <n v="121"/>
    <s v=" https://gateway-apim-test.vuce.gob.pe/pass-through-https-cert/cp2/gestionduenave-command/1.0/coordenadas/decimal-to-gms "/>
    <s v=" https://gateway-apim-test.vuce.gob.pe/pass-through-https-cert/cp2/gestionduenave-command/1.0/coordenadas/decimal-to-gms "/>
    <x v="197"/>
  </r>
  <r>
    <s v="PBIP - Opinar"/>
    <x v="0"/>
    <x v="0"/>
    <x v="130"/>
    <x v="1"/>
    <s v=" https://gateway-apim-test.vuce.gob.pe/pass-through-https-cert/cp2/gestionduenave-command/1.0/coordenadas/decimal-to-gms "/>
    <s v="{&quot;value&quot;:&quot;1.016944&quot;,&quot;latitud&quot;:false}  "/>
    <s v=" Bearer eyJhbGciOiJSUzI1NiIsInR5cCIgOiAiSldUIiwia2lkIiA6ICJZbzNJa18xYU9XUk5QcWxPLVJVTmUzVjhESldTU2U0eUgybFp4MG52cy1rIn0.eyJleHAiOjE3NTU1NTE3ODQsImlhdCI6MTc1NTU0OTk4NCwianRpIjoiMDc0NmUwY2EtYzc5Mi00MjZiLWJjMjItYmVhYzBhODExZjgyIiwiaXNzIjoiaHR0cHM6Ly9hdXRob3JpemUtdGVzdC52dWNlLmdvYi5wZS9hdXRoMi9yZWFsbXMvYXV0ZW50aWNhY2lvbjIiLCJhdWQiOiJhY2NvdW50Iiwic3ViIjoiZjo1ODY4MTA4Zi0yZTdkLTQ4NGEtYTZkYi00ZWYyMmZhZjJlYWE6Y3AtY2VydGktMDZAZ21haWwuY29tIiwidHlwIjoiQmVhcmVyIiwiYXpwIjoibGFuZGluZy1hdXRoMiIsInNlc3Npb25fc3RhdGUiOiI5MDU5NzdhNy0zOTI4LTRkMWItYWJjOS03YmJmN2FlMWVhZDI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5MDU5NzdhNy0zOTI4LTRkMWItYWJjOS03YmJmN2FlMWVhZDIiLCJlbWFpbF92ZXJpZmllZCI6ZmFsc2UsImRlc1RpcG9Eb2N1bWVudG8iOiJETkkiLCJjb2RUaXBvRG9jdW1lbnRvIjoiMiIsInByZWZlcnJlZF91c2VybmFtZSI6ImNwLWNlcnRpLTA2QGdtYWlsLmNvbSIsIm51bWVyb0RvY3VtZW50byI6IjQwODk4MDAxIiwiYXBlTWF0ZXJubyI6IlBlcmV6Iiwibm9tYnJlQ29tcGxldG8iOiJHdWlkbyBSYW1vcyBQZXJleiIsImFwZVBhdGVybm8iOiJSYW1vcyIsImVtYWlsIjoiY3AtY2VydGktMDZAZ21haWwuY29tIiwibm9tYnJlcyI6Ikd1aWRvIn0.Th06y6SnBnqVlruETfyqeZPG2O39gJozJqTT4K2KzKIrXuCnVuGbW3Kg6mXB10zPxe7wE6YQaFFFirrnUC1z_54bQrxPsGMkMu2CT3ljnaK8UxFL3vBB9eM_cOLEOvBL-gMmUrVYUNuQjCIFxQXgXn8AiC3DeySw1GNRGtmjQHRHSlT7R9ZEx3617n-mW-7uvJYw8rNDiHZ3zsBCsCK4zouQqM-lqK3wrAiaViS7TZVfQd3RIdlJULtYBm3YZ3wagAwLHvTb1oR8iZRwZJ7pI2YO3xgS1sgdPbcSe59m8FW4NaE6Q3dSgvV07_IPbxlm2Oqw_iepzCMLn6B5SxMbXg "/>
    <n v="105"/>
    <s v=" 105 | Guido Ramos Perez "/>
    <s v=" application/json, text/plain, */* "/>
    <s v=" application/json "/>
    <n v="20153408191"/>
    <s v="gestionduenave-command"/>
    <s v=" https://gateway-apim-test.vuce.gob.pe/pass-through-https-cert/cp2/gestionduenave-command/1.0/coordenadas/decimal-to-gms "/>
    <n v="121"/>
    <n v="121"/>
    <s v=" https://gateway-apim-test.vuce.gob.pe/pass-through-https-cert/cp2/gestionduenave-command/1.0/coordenadas/decimal-to-gms "/>
    <s v=" https://gateway-apim-test.vuce.gob.pe/pass-through-https-cert/cp2/gestionduenave-command/1.0/coordenadas/decimal-to-gms "/>
    <x v="197"/>
  </r>
  <r>
    <s v="PBIP - Opinar"/>
    <x v="0"/>
    <x v="0"/>
    <x v="144"/>
    <x v="1"/>
    <s v=" https://gateway-apim-test.vuce.gob.pe/pass-through-https-cert/cp2/gestionduenave-command/1.0/escala-revision "/>
    <s v=" {&quot;escala&quot;:2180,&quot;ruc&quot;:&quot;20153408191&quot;,&quot;indEnRevision&quot;:true,&quot;user&quot;:&quot;105 | Guido Ramos Perez&quot;}  66747877_00000000004441117636 "/>
    <s v=" Bearer eyJhbGciOiJSUzI1NiIsInR5cCIgOiAiSldUIiwia2lkIiA6ICJZbzNJa18xYU9XUk5QcWxPLVJVTmUzVjhESldTU2U0eUgybFp4MG52cy1rIn0.eyJleHAiOjE3NTU1NTE3ODQsImlhdCI6MTc1NTU0OTk4NCwianRpIjoiMDc0NmUwY2EtYzc5Mi00MjZiLWJjMjItYmVhYzBhODExZjgyIiwiaXNzIjoiaHR0cHM6Ly9hdXRob3JpemUtdGVzdC52dWNlLmdvYi5wZS9hdXRoMi9yZWFsbXMvYXV0ZW50aWNhY2lvbjIiLCJhdWQiOiJhY2NvdW50Iiwic3ViIjoiZjo1ODY4MTA4Zi0yZTdkLTQ4NGEtYTZkYi00ZWYyMmZhZjJlYWE6Y3AtY2VydGktMDZAZ21haWwuY29tIiwidHlwIjoiQmVhcmVyIiwiYXpwIjoibGFuZGluZy1hdXRoMiIsInNlc3Npb25fc3RhdGUiOiI5MDU5NzdhNy0zOTI4LTRkMWItYWJjOS03YmJmN2FlMWVhZDI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5MDU5NzdhNy0zOTI4LTRkMWItYWJjOS03YmJmN2FlMWVhZDIiLCJlbWFpbF92ZXJpZmllZCI6ZmFsc2UsImRlc1RpcG9Eb2N1bWVudG8iOiJETkkiLCJjb2RUaXBvRG9jdW1lbnRvIjoiMiIsInByZWZlcnJlZF91c2VybmFtZSI6ImNwLWNlcnRpLTA2QGdtYWlsLmNvbSIsIm51bWVyb0RvY3VtZW50byI6IjQwODk4MDAxIiwiYXBlTWF0ZXJubyI6IlBlcmV6Iiwibm9tYnJlQ29tcGxldG8iOiJHdWlkbyBSYW1vcyBQZXJleiIsImFwZVBhdGVybm8iOiJSYW1vcyIsImVtYWlsIjoiY3AtY2VydGktMDZAZ21haWwuY29tIiwibm9tYnJlcyI6Ikd1aWRvIn0.Th06y6SnBnqVlruETfyqeZPG2O39gJozJqTT4K2KzKIrXuCnVuGbW3Kg6mXB10zPxe7wE6YQaFFFirrnUC1z_54bQrxPsGMkMu2CT3ljnaK8UxFL3vBB9eM_cOLEOvBL-gMmUrVYUNuQjCIFxQXgXn8AiC3DeySw1GNRGtmjQHRHSlT7R9ZEx3617n-mW-7uvJYw8rNDiHZ3zsBCsCK4zouQqM-lqK3wrAiaViS7TZVfQd3RIdlJULtYBm3YZ3wagAwLHvTb1oR8iZRwZJ7pI2YO3xgS1sgdPbcSe59m8FW4NaE6Q3dSgvV07_IPbxlm2Oqw_iepzCMLn6B5SxMbXg "/>
    <n v="105"/>
    <s v=" 105 | Guido Ramos Perez "/>
    <s v=" application/json, text/plain, */* "/>
    <s v=" application/json "/>
    <n v="20153408191"/>
    <s v="gestionduenave-command"/>
    <s v="https://gateway-apim-test.vuce.gob.pe/pass-through-https-cert/cp2/gestionduenave-command/1.0/escala-revision "/>
    <n v="109"/>
    <n v="109"/>
    <s v="https://gateway-apim-test.vuce.gob.pe/pass-through-https-cert/cp2/gestionduenave-command/1.0/escala-revision "/>
    <s v="https://gateway-apim-test.vuce.gob.pe/pass-through-https-cert/cp2/gestionduenave-command/1.0/escala-revision "/>
    <x v="35"/>
  </r>
  <r>
    <s v="PBIP - Opinar"/>
    <x v="0"/>
    <x v="0"/>
    <x v="130"/>
    <x v="0"/>
    <s v=" https://gateway-apim-test.vuce.gob.pe/pass-through-https-cert/cp2/gestionduenave-query/1.0/actividad-nave "/>
    <s v="No aplica"/>
    <s v=" Bearer eyJhbGciOiJSUzI1NiIsInR5cCIgOiAiSldUIiwia2lkIiA6ICJZbzNJa18xYU9XUk5QcWxPLVJVTmUzVjhESldTU2U0eUgybFp4MG52cy1rIn0.eyJleHAiOjE3NTU1NTE3ODQsImlhdCI6MTc1NTU0OTk4NCwianRpIjoiMDc0NmUwY2EtYzc5Mi00MjZiLWJjMjItYmVhYzBhODExZjgyIiwiaXNzIjoiaHR0cHM6Ly9hdXRob3JpemUtdGVzdC52dWNlLmdvYi5wZS9hdXRoMi9yZWFsbXMvYXV0ZW50aWNhY2lvbjIiLCJhdWQiOiJhY2NvdW50Iiwic3ViIjoiZjo1ODY4MTA4Zi0yZTdkLTQ4NGEtYTZkYi00ZWYyMmZhZjJlYWE6Y3AtY2VydGktMDZAZ21haWwuY29tIiwidHlwIjoiQmVhcmVyIiwiYXpwIjoibGFuZGluZy1hdXRoMiIsInNlc3Npb25fc3RhdGUiOiI5MDU5NzdhNy0zOTI4LTRkMWItYWJjOS03YmJmN2FlMWVhZDI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5MDU5NzdhNy0zOTI4LTRkMWItYWJjOS03YmJmN2FlMWVhZDIiLCJlbWFpbF92ZXJpZmllZCI6ZmFsc2UsImRlc1RpcG9Eb2N1bWVudG8iOiJETkkiLCJjb2RUaXBvRG9jdW1lbnRvIjoiMiIsInByZWZlcnJlZF91c2VybmFtZSI6ImNwLWNlcnRpLTA2QGdtYWlsLmNvbSIsIm51bWVyb0RvY3VtZW50byI6IjQwODk4MDAxIiwiYXBlTWF0ZXJubyI6IlBlcmV6Iiwibm9tYnJlQ29tcGxldG8iOiJHdWlkbyBSYW1vcyBQZXJleiIsImFwZVBhdGVybm8iOiJSYW1vcyIsImVtYWlsIjoiY3AtY2VydGktMDZAZ21haWwuY29tIiwibm9tYnJlcyI6Ikd1aWRvIn0.Th06y6SnBnqVlruETfyqeZPG2O39gJozJqTT4K2KzKIrXuCnVuGbW3Kg6mXB10zPxe7wE6YQaFFFirrnUC1z_54bQrxPsGMkMu2CT3ljnaK8UxFL3vBB9eM_cOLEOvBL-gMmUrVYUNuQjCIFxQXgXn8AiC3DeySw1GNRGtmjQHRHSlT7R9ZEx3617n-mW-7uvJYw8rNDiHZ3zsBCsCK4zouQqM-lqK3wrAiaViS7TZVfQd3RIdlJULtYBm3YZ3wagAwLHvTb1oR8iZRwZJ7pI2YO3xgS1sgdPbcSe59m8FW4NaE6Q3dSgvV07_IPbxlm2Oqw_iepzCMLn6B5SxMbXg "/>
    <n v="105"/>
    <s v=" 105 | Guido Ramos Perez "/>
    <s v=" application/json, text/plain, */* "/>
    <s v=" No aplica "/>
    <n v="20153408191"/>
    <s v="gestionduenave-query"/>
    <s v=" https://gateway-apim-test.vuce.gob.pe/pass-through-https-cert/cp2/gestionduenave-query/1.0/actividad-nave "/>
    <n v="107"/>
    <n v="107"/>
    <s v=" https://gateway-apim-test.vuce.gob.pe/pass-through-https-cert/cp2/gestionduenave-query/1.0/actividad-nave "/>
    <s v=" https://gateway-apim-test.vuce.gob.pe/pass-through-https-cert/cp2/gestionduenave-query/1.0/actividad-nave "/>
    <x v="204"/>
  </r>
  <r>
    <s v="PBIP - Opinar"/>
    <x v="0"/>
    <x v="0"/>
    <x v="130"/>
    <x v="0"/>
    <s v=" https://gateway-apim-test.vuce.gob.pe/pass-through-https-cert/cp2/gestionduenave-query/1.0/actividad-nave "/>
    <s v="No aplica"/>
    <s v=" Bearer eyJhbGciOiJSUzI1NiIsInR5cCIgOiAiSldUIiwia2lkIiA6ICJZbzNJa18xYU9XUk5QcWxPLVJVTmUzVjhESldTU2U0eUgybFp4MG52cy1rIn0.eyJleHAiOjE3NTU1NTE3ODQsImlhdCI6MTc1NTU0OTk4NCwianRpIjoiMDc0NmUwY2EtYzc5Mi00MjZiLWJjMjItYmVhYzBhODExZjgyIiwiaXNzIjoiaHR0cHM6Ly9hdXRob3JpemUtdGVzdC52dWNlLmdvYi5wZS9hdXRoMi9yZWFsbXMvYXV0ZW50aWNhY2lvbjIiLCJhdWQiOiJhY2NvdW50Iiwic3ViIjoiZjo1ODY4MTA4Zi0yZTdkLTQ4NGEtYTZkYi00ZWYyMmZhZjJlYWE6Y3AtY2VydGktMDZAZ21haWwuY29tIiwidHlwIjoiQmVhcmVyIiwiYXpwIjoibGFuZGluZy1hdXRoMiIsInNlc3Npb25fc3RhdGUiOiI5MDU5NzdhNy0zOTI4LTRkMWItYWJjOS03YmJmN2FlMWVhZDI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5MDU5NzdhNy0zOTI4LTRkMWItYWJjOS03YmJmN2FlMWVhZDIiLCJlbWFpbF92ZXJpZmllZCI6ZmFsc2UsImRlc1RpcG9Eb2N1bWVudG8iOiJETkkiLCJjb2RUaXBvRG9jdW1lbnRvIjoiMiIsInByZWZlcnJlZF91c2VybmFtZSI6ImNwLWNlcnRpLTA2QGdtYWlsLmNvbSIsIm51bWVyb0RvY3VtZW50byI6IjQwODk4MDAxIiwiYXBlTWF0ZXJubyI6IlBlcmV6Iiwibm9tYnJlQ29tcGxldG8iOiJHdWlkbyBSYW1vcyBQZXJleiIsImFwZVBhdGVybm8iOiJSYW1vcyIsImVtYWlsIjoiY3AtY2VydGktMDZAZ21haWwuY29tIiwibm9tYnJlcyI6Ikd1aWRvIn0.Th06y6SnBnqVlruETfyqeZPG2O39gJozJqTT4K2KzKIrXuCnVuGbW3Kg6mXB10zPxe7wE6YQaFFFirrnUC1z_54bQrxPsGMkMu2CT3ljnaK8UxFL3vBB9eM_cOLEOvBL-gMmUrVYUNuQjCIFxQXgXn8AiC3DeySw1GNRGtmjQHRHSlT7R9ZEx3617n-mW-7uvJYw8rNDiHZ3zsBCsCK4zouQqM-lqK3wrAiaViS7TZVfQd3RIdlJULtYBm3YZ3wagAwLHvTb1oR8iZRwZJ7pI2YO3xgS1sgdPbcSe59m8FW4NaE6Q3dSgvV07_IPbxlm2Oqw_iepzCMLn6B5SxMbXg "/>
    <n v="105"/>
    <s v=" 105 | Guido Ramos Perez "/>
    <s v=" application/json, text/plain, */* "/>
    <s v=" No aplica "/>
    <n v="20153408191"/>
    <s v="gestionduenave-query"/>
    <s v=" https://gateway-apim-test.vuce.gob.pe/pass-through-https-cert/cp2/gestionduenave-query/1.0/actividad-nave "/>
    <n v="107"/>
    <n v="107"/>
    <s v=" https://gateway-apim-test.vuce.gob.pe/pass-through-https-cert/cp2/gestionduenave-query/1.0/actividad-nave "/>
    <s v=" https://gateway-apim-test.vuce.gob.pe/pass-through-https-cert/cp2/gestionduenave-query/1.0/actividad-nave "/>
    <x v="204"/>
  </r>
  <r>
    <s v="PBIP - Opinar"/>
    <x v="0"/>
    <x v="0"/>
    <x v="144"/>
    <x v="0"/>
    <s v=" https://gateway-apim-test.vuce.gob.pe/pass-through-https-cert/cp2/gestionduenave-query/1.0/actividad-nave "/>
    <s v="No aplica"/>
    <s v=" Bearer eyJhbGciOiJSUzI1NiIsInR5cCIgOiAiSldUIiwia2lkIiA6ICJZbzNJa18xYU9XUk5QcWxPLVJVTmUzVjhESldTU2U0eUgybFp4MG52cy1rIn0.eyJleHAiOjE3NTU1NTE3ODQsImlhdCI6MTc1NTU0OTk4NCwianRpIjoiMDc0NmUwY2EtYzc5Mi00MjZiLWJjMjItYmVhYzBhODExZjgyIiwiaXNzIjoiaHR0cHM6Ly9hdXRob3JpemUtdGVzdC52dWNlLmdvYi5wZS9hdXRoMi9yZWFsbXMvYXV0ZW50aWNhY2lvbjIiLCJhdWQiOiJhY2NvdW50Iiwic3ViIjoiZjo1ODY4MTA4Zi0yZTdkLTQ4NGEtYTZkYi00ZWYyMmZhZjJlYWE6Y3AtY2VydGktMDZAZ21haWwuY29tIiwidHlwIjoiQmVhcmVyIiwiYXpwIjoibGFuZGluZy1hdXRoMiIsInNlc3Npb25fc3RhdGUiOiI5MDU5NzdhNy0zOTI4LTRkMWItYWJjOS03YmJmN2FlMWVhZDI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5MDU5NzdhNy0zOTI4LTRkMWItYWJjOS03YmJmN2FlMWVhZDIiLCJlbWFpbF92ZXJpZmllZCI6ZmFsc2UsImRlc1RpcG9Eb2N1bWVudG8iOiJETkkiLCJjb2RUaXBvRG9jdW1lbnRvIjoiMiIsInByZWZlcnJlZF91c2VybmFtZSI6ImNwLWNlcnRpLTA2QGdtYWlsLmNvbSIsIm51bWVyb0RvY3VtZW50byI6IjQwODk4MDAxIiwiYXBlTWF0ZXJubyI6IlBlcmV6Iiwibm9tYnJlQ29tcGxldG8iOiJHdWlkbyBSYW1vcyBQZXJleiIsImFwZVBhdGVybm8iOiJSYW1vcyIsImVtYWlsIjoiY3AtY2VydGktMDZAZ21haWwuY29tIiwibm9tYnJlcyI6Ikd1aWRvIn0.Th06y6SnBnqVlruETfyqeZPG2O39gJozJqTT4K2KzKIrXuCnVuGbW3Kg6mXB10zPxe7wE6YQaFFFirrnUC1z_54bQrxPsGMkMu2CT3ljnaK8UxFL3vBB9eM_cOLEOvBL-gMmUrVYUNuQjCIFxQXgXn8AiC3DeySw1GNRGtmjQHRHSlT7R9ZEx3617n-mW-7uvJYw8rNDiHZ3zsBCsCK4zouQqM-lqK3wrAiaViS7TZVfQd3RIdlJULtYBm3YZ3wagAwLHvTb1oR8iZRwZJ7pI2YO3xgS1sgdPbcSe59m8FW4NaE6Q3dSgvV07_IPbxlm2Oqw_iepzCMLn6B5SxMbXg "/>
    <n v="105"/>
    <s v=" 105 | Guido Ramos Perez "/>
    <s v=" application/json, text/plain, */* "/>
    <s v=" No aplica "/>
    <n v="20153408191"/>
    <s v="gestionduenave-query"/>
    <s v=" https://gateway-apim-test.vuce.gob.pe/pass-through-https-cert/cp2/gestionduenave-query/1.0/actividad-nave "/>
    <n v="107"/>
    <n v="107"/>
    <s v=" https://gateway-apim-test.vuce.gob.pe/pass-through-https-cert/cp2/gestionduenave-query/1.0/actividad-nave "/>
    <s v=" https://gateway-apim-test.vuce.gob.pe/pass-through-https-cert/cp2/gestionduenave-query/1.0/actividad-nave "/>
    <x v="204"/>
  </r>
  <r>
    <s v="PBIP - Opinar"/>
    <x v="0"/>
    <x v="0"/>
    <x v="145"/>
    <x v="0"/>
    <s v=" https://gateway-apim-test.vuce.gob.pe/pass-through-https-cert/cp2/gestionduenave-query/1.0/agency/findByRuc?ruc=20100010136 "/>
    <s v="No aplica"/>
    <s v=" Bearer eyJhbGciOiJSUzI1NiIsInR5cCIgOiAiSldUIiwia2lkIiA6ICJZbzNJa18xYU9XUk5QcWxPLVJVTmUzVjhESldTU2U0eUgybFp4MG52cy1rIn0.eyJleHAiOjE3NTU1NTE3ODQsImlhdCI6MTc1NTU0OTk4NCwianRpIjoiMDc0NmUwY2EtYzc5Mi00MjZiLWJjMjItYmVhYzBhODExZjgyIiwiaXNzIjoiaHR0cHM6Ly9hdXRob3JpemUtdGVzdC52dWNlLmdvYi5wZS9hdXRoMi9yZWFsbXMvYXV0ZW50aWNhY2lvbjIiLCJhdWQiOiJhY2NvdW50Iiwic3ViIjoiZjo1ODY4MTA4Zi0yZTdkLTQ4NGEtYTZkYi00ZWYyMmZhZjJlYWE6Y3AtY2VydGktMDZAZ21haWwuY29tIiwidHlwIjoiQmVhcmVyIiwiYXpwIjoibGFuZGluZy1hdXRoMiIsInNlc3Npb25fc3RhdGUiOiI5MDU5NzdhNy0zOTI4LTRkMWItYWJjOS03YmJmN2FlMWVhZDI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5MDU5NzdhNy0zOTI4LTRkMWItYWJjOS03YmJmN2FlMWVhZDIiLCJlbWFpbF92ZXJpZmllZCI6ZmFsc2UsImRlc1RpcG9Eb2N1bWVudG8iOiJETkkiLCJjb2RUaXBvRG9jdW1lbnRvIjoiMiIsInByZWZlcnJlZF91c2VybmFtZSI6ImNwLWNlcnRpLTA2QGdtYWlsLmNvbSIsIm51bWVyb0RvY3VtZW50byI6IjQwODk4MDAxIiwiYXBlTWF0ZXJubyI6IlBlcmV6Iiwibm9tYnJlQ29tcGxldG8iOiJHdWlkbyBSYW1vcyBQZXJleiIsImFwZVBhdGVybm8iOiJSYW1vcyIsImVtYWlsIjoiY3AtY2VydGktMDZAZ21haWwuY29tIiwibm9tYnJlcyI6Ikd1aWRvIn0.Th06y6SnBnqVlruETfyqeZPG2O39gJozJqTT4K2KzKIrXuCnVuGbW3Kg6mXB10zPxe7wE6YQaFFFirrnUC1z_54bQrxPsGMkMu2CT3ljnaK8UxFL3vBB9eM_cOLEOvBL-gMmUrVYUNuQjCIFxQXgXn8AiC3DeySw1GNRGtmjQHRHSlT7R9ZEx3617n-mW-7uvJYw8rNDiHZ3zsBCsCK4zouQqM-lqK3wrAiaViS7TZVfQd3RIdlJULtYBm3YZ3wagAwLHvTb1oR8iZRwZJ7pI2YO3xgS1sgdPbcSe59m8FW4NaE6Q3dSgvV07_IPbxlm2Oqw_iepzCMLn6B5SxMbXg "/>
    <n v="105"/>
    <s v=" 105 | Guido Ramos Perez "/>
    <s v=" application/json, text/plain, */* "/>
    <s v=" No aplica "/>
    <n v="20153408191"/>
    <s v="gestionduenave-query"/>
    <s v=" https://gateway-apim-test.vuce.gob.pe/pass-through-https-cert/cp2/gestionduenave-query/1.0/agency/findByRuc?ruc=20100010136 "/>
    <n v="125"/>
    <n v="109"/>
    <s v=" https://gateway-apim-test.vuce.gob.pe/pass-through-https-cert/cp2/gestionduenave-query/1.0/agency/findByRuc?"/>
    <s v=" https://gateway-apim-test.vuce.gob.pe/pass-through-https-cert/cp2/gestionduenave-query/1.0/agency/findByRuc?"/>
    <x v="36"/>
  </r>
  <r>
    <s v="PBIP - Opinar"/>
    <x v="0"/>
    <x v="0"/>
    <x v="144"/>
    <x v="0"/>
    <s v=" https://gateway-apim-test.vuce.gob.pe/pass-through-https-cert/cp2/gestionduenave-query/1.0/agency/findByRuc?ruc=20100010136 "/>
    <s v="No aplica"/>
    <s v=" Bearer eyJhbGciOiJSUzI1NiIsInR5cCIgOiAiSldUIiwia2lkIiA6ICJZbzNJa18xYU9XUk5QcWxPLVJVTmUzVjhESldTU2U0eUgybFp4MG52cy1rIn0.eyJleHAiOjE3NTU1NTE3ODQsImlhdCI6MTc1NTU0OTk4NCwianRpIjoiMDc0NmUwY2EtYzc5Mi00MjZiLWJjMjItYmVhYzBhODExZjgyIiwiaXNzIjoiaHR0cHM6Ly9hdXRob3JpemUtdGVzdC52dWNlLmdvYi5wZS9hdXRoMi9yZWFsbXMvYXV0ZW50aWNhY2lvbjIiLCJhdWQiOiJhY2NvdW50Iiwic3ViIjoiZjo1ODY4MTA4Zi0yZTdkLTQ4NGEtYTZkYi00ZWYyMmZhZjJlYWE6Y3AtY2VydGktMDZAZ21haWwuY29tIiwidHlwIjoiQmVhcmVyIiwiYXpwIjoibGFuZGluZy1hdXRoMiIsInNlc3Npb25fc3RhdGUiOiI5MDU5NzdhNy0zOTI4LTRkMWItYWJjOS03YmJmN2FlMWVhZDI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5MDU5NzdhNy0zOTI4LTRkMWItYWJjOS03YmJmN2FlMWVhZDIiLCJlbWFpbF92ZXJpZmllZCI6ZmFsc2UsImRlc1RpcG9Eb2N1bWVudG8iOiJETkkiLCJjb2RUaXBvRG9jdW1lbnRvIjoiMiIsInByZWZlcnJlZF91c2VybmFtZSI6ImNwLWNlcnRpLTA2QGdtYWlsLmNvbSIsIm51bWVyb0RvY3VtZW50byI6IjQwODk4MDAxIiwiYXBlTWF0ZXJubyI6IlBlcmV6Iiwibm9tYnJlQ29tcGxldG8iOiJHdWlkbyBSYW1vcyBQZXJleiIsImFwZVBhdGVybm8iOiJSYW1vcyIsImVtYWlsIjoiY3AtY2VydGktMDZAZ21haWwuY29tIiwibm9tYnJlcyI6Ikd1aWRvIn0.Th06y6SnBnqVlruETfyqeZPG2O39gJozJqTT4K2KzKIrXuCnVuGbW3Kg6mXB10zPxe7wE6YQaFFFirrnUC1z_54bQrxPsGMkMu2CT3ljnaK8UxFL3vBB9eM_cOLEOvBL-gMmUrVYUNuQjCIFxQXgXn8AiC3DeySw1GNRGtmjQHRHSlT7R9ZEx3617n-mW-7uvJYw8rNDiHZ3zsBCsCK4zouQqM-lqK3wrAiaViS7TZVfQd3RIdlJULtYBm3YZ3wagAwLHvTb1oR8iZRwZJ7pI2YO3xgS1sgdPbcSe59m8FW4NaE6Q3dSgvV07_IPbxlm2Oqw_iepzCMLn6B5SxMbXg "/>
    <n v="105"/>
    <s v=" 105 | Guido Ramos Perez "/>
    <s v=" application/json, text/plain, */* "/>
    <s v=" No aplica "/>
    <n v="20153408191"/>
    <s v="gestionduenave-query"/>
    <s v=" https://gateway-apim-test.vuce.gob.pe/pass-through-https-cert/cp2/gestionduenave-query/1.0/agency/findByRuc?ruc=20100010136 "/>
    <n v="125"/>
    <n v="109"/>
    <s v=" https://gateway-apim-test.vuce.gob.pe/pass-through-https-cert/cp2/gestionduenave-query/1.0/agency/findByRuc?"/>
    <s v=" https://gateway-apim-test.vuce.gob.pe/pass-through-https-cert/cp2/gestionduenave-query/1.0/agency/findByRuc?"/>
    <x v="36"/>
  </r>
  <r>
    <s v="PBIP - Opinar"/>
    <x v="0"/>
    <x v="0"/>
    <x v="144"/>
    <x v="0"/>
    <s v=" https://gateway-apim-test.vuce.gob.pe/pass-through-https-cert/cp2/gestionduenave-query/1.0/agency/findByRuc?ruc=20153408191 "/>
    <s v="No aplica"/>
    <s v=" Bearer eyJhbGciOiJSUzI1NiIsInR5cCIgOiAiSldUIiwia2lkIiA6ICJZbzNJa18xYU9XUk5QcWxPLVJVTmUzVjhESldTU2U0eUgybFp4MG52cy1rIn0.eyJleHAiOjE3NTU1NTE3ODQsImlhdCI6MTc1NTU0OTk4NCwianRpIjoiMDc0NmUwY2EtYzc5Mi00MjZiLWJjMjItYmVhYzBhODExZjgyIiwiaXNzIjoiaHR0cHM6Ly9hdXRob3JpemUtdGVzdC52dWNlLmdvYi5wZS9hdXRoMi9yZWFsbXMvYXV0ZW50aWNhY2lvbjIiLCJhdWQiOiJhY2NvdW50Iiwic3ViIjoiZjo1ODY4MTA4Zi0yZTdkLTQ4NGEtYTZkYi00ZWYyMmZhZjJlYWE6Y3AtY2VydGktMDZAZ21haWwuY29tIiwidHlwIjoiQmVhcmVyIiwiYXpwIjoibGFuZGluZy1hdXRoMiIsInNlc3Npb25fc3RhdGUiOiI5MDU5NzdhNy0zOTI4LTRkMWItYWJjOS03YmJmN2FlMWVhZDI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5MDU5NzdhNy0zOTI4LTRkMWItYWJjOS03YmJmN2FlMWVhZDIiLCJlbWFpbF92ZXJpZmllZCI6ZmFsc2UsImRlc1RpcG9Eb2N1bWVudG8iOiJETkkiLCJjb2RUaXBvRG9jdW1lbnRvIjoiMiIsInByZWZlcnJlZF91c2VybmFtZSI6ImNwLWNlcnRpLTA2QGdtYWlsLmNvbSIsIm51bWVyb0RvY3VtZW50byI6IjQwODk4MDAxIiwiYXBlTWF0ZXJubyI6IlBlcmV6Iiwibm9tYnJlQ29tcGxldG8iOiJHdWlkbyBSYW1vcyBQZXJleiIsImFwZVBhdGVybm8iOiJSYW1vcyIsImVtYWlsIjoiY3AtY2VydGktMDZAZ21haWwuY29tIiwibm9tYnJlcyI6Ikd1aWRvIn0.Th06y6SnBnqVlruETfyqeZPG2O39gJozJqTT4K2KzKIrXuCnVuGbW3Kg6mXB10zPxe7wE6YQaFFFirrnUC1z_54bQrxPsGMkMu2CT3ljnaK8UxFL3vBB9eM_cOLEOvBL-gMmUrVYUNuQjCIFxQXgXn8AiC3DeySw1GNRGtmjQHRHSlT7R9ZEx3617n-mW-7uvJYw8rNDiHZ3zsBCsCK4zouQqM-lqK3wrAiaViS7TZVfQd3RIdlJULtYBm3YZ3wagAwLHvTb1oR8iZRwZJ7pI2YO3xgS1sgdPbcSe59m8FW4NaE6Q3dSgvV07_IPbxlm2Oqw_iepzCMLn6B5SxMbXg "/>
    <n v="105"/>
    <s v=" 105 | Guido Ramos Perez "/>
    <s v=" application/json, text/plain, */* "/>
    <s v=" No aplica "/>
    <n v="20153408191"/>
    <s v="gestionduenave-query"/>
    <s v=" https://gateway-apim-test.vuce.gob.pe/pass-through-https-cert/cp2/gestionduenave-query/1.0/agency/findByRuc?ruc=20153408191 "/>
    <n v="125"/>
    <n v="109"/>
    <s v=" https://gateway-apim-test.vuce.gob.pe/pass-through-https-cert/cp2/gestionduenave-query/1.0/agency/findByRuc?"/>
    <s v=" https://gateway-apim-test.vuce.gob.pe/pass-through-https-cert/cp2/gestionduenave-query/1.0/agency/findByRuc?"/>
    <x v="36"/>
  </r>
  <r>
    <s v="PBIP - Opinar"/>
    <x v="0"/>
    <x v="0"/>
    <x v="144"/>
    <x v="0"/>
    <s v=" https://gateway-apim-test.vuce.gob.pe/pass-through-https-cert/cp2/gestionduenave-query/1.0/agency/findByRuc?ruc=20551239692 "/>
    <s v="No aplica"/>
    <s v=" Bearer eyJhbGciOiJSUzI1NiIsInR5cCIgOiAiSldUIiwia2lkIiA6ICJZbzNJa18xYU9XUk5QcWxPLVJVTmUzVjhESldTU2U0eUgybFp4MG52cy1rIn0.eyJleHAiOjE3NTU1NTE3ODQsImlhdCI6MTc1NTU0OTk4NCwianRpIjoiMDc0NmUwY2EtYzc5Mi00MjZiLWJjMjItYmVhYzBhODExZjgyIiwiaXNzIjoiaHR0cHM6Ly9hdXRob3JpemUtdGVzdC52dWNlLmdvYi5wZS9hdXRoMi9yZWFsbXMvYXV0ZW50aWNhY2lvbjIiLCJhdWQiOiJhY2NvdW50Iiwic3ViIjoiZjo1ODY4MTA4Zi0yZTdkLTQ4NGEtYTZkYi00ZWYyMmZhZjJlYWE6Y3AtY2VydGktMDZAZ21haWwuY29tIiwidHlwIjoiQmVhcmVyIiwiYXpwIjoibGFuZGluZy1hdXRoMiIsInNlc3Npb25fc3RhdGUiOiI5MDU5NzdhNy0zOTI4LTRkMWItYWJjOS03YmJmN2FlMWVhZDI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5MDU5NzdhNy0zOTI4LTRkMWItYWJjOS03YmJmN2FlMWVhZDIiLCJlbWFpbF92ZXJpZmllZCI6ZmFsc2UsImRlc1RpcG9Eb2N1bWVudG8iOiJETkkiLCJjb2RUaXBvRG9jdW1lbnRvIjoiMiIsInByZWZlcnJlZF91c2VybmFtZSI6ImNwLWNlcnRpLTA2QGdtYWlsLmNvbSIsIm51bWVyb0RvY3VtZW50byI6IjQwODk4MDAxIiwiYXBlTWF0ZXJubyI6IlBlcmV6Iiwibm9tYnJlQ29tcGxldG8iOiJHdWlkbyBSYW1vcyBQZXJleiIsImFwZVBhdGVybm8iOiJSYW1vcyIsImVtYWlsIjoiY3AtY2VydGktMDZAZ21haWwuY29tIiwibm9tYnJlcyI6Ikd1aWRvIn0.Th06y6SnBnqVlruETfyqeZPG2O39gJozJqTT4K2KzKIrXuCnVuGbW3Kg6mXB10zPxe7wE6YQaFFFirrnUC1z_54bQrxPsGMkMu2CT3ljnaK8UxFL3vBB9eM_cOLEOvBL-gMmUrVYUNuQjCIFxQXgXn8AiC3DeySw1GNRGtmjQHRHSlT7R9ZEx3617n-mW-7uvJYw8rNDiHZ3zsBCsCK4zouQqM-lqK3wrAiaViS7TZVfQd3RIdlJULtYBm3YZ3wagAwLHvTb1oR8iZRwZJ7pI2YO3xgS1sgdPbcSe59m8FW4NaE6Q3dSgvV07_IPbxlm2Oqw_iepzCMLn6B5SxMbXg "/>
    <n v="105"/>
    <s v=" 105 | Guido Ramos Perez "/>
    <s v=" application/json, text/plain, */* "/>
    <s v=" No aplica "/>
    <n v="20153408191"/>
    <s v="gestionduenave-query"/>
    <s v=" https://gateway-apim-test.vuce.gob.pe/pass-through-https-cert/cp2/gestionduenave-query/1.0/agency/findByRuc?ruc=20551239692 "/>
    <n v="125"/>
    <n v="109"/>
    <s v=" https://gateway-apim-test.vuce.gob.pe/pass-through-https-cert/cp2/gestionduenave-query/1.0/agency/findByRuc?"/>
    <s v=" https://gateway-apim-test.vuce.gob.pe/pass-through-https-cert/cp2/gestionduenave-query/1.0/agency/findByRuc?"/>
    <x v="36"/>
  </r>
  <r>
    <s v="PBIP - Opinar"/>
    <x v="0"/>
    <x v="0"/>
    <x v="144"/>
    <x v="0"/>
    <s v=" https://gateway-apim-test.vuce.gob.pe/pass-through-https-cert/cp2/gestionduenave-query/1.0/escala-previa "/>
    <s v="No aplica"/>
    <s v=" Bearer eyJhbGciOiJSUzI1NiIsInR5cCIgOiAiSldUIiwia2lkIiA6ICJZbzNJa18xYU9XUk5QcWxPLVJVTmUzVjhESldTU2U0eUgybFp4MG52cy1rIn0.eyJleHAiOjE3NTU1NTE3ODQsImlhdCI6MTc1NTU0OTk4NCwianRpIjoiMDc0NmUwY2EtYzc5Mi00MjZiLWJjMjItYmVhYzBhODExZjgyIiwiaXNzIjoiaHR0cHM6Ly9hdXRob3JpemUtdGVzdC52dWNlLmdvYi5wZS9hdXRoMi9yZWFsbXMvYXV0ZW50aWNhY2lvbjIiLCJhdWQiOiJhY2NvdW50Iiwic3ViIjoiZjo1ODY4MTA4Zi0yZTdkLTQ4NGEtYTZkYi00ZWYyMmZhZjJlYWE6Y3AtY2VydGktMDZAZ21haWwuY29tIiwidHlwIjoiQmVhcmVyIiwiYXpwIjoibGFuZGluZy1hdXRoMiIsInNlc3Npb25fc3RhdGUiOiI5MDU5NzdhNy0zOTI4LTRkMWItYWJjOS03YmJmN2FlMWVhZDI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5MDU5NzdhNy0zOTI4LTRkMWItYWJjOS03YmJmN2FlMWVhZDIiLCJlbWFpbF92ZXJpZmllZCI6ZmFsc2UsImRlc1RpcG9Eb2N1bWVudG8iOiJETkkiLCJjb2RUaXBvRG9jdW1lbnRvIjoiMiIsInByZWZlcnJlZF91c2VybmFtZSI6ImNwLWNlcnRpLTA2QGdtYWlsLmNvbSIsIm51bWVyb0RvY3VtZW50byI6IjQwODk4MDAxIiwiYXBlTWF0ZXJubyI6IlBlcmV6Iiwibm9tYnJlQ29tcGxldG8iOiJHdWlkbyBSYW1vcyBQZXJleiIsImFwZVBhdGVybm8iOiJSYW1vcyIsImVtYWlsIjoiY3AtY2VydGktMDZAZ21haWwuY29tIiwibm9tYnJlcyI6Ikd1aWRvIn0.Th06y6SnBnqVlruETfyqeZPG2O39gJozJqTT4K2KzKIrXuCnVuGbW3Kg6mXB10zPxe7wE6YQaFFFirrnUC1z_54bQrxPsGMkMu2CT3ljnaK8UxFL3vBB9eM_cOLEOvBL-gMmUrVYUNuQjCIFxQXgXn8AiC3DeySw1GNRGtmjQHRHSlT7R9ZEx3617n-mW-7uvJYw8rNDiHZ3zsBCsCK4zouQqM-lqK3wrAiaViS7TZVfQd3RIdlJULtYBm3YZ3wagAwLHvTb1oR8iZRwZJ7pI2YO3xgS1sgdPbcSe59m8FW4NaE6Q3dSgvV07_IPbxlm2Oqw_iepzCMLn6B5SxMbXg "/>
    <n v="105"/>
    <s v=" 105 | Guido Ramos Perez "/>
    <s v=" application/json, text/plain, */* "/>
    <s v=" No aplica "/>
    <n v="20153408191"/>
    <s v="gestionduenave-query"/>
    <s v=" https://gateway-apim-test.vuce.gob.pe/pass-through-https-cert/cp2/gestionduenave-query/1.0/escala-previa "/>
    <n v="106"/>
    <n v="106"/>
    <s v=" https://gateway-apim-test.vuce.gob.pe/pass-through-https-cert/cp2/gestionduenave-query/1.0/escala-previa "/>
    <s v=" https://gateway-apim-test.vuce.gob.pe/pass-through-https-cert/cp2/gestionduenave-query/1.0/escala-previa "/>
    <x v="206"/>
  </r>
  <r>
    <s v="PBIP - Opinar"/>
    <x v="0"/>
    <x v="0"/>
    <x v="144"/>
    <x v="0"/>
    <s v=" https://gateway-apim-test.vuce.gob.pe/pass-through-https-cert/cp2/gestionduenave-query/1.0/escalas/2180?escalaId=2180 "/>
    <s v="No aplica"/>
    <s v=" Bearer eyJhbGciOiJSUzI1NiIsInR5cCIgOiAiSldUIiwia2lkIiA6ICJZbzNJa18xYU9XUk5QcWxPLVJVTmUzVjhESldTU2U0eUgybFp4MG52cy1rIn0.eyJleHAiOjE3NTU1NTE3ODQsImlhdCI6MTc1NTU0OTk4NCwianRpIjoiMDc0NmUwY2EtYzc5Mi00MjZiLWJjMjItYmVhYzBhODExZjgyIiwiaXNzIjoiaHR0cHM6Ly9hdXRob3JpemUtdGVzdC52dWNlLmdvYi5wZS9hdXRoMi9yZWFsbXMvYXV0ZW50aWNhY2lvbjIiLCJhdWQiOiJhY2NvdW50Iiwic3ViIjoiZjo1ODY4MTA4Zi0yZTdkLTQ4NGEtYTZkYi00ZWYyMmZhZjJlYWE6Y3AtY2VydGktMDZAZ21haWwuY29tIiwidHlwIjoiQmVhcmVyIiwiYXpwIjoibGFuZGluZy1hdXRoMiIsInNlc3Npb25fc3RhdGUiOiI5MDU5NzdhNy0zOTI4LTRkMWItYWJjOS03YmJmN2FlMWVhZDI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5MDU5NzdhNy0zOTI4LTRkMWItYWJjOS03YmJmN2FlMWVhZDIiLCJlbWFpbF92ZXJpZmllZCI6ZmFsc2UsImRlc1RpcG9Eb2N1bWVudG8iOiJETkkiLCJjb2RUaXBvRG9jdW1lbnRvIjoiMiIsInByZWZlcnJlZF91c2VybmFtZSI6ImNwLWNlcnRpLTA2QGdtYWlsLmNvbSIsIm51bWVyb0RvY3VtZW50byI6IjQwODk4MDAxIiwiYXBlTWF0ZXJubyI6IlBlcmV6Iiwibm9tYnJlQ29tcGxldG8iOiJHdWlkbyBSYW1vcyBQZXJleiIsImFwZVBhdGVybm8iOiJSYW1vcyIsImVtYWlsIjoiY3AtY2VydGktMDZAZ21haWwuY29tIiwibm9tYnJlcyI6Ikd1aWRvIn0.Th06y6SnBnqVlruETfyqeZPG2O39gJozJqTT4K2KzKIrXuCnVuGbW3Kg6mXB10zPxe7wE6YQaFFFirrnUC1z_54bQrxPsGMkMu2CT3ljnaK8UxFL3vBB9eM_cOLEOvBL-gMmUrVYUNuQjCIFxQXgXn8AiC3DeySw1GNRGtmjQHRHSlT7R9ZEx3617n-mW-7uvJYw8rNDiHZ3zsBCsCK4zouQqM-lqK3wrAiaViS7TZVfQd3RIdlJULtYBm3YZ3wagAwLHvTb1oR8iZRwZJ7pI2YO3xgS1sgdPbcSe59m8FW4NaE6Q3dSgvV07_IPbxlm2Oqw_iepzCMLn6B5SxMbXg "/>
    <n v="105"/>
    <s v=" 105 | Guido Ramos Perez "/>
    <s v=" application/json, text/plain, */* "/>
    <s v=" No aplica "/>
    <n v="20153408191"/>
    <s v="gestionduenave-query"/>
    <s v=" https://gateway-apim-test.vuce.gob.pe/pass-through-https-cert/cp2/gestionduenave-query/1.0/escalas/2180?escalaId=2180 "/>
    <n v="119"/>
    <n v="105"/>
    <s v=" https://gateway-apim-test.vuce.gob.pe/pass-through-https-cert/cp2/gestionduenave-query/1.0/escalas/2180?"/>
    <s v=" https://gateway-apim-test.vuce.gob.pe/pass-through-https-cert/cp2/gestionduenave-query/1.0/escalas/2180?"/>
    <x v="13"/>
  </r>
  <r>
    <s v="PBIP - Opinar"/>
    <x v="0"/>
    <x v="0"/>
    <x v="144"/>
    <x v="0"/>
    <s v=" https://gateway-apim-test.vuce.gob.pe/pass-through-https-cert/cp2/gestionduenave-query/1.0/escalas/convoy/2180 "/>
    <s v="No aplica"/>
    <s v=" Bearer eyJhbGciOiJSUzI1NiIsInR5cCIgOiAiSldUIiwia2lkIiA6ICJZbzNJa18xYU9XUk5QcWxPLVJVTmUzVjhESldTU2U0eUgybFp4MG52cy1rIn0.eyJleHAiOjE3NTU1NTE3ODQsImlhdCI6MTc1NTU0OTk4NCwianRpIjoiMDc0NmUwY2EtYzc5Mi00MjZiLWJjMjItYmVhYzBhODExZjgyIiwiaXNzIjoiaHR0cHM6Ly9hdXRob3JpemUtdGVzdC52dWNlLmdvYi5wZS9hdXRoMi9yZWFsbXMvYXV0ZW50aWNhY2lvbjIiLCJhdWQiOiJhY2NvdW50Iiwic3ViIjoiZjo1ODY4MTA4Zi0yZTdkLTQ4NGEtYTZkYi00ZWYyMmZhZjJlYWE6Y3AtY2VydGktMDZAZ21haWwuY29tIiwidHlwIjoiQmVhcmVyIiwiYXpwIjoibGFuZGluZy1hdXRoMiIsInNlc3Npb25fc3RhdGUiOiI5MDU5NzdhNy0zOTI4LTRkMWItYWJjOS03YmJmN2FlMWVhZDI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5MDU5NzdhNy0zOTI4LTRkMWItYWJjOS03YmJmN2FlMWVhZDIiLCJlbWFpbF92ZXJpZmllZCI6ZmFsc2UsImRlc1RpcG9Eb2N1bWVudG8iOiJETkkiLCJjb2RUaXBvRG9jdW1lbnRvIjoiMiIsInByZWZlcnJlZF91c2VybmFtZSI6ImNwLWNlcnRpLTA2QGdtYWlsLmNvbSIsIm51bWVyb0RvY3VtZW50byI6IjQwODk4MDAxIiwiYXBlTWF0ZXJubyI6IlBlcmV6Iiwibm9tYnJlQ29tcGxldG8iOiJHdWlkbyBSYW1vcyBQZXJleiIsImFwZVBhdGVybm8iOiJSYW1vcyIsImVtYWlsIjoiY3AtY2VydGktMDZAZ21haWwuY29tIiwibm9tYnJlcyI6Ikd1aWRvIn0.Th06y6SnBnqVlruETfyqeZPG2O39gJozJqTT4K2KzKIrXuCnVuGbW3Kg6mXB10zPxe7wE6YQaFFFirrnUC1z_54bQrxPsGMkMu2CT3ljnaK8UxFL3vBB9eM_cOLEOvBL-gMmUrVYUNuQjCIFxQXgXn8AiC3DeySw1GNRGtmjQHRHSlT7R9ZEx3617n-mW-7uvJYw8rNDiHZ3zsBCsCK4zouQqM-lqK3wrAiaViS7TZVfQd3RIdlJULtYBm3YZ3wagAwLHvTb1oR8iZRwZJ7pI2YO3xgS1sgdPbcSe59m8FW4NaE6Q3dSgvV07_IPbxlm2Oqw_iepzCMLn6B5SxMbXg "/>
    <n v="105"/>
    <s v=" 105 | Guido Ramos Perez "/>
    <s v=" application/json, text/plain, */* "/>
    <s v=" No aplica "/>
    <n v="20153408191"/>
    <s v="gestionduenave-query"/>
    <s v=" https://gateway-apim-test.vuce.gob.pe/pass-through-https-cert/cp2/gestionduenave-query/1.0/escalas/convoy/2180 "/>
    <n v="112"/>
    <n v="112"/>
    <s v=" https://gateway-apim-test.vuce.gob.pe/pass-through-https-cert/cp2/gestionduenave-query/1.0/escalas/convoy/2180 "/>
    <s v=" https://gateway-apim-test.vuce.gob.pe/pass-through-https-cert/cp2/gestionduenave-query/1.0/escalas/convoy/2180 "/>
    <x v="118"/>
  </r>
  <r>
    <s v="PBIP - Opinar"/>
    <x v="0"/>
    <x v="0"/>
    <x v="144"/>
    <x v="0"/>
    <s v=" https://gateway-apim-test.vuce.gob.pe/pass-through-https-cert/cp2/gestionduenave-query/1.0/escala-seguimientos/escalaId/2180/1?escalaId=2180&amp;estado=1 "/>
    <s v="No aplica"/>
    <s v=" Bearer eyJhbGciOiJSUzI1NiIsInR5cCIgOiAiSldUIiwia2lkIiA6ICJZbzNJa18xYU9XUk5QcWxPLVJVTmUzVjhESldTU2U0eUgybFp4MG52cy1rIn0.eyJleHAiOjE3NTU1NTE3ODQsImlhdCI6MTc1NTU0OTk4NCwianRpIjoiMDc0NmUwY2EtYzc5Mi00MjZiLWJjMjItYmVhYzBhODExZjgyIiwiaXNzIjoiaHR0cHM6Ly9hdXRob3JpemUtdGVzdC52dWNlLmdvYi5wZS9hdXRoMi9yZWFsbXMvYXV0ZW50aWNhY2lvbjIiLCJhdWQiOiJhY2NvdW50Iiwic3ViIjoiZjo1ODY4MTA4Zi0yZTdkLTQ4NGEtYTZkYi00ZWYyMmZhZjJlYWE6Y3AtY2VydGktMDZAZ21haWwuY29tIiwidHlwIjoiQmVhcmVyIiwiYXpwIjoibGFuZGluZy1hdXRoMiIsInNlc3Npb25fc3RhdGUiOiI5MDU5NzdhNy0zOTI4LTRkMWItYWJjOS03YmJmN2FlMWVhZDI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5MDU5NzdhNy0zOTI4LTRkMWItYWJjOS03YmJmN2FlMWVhZDIiLCJlbWFpbF92ZXJpZmllZCI6ZmFsc2UsImRlc1RpcG9Eb2N1bWVudG8iOiJETkkiLCJjb2RUaXBvRG9jdW1lbnRvIjoiMiIsInByZWZlcnJlZF91c2VybmFtZSI6ImNwLWNlcnRpLTA2QGdtYWlsLmNvbSIsIm51bWVyb0RvY3VtZW50byI6IjQwODk4MDAxIiwiYXBlTWF0ZXJubyI6IlBlcmV6Iiwibm9tYnJlQ29tcGxldG8iOiJHdWlkbyBSYW1vcyBQZXJleiIsImFwZVBhdGVybm8iOiJSYW1vcyIsImVtYWlsIjoiY3AtY2VydGktMDZAZ21haWwuY29tIiwibm9tYnJlcyI6Ikd1aWRvIn0.Th06y6SnBnqVlruETfyqeZPG2O39gJozJqTT4K2KzKIrXuCnVuGbW3Kg6mXB10zPxe7wE6YQaFFFirrnUC1z_54bQrxPsGMkMu2CT3ljnaK8UxFL3vBB9eM_cOLEOvBL-gMmUrVYUNuQjCIFxQXgXn8AiC3DeySw1GNRGtmjQHRHSlT7R9ZEx3617n-mW-7uvJYw8rNDiHZ3zsBCsCK4zouQqM-lqK3wrAiaViS7TZVfQd3RIdlJULtYBm3YZ3wagAwLHvTb1oR8iZRwZJ7pI2YO3xgS1sgdPbcSe59m8FW4NaE6Q3dSgvV07_IPbxlm2Oqw_iepzCMLn6B5SxMbXg "/>
    <n v="105"/>
    <s v=" 105 | Guido Ramos Perez "/>
    <s v=" application/json, text/plain, */* "/>
    <s v=" No aplica "/>
    <n v="20153408191"/>
    <s v="gestionduenave-query"/>
    <s v=" https://gateway-apim-test.vuce.gob.pe/pass-through-https-cert/cp2/gestionduenave-query/1.0/escala-seguimientos/escalaId/2180/1?escalaId=2180&amp;estado=1 "/>
    <n v="151"/>
    <n v="128"/>
    <s v=" https://gateway-apim-test.vuce.gob.pe/pass-through-https-cert/cp2/gestionduenave-query/1.0/escala-seguimientos/escalaId/2180/1?"/>
    <s v=" https://gateway-apim-test.vuce.gob.pe/pass-through-https-cert/cp2/gestionduenave-query/1.0/escala-seguimientos/escalaId/2180/1?"/>
    <x v="126"/>
  </r>
  <r>
    <s v="PBIP - Opinar"/>
    <x v="0"/>
    <x v="0"/>
    <x v="144"/>
    <x v="0"/>
    <s v=" https://gateway-apim-test.vuce.gob.pe/pass-through-https-cert/cp2/gestionduenave-query/1.0/escala-seguimientos/search?escalaId=2180 "/>
    <s v="No aplica"/>
    <s v=" Bearer eyJhbGciOiJSUzI1NiIsInR5cCIgOiAiSldUIiwia2lkIiA6ICJZbzNJa18xYU9XUk5QcWxPLVJVTmUzVjhESldTU2U0eUgybFp4MG52cy1rIn0.eyJleHAiOjE3NTU1NTE3ODQsImlhdCI6MTc1NTU0OTk4NCwianRpIjoiMDc0NmUwY2EtYzc5Mi00MjZiLWJjMjItYmVhYzBhODExZjgyIiwiaXNzIjoiaHR0cHM6Ly9hdXRob3JpemUtdGVzdC52dWNlLmdvYi5wZS9hdXRoMi9yZWFsbXMvYXV0ZW50aWNhY2lvbjIiLCJhdWQiOiJhY2NvdW50Iiwic3ViIjoiZjo1ODY4MTA4Zi0yZTdkLTQ4NGEtYTZkYi00ZWYyMmZhZjJlYWE6Y3AtY2VydGktMDZAZ21haWwuY29tIiwidHlwIjoiQmVhcmVyIiwiYXpwIjoibGFuZGluZy1hdXRoMiIsInNlc3Npb25fc3RhdGUiOiI5MDU5NzdhNy0zOTI4LTRkMWItYWJjOS03YmJmN2FlMWVhZDI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5MDU5NzdhNy0zOTI4LTRkMWItYWJjOS03YmJmN2FlMWVhZDIiLCJlbWFpbF92ZXJpZmllZCI6ZmFsc2UsImRlc1RpcG9Eb2N1bWVudG8iOiJETkkiLCJjb2RUaXBvRG9jdW1lbnRvIjoiMiIsInByZWZlcnJlZF91c2VybmFtZSI6ImNwLWNlcnRpLTA2QGdtYWlsLmNvbSIsIm51bWVyb0RvY3VtZW50byI6IjQwODk4MDAxIiwiYXBlTWF0ZXJubyI6IlBlcmV6Iiwibm9tYnJlQ29tcGxldG8iOiJHdWlkbyBSYW1vcyBQZXJleiIsImFwZVBhdGVybm8iOiJSYW1vcyIsImVtYWlsIjoiY3AtY2VydGktMDZAZ21haWwuY29tIiwibm9tYnJlcyI6Ikd1aWRvIn0.Th06y6SnBnqVlruETfyqeZPG2O39gJozJqTT4K2KzKIrXuCnVuGbW3Kg6mXB10zPxe7wE6YQaFFFirrnUC1z_54bQrxPsGMkMu2CT3ljnaK8UxFL3vBB9eM_cOLEOvBL-gMmUrVYUNuQjCIFxQXgXn8AiC3DeySw1GNRGtmjQHRHSlT7R9ZEx3617n-mW-7uvJYw8rNDiHZ3zsBCsCK4zouQqM-lqK3wrAiaViS7TZVfQd3RIdlJULtYBm3YZ3wagAwLHvTb1oR8iZRwZJ7pI2YO3xgS1sgdPbcSe59m8FW4NaE6Q3dSgvV07_IPbxlm2Oqw_iepzCMLn6B5SxMbXg "/>
    <n v="105"/>
    <s v=" 105 | Guido Ramos Perez "/>
    <s v=" application/json, text/plain, */* "/>
    <s v=" No aplica "/>
    <n v="20153408191"/>
    <s v="gestionduenave-query"/>
    <s v=" https://gateway-apim-test.vuce.gob.pe/pass-through-https-cert/cp2/gestionduenave-query/1.0/escala-seguimientos/search?escalaId=2180 "/>
    <n v="133"/>
    <n v="119"/>
    <s v=" https://gateway-apim-test.vuce.gob.pe/pass-through-https-cert/cp2/gestionduenave-query/1.0/escala-seguimientos/search?"/>
    <s v=" https://gateway-apim-test.vuce.gob.pe/pass-through-https-cert/cp2/gestionduenave-query/1.0/escala-seguimientos/search?"/>
    <x v="41"/>
  </r>
  <r>
    <s v="PBIP - Opinar"/>
    <x v="0"/>
    <x v="0"/>
    <x v="145"/>
    <x v="0"/>
    <s v=" https://gateway-apim-test.vuce.gob.pe/pass-through-https-cert/cp2/gestionduenave-query/1.0/escala-seguimientos/search?escalaId=2180&amp;documentoId=67 "/>
    <s v="No aplica"/>
    <s v=" Bearer eyJhbGciOiJSUzI1NiIsInR5cCIgOiAiSldUIiwia2lkIiA6ICJZbzNJa18xYU9XUk5QcWxPLVJVTmUzVjhESldTU2U0eUgybFp4MG52cy1rIn0.eyJleHAiOjE3NTU1NTE3ODQsImlhdCI6MTc1NTU0OTk4NCwianRpIjoiMDc0NmUwY2EtYzc5Mi00MjZiLWJjMjItYmVhYzBhODExZjgyIiwiaXNzIjoiaHR0cHM6Ly9hdXRob3JpemUtdGVzdC52dWNlLmdvYi5wZS9hdXRoMi9yZWFsbXMvYXV0ZW50aWNhY2lvbjIiLCJhdWQiOiJhY2NvdW50Iiwic3ViIjoiZjo1ODY4MTA4Zi0yZTdkLTQ4NGEtYTZkYi00ZWYyMmZhZjJlYWE6Y3AtY2VydGktMDZAZ21haWwuY29tIiwidHlwIjoiQmVhcmVyIiwiYXpwIjoibGFuZGluZy1hdXRoMiIsInNlc3Npb25fc3RhdGUiOiI5MDU5NzdhNy0zOTI4LTRkMWItYWJjOS03YmJmN2FlMWVhZDI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5MDU5NzdhNy0zOTI4LTRkMWItYWJjOS03YmJmN2FlMWVhZDIiLCJlbWFpbF92ZXJpZmllZCI6ZmFsc2UsImRlc1RpcG9Eb2N1bWVudG8iOiJETkkiLCJjb2RUaXBvRG9jdW1lbnRvIjoiMiIsInByZWZlcnJlZF91c2VybmFtZSI6ImNwLWNlcnRpLTA2QGdtYWlsLmNvbSIsIm51bWVyb0RvY3VtZW50byI6IjQwODk4MDAxIiwiYXBlTWF0ZXJubyI6IlBlcmV6Iiwibm9tYnJlQ29tcGxldG8iOiJHdWlkbyBSYW1vcyBQZXJleiIsImFwZVBhdGVybm8iOiJSYW1vcyIsImVtYWlsIjoiY3AtY2VydGktMDZAZ21haWwuY29tIiwibm9tYnJlcyI6Ikd1aWRvIn0.Th06y6SnBnqVlruETfyqeZPG2O39gJozJqTT4K2KzKIrXuCnVuGbW3Kg6mXB10zPxe7wE6YQaFFFirrnUC1z_54bQrxPsGMkMu2CT3ljnaK8UxFL3vBB9eM_cOLEOvBL-gMmUrVYUNuQjCIFxQXgXn8AiC3DeySw1GNRGtmjQHRHSlT7R9ZEx3617n-mW-7uvJYw8rNDiHZ3zsBCsCK4zouQqM-lqK3wrAiaViS7TZVfQd3RIdlJULtYBm3YZ3wagAwLHvTb1oR8iZRwZJ7pI2YO3xgS1sgdPbcSe59m8FW4NaE6Q3dSgvV07_IPbxlm2Oqw_iepzCMLn6B5SxMbXg "/>
    <n v="105"/>
    <s v=" 105 | Guido Ramos Perez "/>
    <s v=" application/json, text/plain, */* "/>
    <s v=" No aplica "/>
    <n v="20153408191"/>
    <s v="gestionduenave-query"/>
    <s v=" https://gateway-apim-test.vuce.gob.pe/pass-through-https-cert/cp2/gestionduenave-query/1.0/escala-seguimientos/search?escalaId=2180&amp;documentoId=67 "/>
    <n v="148"/>
    <n v="119"/>
    <s v=" https://gateway-apim-test.vuce.gob.pe/pass-through-https-cert/cp2/gestionduenave-query/1.0/escala-seguimientos/search?"/>
    <s v=" https://gateway-apim-test.vuce.gob.pe/pass-through-https-cert/cp2/gestionduenave-query/1.0/escala-seguimientos/search?"/>
    <x v="41"/>
  </r>
  <r>
    <s v="PBIP - Opinar"/>
    <x v="0"/>
    <x v="0"/>
    <x v="144"/>
    <x v="0"/>
    <s v=" https://gateway-apim-test.vuce.gob.pe/pass-through-https-cert/cp2/gestionduenave-query/1.0/motivo-escala/escala/2180 "/>
    <s v="No aplica"/>
    <s v=" Bearer eyJhbGciOiJSUzI1NiIsInR5cCIgOiAiSldUIiwia2lkIiA6ICJZbzNJa18xYU9XUk5QcWxPLVJVTmUzVjhESldTU2U0eUgybFp4MG52cy1rIn0.eyJleHAiOjE3NTU1NTE3ODQsImlhdCI6MTc1NTU0OTk4NCwianRpIjoiMDc0NmUwY2EtYzc5Mi00MjZiLWJjMjItYmVhYzBhODExZjgyIiwiaXNzIjoiaHR0cHM6Ly9hdXRob3JpemUtdGVzdC52dWNlLmdvYi5wZS9hdXRoMi9yZWFsbXMvYXV0ZW50aWNhY2lvbjIiLCJhdWQiOiJhY2NvdW50Iiwic3ViIjoiZjo1ODY4MTA4Zi0yZTdkLTQ4NGEtYTZkYi00ZWYyMmZhZjJlYWE6Y3AtY2VydGktMDZAZ21haWwuY29tIiwidHlwIjoiQmVhcmVyIiwiYXpwIjoibGFuZGluZy1hdXRoMiIsInNlc3Npb25fc3RhdGUiOiI5MDU5NzdhNy0zOTI4LTRkMWItYWJjOS03YmJmN2FlMWVhZDI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5MDU5NzdhNy0zOTI4LTRkMWItYWJjOS03YmJmN2FlMWVhZDIiLCJlbWFpbF92ZXJpZmllZCI6ZmFsc2UsImRlc1RpcG9Eb2N1bWVudG8iOiJETkkiLCJjb2RUaXBvRG9jdW1lbnRvIjoiMiIsInByZWZlcnJlZF91c2VybmFtZSI6ImNwLWNlcnRpLTA2QGdtYWlsLmNvbSIsIm51bWVyb0RvY3VtZW50byI6IjQwODk4MDAxIiwiYXBlTWF0ZXJubyI6IlBlcmV6Iiwibm9tYnJlQ29tcGxldG8iOiJHdWlkbyBSYW1vcyBQZXJleiIsImFwZVBhdGVybm8iOiJSYW1vcyIsImVtYWlsIjoiY3AtY2VydGktMDZAZ21haWwuY29tIiwibm9tYnJlcyI6Ikd1aWRvIn0.Th06y6SnBnqVlruETfyqeZPG2O39gJozJqTT4K2KzKIrXuCnVuGbW3Kg6mXB10zPxe7wE6YQaFFFirrnUC1z_54bQrxPsGMkMu2CT3ljnaK8UxFL3vBB9eM_cOLEOvBL-gMmUrVYUNuQjCIFxQXgXn8AiC3DeySw1GNRGtmjQHRHSlT7R9ZEx3617n-mW-7uvJYw8rNDiHZ3zsBCsCK4zouQqM-lqK3wrAiaViS7TZVfQd3RIdlJULtYBm3YZ3wagAwLHvTb1oR8iZRwZJ7pI2YO3xgS1sgdPbcSe59m8FW4NaE6Q3dSgvV07_IPbxlm2Oqw_iepzCMLn6B5SxMbXg "/>
    <n v="105"/>
    <s v=" 105 | Guido Ramos Perez "/>
    <s v=" application/json, text/plain, */* "/>
    <s v=" No aplica "/>
    <n v="20153408191"/>
    <s v="gestionduenave-query"/>
    <s v=" https://gateway-apim-test.vuce.gob.pe/pass-through-https-cert/cp2/gestionduenave-query/1.0/motivo-escala/escala/2180 "/>
    <n v="118"/>
    <n v="118"/>
    <s v=" https://gateway-apim-test.vuce.gob.pe/pass-through-https-cert/cp2/gestionduenave-query/1.0/motivo-escala/escala/2180 "/>
    <s v=" https://gateway-apim-test.vuce.gob.pe/pass-through-https-cert/cp2/gestionduenave-query/1.0/motivo-escala/escala/2180 "/>
    <x v="130"/>
  </r>
  <r>
    <s v="PBIP - Opinar"/>
    <x v="0"/>
    <x v="0"/>
    <x v="130"/>
    <x v="0"/>
    <s v=" https://gateway-apim-test.vuce.gob.pe/pass-through-https-cert/cp2/gestionduenave-query/1.0/proteccion-adicional "/>
    <s v="No aplica"/>
    <s v=" Bearer eyJhbGciOiJSUzI1NiIsInR5cCIgOiAiSldUIiwia2lkIiA6ICJZbzNJa18xYU9XUk5QcWxPLVJVTmUzVjhESldTU2U0eUgybFp4MG52cy1rIn0.eyJleHAiOjE3NTU1NTE3ODQsImlhdCI6MTc1NTU0OTk4NCwianRpIjoiMDc0NmUwY2EtYzc5Mi00MjZiLWJjMjItYmVhYzBhODExZjgyIiwiaXNzIjoiaHR0cHM6Ly9hdXRob3JpemUtdGVzdC52dWNlLmdvYi5wZS9hdXRoMi9yZWFsbXMvYXV0ZW50aWNhY2lvbjIiLCJhdWQiOiJhY2NvdW50Iiwic3ViIjoiZjo1ODY4MTA4Zi0yZTdkLTQ4NGEtYTZkYi00ZWYyMmZhZjJlYWE6Y3AtY2VydGktMDZAZ21haWwuY29tIiwidHlwIjoiQmVhcmVyIiwiYXpwIjoibGFuZGluZy1hdXRoMiIsInNlc3Npb25fc3RhdGUiOiI5MDU5NzdhNy0zOTI4LTRkMWItYWJjOS03YmJmN2FlMWVhZDI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5MDU5NzdhNy0zOTI4LTRkMWItYWJjOS03YmJmN2FlMWVhZDIiLCJlbWFpbF92ZXJpZmllZCI6ZmFsc2UsImRlc1RpcG9Eb2N1bWVudG8iOiJETkkiLCJjb2RUaXBvRG9jdW1lbnRvIjoiMiIsInByZWZlcnJlZF91c2VybmFtZSI6ImNwLWNlcnRpLTA2QGdtYWlsLmNvbSIsIm51bWVyb0RvY3VtZW50byI6IjQwODk4MDAxIiwiYXBlTWF0ZXJubyI6IlBlcmV6Iiwibm9tYnJlQ29tcGxldG8iOiJHdWlkbyBSYW1vcyBQZXJleiIsImFwZVBhdGVybm8iOiJSYW1vcyIsImVtYWlsIjoiY3AtY2VydGktMDZAZ21haWwuY29tIiwibm9tYnJlcyI6Ikd1aWRvIn0.Th06y6SnBnqVlruETfyqeZPG2O39gJozJqTT4K2KzKIrXuCnVuGbW3Kg6mXB10zPxe7wE6YQaFFFirrnUC1z_54bQrxPsGMkMu2CT3ljnaK8UxFL3vBB9eM_cOLEOvBL-gMmUrVYUNuQjCIFxQXgXn8AiC3DeySw1GNRGtmjQHRHSlT7R9ZEx3617n-mW-7uvJYw8rNDiHZ3zsBCsCK4zouQqM-lqK3wrAiaViS7TZVfQd3RIdlJULtYBm3YZ3wagAwLHvTb1oR8iZRwZJ7pI2YO3xgS1sgdPbcSe59m8FW4NaE6Q3dSgvV07_IPbxlm2Oqw_iepzCMLn6B5SxMbXg "/>
    <n v="105"/>
    <s v=" 105 | Guido Ramos Perez "/>
    <s v=" application/json, text/plain, */* "/>
    <s v=" No aplica "/>
    <n v="20153408191"/>
    <s v="gestionduenave-query"/>
    <s v=" https://gateway-apim-test.vuce.gob.pe/pass-through-https-cert/cp2/gestionduenave-query/1.0/proteccion-adicional "/>
    <n v="113"/>
    <n v="113"/>
    <s v=" https://gateway-apim-test.vuce.gob.pe/pass-through-https-cert/cp2/gestionduenave-query/1.0/proteccion-adicional "/>
    <s v=" https://gateway-apim-test.vuce.gob.pe/pass-through-https-cert/cp2/gestionduenave-query/1.0/proteccion-adicional "/>
    <x v="210"/>
  </r>
  <r>
    <s v="PBIP - Opinar"/>
    <x v="0"/>
    <x v="0"/>
    <x v="144"/>
    <x v="0"/>
    <s v=" https://gateway-apim-test.vuce.gob.pe/pass-through-https-cert/cp2/gestionduenave-query/1.0/proteccion-adicional "/>
    <s v="No aplica"/>
    <s v=" Bearer eyJhbGciOiJSUzI1NiIsInR5cCIgOiAiSldUIiwia2lkIiA6ICJZbzNJa18xYU9XUk5QcWxPLVJVTmUzVjhESldTU2U0eUgybFp4MG52cy1rIn0.eyJleHAiOjE3NTU1NTE3ODQsImlhdCI6MTc1NTU0OTk4NCwianRpIjoiMDc0NmUwY2EtYzc5Mi00MjZiLWJjMjItYmVhYzBhODExZjgyIiwiaXNzIjoiaHR0cHM6Ly9hdXRob3JpemUtdGVzdC52dWNlLmdvYi5wZS9hdXRoMi9yZWFsbXMvYXV0ZW50aWNhY2lvbjIiLCJhdWQiOiJhY2NvdW50Iiwic3ViIjoiZjo1ODY4MTA4Zi0yZTdkLTQ4NGEtYTZkYi00ZWYyMmZhZjJlYWE6Y3AtY2VydGktMDZAZ21haWwuY29tIiwidHlwIjoiQmVhcmVyIiwiYXpwIjoibGFuZGluZy1hdXRoMiIsInNlc3Npb25fc3RhdGUiOiI5MDU5NzdhNy0zOTI4LTRkMWItYWJjOS03YmJmN2FlMWVhZDI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5MDU5NzdhNy0zOTI4LTRkMWItYWJjOS03YmJmN2FlMWVhZDIiLCJlbWFpbF92ZXJpZmllZCI6ZmFsc2UsImRlc1RpcG9Eb2N1bWVudG8iOiJETkkiLCJjb2RUaXBvRG9jdW1lbnRvIjoiMiIsInByZWZlcnJlZF91c2VybmFtZSI6ImNwLWNlcnRpLTA2QGdtYWlsLmNvbSIsIm51bWVyb0RvY3VtZW50byI6IjQwODk4MDAxIiwiYXBlTWF0ZXJubyI6IlBlcmV6Iiwibm9tYnJlQ29tcGxldG8iOiJHdWlkbyBSYW1vcyBQZXJleiIsImFwZVBhdGVybm8iOiJSYW1vcyIsImVtYWlsIjoiY3AtY2VydGktMDZAZ21haWwuY29tIiwibm9tYnJlcyI6Ikd1aWRvIn0.Th06y6SnBnqVlruETfyqeZPG2O39gJozJqTT4K2KzKIrXuCnVuGbW3Kg6mXB10zPxe7wE6YQaFFFirrnUC1z_54bQrxPsGMkMu2CT3ljnaK8UxFL3vBB9eM_cOLEOvBL-gMmUrVYUNuQjCIFxQXgXn8AiC3DeySw1GNRGtmjQHRHSlT7R9ZEx3617n-mW-7uvJYw8rNDiHZ3zsBCsCK4zouQqM-lqK3wrAiaViS7TZVfQd3RIdlJULtYBm3YZ3wagAwLHvTb1oR8iZRwZJ7pI2YO3xgS1sgdPbcSe59m8FW4NaE6Q3dSgvV07_IPbxlm2Oqw_iepzCMLn6B5SxMbXg "/>
    <n v="105"/>
    <s v=" 105 | Guido Ramos Perez "/>
    <s v=" application/json, text/plain, */* "/>
    <s v=" No aplica "/>
    <n v="20153408191"/>
    <s v="gestionduenave-query"/>
    <s v=" https://gateway-apim-test.vuce.gob.pe/pass-through-https-cert/cp2/gestionduenave-query/1.0/proteccion-adicional "/>
    <n v="113"/>
    <n v="113"/>
    <s v=" https://gateway-apim-test.vuce.gob.pe/pass-through-https-cert/cp2/gestionduenave-query/1.0/proteccion-adicional "/>
    <s v=" https://gateway-apim-test.vuce.gob.pe/pass-through-https-cert/cp2/gestionduenave-query/1.0/proteccion-adicional "/>
    <x v="210"/>
  </r>
  <r>
    <s v="PBIP - Opinar"/>
    <x v="0"/>
    <x v="0"/>
    <x v="144"/>
    <x v="2"/>
    <s v=" https://gateway-apim-test.vuce.gob.pe/pass-through-https-cert/cp2/processdue/1.0/camunda/init "/>
    <s v=" {&quot;acronimo&quot;:&quot;PBIP&quot;,&quot;tipoSeguimientoId&quot;:3,&quot;document&quot;:&quot;&quot;,&quot;documentInstance&quot;:&quot;&quot;,&quot;body&quot;:{&quot;escalaId&quot;:2180,&quot;tipoSegId&quot;:3,&quot;rucUsuario&quot;:&quot;20153408191&quot;,&quot;razonSocial&quot;:&quot;DICAPI&quot;,&quot;indNil&quot;:false,&quot;acronimoDocumento&quot;:&quot;PBIP&quot;,&quot;indicadorEs&quot;:&quot;E&quot;,&quot;comentario&quot;:&quot;FV&quot;,&quot;estado&quot;:&quot;S&quot;},&quot;anuncio&quot;:false,&quot;id&quot;:null,&quot;registerArrival&quot;:false,&quot;directReception&quot;:false,&quot;corrected&quot;:false,&quot;requiredNill&quot;:false,&quot;escalaId&quot;:0,&quot;acronymList&quot;:[&quot;PBIP&quot;,&quot;LT&quot;,&quot;LP&quot;,&quot;CP&quot;,&quot;DMS&quot;,&quot;LN&quot;,&quot;PR&quot;,&quot;DGA&quot;,&quot;DCAR&quot;]}  "/>
    <s v=" Bearer eyJhbGciOiJSUzI1NiIsInR5cCIgOiAiSldUIiwia2lkIiA6ICJZbzNJa18xYU9XUk5QcWxPLVJVTmUzVjhESldTU2U0eUgybFp4MG52cy1rIn0.eyJleHAiOjE3NTU1NTE3ODQsImlhdCI6MTc1NTU0OTk4NCwianRpIjoiMDc0NmUwY2EtYzc5Mi00MjZiLWJjMjItYmVhYzBhODExZjgyIiwiaXNzIjoiaHR0cHM6Ly9hdXRob3JpemUtdGVzdC52dWNlLmdvYi5wZS9hdXRoMi9yZWFsbXMvYXV0ZW50aWNhY2lvbjIiLCJhdWQiOiJhY2NvdW50Iiwic3ViIjoiZjo1ODY4MTA4Zi0yZTdkLTQ4NGEtYTZkYi00ZWYyMmZhZjJlYWE6Y3AtY2VydGktMDZAZ21haWwuY29tIiwidHlwIjoiQmVhcmVyIiwiYXpwIjoibGFuZGluZy1hdXRoMiIsInNlc3Npb25fc3RhdGUiOiI5MDU5NzdhNy0zOTI4LTRkMWItYWJjOS03YmJmN2FlMWVhZDI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5MDU5NzdhNy0zOTI4LTRkMWItYWJjOS03YmJmN2FlMWVhZDIiLCJlbWFpbF92ZXJpZmllZCI6ZmFsc2UsImRlc1RpcG9Eb2N1bWVudG8iOiJETkkiLCJjb2RUaXBvRG9jdW1lbnRvIjoiMiIsInByZWZlcnJlZF91c2VybmFtZSI6ImNwLWNlcnRpLTA2QGdtYWlsLmNvbSIsIm51bWVyb0RvY3VtZW50byI6IjQwODk4MDAxIiwiYXBlTWF0ZXJubyI6IlBlcmV6Iiwibm9tYnJlQ29tcGxldG8iOiJHdWlkbyBSYW1vcyBQZXJleiIsImFwZVBhdGVybm8iOiJSYW1vcyIsImVtYWlsIjoiY3AtY2VydGktMDZAZ21haWwuY29tIiwibm9tYnJlcyI6Ikd1aWRvIn0.Th06y6SnBnqVlruETfyqeZPG2O39gJozJqTT4K2KzKIrXuCnVuGbW3Kg6mXB10zPxe7wE6YQaFFFirrnUC1z_54bQrxPsGMkMu2CT3ljnaK8UxFL3vBB9eM_cOLEOvBL-gMmUrVYUNuQjCIFxQXgXn8AiC3DeySw1GNRGtmjQHRHSlT7R9ZEx3617n-mW-7uvJYw8rNDiHZ3zsBCsCK4zouQqM-lqK3wrAiaViS7TZVfQd3RIdlJULtYBm3YZ3wagAwLHvTb1oR8iZRwZJ7pI2YO3xgS1sgdPbcSe59m8FW4NaE6Q3dSgvV07_IPbxlm2Oqw_iepzCMLn6B5SxMbXg "/>
    <n v="105"/>
    <s v=" 105 | Guido Ramos Perez "/>
    <s v=" application/json, text/plain, */* "/>
    <s v=" application/json "/>
    <n v="20153408191"/>
    <s v="processdue"/>
    <s v=" https://gateway-apim-test.vuce.gob.pe/pass-through-https-cert/cp2/processdue/1.0/camunda/init "/>
    <n v="95"/>
    <n v="95"/>
    <s v=" https://gateway-apim-test.vuce.gob.pe/pass-through-https-cert/cp2/processdue/1.0/camunda/init "/>
    <s v=" https://gateway-apim-test.vuce.gob.pe/pass-through-https-cert/cp2/processdue/1.0/camunda/init "/>
    <x v="19"/>
  </r>
  <r>
    <s v="Solicitud de despacho"/>
    <x v="0"/>
    <x v="0"/>
    <x v="146"/>
    <x v="3"/>
    <s v="https://gateway-apim-test.vuce.gob.pe/pass-through-https-cert/cp2/cambioagenciatripulante-query/1.0/tripulante/lista/1332"/>
    <m/>
    <s v="Bearer eyJhbGciOiJSUzI1NiIsInR5cCIgOiAiSldUIiwia2lkIiA6ICJZbzNJa18xYU9XUk5QcWxPLVJVTmUzVjhESldTU2U0eUgybFp4MG52cy1rIn0.eyJleHAiOjE3NTU4OTgzNjMsImlhdCI6MTc1NTg5NjU2MywianRpIjoiYjAwYjkzYmUtYzBlMi00OTAyLTk3MTAtMDU3MWNkNTgzZTEz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JjMmY3NmQ5OS0xZTM1LTQwOGYtYjA2OS1jMzFmNjg4ZTZiOWE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JjMmY3NmQ5OS0xZTM1LTQwOGYtYjA2OS1jMzFmNjg4ZTZiOWE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bN_nXYfc2j7Jjnp7O-YOTGVQZ0bMAEtKPV41wTUSJDEPOHhUYFCWmiZsMGdmGetSdYadTucsaq9AKxpJJ25OrbdF-jHv-rm6JM7ft3H5Pe6rM3ultv_65Ioje0F1-bRNbck4SupHvZ4QCAE_9VHWtYxJ2b_stXLdWfWDls1rCE_cW1FarqgAK4S7KSx8zowDUcchMEviho59QCzjtHfeeUiDeEzwHhih1FRwnUK-e8a-QQutk42G5AuMBvuRWDAsvnvpx99bbUoKwfj_Tl7DDwFZNM_gkZemmekk5ZbHEIbf1Wtg3QmnwsFJRn9vNH91zFhGZHv-17IiCTtSkiCQgw"/>
    <n v="101"/>
    <s v="101 | Rosa Odar Prueba"/>
    <s v="application/json, text/plain, */*"/>
    <m/>
    <n v="20100010136"/>
    <s v="cambioagenciatripulante-query"/>
    <s v="https://gateway-apim-test.vuce.gob.pe/pass-through-https-cert/cp2/cambioagenciatripulante-query/1.0/tripulante/lista/1332"/>
    <n v="121"/>
    <n v="121"/>
    <s v="https://gateway-apim-test.vuce.gob.pe/pass-through-https-cert/cp2/cambioagenciatripulante-query/1.0/tripulante/lista/1332"/>
    <s v="https://gateway-apim-test.vuce.gob.pe/pass-through-https-cert/cp2/cambioagenciatripulante-query/1.0/tripulante/lista/1332"/>
    <x v="182"/>
  </r>
  <r>
    <s v="Solicitud de despacho"/>
    <x v="0"/>
    <x v="0"/>
    <x v="147"/>
    <x v="3"/>
    <s v="https://gateway-apim-test.vuce.gob.pe/pass-through-https-cert/cp2/comunes-query/1.0/documentos?descripcionAcronimo=DGZ"/>
    <m/>
    <s v="Bearer eyJhbGciOiJSUzI1NiIsInR5cCIgOiAiSldUIiwia2lkIiA6ICJZbzNJa18xYU9XUk5QcWxPLVJVTmUzVjhESldTU2U0eUgybFp4MG52cy1rIn0.eyJleHAiOjE3NTU4OTkwMDQsImlhdCI6MTc1NTg5NzIwNCwianRpIjoiZmNmMjhiODAtYjJlYy00YWZjLTlhZTItNDQ1NDVkYmM4ZTlk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3OWExODJkNC1iOWYxLTQyYmYtYjBjZi00NTlkMTk5NTQyNGY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3OWExODJkNC1iOWYxLTQyYmYtYjBjZi00NTlkMTk5NTQyNGY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doNiQQwhI_PvF0pHWwOwzIOEqanHnOThvTFwkbVGg3bwUjxCV5RX79PgFKztrYz3D7RrmrCBbgqhxLwmv7DRtQBY6AApym_S24iTgx_V2Sjm0iGMcGY_QxlOdeR9DZ6DHy4wbpba-1s_hgaDFTGAtiYeHxDqM-uT482zNjRnjSH26-gx3hNVuqnTGxeDQ4gvcq_z_uGvm9oByGp_W4LW7HXL-QZOtWBn2nGc3koCilRyYZcTyO4QhjQk7kjQajYM3ebUdjJqNXrrz5qEsqwXjnUweX_G5a-TGxi6ecqF0KavSeWpDJjAzhCehiup07Y1_DasNFhecOOzui_Qk9axxQ"/>
    <n v="101"/>
    <s v="101 | Rosa Odar Prueba"/>
    <s v="application/json, text/plain, */*"/>
    <m/>
    <n v="20100010136"/>
    <s v="comunes-query"/>
    <s v="https://gateway-apim-test.vuce.gob.pe/pass-through-https-cert/cp2/comunes-query/1.0/documentos?descripcionAcronimo=DGZ"/>
    <n v="118"/>
    <n v="95"/>
    <s v="https://gateway-apim-test.vuce.gob.pe/pass-through-https-cert/cp2/comunes-query/1.0/documentos?"/>
    <s v="https://gateway-apim-test.vuce.gob.pe/pass-through-https-cert/cp2/comunes-query/1.0/documentos?"/>
    <x v="2"/>
  </r>
  <r>
    <s v="Solicitud de despacho"/>
    <x v="0"/>
    <x v="0"/>
    <x v="148"/>
    <x v="3"/>
    <s v="https://gateway-apim-test.vuce.gob.pe/pass-through-https-cert/cp2/comunes-query/1.0/documentos?descripcionAcronimo=DGZ"/>
    <m/>
    <s v="Bearer eyJhbGciOiJSUzI1NiIsInR5cCIgOiAiSldUIiwia2lkIiA6ICJZbzNJa18xYU9XUk5QcWxPLVJVTmUzVjhESldTU2U0eUgybFp4MG52cy1rIn0.eyJleHAiOjE3NTU4OTkwMDQsImlhdCI6MTc1NTg5NzIwNCwianRpIjoiZmNmMjhiODAtYjJlYy00YWZjLTlhZTItNDQ1NDVkYmM4ZTlk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3OWExODJkNC1iOWYxLTQyYmYtYjBjZi00NTlkMTk5NTQyNGY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3OWExODJkNC1iOWYxLTQyYmYtYjBjZi00NTlkMTk5NTQyNGY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doNiQQwhI_PvF0pHWwOwzIOEqanHnOThvTFwkbVGg3bwUjxCV5RX79PgFKztrYz3D7RrmrCBbgqhxLwmv7DRtQBY6AApym_S24iTgx_V2Sjm0iGMcGY_QxlOdeR9DZ6DHy4wbpba-1s_hgaDFTGAtiYeHxDqM-uT482zNjRnjSH26-gx3hNVuqnTGxeDQ4gvcq_z_uGvm9oByGp_W4LW7HXL-QZOtWBn2nGc3koCilRyYZcTyO4QhjQk7kjQajYM3ebUdjJqNXrrz5qEsqwXjnUweX_G5a-TGxi6ecqF0KavSeWpDJjAzhCehiup07Y1_DasNFhecOOzui_Qk9axxQ"/>
    <n v="101"/>
    <s v="101 | Rosa Odar Prueba"/>
    <s v="application/json, text/plain, */*"/>
    <m/>
    <n v="20100010136"/>
    <s v="comunes-query"/>
    <s v="https://gateway-apim-test.vuce.gob.pe/pass-through-https-cert/cp2/comunes-query/1.0/documentos?descripcionAcronimo=DGZ"/>
    <n v="118"/>
    <n v="95"/>
    <s v="https://gateway-apim-test.vuce.gob.pe/pass-through-https-cert/cp2/comunes-query/1.0/documentos?"/>
    <s v="https://gateway-apim-test.vuce.gob.pe/pass-through-https-cert/cp2/comunes-query/1.0/documentos?"/>
    <x v="2"/>
  </r>
  <r>
    <s v="Solicitud de despacho"/>
    <x v="0"/>
    <x v="0"/>
    <x v="148"/>
    <x v="3"/>
    <s v="https://gateway-apim-test.vuce.gob.pe/pass-through-https-cert/cp2/comunes-query/1.0/documentos?descripcionAcronimo=DGZ"/>
    <m/>
    <s v="Bearer eyJhbGciOiJSUzI1NiIsInR5cCIgOiAiSldUIiwia2lkIiA6ICJZbzNJa18xYU9XUk5QcWxPLVJVTmUzVjhESldTU2U0eUgybFp4MG52cy1rIn0.eyJleHAiOjE3NTU4OTkwMDQsImlhdCI6MTc1NTg5NzIwNCwianRpIjoiZmNmMjhiODAtYjJlYy00YWZjLTlhZTItNDQ1NDVkYmM4ZTlk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3OWExODJkNC1iOWYxLTQyYmYtYjBjZi00NTlkMTk5NTQyNGY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3OWExODJkNC1iOWYxLTQyYmYtYjBjZi00NTlkMTk5NTQyNGY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doNiQQwhI_PvF0pHWwOwzIOEqanHnOThvTFwkbVGg3bwUjxCV5RX79PgFKztrYz3D7RrmrCBbgqhxLwmv7DRtQBY6AApym_S24iTgx_V2Sjm0iGMcGY_QxlOdeR9DZ6DHy4wbpba-1s_hgaDFTGAtiYeHxDqM-uT482zNjRnjSH26-gx3hNVuqnTGxeDQ4gvcq_z_uGvm9oByGp_W4LW7HXL-QZOtWBn2nGc3koCilRyYZcTyO4QhjQk7kjQajYM3ebUdjJqNXrrz5qEsqwXjnUweX_G5a-TGxi6ecqF0KavSeWpDJjAzhCehiup07Y1_DasNFhecOOzui_Qk9axxQ"/>
    <n v="101"/>
    <s v="101 | Rosa Odar Prueba"/>
    <s v="application/json, text/plain, */*"/>
    <m/>
    <n v="20100010136"/>
    <s v="comunes-query"/>
    <s v="https://gateway-apim-test.vuce.gob.pe/pass-through-https-cert/cp2/comunes-query/1.0/documentos?descripcionAcronimo=DGZ"/>
    <n v="118"/>
    <n v="95"/>
    <s v="https://gateway-apim-test.vuce.gob.pe/pass-through-https-cert/cp2/comunes-query/1.0/documentos?"/>
    <s v="https://gateway-apim-test.vuce.gob.pe/pass-through-https-cert/cp2/comunes-query/1.0/documentos?"/>
    <x v="2"/>
  </r>
  <r>
    <s v="Solicitud de despacho"/>
    <x v="0"/>
    <x v="0"/>
    <x v="148"/>
    <x v="3"/>
    <s v="https://gateway-apim-test.vuce.gob.pe/pass-through-https-cert/cp2/comunes-query/1.0/documentos?descripcionAcronimo=DGZ"/>
    <m/>
    <s v="Bearer eyJhbGciOiJSUzI1NiIsInR5cCIgOiAiSldUIiwia2lkIiA6ICJZbzNJa18xYU9XUk5QcWxPLVJVTmUzVjhESldTU2U0eUgybFp4MG52cy1rIn0.eyJleHAiOjE3NTU4OTkwMDQsImlhdCI6MTc1NTg5NzIwNCwianRpIjoiZmNmMjhiODAtYjJlYy00YWZjLTlhZTItNDQ1NDVkYmM4ZTlk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3OWExODJkNC1iOWYxLTQyYmYtYjBjZi00NTlkMTk5NTQyNGY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3OWExODJkNC1iOWYxLTQyYmYtYjBjZi00NTlkMTk5NTQyNGY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doNiQQwhI_PvF0pHWwOwzIOEqanHnOThvTFwkbVGg3bwUjxCV5RX79PgFKztrYz3D7RrmrCBbgqhxLwmv7DRtQBY6AApym_S24iTgx_V2Sjm0iGMcGY_QxlOdeR9DZ6DHy4wbpba-1s_hgaDFTGAtiYeHxDqM-uT482zNjRnjSH26-gx3hNVuqnTGxeDQ4gvcq_z_uGvm9oByGp_W4LW7HXL-QZOtWBn2nGc3koCilRyYZcTyO4QhjQk7kjQajYM3ebUdjJqNXrrz5qEsqwXjnUweX_G5a-TGxi6ecqF0KavSeWpDJjAzhCehiup07Y1_DasNFhecOOzui_Qk9axxQ"/>
    <n v="101"/>
    <s v="101 | Rosa Odar Prueba"/>
    <s v="application/json, text/plain, */*"/>
    <m/>
    <n v="20100010136"/>
    <s v="comunes-query"/>
    <s v="https://gateway-apim-test.vuce.gob.pe/pass-through-https-cert/cp2/comunes-query/1.0/documentos?descripcionAcronimo=DGZ"/>
    <n v="118"/>
    <n v="95"/>
    <s v="https://gateway-apim-test.vuce.gob.pe/pass-through-https-cert/cp2/comunes-query/1.0/documentos?"/>
    <s v="https://gateway-apim-test.vuce.gob.pe/pass-through-https-cert/cp2/comunes-query/1.0/documentos?"/>
    <x v="2"/>
  </r>
  <r>
    <s v="Solicitud de despacho"/>
    <x v="0"/>
    <x v="0"/>
    <x v="149"/>
    <x v="3"/>
    <s v="https://gateway-apim-test.vuce.gob.pe/pass-through-https-cert/cp2/comunes-query/1.0/documentos?descripcionAcronimo=DGZ"/>
    <m/>
    <s v="Bearer eyJhbGciOiJSUzI1NiIsInR5cCIgOiAiSldUIiwia2lkIiA6ICJZbzNJa18xYU9XUk5QcWxPLVJVTmUzVjhESldTU2U0eUgybFp4MG52cy1rIn0.eyJleHAiOjE3NTU4OTk1NTEsImlhdCI6MTc1NTg5Nzc1MSwianRpIjoiZWQ4MDc3M2EtZWJjMy00ODkxLWFjNzMtYWZlMDE4ZWVhNjY5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0OGYzZmZlNS0zMTNiLTQ3OWUtODM5Yi0zNzQzZDllNTkyNzA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0OGYzZmZlNS0zMTNiLTQ3OWUtODM5Yi0zNzQzZDllNTkyNzA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a-PLV6iRuzP35AH9KyL3OKbcMF0sOpi6VxF18s-M3Xo5zWvquoy-QN1VVkpLMP3wxZvdd7nD_pu6PO09T3WPTRorb336HywBcoJi3B8gv2k1dcjxzX1MPjrp0DRQUFom5m3Ex3iNGrC3vWSMkAYaenwqbC0Gg6cRuuuAZVDRxXZ5UmFR0Ek2rCI9u9iIWbr4HYIQyDh03WOJ-44FRQhWbQoUYB3-bBs40xn2fbZq52-uItoDHMmUnfzKx7RiUqP9nfc5i3E0S8NL1poI_zcY0ohVsuUq2iiolGoyx2fXGHgmjGkFDoYPGLyVhXs6PA77UBoeVljD3AfwuJUnHcfLqg"/>
    <n v="101"/>
    <s v="101 | Rosa Odar Prueba"/>
    <s v="application/json, text/plain, */*"/>
    <m/>
    <n v="20100010136"/>
    <s v="comunes-query"/>
    <s v="https://gateway-apim-test.vuce.gob.pe/pass-through-https-cert/cp2/comunes-query/1.0/documentos?descripcionAcronimo=DGZ"/>
    <n v="118"/>
    <n v="95"/>
    <s v="https://gateway-apim-test.vuce.gob.pe/pass-through-https-cert/cp2/comunes-query/1.0/documentos?"/>
    <s v="https://gateway-apim-test.vuce.gob.pe/pass-through-https-cert/cp2/comunes-query/1.0/documentos?"/>
    <x v="2"/>
  </r>
  <r>
    <s v="Solicitud de despacho"/>
    <x v="0"/>
    <x v="0"/>
    <x v="150"/>
    <x v="3"/>
    <s v="https://gateway-apim-test.vuce.gob.pe/pass-through-https-cert/cp2/comunes-query/1.0/documentos?descripcionAcronimo=DGZ"/>
    <m/>
    <s v="Bearer eyJhbGciOiJSUzI1NiIsInR5cCIgOiAiSldUIiwia2lkIiA6ICJZbzNJa18xYU9XUk5QcWxPLVJVTmUzVjhESldTU2U0eUgybFp4MG52cy1rIn0.eyJleHAiOjE3NTU5MDA2MTMsImlhdCI6MTc1NTg5ODgxMywianRpIjoiNjhjMWJkMzQtZWRiYS00MGUxLWJiNzctZjcxNmM2YmEyNDE2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5ZjJjNTJmYS01NjE0LTQ1NDgtOTYyZi1jYmJkZDIxZjdhZmU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5ZjJjNTJmYS01NjE0LTQ1NDgtOTYyZi1jYmJkZDIxZjdhZmU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m6aRVCeGybjpb7ttl555BXRaixPo9Y90Ho2x8I7kutf4D-vRjkRTSSWjKnp5aCqzLi8WYgPVlF0XRPB3IBee6KY502tqyNKEluO2Z02xCDYI-coCRcjpKZxMVYSGxf0Ed8S4-EcoYEfYUwL-AX3PTGMxoEDWo4Fis0R3UdmmoEg_OFo3Nw1UD2ZkUG7Lz9mVsU2hvfWwQaTPLZhjRl8e5NduSuCX2faDNAZRKn_J6O576GnIvQOl3D5fOn2qNhqETpms--OxzUl6pC1kC1EPgbEGk2Pt2BLyFn2hdX5h0rboW1G482ZSOdthhc0xrhbpqkSqISDYAwA_aCBB6I2KJA"/>
    <n v="101"/>
    <s v="101 | Rosa Odar Prueba"/>
    <s v="application/json, text/plain, */*"/>
    <m/>
    <n v="20100010136"/>
    <s v="comunes-query"/>
    <s v="https://gateway-apim-test.vuce.gob.pe/pass-through-https-cert/cp2/comunes-query/1.0/documentos?descripcionAcronimo=DGZ"/>
    <n v="118"/>
    <n v="95"/>
    <s v="https://gateway-apim-test.vuce.gob.pe/pass-through-https-cert/cp2/comunes-query/1.0/documentos?"/>
    <s v="https://gateway-apim-test.vuce.gob.pe/pass-through-https-cert/cp2/comunes-query/1.0/documentos?"/>
    <x v="2"/>
  </r>
  <r>
    <s v="Solicitud de despacho"/>
    <x v="0"/>
    <x v="0"/>
    <x v="151"/>
    <x v="3"/>
    <s v="https://gateway-apim-test.vuce.gob.pe/pass-through-https-cert/cp2/comunes-query/1.0/documentos-adjuntos?pestanaId=64"/>
    <m/>
    <s v="Bearer eyJhbGciOiJSUzI1NiIsInR5cCIgOiAiSldUIiwia2lkIiA6ICJZbzNJa18xYU9XUk5QcWxPLVJVTmUzVjhESldTU2U0eUgybFp4MG52cy1rIn0.eyJleHAiOjE3NTU4OTgzNjMsImlhdCI6MTc1NTg5NjU2MywianRpIjoiYjAwYjkzYmUtYzBlMi00OTAyLTk3MTAtMDU3MWNkNTgzZTEz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JjMmY3NmQ5OS0xZTM1LTQwOGYtYjA2OS1jMzFmNjg4ZTZiOWE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JjMmY3NmQ5OS0xZTM1LTQwOGYtYjA2OS1jMzFmNjg4ZTZiOWE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bN_nXYfc2j7Jjnp7O-YOTGVQZ0bMAEtKPV41wTUSJDEPOHhUYFCWmiZsMGdmGetSdYadTucsaq9AKxpJJ25OrbdF-jHv-rm6JM7ft3H5Pe6rM3ultv_65Ioje0F1-bRNbck4SupHvZ4QCAE_9VHWtYxJ2b_stXLdWfWDls1rCE_cW1FarqgAK4S7KSx8zowDUcchMEviho59QCzjtHfeeUiDeEzwHhih1FRwnUK-e8a-QQutk42G5AuMBvuRWDAsvnvpx99bbUoKwfj_Tl7DDwFZNM_gkZemmekk5ZbHEIbf1Wtg3QmnwsFJRn9vNH91zFhGZHv-17IiCTtSkiCQgw"/>
    <n v="101"/>
    <s v="101 | Rosa Odar Prueba"/>
    <s v="application/json, text/plain, */*"/>
    <m/>
    <n v="20100010136"/>
    <s v="comunes-query"/>
    <s v="https://gateway-apim-test.vuce.gob.pe/pass-through-https-cert/cp2/comunes-query/1.0/documentos-adjuntos?pestanaId=64"/>
    <n v="116"/>
    <n v="104"/>
    <s v="https://gateway-apim-test.vuce.gob.pe/pass-through-https-cert/cp2/comunes-query/1.0/documentos-adjuntos?"/>
    <s v="https://gateway-apim-test.vuce.gob.pe/pass-through-https-cert/cp2/comunes-query/1.0/documentos-adjuntos?"/>
    <x v="3"/>
  </r>
  <r>
    <s v="Solicitud de despacho"/>
    <x v="0"/>
    <x v="0"/>
    <x v="146"/>
    <x v="3"/>
    <s v="https://gateway-apim-test.vuce.gob.pe/pass-through-https-cert/cp2/comunes-query/1.0/master/allByCode?code=terminal"/>
    <m/>
    <s v="Bearer eyJhbGciOiJSUzI1NiIsInR5cCIgOiAiSldUIiwia2lkIiA6ICJZbzNJa18xYU9XUk5QcWxPLVJVTmUzVjhESldTU2U0eUgybFp4MG52cy1rIn0.eyJleHAiOjE3NTU4OTgzNjMsImlhdCI6MTc1NTg5NjU2MywianRpIjoiYjAwYjkzYmUtYzBlMi00OTAyLTk3MTAtMDU3MWNkNTgzZTEz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JjMmY3NmQ5OS0xZTM1LTQwOGYtYjA2OS1jMzFmNjg4ZTZiOWE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JjMmY3NmQ5OS0xZTM1LTQwOGYtYjA2OS1jMzFmNjg4ZTZiOWE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bN_nXYfc2j7Jjnp7O-YOTGVQZ0bMAEtKPV41wTUSJDEPOHhUYFCWmiZsMGdmGetSdYadTucsaq9AKxpJJ25OrbdF-jHv-rm6JM7ft3H5Pe6rM3ultv_65Ioje0F1-bRNbck4SupHvZ4QCAE_9VHWtYxJ2b_stXLdWfWDls1rCE_cW1FarqgAK4S7KSx8zowDUcchMEviho59QCzjtHfeeUiDeEzwHhih1FRwnUK-e8a-QQutk42G5AuMBvuRWDAsvnvpx99bbUoKwfj_Tl7DDwFZNM_gkZemmekk5ZbHEIbf1Wtg3QmnwsFJRn9vNH91zFhGZHv-17IiCTtSkiCQgw"/>
    <n v="101"/>
    <s v="101 | Rosa Odar Prueba"/>
    <s v="application/json, text/plain, */*"/>
    <m/>
    <n v="20100010136"/>
    <s v="comunes-query"/>
    <s v="https://gateway-apim-test.vuce.gob.pe/pass-through-https-cert/cp2/comunes-query/1.0/master/allByCode?code=terminal"/>
    <n v="114"/>
    <n v="101"/>
    <s v="https://gateway-apim-test.vuce.gob.pe/pass-through-https-cert/cp2/comunes-query/1.0/master/allByCode?"/>
    <s v="https://gateway-apim-test.vuce.gob.pe/pass-through-https-cert/cp2/comunes-query/1.0/master/allByCode?"/>
    <x v="46"/>
  </r>
  <r>
    <s v="Solicitud de despacho"/>
    <x v="0"/>
    <x v="0"/>
    <x v="151"/>
    <x v="3"/>
    <s v="https://gateway-apim-test.vuce.gob.pe/pass-through-https-cert/cp2/comunes-query/1.0/master/allByCodeAndAttribute?clase=%27DUE%27&amp;code=documento&amp;estado=%27S%27"/>
    <m/>
    <s v="Bearer eyJhbGciOiJSUzI1NiIsInR5cCIgOiAiSldUIiwia2lkIiA6ICJZbzNJa18xYU9XUk5QcWxPLVJVTmUzVjhESldTU2U0eUgybFp4MG52cy1rIn0.eyJleHAiOjE3NTU4OTgzNjMsImlhdCI6MTc1NTg5NjU2MywianRpIjoiYjAwYjkzYmUtYzBlMi00OTAyLTk3MTAtMDU3MWNkNTgzZTEz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JjMmY3NmQ5OS0xZTM1LTQwOGYtYjA2OS1jMzFmNjg4ZTZiOWE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JjMmY3NmQ5OS0xZTM1LTQwOGYtYjA2OS1jMzFmNjg4ZTZiOWE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bN_nXYfc2j7Jjnp7O-YOTGVQZ0bMAEtKPV41wTUSJDEPOHhUYFCWmiZsMGdmGetSdYadTucsaq9AKxpJJ25OrbdF-jHv-rm6JM7ft3H5Pe6rM3ultv_65Ioje0F1-bRNbck4SupHvZ4QCAE_9VHWtYxJ2b_stXLdWfWDls1rCE_cW1FarqgAK4S7KSx8zowDUcchMEviho59QCzjtHfeeUiDeEzwHhih1FRwnUK-e8a-QQutk42G5AuMBvuRWDAsvnvpx99bbUoKwfj_Tl7DDwFZNM_gkZemmekk5ZbHEIbf1Wtg3QmnwsFJRn9vNH91zFhGZHv-17IiCTtSkiCQgw"/>
    <n v="101"/>
    <s v="101 | Rosa Odar Prueba"/>
    <s v="application/json, text/plain, */*"/>
    <m/>
    <n v="20100010136"/>
    <s v="comunes-query"/>
    <s v="https://gateway-apim-test.vuce.gob.pe/pass-through-https-cert/cp2/comunes-query/1.0/master/allByCodeAndAttribute?clase=%27DUE%27&amp;code=documento&amp;estado=%27S%27"/>
    <n v="158"/>
    <n v="113"/>
    <s v="https://gateway-apim-test.vuce.gob.pe/pass-through-https-cert/cp2/comunes-query/1.0/master/allByCodeAndAttribute?"/>
    <s v="https://gateway-apim-test.vuce.gob.pe/pass-through-https-cert/cp2/comunes-query/1.0/master/allByCodeAndAttribute?"/>
    <x v="4"/>
  </r>
  <r>
    <s v="Solicitud de despacho"/>
    <x v="0"/>
    <x v="0"/>
    <x v="147"/>
    <x v="3"/>
    <s v="https://gateway-apim-test.vuce.gob.pe/pass-through-https-cert/cp2/comunes-query/1.0/master/allByCodeAndAttribute?code=actividadEntidadPuerto&amp;actividad_id=4&amp;cod_puerto_nacional=%27CLL%27"/>
    <m/>
    <s v="Bearer eyJhbGciOiJSUzI1NiIsInR5cCIgOiAiSldUIiwia2lkIiA6ICJZbzNJa18xYU9XUk5QcWxPLVJVTmUzVjhESldTU2U0eUgybFp4MG52cy1rIn0.eyJleHAiOjE3NTU4OTkwMDQsImlhdCI6MTc1NTg5NzIwNCwianRpIjoiZmNmMjhiODAtYjJlYy00YWZjLTlhZTItNDQ1NDVkYmM4ZTlk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3OWExODJkNC1iOWYxLTQyYmYtYjBjZi00NTlkMTk5NTQyNGY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3OWExODJkNC1iOWYxLTQyYmYtYjBjZi00NTlkMTk5NTQyNGY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doNiQQwhI_PvF0pHWwOwzIOEqanHnOThvTFwkbVGg3bwUjxCV5RX79PgFKztrYz3D7RrmrCBbgqhxLwmv7DRtQBY6AApym_S24iTgx_V2Sjm0iGMcGY_QxlOdeR9DZ6DHy4wbpba-1s_hgaDFTGAtiYeHxDqM-uT482zNjRnjSH26-gx3hNVuqnTGxeDQ4gvcq_z_uGvm9oByGp_W4LW7HXL-QZOtWBn2nGc3koCilRyYZcTyO4QhjQk7kjQajYM3ebUdjJqNXrrz5qEsqwXjnUweX_G5a-TGxi6ecqF0KavSeWpDJjAzhCehiup07Y1_DasNFhecOOzui_Qk9axxQ"/>
    <n v="101"/>
    <s v="101 | Rosa Odar Prueba"/>
    <s v="application/json, text/plain, */*"/>
    <m/>
    <n v="20100010136"/>
    <s v="comunes-query"/>
    <s v="https://gateway-apim-test.vuce.gob.pe/pass-through-https-cert/cp2/comunes-query/1.0/master/allByCodeAndAttribute?code=actividadEntidadPuerto&amp;actividad_id=4&amp;cod_puerto_nacional=%27CLL%27"/>
    <n v="185"/>
    <n v="113"/>
    <s v="https://gateway-apim-test.vuce.gob.pe/pass-through-https-cert/cp2/comunes-query/1.0/master/allByCodeAndAttribute?"/>
    <s v="https://gateway-apim-test.vuce.gob.pe/pass-through-https-cert/cp2/comunes-query/1.0/master/allByCodeAndAttribute?"/>
    <x v="4"/>
  </r>
  <r>
    <s v="Solicitud de despacho"/>
    <x v="0"/>
    <x v="0"/>
    <x v="149"/>
    <x v="3"/>
    <s v="https://gateway-apim-test.vuce.gob.pe/pass-through-https-cert/cp2/comunes-query/1.0/master/allByCodeAndAttribute?code=actividadEntidadPuerto&amp;actividad_id=4&amp;cod_puerto_nacional=%27CLL%27"/>
    <m/>
    <s v="Bearer eyJhbGciOiJSUzI1NiIsInR5cCIgOiAiSldUIiwia2lkIiA6ICJZbzNJa18xYU9XUk5QcWxPLVJVTmUzVjhESldTU2U0eUgybFp4MG52cy1rIn0.eyJleHAiOjE3NTU4OTk1NTEsImlhdCI6MTc1NTg5Nzc1MSwianRpIjoiZWQ4MDc3M2EtZWJjMy00ODkxLWFjNzMtYWZlMDE4ZWVhNjY5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0OGYzZmZlNS0zMTNiLTQ3OWUtODM5Yi0zNzQzZDllNTkyNzA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0OGYzZmZlNS0zMTNiLTQ3OWUtODM5Yi0zNzQzZDllNTkyNzA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a-PLV6iRuzP35AH9KyL3OKbcMF0sOpi6VxF18s-M3Xo5zWvquoy-QN1VVkpLMP3wxZvdd7nD_pu6PO09T3WPTRorb336HywBcoJi3B8gv2k1dcjxzX1MPjrp0DRQUFom5m3Ex3iNGrC3vWSMkAYaenwqbC0Gg6cRuuuAZVDRxXZ5UmFR0Ek2rCI9u9iIWbr4HYIQyDh03WOJ-44FRQhWbQoUYB3-bBs40xn2fbZq52-uItoDHMmUnfzKx7RiUqP9nfc5i3E0S8NL1poI_zcY0ohVsuUq2iiolGoyx2fXGHgmjGkFDoYPGLyVhXs6PA77UBoeVljD3AfwuJUnHcfLqg"/>
    <n v="101"/>
    <s v="101 | Rosa Odar Prueba"/>
    <s v="application/json, text/plain, */*"/>
    <m/>
    <n v="20100010136"/>
    <s v="comunes-query"/>
    <s v="https://gateway-apim-test.vuce.gob.pe/pass-through-https-cert/cp2/comunes-query/1.0/master/allByCodeAndAttribute?code=actividadEntidadPuerto&amp;actividad_id=4&amp;cod_puerto_nacional=%27CLL%27"/>
    <n v="185"/>
    <n v="113"/>
    <s v="https://gateway-apim-test.vuce.gob.pe/pass-through-https-cert/cp2/comunes-query/1.0/master/allByCodeAndAttribute?"/>
    <s v="https://gateway-apim-test.vuce.gob.pe/pass-through-https-cert/cp2/comunes-query/1.0/master/allByCodeAndAttribute?"/>
    <x v="4"/>
  </r>
  <r>
    <s v="Solicitud de despacho"/>
    <x v="0"/>
    <x v="0"/>
    <x v="150"/>
    <x v="3"/>
    <s v="https://gateway-apim-test.vuce.gob.pe/pass-through-https-cert/cp2/comunes-query/1.0/master/allByCodeAndAttribute?code=actividadEntidadPuerto&amp;actividad_id=4&amp;cod_puerto_nacional=%27CLL%27"/>
    <m/>
    <s v="Bearer eyJhbGciOiJSUzI1NiIsInR5cCIgOiAiSldUIiwia2lkIiA6ICJZbzNJa18xYU9XUk5QcWxPLVJVTmUzVjhESldTU2U0eUgybFp4MG52cy1rIn0.eyJleHAiOjE3NTU5MDA2MTMsImlhdCI6MTc1NTg5ODgxMywianRpIjoiNjhjMWJkMzQtZWRiYS00MGUxLWJiNzctZjcxNmM2YmEyNDE2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5ZjJjNTJmYS01NjE0LTQ1NDgtOTYyZi1jYmJkZDIxZjdhZmU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5ZjJjNTJmYS01NjE0LTQ1NDgtOTYyZi1jYmJkZDIxZjdhZmU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m6aRVCeGybjpb7ttl555BXRaixPo9Y90Ho2x8I7kutf4D-vRjkRTSSWjKnp5aCqzLi8WYgPVlF0XRPB3IBee6KY502tqyNKEluO2Z02xCDYI-coCRcjpKZxMVYSGxf0Ed8S4-EcoYEfYUwL-AX3PTGMxoEDWo4Fis0R3UdmmoEg_OFo3Nw1UD2ZkUG7Lz9mVsU2hvfWwQaTPLZhjRl8e5NduSuCX2faDNAZRKn_J6O576GnIvQOl3D5fOn2qNhqETpms--OxzUl6pC1kC1EPgbEGk2Pt2BLyFn2hdX5h0rboW1G482ZSOdthhc0xrhbpqkSqISDYAwA_aCBB6I2KJA"/>
    <n v="101"/>
    <s v="101 | Rosa Odar Prueba"/>
    <s v="application/json, text/plain, */*"/>
    <m/>
    <n v="20100010136"/>
    <s v="comunes-query"/>
    <s v="https://gateway-apim-test.vuce.gob.pe/pass-through-https-cert/cp2/comunes-query/1.0/master/allByCodeAndAttribute?code=actividadEntidadPuerto&amp;actividad_id=4&amp;cod_puerto_nacional=%27CLL%27"/>
    <n v="185"/>
    <n v="113"/>
    <s v="https://gateway-apim-test.vuce.gob.pe/pass-through-https-cert/cp2/comunes-query/1.0/master/allByCodeAndAttribute?"/>
    <s v="https://gateway-apim-test.vuce.gob.pe/pass-through-https-cert/cp2/comunes-query/1.0/master/allByCodeAndAttribute?"/>
    <x v="4"/>
  </r>
  <r>
    <s v="Solicitud de despacho"/>
    <x v="0"/>
    <x v="0"/>
    <x v="152"/>
    <x v="3"/>
    <s v="https://gateway-apim-test.vuce.gob.pe/pass-through-https-cert/cp2/comunes-query/1.0/master/findByCode?codigo=PARAMETROS_GENERALES"/>
    <m/>
    <s v="Bearer eyJhbGciOiJSUzI1NiIsInR5cCIgOiAiSldUIiwia2lkIiA6ICJZbzNJa18xYU9XUk5QcWxPLVJVTmUzVjhESldTU2U0eUgybFp4MG52cy1rIn0.eyJleHAiOjE3NTU4OTkwMDQsImlhdCI6MTc1NTg5NzIwNCwianRpIjoiZmNmMjhiODAtYjJlYy00YWZjLTlhZTItNDQ1NDVkYmM4ZTlk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3OWExODJkNC1iOWYxLTQyYmYtYjBjZi00NTlkMTk5NTQyNGY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3OWExODJkNC1iOWYxLTQyYmYtYjBjZi00NTlkMTk5NTQyNGY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doNiQQwhI_PvF0pHWwOwzIOEqanHnOThvTFwkbVGg3bwUjxCV5RX79PgFKztrYz3D7RrmrCBbgqhxLwmv7DRtQBY6AApym_S24iTgx_V2Sjm0iGMcGY_QxlOdeR9DZ6DHy4wbpba-1s_hgaDFTGAtiYeHxDqM-uT482zNjRnjSH26-gx3hNVuqnTGxeDQ4gvcq_z_uGvm9oByGp_W4LW7HXL-QZOtWBn2nGc3koCilRyYZcTyO4QhjQk7kjQajYM3ebUdjJqNXrrz5qEsqwXjnUweX_G5a-TGxi6ecqF0KavSeWpDJjAzhCehiup07Y1_DasNFhecOOzui_Qk9axxQ"/>
    <n v="101"/>
    <s v="101 | Rosa Odar Prueba"/>
    <s v="application/json, text/plain, */*"/>
    <m/>
    <n v="20100010136"/>
    <s v="comunes-query"/>
    <s v="https://gateway-apim-test.vuce.gob.pe/pass-through-https-cert/cp2/comunes-query/1.0/master/findByCode?codigo=PARAMETROS_GENERALES"/>
    <n v="129"/>
    <n v="102"/>
    <s v="https://gateway-apim-test.vuce.gob.pe/pass-through-https-cert/cp2/comunes-query/1.0/master/findByCode?"/>
    <s v="https://gateway-apim-test.vuce.gob.pe/pass-through-https-cert/cp2/comunes-query/1.0/master/findByCode?"/>
    <x v="6"/>
  </r>
  <r>
    <s v="Solicitud de despacho"/>
    <x v="0"/>
    <x v="0"/>
    <x v="147"/>
    <x v="3"/>
    <s v="https://gateway-apim-test.vuce.gob.pe/pass-through-https-cert/cp2/comunes-query/1.0/master/findByCode?codigo=PARAMETROS_GENERALES"/>
    <m/>
    <s v="Bearer eyJhbGciOiJSUzI1NiIsInR5cCIgOiAiSldUIiwia2lkIiA6ICJZbzNJa18xYU9XUk5QcWxPLVJVTmUzVjhESldTU2U0eUgybFp4MG52cy1rIn0.eyJleHAiOjE3NTU4OTkwMDQsImlhdCI6MTc1NTg5NzIwNCwianRpIjoiZmNmMjhiODAtYjJlYy00YWZjLTlhZTItNDQ1NDVkYmM4ZTlk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3OWExODJkNC1iOWYxLTQyYmYtYjBjZi00NTlkMTk5NTQyNGY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3OWExODJkNC1iOWYxLTQyYmYtYjBjZi00NTlkMTk5NTQyNGY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doNiQQwhI_PvF0pHWwOwzIOEqanHnOThvTFwkbVGg3bwUjxCV5RX79PgFKztrYz3D7RrmrCBbgqhxLwmv7DRtQBY6AApym_S24iTgx_V2Sjm0iGMcGY_QxlOdeR9DZ6DHy4wbpba-1s_hgaDFTGAtiYeHxDqM-uT482zNjRnjSH26-gx3hNVuqnTGxeDQ4gvcq_z_uGvm9oByGp_W4LW7HXL-QZOtWBn2nGc3koCilRyYZcTyO4QhjQk7kjQajYM3ebUdjJqNXrrz5qEsqwXjnUweX_G5a-TGxi6ecqF0KavSeWpDJjAzhCehiup07Y1_DasNFhecOOzui_Qk9axxQ"/>
    <n v="101"/>
    <s v="101 | Rosa Odar Prueba"/>
    <s v="application/json, text/plain, */*"/>
    <m/>
    <n v="20100010136"/>
    <s v="comunes-query"/>
    <s v="https://gateway-apim-test.vuce.gob.pe/pass-through-https-cert/cp2/comunes-query/1.0/master/findByCode?codigo=PARAMETROS_GENERALES"/>
    <n v="129"/>
    <n v="102"/>
    <s v="https://gateway-apim-test.vuce.gob.pe/pass-through-https-cert/cp2/comunes-query/1.0/master/findByCode?"/>
    <s v="https://gateway-apim-test.vuce.gob.pe/pass-through-https-cert/cp2/comunes-query/1.0/master/findByCode?"/>
    <x v="6"/>
  </r>
  <r>
    <s v="Solicitud de despacho"/>
    <x v="0"/>
    <x v="0"/>
    <x v="147"/>
    <x v="3"/>
    <s v="https://gateway-apim-test.vuce.gob.pe/pass-through-https-cert/cp2/comunes-query/1.0/master/findByCode?codigo=PARAMETROS_GENERALES"/>
    <m/>
    <s v="Bearer eyJhbGciOiJSUzI1NiIsInR5cCIgOiAiSldUIiwia2lkIiA6ICJZbzNJa18xYU9XUk5QcWxPLVJVTmUzVjhESldTU2U0eUgybFp4MG52cy1rIn0.eyJleHAiOjE3NTU4OTkwMDQsImlhdCI6MTc1NTg5NzIwNCwianRpIjoiZmNmMjhiODAtYjJlYy00YWZjLTlhZTItNDQ1NDVkYmM4ZTlk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3OWExODJkNC1iOWYxLTQyYmYtYjBjZi00NTlkMTk5NTQyNGY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3OWExODJkNC1iOWYxLTQyYmYtYjBjZi00NTlkMTk5NTQyNGY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doNiQQwhI_PvF0pHWwOwzIOEqanHnOThvTFwkbVGg3bwUjxCV5RX79PgFKztrYz3D7RrmrCBbgqhxLwmv7DRtQBY6AApym_S24iTgx_V2Sjm0iGMcGY_QxlOdeR9DZ6DHy4wbpba-1s_hgaDFTGAtiYeHxDqM-uT482zNjRnjSH26-gx3hNVuqnTGxeDQ4gvcq_z_uGvm9oByGp_W4LW7HXL-QZOtWBn2nGc3koCilRyYZcTyO4QhjQk7kjQajYM3ebUdjJqNXrrz5qEsqwXjnUweX_G5a-TGxi6ecqF0KavSeWpDJjAzhCehiup07Y1_DasNFhecOOzui_Qk9axxQ"/>
    <n v="101"/>
    <s v="101 | Rosa Odar Prueba"/>
    <s v="application/json, text/plain, */*"/>
    <m/>
    <n v="20100010136"/>
    <s v="comunes-query"/>
    <s v="https://gateway-apim-test.vuce.gob.pe/pass-through-https-cert/cp2/comunes-query/1.0/master/findByCode?codigo=PARAMETROS_GENERALES"/>
    <n v="129"/>
    <n v="102"/>
    <s v="https://gateway-apim-test.vuce.gob.pe/pass-through-https-cert/cp2/comunes-query/1.0/master/findByCode?"/>
    <s v="https://gateway-apim-test.vuce.gob.pe/pass-through-https-cert/cp2/comunes-query/1.0/master/findByCode?"/>
    <x v="6"/>
  </r>
  <r>
    <s v="Solicitud de despacho"/>
    <x v="0"/>
    <x v="0"/>
    <x v="149"/>
    <x v="3"/>
    <s v="https://gateway-apim-test.vuce.gob.pe/pass-through-https-cert/cp2/comunes-query/1.0/master/findByCode?codigo=PARAMETROS_GENERALES"/>
    <m/>
    <s v="Bearer eyJhbGciOiJSUzI1NiIsInR5cCIgOiAiSldUIiwia2lkIiA6ICJZbzNJa18xYU9XUk5QcWxPLVJVTmUzVjhESldTU2U0eUgybFp4MG52cy1rIn0.eyJleHAiOjE3NTU4OTk1NTEsImlhdCI6MTc1NTg5Nzc1MSwianRpIjoiZWQ4MDc3M2EtZWJjMy00ODkxLWFjNzMtYWZlMDE4ZWVhNjY5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0OGYzZmZlNS0zMTNiLTQ3OWUtODM5Yi0zNzQzZDllNTkyNzA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0OGYzZmZlNS0zMTNiLTQ3OWUtODM5Yi0zNzQzZDllNTkyNzA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a-PLV6iRuzP35AH9KyL3OKbcMF0sOpi6VxF18s-M3Xo5zWvquoy-QN1VVkpLMP3wxZvdd7nD_pu6PO09T3WPTRorb336HywBcoJi3B8gv2k1dcjxzX1MPjrp0DRQUFom5m3Ex3iNGrC3vWSMkAYaenwqbC0Gg6cRuuuAZVDRxXZ5UmFR0Ek2rCI9u9iIWbr4HYIQyDh03WOJ-44FRQhWbQoUYB3-bBs40xn2fbZq52-uItoDHMmUnfzKx7RiUqP9nfc5i3E0S8NL1poI_zcY0ohVsuUq2iiolGoyx2fXGHgmjGkFDoYPGLyVhXs6PA77UBoeVljD3AfwuJUnHcfLqg"/>
    <n v="101"/>
    <s v="101 | Rosa Odar Prueba"/>
    <s v="application/json, text/plain, */*"/>
    <m/>
    <n v="20100010136"/>
    <s v="comunes-query"/>
    <s v="https://gateway-apim-test.vuce.gob.pe/pass-through-https-cert/cp2/comunes-query/1.0/master/findByCode?codigo=PARAMETROS_GENERALES"/>
    <n v="129"/>
    <n v="102"/>
    <s v="https://gateway-apim-test.vuce.gob.pe/pass-through-https-cert/cp2/comunes-query/1.0/master/findByCode?"/>
    <s v="https://gateway-apim-test.vuce.gob.pe/pass-through-https-cert/cp2/comunes-query/1.0/master/findByCode?"/>
    <x v="6"/>
  </r>
  <r>
    <s v="Solicitud de despacho"/>
    <x v="0"/>
    <x v="0"/>
    <x v="149"/>
    <x v="3"/>
    <s v="https://gateway-apim-test.vuce.gob.pe/pass-through-https-cert/cp2/comunes-query/1.0/master/findByCode?codigo=PARAMETROS_GENERALES"/>
    <m/>
    <s v="Bearer eyJhbGciOiJSUzI1NiIsInR5cCIgOiAiSldUIiwia2lkIiA6ICJZbzNJa18xYU9XUk5QcWxPLVJVTmUzVjhESldTU2U0eUgybFp4MG52cy1rIn0.eyJleHAiOjE3NTU4OTk1NTEsImlhdCI6MTc1NTg5Nzc1MSwianRpIjoiZWQ4MDc3M2EtZWJjMy00ODkxLWFjNzMtYWZlMDE4ZWVhNjY5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0OGYzZmZlNS0zMTNiLTQ3OWUtODM5Yi0zNzQzZDllNTkyNzA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0OGYzZmZlNS0zMTNiLTQ3OWUtODM5Yi0zNzQzZDllNTkyNzA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a-PLV6iRuzP35AH9KyL3OKbcMF0sOpi6VxF18s-M3Xo5zWvquoy-QN1VVkpLMP3wxZvdd7nD_pu6PO09T3WPTRorb336HywBcoJi3B8gv2k1dcjxzX1MPjrp0DRQUFom5m3Ex3iNGrC3vWSMkAYaenwqbC0Gg6cRuuuAZVDRxXZ5UmFR0Ek2rCI9u9iIWbr4HYIQyDh03WOJ-44FRQhWbQoUYB3-bBs40xn2fbZq52-uItoDHMmUnfzKx7RiUqP9nfc5i3E0S8NL1poI_zcY0ohVsuUq2iiolGoyx2fXGHgmjGkFDoYPGLyVhXs6PA77UBoeVljD3AfwuJUnHcfLqg"/>
    <n v="101"/>
    <s v="101 | Rosa Odar Prueba"/>
    <s v="application/json, text/plain, */*"/>
    <m/>
    <n v="20100010136"/>
    <s v="comunes-query"/>
    <s v="https://gateway-apim-test.vuce.gob.pe/pass-through-https-cert/cp2/comunes-query/1.0/master/findByCode?codigo=PARAMETROS_GENERALES"/>
    <n v="129"/>
    <n v="102"/>
    <s v="https://gateway-apim-test.vuce.gob.pe/pass-through-https-cert/cp2/comunes-query/1.0/master/findByCode?"/>
    <s v="https://gateway-apim-test.vuce.gob.pe/pass-through-https-cert/cp2/comunes-query/1.0/master/findByCode?"/>
    <x v="6"/>
  </r>
  <r>
    <s v="Solicitud de despacho"/>
    <x v="0"/>
    <x v="0"/>
    <x v="150"/>
    <x v="3"/>
    <s v="https://gateway-apim-test.vuce.gob.pe/pass-through-https-cert/cp2/comunes-query/1.0/master/findByCode?codigo=PARAMETROS_GENERALES"/>
    <m/>
    <s v="Bearer eyJhbGciOiJSUzI1NiIsInR5cCIgOiAiSldUIiwia2lkIiA6ICJZbzNJa18xYU9XUk5QcWxPLVJVTmUzVjhESldTU2U0eUgybFp4MG52cy1rIn0.eyJleHAiOjE3NTU5MDA2MTMsImlhdCI6MTc1NTg5ODgxMywianRpIjoiNjhjMWJkMzQtZWRiYS00MGUxLWJiNzctZjcxNmM2YmEyNDE2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5ZjJjNTJmYS01NjE0LTQ1NDgtOTYyZi1jYmJkZDIxZjdhZmU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5ZjJjNTJmYS01NjE0LTQ1NDgtOTYyZi1jYmJkZDIxZjdhZmU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m6aRVCeGybjpb7ttl555BXRaixPo9Y90Ho2x8I7kutf4D-vRjkRTSSWjKnp5aCqzLi8WYgPVlF0XRPB3IBee6KY502tqyNKEluO2Z02xCDYI-coCRcjpKZxMVYSGxf0Ed8S4-EcoYEfYUwL-AX3PTGMxoEDWo4Fis0R3UdmmoEg_OFo3Nw1UD2ZkUG7Lz9mVsU2hvfWwQaTPLZhjRl8e5NduSuCX2faDNAZRKn_J6O576GnIvQOl3D5fOn2qNhqETpms--OxzUl6pC1kC1EPgbEGk2Pt2BLyFn2hdX5h0rboW1G482ZSOdthhc0xrhbpqkSqISDYAwA_aCBB6I2KJA"/>
    <n v="101"/>
    <s v="101 | Rosa Odar Prueba"/>
    <s v="application/json, text/plain, */*"/>
    <m/>
    <n v="20100010136"/>
    <s v="comunes-query"/>
    <s v="https://gateway-apim-test.vuce.gob.pe/pass-through-https-cert/cp2/comunes-query/1.0/master/findByCode?codigo=PARAMETROS_GENERALES"/>
    <n v="129"/>
    <n v="102"/>
    <s v="https://gateway-apim-test.vuce.gob.pe/pass-through-https-cert/cp2/comunes-query/1.0/master/findByCode?"/>
    <s v="https://gateway-apim-test.vuce.gob.pe/pass-through-https-cert/cp2/comunes-query/1.0/master/findByCode?"/>
    <x v="6"/>
  </r>
  <r>
    <s v="Solicitud de despacho"/>
    <x v="0"/>
    <x v="0"/>
    <x v="150"/>
    <x v="3"/>
    <s v="https://gateway-apim-test.vuce.gob.pe/pass-through-https-cert/cp2/comunes-query/1.0/master/findByCode?codigo=PARAMETROS_GENERALES"/>
    <m/>
    <s v="Bearer eyJhbGciOiJSUzI1NiIsInR5cCIgOiAiSldUIiwia2lkIiA6ICJZbzNJa18xYU9XUk5QcWxPLVJVTmUzVjhESldTU2U0eUgybFp4MG52cy1rIn0.eyJleHAiOjE3NTU5MDA2MTMsImlhdCI6MTc1NTg5ODgxMywianRpIjoiNjhjMWJkMzQtZWRiYS00MGUxLWJiNzctZjcxNmM2YmEyNDE2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5ZjJjNTJmYS01NjE0LTQ1NDgtOTYyZi1jYmJkZDIxZjdhZmU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5ZjJjNTJmYS01NjE0LTQ1NDgtOTYyZi1jYmJkZDIxZjdhZmU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m6aRVCeGybjpb7ttl555BXRaixPo9Y90Ho2x8I7kutf4D-vRjkRTSSWjKnp5aCqzLi8WYgPVlF0XRPB3IBee6KY502tqyNKEluO2Z02xCDYI-coCRcjpKZxMVYSGxf0Ed8S4-EcoYEfYUwL-AX3PTGMxoEDWo4Fis0R3UdmmoEg_OFo3Nw1UD2ZkUG7Lz9mVsU2hvfWwQaTPLZhjRl8e5NduSuCX2faDNAZRKn_J6O576GnIvQOl3D5fOn2qNhqETpms--OxzUl6pC1kC1EPgbEGk2Pt2BLyFn2hdX5h0rboW1G482ZSOdthhc0xrhbpqkSqISDYAwA_aCBB6I2KJA"/>
    <n v="101"/>
    <s v="101 | Rosa Odar Prueba"/>
    <s v="application/json, text/plain, */*"/>
    <m/>
    <n v="20100010136"/>
    <s v="comunes-query"/>
    <s v="https://gateway-apim-test.vuce.gob.pe/pass-through-https-cert/cp2/comunes-query/1.0/master/findByCode?codigo=PARAMETROS_GENERALES"/>
    <n v="129"/>
    <n v="102"/>
    <s v="https://gateway-apim-test.vuce.gob.pe/pass-through-https-cert/cp2/comunes-query/1.0/master/findByCode?"/>
    <s v="https://gateway-apim-test.vuce.gob.pe/pass-through-https-cert/cp2/comunes-query/1.0/master/findByCode?"/>
    <x v="6"/>
  </r>
  <r>
    <s v="Solicitud de despacho"/>
    <x v="0"/>
    <x v="0"/>
    <x v="151"/>
    <x v="4"/>
    <s v="https://gateway-apim-test.vuce.gob.pe/pass-through-https-cert/cp2/escaladocumento-command/1.0/escala-documentos"/>
    <m/>
    <s v="Bearer eyJhbGciOiJSUzI1NiIsInR5cCIgOiAiSldUIiwia2lkIiA6ICJZbzNJa18xYU9XUk5QcWxPLVJVTmUzVjhESldTU2U0eUgybFp4MG52cy1rIn0.eyJleHAiOjE3NTU4OTgzNjMsImlhdCI6MTc1NTg5NjU2MywianRpIjoiYjAwYjkzYmUtYzBlMi00OTAyLTk3MTAtMDU3MWNkNTgzZTEz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JjMmY3NmQ5OS0xZTM1LTQwOGYtYjA2OS1jMzFmNjg4ZTZiOWE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JjMmY3NmQ5OS0xZTM1LTQwOGYtYjA2OS1jMzFmNjg4ZTZiOWE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bN_nXYfc2j7Jjnp7O-YOTGVQZ0bMAEtKPV41wTUSJDEPOHhUYFCWmiZsMGdmGetSdYadTucsaq9AKxpJJ25OrbdF-jHv-rm6JM7ft3H5Pe6rM3ultv_65Ioje0F1-bRNbck4SupHvZ4QCAE_9VHWtYxJ2b_stXLdWfWDls1rCE_cW1FarqgAK4S7KSx8zowDUcchMEviho59QCzjtHfeeUiDeEzwHhih1FRwnUK-e8a-QQutk42G5AuMBvuRWDAsvnvpx99bbUoKwfj_Tl7DDwFZNM_gkZemmekk5ZbHEIbf1Wtg3QmnwsFJRn9vNH91zFhGZHv-17IiCTtSkiCQgw"/>
    <n v="101"/>
    <s v="101 | Rosa Odar Prueba"/>
    <s v="application/json, text/plain, */*"/>
    <s v="multipart/form-data; boundary=----WebKitFormBoundary0JmnjPXmAbAcnyDa"/>
    <n v="20100010136"/>
    <s v="escaladocumento-command"/>
    <s v="https://gateway-apim-test.vuce.gob.pe/pass-through-https-cert/cp2/escaladocumento-command/1.0/escala-documentos"/>
    <n v="111"/>
    <n v="111"/>
    <s v="https://gateway-apim-test.vuce.gob.pe/pass-through-https-cert/cp2/escaladocumento-command/1.0/escala-documentos"/>
    <s v="https://gateway-apim-test.vuce.gob.pe/pass-through-https-cert/cp2/escaladocumento-command/1.0/escala-documentos"/>
    <x v="7"/>
  </r>
  <r>
    <s v="Solicitud de despacho"/>
    <x v="0"/>
    <x v="0"/>
    <x v="151"/>
    <x v="3"/>
    <s v="https://gateway-apim-test.vuce.gob.pe/pass-through-https-cert/cp2/escaladocumento-query/1.0/escala-documentos?pestanaId=64&amp;escalaId=1332&amp;indicador=S"/>
    <m/>
    <s v="Bearer eyJhbGciOiJSUzI1NiIsInR5cCIgOiAiSldUIiwia2lkIiA6ICJZbzNJa18xYU9XUk5QcWxPLVJVTmUzVjhESldTU2U0eUgybFp4MG52cy1rIn0.eyJleHAiOjE3NTU4OTgzNjMsImlhdCI6MTc1NTg5NjU2MywianRpIjoiYjAwYjkzYmUtYzBlMi00OTAyLTk3MTAtMDU3MWNkNTgzZTEz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JjMmY3NmQ5OS0xZTM1LTQwOGYtYjA2OS1jMzFmNjg4ZTZiOWE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JjMmY3NmQ5OS0xZTM1LTQwOGYtYjA2OS1jMzFmNjg4ZTZiOWE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bN_nXYfc2j7Jjnp7O-YOTGVQZ0bMAEtKPV41wTUSJDEPOHhUYFCWmiZsMGdmGetSdYadTucsaq9AKxpJJ25OrbdF-jHv-rm6JM7ft3H5Pe6rM3ultv_65Ioje0F1-bRNbck4SupHvZ4QCAE_9VHWtYxJ2b_stXLdWfWDls1rCE_cW1FarqgAK4S7KSx8zowDUcchMEviho59QCzjtHfeeUiDeEzwHhih1FRwnUK-e8a-QQutk42G5AuMBvuRWDAsvnvpx99bbUoKwfj_Tl7DDwFZNM_gkZemmekk5ZbHEIbf1Wtg3QmnwsFJRn9vNH91zFhGZHv-17IiCTtSkiCQgw"/>
    <n v="101"/>
    <s v="101 | Rosa Odar Prueba"/>
    <s v="application/json, text/plain, */*"/>
    <m/>
    <n v="20100010136"/>
    <s v="escaladocumento-query"/>
    <s v="https://gateway-apim-test.vuce.gob.pe/pass-through-https-cert/cp2/escaladocumento-query/1.0/escala-documentos?pestanaId=64&amp;escalaId=1332&amp;indicador=S"/>
    <n v="148"/>
    <n v="110"/>
    <s v="https://gateway-apim-test.vuce.gob.pe/pass-through-https-cert/cp2/escaladocumento-query/1.0/escala-documentos?"/>
    <s v="https://gateway-apim-test.vuce.gob.pe/pass-through-https-cert/cp2/escaladocumento-query/1.0/escala-documentos?"/>
    <x v="8"/>
  </r>
  <r>
    <s v="Solicitud de despacho"/>
    <x v="0"/>
    <x v="0"/>
    <x v="151"/>
    <x v="3"/>
    <s v="https://gateway-apim-test.vuce.gob.pe/pass-through-https-cert/cp2/escaladocumento-query/1.0/escala-documentos?pestanaId=64&amp;escalaId=1332&amp;indicador=S"/>
    <m/>
    <s v="Bearer eyJhbGciOiJSUzI1NiIsInR5cCIgOiAiSldUIiwia2lkIiA6ICJZbzNJa18xYU9XUk5QcWxPLVJVTmUzVjhESldTU2U0eUgybFp4MG52cy1rIn0.eyJleHAiOjE3NTU4OTgzNjMsImlhdCI6MTc1NTg5NjU2MywianRpIjoiYjAwYjkzYmUtYzBlMi00OTAyLTk3MTAtMDU3MWNkNTgzZTEz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JjMmY3NmQ5OS0xZTM1LTQwOGYtYjA2OS1jMzFmNjg4ZTZiOWE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JjMmY3NmQ5OS0xZTM1LTQwOGYtYjA2OS1jMzFmNjg4ZTZiOWE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bN_nXYfc2j7Jjnp7O-YOTGVQZ0bMAEtKPV41wTUSJDEPOHhUYFCWmiZsMGdmGetSdYadTucsaq9AKxpJJ25OrbdF-jHv-rm6JM7ft3H5Pe6rM3ultv_65Ioje0F1-bRNbck4SupHvZ4QCAE_9VHWtYxJ2b_stXLdWfWDls1rCE_cW1FarqgAK4S7KSx8zowDUcchMEviho59QCzjtHfeeUiDeEzwHhih1FRwnUK-e8a-QQutk42G5AuMBvuRWDAsvnvpx99bbUoKwfj_Tl7DDwFZNM_gkZemmekk5ZbHEIbf1Wtg3QmnwsFJRn9vNH91zFhGZHv-17IiCTtSkiCQgw"/>
    <n v="101"/>
    <s v="101 | Rosa Odar Prueba"/>
    <s v="application/json, text/plain, */*"/>
    <m/>
    <n v="20100010136"/>
    <s v="escaladocumento-query"/>
    <s v="https://gateway-apim-test.vuce.gob.pe/pass-through-https-cert/cp2/escaladocumento-query/1.0/escala-documentos?pestanaId=64&amp;escalaId=1332&amp;indicador=S"/>
    <n v="148"/>
    <n v="110"/>
    <s v="https://gateway-apim-test.vuce.gob.pe/pass-through-https-cert/cp2/escaladocumento-query/1.0/escala-documentos?"/>
    <s v="https://gateway-apim-test.vuce.gob.pe/pass-through-https-cert/cp2/escaladocumento-query/1.0/escala-documentos?"/>
    <x v="8"/>
  </r>
  <r>
    <s v="Solicitud de despacho"/>
    <x v="0"/>
    <x v="0"/>
    <x v="151"/>
    <x v="3"/>
    <s v="https://gateway-apim-test.vuce.gob.pe/pass-through-https-cert/cp2/fichatecnica-query/1.0/documentos?ecmDocumentoId=C09DD398-0000-C228-B90D-9FC92072F83F"/>
    <m/>
    <s v="Bearer eyJhbGciOiJSUzI1NiIsInR5cCIgOiAiSldUIiwia2lkIiA6ICJZbzNJa18xYU9XUk5QcWxPLVJVTmUzVjhESldTU2U0eUgybFp4MG52cy1rIn0.eyJleHAiOjE3NTU4OTgzNjMsImlhdCI6MTc1NTg5NjU2MywianRpIjoiYjAwYjkzYmUtYzBlMi00OTAyLTk3MTAtMDU3MWNkNTgzZTEz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JjMmY3NmQ5OS0xZTM1LTQwOGYtYjA2OS1jMzFmNjg4ZTZiOWE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JjMmY3NmQ5OS0xZTM1LTQwOGYtYjA2OS1jMzFmNjg4ZTZiOWE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bN_nXYfc2j7Jjnp7O-YOTGVQZ0bMAEtKPV41wTUSJDEPOHhUYFCWmiZsMGdmGetSdYadTucsaq9AKxpJJ25OrbdF-jHv-rm6JM7ft3H5Pe6rM3ultv_65Ioje0F1-bRNbck4SupHvZ4QCAE_9VHWtYxJ2b_stXLdWfWDls1rCE_cW1FarqgAK4S7KSx8zowDUcchMEviho59QCzjtHfeeUiDeEzwHhih1FRwnUK-e8a-QQutk42G5AuMBvuRWDAsvnvpx99bbUoKwfj_Tl7DDwFZNM_gkZemmekk5ZbHEIbf1Wtg3QmnwsFJRn9vNH91zFhGZHv-17IiCTtSkiCQgw"/>
    <n v="101"/>
    <s v="101 | Rosa Odar Prueba"/>
    <s v="application/json, text/plain, */*"/>
    <m/>
    <n v="20100010136"/>
    <s v="fichatecnica-query"/>
    <s v="https://gateway-apim-test.vuce.gob.pe/pass-through-https-cert/cp2/fichatecnica-query/1.0/documentos?ecmDocumentoId=C09DD398-0000-C228-B90D-9FC92072F83F"/>
    <n v="151"/>
    <n v="109"/>
    <s v="https://gateway-apim-test.vuce.gob.pe/pass-through-https-cert/cp2/fichatecnica-query/1.0/documentos/vencidos?"/>
    <s v="https://gateway-apim-test.vuce.gob.pe/pass-through-https-cert/cp2/fichatecnica-query/1.0/documentos/vencidos?"/>
    <x v="65"/>
  </r>
  <r>
    <s v="Solicitud de despacho"/>
    <x v="0"/>
    <x v="0"/>
    <x v="152"/>
    <x v="3"/>
    <s v="https://gateway-apim-test.vuce.gob.pe/pass-through-https-cert/cp2/gestionduenave-query/1.0/escalas/1332?escalaId=1332"/>
    <m/>
    <s v="Bearer eyJhbGciOiJSUzI1NiIsInR5cCIgOiAiSldUIiwia2lkIiA6ICJZbzNJa18xYU9XUk5QcWxPLVJVTmUzVjhESldTU2U0eUgybFp4MG52cy1rIn0.eyJleHAiOjE3NTU4OTkwMDQsImlhdCI6MTc1NTg5NzIwNCwianRpIjoiZmNmMjhiODAtYjJlYy00YWZjLTlhZTItNDQ1NDVkYmM4ZTlk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3OWExODJkNC1iOWYxLTQyYmYtYjBjZi00NTlkMTk5NTQyNGY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3OWExODJkNC1iOWYxLTQyYmYtYjBjZi00NTlkMTk5NTQyNGY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doNiQQwhI_PvF0pHWwOwzIOEqanHnOThvTFwkbVGg3bwUjxCV5RX79PgFKztrYz3D7RrmrCBbgqhxLwmv7DRtQBY6AApym_S24iTgx_V2Sjm0iGMcGY_QxlOdeR9DZ6DHy4wbpba-1s_hgaDFTGAtiYeHxDqM-uT482zNjRnjSH26-gx3hNVuqnTGxeDQ4gvcq_z_uGvm9oByGp_W4LW7HXL-QZOtWBn2nGc3koCilRyYZcTyO4QhjQk7kjQajYM3ebUdjJqNXrrz5qEsqwXjnUweX_G5a-TGxi6ecqF0KavSeWpDJjAzhCehiup07Y1_DasNFhecOOzui_Qk9axxQ"/>
    <n v="101"/>
    <s v="101 | Rosa Odar Prueba"/>
    <s v="application/json, text/plain, */*"/>
    <m/>
    <n v="20100010136"/>
    <s v="gestionduenave-query"/>
    <s v="https://gateway-apim-test.vuce.gob.pe/pass-through-https-cert/cp2/gestionduenave-query/1.0/escalas/1332?escalaId=1332"/>
    <n v="117"/>
    <n v="104"/>
    <s v="https://gateway-apim-test.vuce.gob.pe/pass-through-https-cert/cp2/gestionduenave-query/1.0/escalas/1332?"/>
    <s v="https://gateway-apim-test.vuce.gob.pe/pass-through-https-cert/cp2/gestionduenave-query/1.0/escalas/1332?"/>
    <x v="78"/>
  </r>
  <r>
    <s v="Solicitud de despacho"/>
    <x v="0"/>
    <x v="0"/>
    <x v="147"/>
    <x v="3"/>
    <s v="https://gateway-apim-test.vuce.gob.pe/pass-through-https-cert/cp2/gestionduenave-query/1.0/escalas/1332?escalaId=1332"/>
    <m/>
    <s v="Bearer eyJhbGciOiJSUzI1NiIsInR5cCIgOiAiSldUIiwia2lkIiA6ICJZbzNJa18xYU9XUk5QcWxPLVJVTmUzVjhESldTU2U0eUgybFp4MG52cy1rIn0.eyJleHAiOjE3NTU4OTkwMDQsImlhdCI6MTc1NTg5NzIwNCwianRpIjoiZmNmMjhiODAtYjJlYy00YWZjLTlhZTItNDQ1NDVkYmM4ZTlk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3OWExODJkNC1iOWYxLTQyYmYtYjBjZi00NTlkMTk5NTQyNGY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3OWExODJkNC1iOWYxLTQyYmYtYjBjZi00NTlkMTk5NTQyNGY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doNiQQwhI_PvF0pHWwOwzIOEqanHnOThvTFwkbVGg3bwUjxCV5RX79PgFKztrYz3D7RrmrCBbgqhxLwmv7DRtQBY6AApym_S24iTgx_V2Sjm0iGMcGY_QxlOdeR9DZ6DHy4wbpba-1s_hgaDFTGAtiYeHxDqM-uT482zNjRnjSH26-gx3hNVuqnTGxeDQ4gvcq_z_uGvm9oByGp_W4LW7HXL-QZOtWBn2nGc3koCilRyYZcTyO4QhjQk7kjQajYM3ebUdjJqNXrrz5qEsqwXjnUweX_G5a-TGxi6ecqF0KavSeWpDJjAzhCehiup07Y1_DasNFhecOOzui_Qk9axxQ"/>
    <n v="101"/>
    <s v="101 | Rosa Odar Prueba"/>
    <s v="application/json, text/plain, */*"/>
    <m/>
    <n v="20100010136"/>
    <s v="gestionduenave-query"/>
    <s v="https://gateway-apim-test.vuce.gob.pe/pass-through-https-cert/cp2/gestionduenave-query/1.0/escalas/1332?escalaId=1332"/>
    <n v="117"/>
    <n v="104"/>
    <s v="https://gateway-apim-test.vuce.gob.pe/pass-through-https-cert/cp2/gestionduenave-query/1.0/escalas/1332?"/>
    <s v="https://gateway-apim-test.vuce.gob.pe/pass-through-https-cert/cp2/gestionduenave-query/1.0/escalas/1332?"/>
    <x v="78"/>
  </r>
  <r>
    <s v="Solicitud de despacho"/>
    <x v="0"/>
    <x v="0"/>
    <x v="149"/>
    <x v="3"/>
    <s v="https://gateway-apim-test.vuce.gob.pe/pass-through-https-cert/cp2/gestionduenave-query/1.0/escalas/1332?escalaId=1332"/>
    <m/>
    <s v="Bearer eyJhbGciOiJSUzI1NiIsInR5cCIgOiAiSldUIiwia2lkIiA6ICJZbzNJa18xYU9XUk5QcWxPLVJVTmUzVjhESldTU2U0eUgybFp4MG52cy1rIn0.eyJleHAiOjE3NTU4OTk1NTEsImlhdCI6MTc1NTg5Nzc1MSwianRpIjoiZWQ4MDc3M2EtZWJjMy00ODkxLWFjNzMtYWZlMDE4ZWVhNjY5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0OGYzZmZlNS0zMTNiLTQ3OWUtODM5Yi0zNzQzZDllNTkyNzA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0OGYzZmZlNS0zMTNiLTQ3OWUtODM5Yi0zNzQzZDllNTkyNzA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a-PLV6iRuzP35AH9KyL3OKbcMF0sOpi6VxF18s-M3Xo5zWvquoy-QN1VVkpLMP3wxZvdd7nD_pu6PO09T3WPTRorb336HywBcoJi3B8gv2k1dcjxzX1MPjrp0DRQUFom5m3Ex3iNGrC3vWSMkAYaenwqbC0Gg6cRuuuAZVDRxXZ5UmFR0Ek2rCI9u9iIWbr4HYIQyDh03WOJ-44FRQhWbQoUYB3-bBs40xn2fbZq52-uItoDHMmUnfzKx7RiUqP9nfc5i3E0S8NL1poI_zcY0ohVsuUq2iiolGoyx2fXGHgmjGkFDoYPGLyVhXs6PA77UBoeVljD3AfwuJUnHcfLqg"/>
    <n v="101"/>
    <s v="101 | Rosa Odar Prueba"/>
    <s v="application/json, text/plain, */*"/>
    <m/>
    <n v="20100010136"/>
    <s v="gestionduenave-query"/>
    <s v="https://gateway-apim-test.vuce.gob.pe/pass-through-https-cert/cp2/gestionduenave-query/1.0/escalas/1332?escalaId=1332"/>
    <n v="117"/>
    <n v="104"/>
    <s v="https://gateway-apim-test.vuce.gob.pe/pass-through-https-cert/cp2/gestionduenave-query/1.0/escalas/1332?"/>
    <s v="https://gateway-apim-test.vuce.gob.pe/pass-through-https-cert/cp2/gestionduenave-query/1.0/escalas/1332?"/>
    <x v="78"/>
  </r>
  <r>
    <s v="Solicitud de despacho"/>
    <x v="0"/>
    <x v="0"/>
    <x v="149"/>
    <x v="3"/>
    <s v="https://gateway-apim-test.vuce.gob.pe/pass-through-https-cert/cp2/gestionduenave-query/1.0/escalas/1332?escalaId=1332"/>
    <m/>
    <s v="Bearer eyJhbGciOiJSUzI1NiIsInR5cCIgOiAiSldUIiwia2lkIiA6ICJZbzNJa18xYU9XUk5QcWxPLVJVTmUzVjhESldTU2U0eUgybFp4MG52cy1rIn0.eyJleHAiOjE3NTU4OTk1NTEsImlhdCI6MTc1NTg5Nzc1MSwianRpIjoiZWQ4MDc3M2EtZWJjMy00ODkxLWFjNzMtYWZlMDE4ZWVhNjY5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0OGYzZmZlNS0zMTNiLTQ3OWUtODM5Yi0zNzQzZDllNTkyNzA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0OGYzZmZlNS0zMTNiLTQ3OWUtODM5Yi0zNzQzZDllNTkyNzA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a-PLV6iRuzP35AH9KyL3OKbcMF0sOpi6VxF18s-M3Xo5zWvquoy-QN1VVkpLMP3wxZvdd7nD_pu6PO09T3WPTRorb336HywBcoJi3B8gv2k1dcjxzX1MPjrp0DRQUFom5m3Ex3iNGrC3vWSMkAYaenwqbC0Gg6cRuuuAZVDRxXZ5UmFR0Ek2rCI9u9iIWbr4HYIQyDh03WOJ-44FRQhWbQoUYB3-bBs40xn2fbZq52-uItoDHMmUnfzKx7RiUqP9nfc5i3E0S8NL1poI_zcY0ohVsuUq2iiolGoyx2fXGHgmjGkFDoYPGLyVhXs6PA77UBoeVljD3AfwuJUnHcfLqg"/>
    <n v="101"/>
    <s v="101 | Rosa Odar Prueba"/>
    <s v="application/json, text/plain, */*"/>
    <m/>
    <n v="20100010136"/>
    <s v="gestionduenave-query"/>
    <s v="https://gateway-apim-test.vuce.gob.pe/pass-through-https-cert/cp2/gestionduenave-query/1.0/escalas/1332?escalaId=1332"/>
    <n v="117"/>
    <n v="104"/>
    <s v="https://gateway-apim-test.vuce.gob.pe/pass-through-https-cert/cp2/gestionduenave-query/1.0/escalas/1332?"/>
    <s v="https://gateway-apim-test.vuce.gob.pe/pass-through-https-cert/cp2/gestionduenave-query/1.0/escalas/1332?"/>
    <x v="78"/>
  </r>
  <r>
    <s v="Solicitud de despacho"/>
    <x v="0"/>
    <x v="0"/>
    <x v="150"/>
    <x v="3"/>
    <s v="https://gateway-apim-test.vuce.gob.pe/pass-through-https-cert/cp2/gestionduenave-query/1.0/escalas/2240?escalaId=2240"/>
    <m/>
    <s v="Bearer eyJhbGciOiJSUzI1NiIsInR5cCIgOiAiSldUIiwia2lkIiA6ICJZbzNJa18xYU9XUk5QcWxPLVJVTmUzVjhESldTU2U0eUgybFp4MG52cy1rIn0.eyJleHAiOjE3NTU5MDA2MTMsImlhdCI6MTc1NTg5ODgxMywianRpIjoiNjhjMWJkMzQtZWRiYS00MGUxLWJiNzctZjcxNmM2YmEyNDE2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5ZjJjNTJmYS01NjE0LTQ1NDgtOTYyZi1jYmJkZDIxZjdhZmU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5ZjJjNTJmYS01NjE0LTQ1NDgtOTYyZi1jYmJkZDIxZjdhZmU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m6aRVCeGybjpb7ttl555BXRaixPo9Y90Ho2x8I7kutf4D-vRjkRTSSWjKnp5aCqzLi8WYgPVlF0XRPB3IBee6KY502tqyNKEluO2Z02xCDYI-coCRcjpKZxMVYSGxf0Ed8S4-EcoYEfYUwL-AX3PTGMxoEDWo4Fis0R3UdmmoEg_OFo3Nw1UD2ZkUG7Lz9mVsU2hvfWwQaTPLZhjRl8e5NduSuCX2faDNAZRKn_J6O576GnIvQOl3D5fOn2qNhqETpms--OxzUl6pC1kC1EPgbEGk2Pt2BLyFn2hdX5h0rboW1G482ZSOdthhc0xrhbpqkSqISDYAwA_aCBB6I2KJA"/>
    <n v="101"/>
    <s v="101 | Rosa Odar Prueba"/>
    <s v="application/json, text/plain, */*"/>
    <m/>
    <n v="20100010136"/>
    <s v="gestionduenave-query"/>
    <s v="https://gateway-apim-test.vuce.gob.pe/pass-through-https-cert/cp2/gestionduenave-query/1.0/escalas/2240?escalaId=2240"/>
    <n v="117"/>
    <n v="104"/>
    <s v="https://gateway-apim-test.vuce.gob.pe/pass-through-https-cert/cp2/gestionduenave-query/1.0/escalas/2240?"/>
    <s v="https://gateway-apim-test.vuce.gob.pe/pass-through-https-cert/cp2/gestionduenave-query/1.0/escalas/2240?"/>
    <x v="211"/>
  </r>
  <r>
    <s v="Solicitud de despacho"/>
    <x v="0"/>
    <x v="0"/>
    <x v="152"/>
    <x v="3"/>
    <s v="https://gateway-apim-test.vuce.gob.pe/pass-through-https-cert/cp2/gestionduenave-query/1.0/escalas/convoy/1332"/>
    <m/>
    <s v="Bearer eyJhbGciOiJSUzI1NiIsInR5cCIgOiAiSldUIiwia2lkIiA6ICJZbzNJa18xYU9XUk5QcWxPLVJVTmUzVjhESldTU2U0eUgybFp4MG52cy1rIn0.eyJleHAiOjE3NTU4OTkwMDQsImlhdCI6MTc1NTg5NzIwNCwianRpIjoiZmNmMjhiODAtYjJlYy00YWZjLTlhZTItNDQ1NDVkYmM4ZTlk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3OWExODJkNC1iOWYxLTQyYmYtYjBjZi00NTlkMTk5NTQyNGY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3OWExODJkNC1iOWYxLTQyYmYtYjBjZi00NTlkMTk5NTQyNGY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doNiQQwhI_PvF0pHWwOwzIOEqanHnOThvTFwkbVGg3bwUjxCV5RX79PgFKztrYz3D7RrmrCBbgqhxLwmv7DRtQBY6AApym_S24iTgx_V2Sjm0iGMcGY_QxlOdeR9DZ6DHy4wbpba-1s_hgaDFTGAtiYeHxDqM-uT482zNjRnjSH26-gx3hNVuqnTGxeDQ4gvcq_z_uGvm9oByGp_W4LW7HXL-QZOtWBn2nGc3koCilRyYZcTyO4QhjQk7kjQajYM3ebUdjJqNXrrz5qEsqwXjnUweX_G5a-TGxi6ecqF0KavSeWpDJjAzhCehiup07Y1_DasNFhecOOzui_Qk9axxQ"/>
    <n v="101"/>
    <s v="101 | Rosa Odar Prueba"/>
    <s v="application/json, text/plain, */*"/>
    <m/>
    <n v="20100010136"/>
    <s v="gestionduenave-query"/>
    <s v="https://gateway-apim-test.vuce.gob.pe/pass-through-https-cert/cp2/gestionduenave-query/1.0/escalas/convoy/1332"/>
    <n v="110"/>
    <n v="110"/>
    <s v="https://gateway-apim-test.vuce.gob.pe/pass-through-https-cert/cp2/gestionduenave-query/1.0/escalas/convoy/1332"/>
    <s v="https://gateway-apim-test.vuce.gob.pe/pass-through-https-cert/cp2/gestionduenave-query/1.0/escalas/convoy/1332"/>
    <x v="184"/>
  </r>
  <r>
    <s v="Solicitud de despacho"/>
    <x v="0"/>
    <x v="0"/>
    <x v="147"/>
    <x v="3"/>
    <s v="https://gateway-apim-test.vuce.gob.pe/pass-through-https-cert/cp2/gestionduenave-query/1.0/escalas/convoy/1332"/>
    <m/>
    <s v="Bearer eyJhbGciOiJSUzI1NiIsInR5cCIgOiAiSldUIiwia2lkIiA6ICJZbzNJa18xYU9XUk5QcWxPLVJVTmUzVjhESldTU2U0eUgybFp4MG52cy1rIn0.eyJleHAiOjE3NTU4OTkwMDQsImlhdCI6MTc1NTg5NzIwNCwianRpIjoiZmNmMjhiODAtYjJlYy00YWZjLTlhZTItNDQ1NDVkYmM4ZTlk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3OWExODJkNC1iOWYxLTQyYmYtYjBjZi00NTlkMTk5NTQyNGY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3OWExODJkNC1iOWYxLTQyYmYtYjBjZi00NTlkMTk5NTQyNGY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doNiQQwhI_PvF0pHWwOwzIOEqanHnOThvTFwkbVGg3bwUjxCV5RX79PgFKztrYz3D7RrmrCBbgqhxLwmv7DRtQBY6AApym_S24iTgx_V2Sjm0iGMcGY_QxlOdeR9DZ6DHy4wbpba-1s_hgaDFTGAtiYeHxDqM-uT482zNjRnjSH26-gx3hNVuqnTGxeDQ4gvcq_z_uGvm9oByGp_W4LW7HXL-QZOtWBn2nGc3koCilRyYZcTyO4QhjQk7kjQajYM3ebUdjJqNXrrz5qEsqwXjnUweX_G5a-TGxi6ecqF0KavSeWpDJjAzhCehiup07Y1_DasNFhecOOzui_Qk9axxQ"/>
    <n v="101"/>
    <s v="101 | Rosa Odar Prueba"/>
    <s v="application/json, text/plain, */*"/>
    <m/>
    <n v="20100010136"/>
    <s v="gestionduenave-query"/>
    <s v="https://gateway-apim-test.vuce.gob.pe/pass-through-https-cert/cp2/gestionduenave-query/1.0/escalas/convoy/1332"/>
    <n v="110"/>
    <n v="110"/>
    <s v="https://gateway-apim-test.vuce.gob.pe/pass-through-https-cert/cp2/gestionduenave-query/1.0/escalas/convoy/1332"/>
    <s v="https://gateway-apim-test.vuce.gob.pe/pass-through-https-cert/cp2/gestionduenave-query/1.0/escalas/convoy/1332"/>
    <x v="184"/>
  </r>
  <r>
    <s v="Solicitud de despacho"/>
    <x v="0"/>
    <x v="0"/>
    <x v="149"/>
    <x v="3"/>
    <s v="https://gateway-apim-test.vuce.gob.pe/pass-through-https-cert/cp2/gestionduenave-query/1.0/escalas/convoy/1332"/>
    <m/>
    <s v="Bearer eyJhbGciOiJSUzI1NiIsInR5cCIgOiAiSldUIiwia2lkIiA6ICJZbzNJa18xYU9XUk5QcWxPLVJVTmUzVjhESldTU2U0eUgybFp4MG52cy1rIn0.eyJleHAiOjE3NTU4OTk1NTEsImlhdCI6MTc1NTg5Nzc1MSwianRpIjoiZWQ4MDc3M2EtZWJjMy00ODkxLWFjNzMtYWZlMDE4ZWVhNjY5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0OGYzZmZlNS0zMTNiLTQ3OWUtODM5Yi0zNzQzZDllNTkyNzA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0OGYzZmZlNS0zMTNiLTQ3OWUtODM5Yi0zNzQzZDllNTkyNzA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a-PLV6iRuzP35AH9KyL3OKbcMF0sOpi6VxF18s-M3Xo5zWvquoy-QN1VVkpLMP3wxZvdd7nD_pu6PO09T3WPTRorb336HywBcoJi3B8gv2k1dcjxzX1MPjrp0DRQUFom5m3Ex3iNGrC3vWSMkAYaenwqbC0Gg6cRuuuAZVDRxXZ5UmFR0Ek2rCI9u9iIWbr4HYIQyDh03WOJ-44FRQhWbQoUYB3-bBs40xn2fbZq52-uItoDHMmUnfzKx7RiUqP9nfc5i3E0S8NL1poI_zcY0ohVsuUq2iiolGoyx2fXGHgmjGkFDoYPGLyVhXs6PA77UBoeVljD3AfwuJUnHcfLqg"/>
    <n v="101"/>
    <s v="101 | Rosa Odar Prueba"/>
    <s v="application/json, text/plain, */*"/>
    <m/>
    <n v="20100010136"/>
    <s v="gestionduenave-query"/>
    <s v="https://gateway-apim-test.vuce.gob.pe/pass-through-https-cert/cp2/gestionduenave-query/1.0/escalas/convoy/1332"/>
    <n v="110"/>
    <n v="110"/>
    <s v="https://gateway-apim-test.vuce.gob.pe/pass-through-https-cert/cp2/gestionduenave-query/1.0/escalas/convoy/1332"/>
    <s v="https://gateway-apim-test.vuce.gob.pe/pass-through-https-cert/cp2/gestionduenave-query/1.0/escalas/convoy/1332"/>
    <x v="184"/>
  </r>
  <r>
    <s v="Solicitud de despacho"/>
    <x v="0"/>
    <x v="0"/>
    <x v="149"/>
    <x v="3"/>
    <s v="https://gateway-apim-test.vuce.gob.pe/pass-through-https-cert/cp2/gestionduenave-query/1.0/escalas/convoy/1332"/>
    <m/>
    <s v="Bearer eyJhbGciOiJSUzI1NiIsInR5cCIgOiAiSldUIiwia2lkIiA6ICJZbzNJa18xYU9XUk5QcWxPLVJVTmUzVjhESldTU2U0eUgybFp4MG52cy1rIn0.eyJleHAiOjE3NTU4OTk1NTEsImlhdCI6MTc1NTg5Nzc1MSwianRpIjoiZWQ4MDc3M2EtZWJjMy00ODkxLWFjNzMtYWZlMDE4ZWVhNjY5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0OGYzZmZlNS0zMTNiLTQ3OWUtODM5Yi0zNzQzZDllNTkyNzA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0OGYzZmZlNS0zMTNiLTQ3OWUtODM5Yi0zNzQzZDllNTkyNzA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a-PLV6iRuzP35AH9KyL3OKbcMF0sOpi6VxF18s-M3Xo5zWvquoy-QN1VVkpLMP3wxZvdd7nD_pu6PO09T3WPTRorb336HywBcoJi3B8gv2k1dcjxzX1MPjrp0DRQUFom5m3Ex3iNGrC3vWSMkAYaenwqbC0Gg6cRuuuAZVDRxXZ5UmFR0Ek2rCI9u9iIWbr4HYIQyDh03WOJ-44FRQhWbQoUYB3-bBs40xn2fbZq52-uItoDHMmUnfzKx7RiUqP9nfc5i3E0S8NL1poI_zcY0ohVsuUq2iiolGoyx2fXGHgmjGkFDoYPGLyVhXs6PA77UBoeVljD3AfwuJUnHcfLqg"/>
    <n v="101"/>
    <s v="101 | Rosa Odar Prueba"/>
    <s v="application/json, text/plain, */*"/>
    <m/>
    <n v="20100010136"/>
    <s v="gestionduenave-query"/>
    <s v="https://gateway-apim-test.vuce.gob.pe/pass-through-https-cert/cp2/gestionduenave-query/1.0/escalas/convoy/1332"/>
    <n v="110"/>
    <n v="110"/>
    <s v="https://gateway-apim-test.vuce.gob.pe/pass-through-https-cert/cp2/gestionduenave-query/1.0/escalas/convoy/1332"/>
    <s v="https://gateway-apim-test.vuce.gob.pe/pass-through-https-cert/cp2/gestionduenave-query/1.0/escalas/convoy/1332"/>
    <x v="184"/>
  </r>
  <r>
    <s v="Solicitud de despacho"/>
    <x v="0"/>
    <x v="0"/>
    <x v="150"/>
    <x v="3"/>
    <s v="https://gateway-apim-test.vuce.gob.pe/pass-through-https-cert/cp2/gestionduenave-query/1.0/escalas/convoy/2240"/>
    <m/>
    <s v="Bearer eyJhbGciOiJSUzI1NiIsInR5cCIgOiAiSldUIiwia2lkIiA6ICJZbzNJa18xYU9XUk5QcWxPLVJVTmUzVjhESldTU2U0eUgybFp4MG52cy1rIn0.eyJleHAiOjE3NTU5MDA2MTMsImlhdCI6MTc1NTg5ODgxMywianRpIjoiNjhjMWJkMzQtZWRiYS00MGUxLWJiNzctZjcxNmM2YmEyNDE2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5ZjJjNTJmYS01NjE0LTQ1NDgtOTYyZi1jYmJkZDIxZjdhZmU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5ZjJjNTJmYS01NjE0LTQ1NDgtOTYyZi1jYmJkZDIxZjdhZmU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m6aRVCeGybjpb7ttl555BXRaixPo9Y90Ho2x8I7kutf4D-vRjkRTSSWjKnp5aCqzLi8WYgPVlF0XRPB3IBee6KY502tqyNKEluO2Z02xCDYI-coCRcjpKZxMVYSGxf0Ed8S4-EcoYEfYUwL-AX3PTGMxoEDWo4Fis0R3UdmmoEg_OFo3Nw1UD2ZkUG7Lz9mVsU2hvfWwQaTPLZhjRl8e5NduSuCX2faDNAZRKn_J6O576GnIvQOl3D5fOn2qNhqETpms--OxzUl6pC1kC1EPgbEGk2Pt2BLyFn2hdX5h0rboW1G482ZSOdthhc0xrhbpqkSqISDYAwA_aCBB6I2KJA"/>
    <n v="101"/>
    <s v="101 | Rosa Odar Prueba"/>
    <s v="application/json, text/plain, */*"/>
    <m/>
    <n v="20100010136"/>
    <s v="gestionduenave-query"/>
    <s v="https://gateway-apim-test.vuce.gob.pe/pass-through-https-cert/cp2/gestionduenave-query/1.0/escalas/convoy/2240"/>
    <n v="110"/>
    <n v="110"/>
    <s v="https://gateway-apim-test.vuce.gob.pe/pass-through-https-cert/cp2/gestionduenave-query/1.0/escalas/convoy/2240"/>
    <s v="https://gateway-apim-test.vuce.gob.pe/pass-through-https-cert/cp2/gestionduenave-query/1.0/escalas/convoy/2240"/>
    <x v="212"/>
  </r>
  <r>
    <s v="Solicitud de despacho"/>
    <x v="0"/>
    <x v="0"/>
    <x v="146"/>
    <x v="3"/>
    <s v="https://gateway-apim-test.vuce.gob.pe/pass-through-https-cert/cp2/gestionduenave-query/1.0/escalas/tipoServicio/1332"/>
    <m/>
    <s v="Bearer eyJhbGciOiJSUzI1NiIsInR5cCIgOiAiSldUIiwia2lkIiA6ICJZbzNJa18xYU9XUk5QcWxPLVJVTmUzVjhESldTU2U0eUgybFp4MG52cy1rIn0.eyJleHAiOjE3NTU4OTgzNjMsImlhdCI6MTc1NTg5NjU2MywianRpIjoiYjAwYjkzYmUtYzBlMi00OTAyLTk3MTAtMDU3MWNkNTgzZTEz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JjMmY3NmQ5OS0xZTM1LTQwOGYtYjA2OS1jMzFmNjg4ZTZiOWE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JjMmY3NmQ5OS0xZTM1LTQwOGYtYjA2OS1jMzFmNjg4ZTZiOWE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bN_nXYfc2j7Jjnp7O-YOTGVQZ0bMAEtKPV41wTUSJDEPOHhUYFCWmiZsMGdmGetSdYadTucsaq9AKxpJJ25OrbdF-jHv-rm6JM7ft3H5Pe6rM3ultv_65Ioje0F1-bRNbck4SupHvZ4QCAE_9VHWtYxJ2b_stXLdWfWDls1rCE_cW1FarqgAK4S7KSx8zowDUcchMEviho59QCzjtHfeeUiDeEzwHhih1FRwnUK-e8a-QQutk42G5AuMBvuRWDAsvnvpx99bbUoKwfj_Tl7DDwFZNM_gkZemmekk5ZbHEIbf1Wtg3QmnwsFJRn9vNH91zFhGZHv-17IiCTtSkiCQgw"/>
    <n v="101"/>
    <s v="101 | Rosa Odar Prueba"/>
    <s v="application/json, text/plain, */*"/>
    <m/>
    <n v="20100010136"/>
    <s v="gestionduenave-query"/>
    <s v="https://gateway-apim-test.vuce.gob.pe/pass-through-https-cert/cp2/gestionduenave-query/1.0/escalas/tipoServicio/1332"/>
    <n v="116"/>
    <n v="116"/>
    <s v="https://gateway-apim-test.vuce.gob.pe/pass-through-https-cert/cp2/gestionduenave-query/1.0/escalas/tipoServicio/1332"/>
    <s v="https://gateway-apim-test.vuce.gob.pe/pass-through-https-cert/cp2/gestionduenave-query/1.0/escalas/tipoServicio/1332"/>
    <x v="213"/>
  </r>
  <r>
    <s v="Solicitud de despacho"/>
    <x v="0"/>
    <x v="0"/>
    <x v="146"/>
    <x v="3"/>
    <s v="https://gateway-apim-test.vuce.gob.pe/pass-through-https-cert/cp2/gestionduenave-query/1.0/pasajero/lista/1332?numberPage=1&amp;sizePage=100000&amp;indPasajero=true"/>
    <m/>
    <s v="Bearer eyJhbGciOiJSUzI1NiIsInR5cCIgOiAiSldUIiwia2lkIiA6ICJZbzNJa18xYU9XUk5QcWxPLVJVTmUzVjhESldTU2U0eUgybFp4MG52cy1rIn0.eyJleHAiOjE3NTU4OTgzNjMsImlhdCI6MTc1NTg5NjU2MywianRpIjoiYjAwYjkzYmUtYzBlMi00OTAyLTk3MTAtMDU3MWNkNTgzZTEz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JjMmY3NmQ5OS0xZTM1LTQwOGYtYjA2OS1jMzFmNjg4ZTZiOWE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JjMmY3NmQ5OS0xZTM1LTQwOGYtYjA2OS1jMzFmNjg4ZTZiOWE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bN_nXYfc2j7Jjnp7O-YOTGVQZ0bMAEtKPV41wTUSJDEPOHhUYFCWmiZsMGdmGetSdYadTucsaq9AKxpJJ25OrbdF-jHv-rm6JM7ft3H5Pe6rM3ultv_65Ioje0F1-bRNbck4SupHvZ4QCAE_9VHWtYxJ2b_stXLdWfWDls1rCE_cW1FarqgAK4S7KSx8zowDUcchMEviho59QCzjtHfeeUiDeEzwHhih1FRwnUK-e8a-QQutk42G5AuMBvuRWDAsvnvpx99bbUoKwfj_Tl7DDwFZNM_gkZemmekk5ZbHEIbf1Wtg3QmnwsFJRn9vNH91zFhGZHv-17IiCTtSkiCQgw"/>
    <n v="101"/>
    <s v="101 | Rosa Odar Prueba"/>
    <s v="application/json, text/plain, */*"/>
    <m/>
    <n v="20100010136"/>
    <s v="gestionduenave-query"/>
    <s v="https://gateway-apim-test.vuce.gob.pe/pass-through-https-cert/cp2/gestionduenave-query/1.0/pasajero/lista/1332?numberPage=1&amp;sizePage=100000&amp;indPasajero=true"/>
    <n v="156"/>
    <n v="111"/>
    <s v="https://gateway-apim-test.vuce.gob.pe/pass-through-https-cert/cp2/gestionduenave-query/1.0/pasajero/lista/1332?"/>
    <s v="https://gateway-apim-test.vuce.gob.pe/pass-through-https-cert/cp2/gestionduenave-query/1.0/pasajero/lista/1332?"/>
    <x v="185"/>
  </r>
  <r>
    <s v="Solicitud de despacho"/>
    <x v="0"/>
    <x v="0"/>
    <x v="146"/>
    <x v="3"/>
    <s v="https://gateway-apim-test.vuce.gob.pe/pass-through-https-cert/cp2/gestionduenave-query/1.0/solicitud-despacho/1332?escalaId=1332"/>
    <m/>
    <s v="Bearer eyJhbGciOiJSUzI1NiIsInR5cCIgOiAiSldUIiwia2lkIiA6ICJZbzNJa18xYU9XUk5QcWxPLVJVTmUzVjhESldTU2U0eUgybFp4MG52cy1rIn0.eyJleHAiOjE3NTU4OTgzNjMsImlhdCI6MTc1NTg5NjU2MywianRpIjoiYjAwYjkzYmUtYzBlMi00OTAyLTk3MTAtMDU3MWNkNTgzZTEz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JjMmY3NmQ5OS0xZTM1LTQwOGYtYjA2OS1jMzFmNjg4ZTZiOWE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JjMmY3NmQ5OS0xZTM1LTQwOGYtYjA2OS1jMzFmNjg4ZTZiOWE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bN_nXYfc2j7Jjnp7O-YOTGVQZ0bMAEtKPV41wTUSJDEPOHhUYFCWmiZsMGdmGetSdYadTucsaq9AKxpJJ25OrbdF-jHv-rm6JM7ft3H5Pe6rM3ultv_65Ioje0F1-bRNbck4SupHvZ4QCAE_9VHWtYxJ2b_stXLdWfWDls1rCE_cW1FarqgAK4S7KSx8zowDUcchMEviho59QCzjtHfeeUiDeEzwHhih1FRwnUK-e8a-QQutk42G5AuMBvuRWDAsvnvpx99bbUoKwfj_Tl7DDwFZNM_gkZemmekk5ZbHEIbf1Wtg3QmnwsFJRn9vNH91zFhGZHv-17IiCTtSkiCQgw"/>
    <n v="101"/>
    <s v="101 | Rosa Odar Prueba"/>
    <s v="application/json, text/plain, */*"/>
    <m/>
    <n v="20100010136"/>
    <s v="gestionduenave-query"/>
    <s v="https://gateway-apim-test.vuce.gob.pe/pass-through-https-cert/cp2/gestionduenave-query/1.0/solicitud-despacho/1332?escalaId=1332"/>
    <n v="128"/>
    <n v="115"/>
    <s v="https://gateway-apim-test.vuce.gob.pe/pass-through-https-cert/cp2/gestionduenave-query/1.0/solicitud-despacho/1332?"/>
    <s v="https://gateway-apim-test.vuce.gob.pe/pass-through-https-cert/cp2/gestionduenave-query/1.0/solicitud-despacho/1332?"/>
    <x v="214"/>
  </r>
  <r>
    <s v="Solicitud de despacho"/>
    <x v="0"/>
    <x v="0"/>
    <x v="146"/>
    <x v="3"/>
    <s v="https://gateway-apim-test.vuce.gob.pe/pass-through-https-cert/cp2/gestionduenave-query/1.0/supervision-due/validar-documentos-vencidos?idEscala=1332"/>
    <m/>
    <s v="Bearer eyJhbGciOiJSUzI1NiIsInR5cCIgOiAiSldUIiwia2lkIiA6ICJZbzNJa18xYU9XUk5QcWxPLVJVTmUzVjhESldTU2U0eUgybFp4MG52cy1rIn0.eyJleHAiOjE3NTU4OTgzNjMsImlhdCI6MTc1NTg5NjU2MywianRpIjoiYjAwYjkzYmUtYzBlMi00OTAyLTk3MTAtMDU3MWNkNTgzZTEz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JjMmY3NmQ5OS0xZTM1LTQwOGYtYjA2OS1jMzFmNjg4ZTZiOWE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JjMmY3NmQ5OS0xZTM1LTQwOGYtYjA2OS1jMzFmNjg4ZTZiOWE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bN_nXYfc2j7Jjnp7O-YOTGVQZ0bMAEtKPV41wTUSJDEPOHhUYFCWmiZsMGdmGetSdYadTucsaq9AKxpJJ25OrbdF-jHv-rm6JM7ft3H5Pe6rM3ultv_65Ioje0F1-bRNbck4SupHvZ4QCAE_9VHWtYxJ2b_stXLdWfWDls1rCE_cW1FarqgAK4S7KSx8zowDUcchMEviho59QCzjtHfeeUiDeEzwHhih1FRwnUK-e8a-QQutk42G5AuMBvuRWDAsvnvpx99bbUoKwfj_Tl7DDwFZNM_gkZemmekk5ZbHEIbf1Wtg3QmnwsFJRn9vNH91zFhGZHv-17IiCTtSkiCQgw"/>
    <n v="101"/>
    <s v="101 | Rosa Odar Prueba"/>
    <s v="application/json, text/plain, */*"/>
    <m/>
    <n v="20100010136"/>
    <s v="gestionduenave-query"/>
    <s v="https://gateway-apim-test.vuce.gob.pe/pass-through-https-cert/cp2/gestionduenave-query/1.0/supervision-due/validar-documentos-vencidos?idEscala=1332"/>
    <n v="148"/>
    <n v="135"/>
    <s v="https://gateway-apim-test.vuce.gob.pe/pass-through-https-cert/cp2/gestionduenave-query/1.0/supervision-due/validar-documentos-vencidos?"/>
    <s v="https://gateway-apim-test.vuce.gob.pe/pass-through-https-cert/cp2/gestionduenave-query/1.0/supervision-due/validar-documentos-vencidos?"/>
    <x v="215"/>
  </r>
  <r>
    <s v="Solicitud de despacho"/>
    <x v="0"/>
    <x v="0"/>
    <x v="146"/>
    <x v="3"/>
    <s v="https://gateway-apim-test.vuce.gob.pe/pass-through-https-cert/cp2/gestionduenave-query/1.0/tripulante/1332?indicadorES=S"/>
    <m/>
    <s v="Bearer eyJhbGciOiJSUzI1NiIsInR5cCIgOiAiSldUIiwia2lkIiA6ICJZbzNJa18xYU9XUk5QcWxPLVJVTmUzVjhESldTU2U0eUgybFp4MG52cy1rIn0.eyJleHAiOjE3NTU4OTgzNjMsImlhdCI6MTc1NTg5NjU2MywianRpIjoiYjAwYjkzYmUtYzBlMi00OTAyLTk3MTAtMDU3MWNkNTgzZTEz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JjMmY3NmQ5OS0xZTM1LTQwOGYtYjA2OS1jMzFmNjg4ZTZiOWE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JjMmY3NmQ5OS0xZTM1LTQwOGYtYjA2OS1jMzFmNjg4ZTZiOWE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bN_nXYfc2j7Jjnp7O-YOTGVQZ0bMAEtKPV41wTUSJDEPOHhUYFCWmiZsMGdmGetSdYadTucsaq9AKxpJJ25OrbdF-jHv-rm6JM7ft3H5Pe6rM3ultv_65Ioje0F1-bRNbck4SupHvZ4QCAE_9VHWtYxJ2b_stXLdWfWDls1rCE_cW1FarqgAK4S7KSx8zowDUcchMEviho59QCzjtHfeeUiDeEzwHhih1FRwnUK-e8a-QQutk42G5AuMBvuRWDAsvnvpx99bbUoKwfj_Tl7DDwFZNM_gkZemmekk5ZbHEIbf1Wtg3QmnwsFJRn9vNH91zFhGZHv-17IiCTtSkiCQgw"/>
    <n v="101"/>
    <s v="101 | Rosa Odar Prueba"/>
    <s v="application/json, text/plain, */*"/>
    <m/>
    <n v="20100010136"/>
    <s v="gestionduenave-query"/>
    <s v="https://gateway-apim-test.vuce.gob.pe/pass-through-https-cert/cp2/gestionduenave-query/1.0/tripulante/1332?indicadorES=S"/>
    <n v="120"/>
    <n v="107"/>
    <s v="https://gateway-apim-test.vuce.gob.pe/pass-through-https-cert/cp2/gestionduenave-query/1.0/tripulante/1332?"/>
    <s v="https://gateway-apim-test.vuce.gob.pe/pass-through-https-cert/cp2/gestionduenave-query/1.0/tripulante/1332?"/>
    <x v="216"/>
  </r>
  <r>
    <s v="Solicitud de despacho"/>
    <x v="0"/>
    <x v="0"/>
    <x v="152"/>
    <x v="5"/>
    <s v="https://gateway-apim-test.vuce.gob.pe/pass-through-https-cert/cp2/processdue/1.0/camunda/init"/>
    <s v="{&quot;acronimo&quot;:&quot;DGA&quot;,&quot;tipoSeguimientoId&quot;:1,&quot;document&quot;:&quot;&quot;,&quot;documentInstance&quot;:&quot;&quot;,&quot;body&quot;:{&quot;escalaId&quot;:1332,&quot;declaracionGeneralId&quot;:1139,&quot;contactoAgente&quot;:null,&quot;desViaje&quot;:null,&quot;desCarga&quot;:null,&quot;obsEscala&quot;:null,&quot;desOperacion&quot;:null,&quot;countNumTripulante&quot;:2,&quot;countNumPasajero&quot;:0,&quot;puertoOrigenId&quot;:12741,&quot;instalacionAtraqueId&quot;:8,&quot;eta&quot;:&quot;2025-02-10 18:30:11&quot;,&quot;etd&quot;:&quot;2025-02-15 18:30:04&quot;,&quot;imo&quot;:&quot;9496551&quot;,&quot;callSign&quot;:null,&quot;nombreNave&quot;:&quot;PRUEBA NAVE EX CABOTAJE&quot;,&quot;rutaBandera&quot;:&quot;data:image/jpg;base64,R0lGODlhEAALANUAADa3+JPZ/Pfmaari/mnF83zL9EzD/4XT+vnxsnXK9QCE3tns9iqz99PT0/7+/gGb6+Hy+/b29hOn7/bjSdXp84vT94zW/Jna+aPe/JDV9/r6+uX2/vPz89/x+YPO9ACM4Jjc/kO//gCS5uP0/Nzt95/d++np6d3v+CGv86/k/xmq8JTX+IbQ9cLc6+v4/lnH/+n2/IDQ+fbjXmHA8XzO+Ja9zvv7+7/a55/C1Zzb+vrrdZ7d/Auj7fX19fz8/PT09CH5BAAAAAAALAAAAAAQAAsAAAaLwJdhaAgZAQAGA6WSqAypaGpAxZR2uctq9QgNQOBAwGI5HGK0ROXRcm3eoxGk0zmRFgsSzuTo+3wIAgIIERE9Pz0NfA5/NjoTEwKGPxyJfI0aCDIyCIccHD8NNzBydHZ4FKmpNQw7ZmgJsQSzMzMJCgwlWVsZFRUsHh4FwwoATBI8D8oiIh8fCtAfQQA7&quot;,&quot;indicadorEs&quot;:&quot;S&quot;,&quot;estadoEscalaId&quot;:0,&quot;bandera&quot;:&quot;ARGENTINA&quot;,&quot;etaDate&quot;:&quot;2025-02-10T23:30:11.000Z&quot;,&quot;etaHours&quot;:&quot;2025-02-10T23:30:11.000Z&quot;,&quot;etdDate&quot;:&quot;2025-02-15T23:30:04.000Z&quot;,&quot;etdHours&quot;:&quot;2025-02-15T23:30:04.000Z&quot;,&quot;capitan&quot;:&quot;ANA TORRES&quot;,&quot;fechaCer&quot;:&quot;&quot;,&quot;arqueoBruto&quot;:10,&quot;arqueoNeto&quot;:9,&quot;indDecJuradaPago&quot;:false,&quot;aceptacion&quot;:false,&quot;descNecesidadesBuqueDesechos&quot;:null,&quot;tipoMercancia&quot;:null,&quot;cantTmDescarga&quot;:null,&quot;nombreEmbarcador&quot;:null,&quot;cantTeusMovilizar&quot;:null,&quot;nombreConsignatario&quot;:null,&quot;cntTripulantes&quot;:2,&quot;cntPasajeros&quot;:0,&quot;dms&quot;:true,&quot;cargo&quot;:true},&quot;anuncio&quot;:false,&quot;id&quot;:null,&quot;registerArrival&quot;:false,&quot;directReception&quot;:false,&quot;corrected&quot;:false,&quot;requiredNill&quot;:false,&quot;escalaId&quot;:1332,&quot;acronymList&quot;:[&quot;LT&quot;,&quot;LP&quot;,&quot;CP&quot;,&quot;PR&quot;,&quot;DGZ&quot;,&quot;SPS&quot;]}"/>
    <s v="Bearer eyJhbGciOiJSUzI1NiIsInR5cCIgOiAiSldUIiwia2lkIiA6ICJZbzNJa18xYU9XUk5QcWxPLVJVTmUzVjhESldTU2U0eUgybFp4MG52cy1rIn0.eyJleHAiOjE3NTU4OTkwMDQsImlhdCI6MTc1NTg5NzIwNCwianRpIjoiZmNmMjhiODAtYjJlYy00YWZjLTlhZTItNDQ1NDVkYmM4ZTlk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3OWExODJkNC1iOWYxLTQyYmYtYjBjZi00NTlkMTk5NTQyNGY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3OWExODJkNC1iOWYxLTQyYmYtYjBjZi00NTlkMTk5NTQyNGY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doNiQQwhI_PvF0pHWwOwzIOEqanHnOThvTFwkbVGg3bwUjxCV5RX79PgFKztrYz3D7RrmrCBbgqhxLwmv7DRtQBY6AApym_S24iTgx_V2Sjm0iGMcGY_QxlOdeR9DZ6DHy4wbpba-1s_hgaDFTGAtiYeHxDqM-uT482zNjRnjSH26-gx3hNVuqnTGxeDQ4gvcq_z_uGvm9oByGp_W4LW7HXL-QZOtWBn2nGc3koCilRyYZcTyO4QhjQk7kjQajYM3ebUdjJqNXrrz5qEsqwXjnUweX_G5a-TGxi6ecqF0KavSeWpDJjAzhCehiup07Y1_DasNFhecOOzui_Qk9axxQ"/>
    <n v="101"/>
    <s v="101 | Rosa Odar Prueba"/>
    <s v="application/json, text/plain, */*"/>
    <s v="application/json"/>
    <n v="20100010136"/>
    <s v="processdue"/>
    <s v="https://gateway-apim-test.vuce.gob.pe/pass-through-https-cert/cp2/processdue/1.0/camunda/init"/>
    <n v="93"/>
    <n v="93"/>
    <s v="https://gateway-apim-test.vuce.gob.pe/pass-through-https-cert/cp2/processdue/1.0/camunda/init"/>
    <s v="https://gateway-apim-test.vuce.gob.pe/pass-through-https-cert/cp2/processdue/1.0/camunda/init"/>
    <x v="19"/>
  </r>
  <r>
    <s v="Solicitud de despacho"/>
    <x v="0"/>
    <x v="0"/>
    <x v="149"/>
    <x v="5"/>
    <s v="https://gateway-apim-test.vuce.gob.pe/pass-through-https-cert/cp2/processdue/1.0/camunda/init"/>
    <s v="{&quot;acronimo&quot;:&quot;DGA&quot;,&quot;tipoSeguimientoId&quot;:2,&quot;document&quot;:&quot;&quot;,&quot;documentInstance&quot;:&quot;&quot;,&quot;body&quot;:{&quot;escalaId&quot;:1332,&quot;declaracionGeneralId&quot;:1139,&quot;contactoAgente&quot;:&quot;AGN X&quot;,&quot;desViaje&quot;:null,&quot;desCarga&quot;:&quot;DANGER&quot;,&quot;obsEscala&quot;:null,&quot;desOperacion&quot;:null,&quot;countNumTripulante&quot;:2,&quot;countNumPasajero&quot;:0,&quot;puertoOrigenId&quot;:12741,&quot;instalacionAtraqueId&quot;:8,&quot;eta&quot;:&quot;2025-02-10 18:30:11&quot;,&quot;etd&quot;:&quot;2025-02-15 18:30:04&quot;,&quot;imo&quot;:&quot;9496551&quot;,&quot;callSign&quot;:null,&quot;nombreNave&quot;:&quot;PRUEBA NAVE EX CABOTAJE&quot;,&quot;rutaBandera&quot;:&quot;data:image/jpg;base64,R0lGODlhEAALANUAADa3+JPZ/Pfmaari/mnF83zL9EzD/4XT+vnxsnXK9QCE3tns9iqz99PT0/7+/gGb6+Hy+/b29hOn7/bjSdXp84vT94zW/Jna+aPe/JDV9/r6+uX2/vPz89/x+YPO9ACM4Jjc/kO//gCS5uP0/Nzt95/d++np6d3v+CGv86/k/xmq8JTX+IbQ9cLc6+v4/lnH/+n2/IDQ+fbjXmHA8XzO+Ja9zvv7+7/a55/C1Zzb+vrrdZ7d/Auj7fX19fz8/PT09CH5BAAAAAAALAAAAAAQAAsAAAaLwJdhaAgZAQAGA6WSqAypaGpAxZR2uctq9QgNQOBAwGI5HGK0ROXRcm3eoxGk0zmRFgsSzuTo+3wIAgIIERE9Pz0NfA5/NjoTEwKGPxyJfI0aCDIyCIccHD8NNzBydHZ4FKmpNQw7ZmgJsQSzMzMJCgwlWVsZFRUsHh4FwwoATBI8D8oiIh8fCtAfQQA7&quot;,&quot;indicadorEs&quot;:&quot;S&quot;,&quot;estadoEscalaId&quot;:2,&quot;bandera&quot;:&quot;ARGENTINA&quot;,&quot;etaDate&quot;:&quot;2025-02-10T23:30:11.000Z&quot;,&quot;etaHours&quot;:&quot;2025-02-10T23:30:11.000Z&quot;,&quot;etdDate&quot;:&quot;2025-02-15T23:30:04.000Z&quot;,&quot;etdHours&quot;:&quot;2025-02-15T23:30:04.000Z&quot;,&quot;capitan&quot;:&quot;ANA MARIA TORRES&quot;,&quot;fechaCer&quot;:&quot;&quot;,&quot;arqueoBruto&quot;:10,&quot;arqueoNeto&quot;:9,&quot;indDecJuradaPago&quot;:true,&quot;aceptacion&quot;:true,&quot;descNecesidadesBuqueDesechos&quot;:null,&quot;tipoMercancia&quot;:null,&quot;cantTmDescarga&quot;:null,&quot;nombreEmbarcador&quot;:null,&quot;cantTeusMovilizar&quot;:null,&quot;nombreConsignatario&quot;:null,&quot;cntTripulantes&quot;:2,&quot;cntPasajeros&quot;:0,&quot;dms&quot;:true,&quot;cargo&quot;:true,&quot;tramiteData&quot;:{&quot;escalaId&quot;:1332,&quot;documentoId&quot;:64,&quot;tipoTramite&quot;:&quot;D&quot;,&quot;indicadorEs&quot;:&quot;S&quot;,&quot;rucAgente&quot;:&quot;20100010136&quot;,&quot;actividadEntidadPuertoId&quot;:5,&quot;indNoRequierePago&quot;:false,&quot;tupa&quot;:&quot;PA135069D&quot;,&quot;indAsTramiteManual&quot;:true,&quot;descripcionTramite&quot;:&quot;DESPACHO DE NAVES&quot;,&quot;reglaPagoExencionAplicada&quot;:&quot;SÃ? PAGA POR TIPO DE TRÃ?FICO INTERNACIONAL&quot;}},&quot;anuncio&quot;:false,&quot;id&quot;:null,&quot;registerArrival&quot;:false,&quot;directReception&quot;:false,&quot;corrected&quot;:false,&quot;requiredNill&quot;:false,&quot;escalaId&quot;:1332,&quot;acronymList&quot;:[&quot;LT&quot;,&quot;LP&quot;,&quot;CP&quot;,&quot;PR&quot;,&quot;DGZ&quot;,&quot;SPS&quot;]}"/>
    <s v="Bearer eyJhbGciOiJSUzI1NiIsInR5cCIgOiAiSldUIiwia2lkIiA6ICJZbzNJa18xYU9XUk5QcWxPLVJVTmUzVjhESldTU2U0eUgybFp4MG52cy1rIn0.eyJleHAiOjE3NTU4OTk1NTEsImlhdCI6MTc1NTg5Nzc1MSwianRpIjoiZWQ4MDc3M2EtZWJjMy00ODkxLWFjNzMtYWZlMDE4ZWVhNjY5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0OGYzZmZlNS0zMTNiLTQ3OWUtODM5Yi0zNzQzZDllNTkyNzA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0OGYzZmZlNS0zMTNiLTQ3OWUtODM5Yi0zNzQzZDllNTkyNzA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a-PLV6iRuzP35AH9KyL3OKbcMF0sOpi6VxF18s-M3Xo5zWvquoy-QN1VVkpLMP3wxZvdd7nD_pu6PO09T3WPTRorb336HywBcoJi3B8gv2k1dcjxzX1MPjrp0DRQUFom5m3Ex3iNGrC3vWSMkAYaenwqbC0Gg6cRuuuAZVDRxXZ5UmFR0Ek2rCI9u9iIWbr4HYIQyDh03WOJ-44FRQhWbQoUYB3-bBs40xn2fbZq52-uItoDHMmUnfzKx7RiUqP9nfc5i3E0S8NL1poI_zcY0ohVsuUq2iiolGoyx2fXGHgmjGkFDoYPGLyVhXs6PA77UBoeVljD3AfwuJUnHcfLqg"/>
    <n v="101"/>
    <s v="101 | Rosa Odar Prueba"/>
    <s v="application/json, text/plain, */*"/>
    <s v="application/json"/>
    <n v="20100010136"/>
    <s v="processdue"/>
    <s v="https://gateway-apim-test.vuce.gob.pe/pass-through-https-cert/cp2/processdue/1.0/camunda/init"/>
    <n v="93"/>
    <n v="93"/>
    <s v="https://gateway-apim-test.vuce.gob.pe/pass-through-https-cert/cp2/processdue/1.0/camunda/init"/>
    <s v="https://gateway-apim-test.vuce.gob.pe/pass-through-https-cert/cp2/processdue/1.0/camunda/init"/>
    <x v="19"/>
  </r>
  <r>
    <s v="Solicitud de despacho"/>
    <x v="0"/>
    <x v="0"/>
    <x v="153"/>
    <x v="3"/>
    <s v="https://gateway-apim-test.vuce.gob.pe/pass-through-https-cert/cp2/sp-pagos/1.0/formas-pago?canalId=1&amp;entidadId=1"/>
    <m/>
    <s v="Bearer eyJhbGciOiJSUzI1NiIsInR5cCIgOiAiSldUIiwia2lkIiA6ICJZbzNJa18xYU9XUk5QcWxPLVJVTmUzVjhESldTU2U0eUgybFp4MG52cy1rIn0.eyJleHAiOjE3NTU4OTkwMDQsImlhdCI6MTc1NTg5NzIwNCwianRpIjoiZmNmMjhiODAtYjJlYy00YWZjLTlhZTItNDQ1NDVkYmM4ZTlk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3OWExODJkNC1iOWYxLTQyYmYtYjBjZi00NTlkMTk5NTQyNGY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3OWExODJkNC1iOWYxLTQyYmYtYjBjZi00NTlkMTk5NTQyNGY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doNiQQwhI_PvF0pHWwOwzIOEqanHnOThvTFwkbVGg3bwUjxCV5RX79PgFKztrYz3D7RrmrCBbgqhxLwmv7DRtQBY6AApym_S24iTgx_V2Sjm0iGMcGY_QxlOdeR9DZ6DHy4wbpba-1s_hgaDFTGAtiYeHxDqM-uT482zNjRnjSH26-gx3hNVuqnTGxeDQ4gvcq_z_uGvm9oByGp_W4LW7HXL-QZOtWBn2nGc3koCilRyYZcTyO4QhjQk7kjQajYM3ebUdjJqNXrrz5qEsqwXjnUweX_G5a-TGxi6ecqF0KavSeWpDJjAzhCehiup07Y1_DasNFhecOOzui_Qk9axxQ"/>
    <n v="101"/>
    <s v="101 | Rosa Odar Prueba"/>
    <s v="application/json, text/plain, */*"/>
    <m/>
    <n v="20100010136"/>
    <s v="sp-pagos"/>
    <s v="https://gateway-apim-test.vuce.gob.pe/pass-through-https-cert/cp2/sp-pagos/1.0/formas-pago?canalId=1&amp;entidadId=1"/>
    <n v="112"/>
    <n v="91"/>
    <s v="https://gateway-apim-test.vuce.gob.pe/pass-through-https-cert/cp2/sp-pagos/1.0/formas-pago?"/>
    <s v="https://gateway-apim-test.vuce.gob.pe/pass-through-https-cert/cp2/sp-pagos/1.0/formas-pago?"/>
    <x v="20"/>
  </r>
  <r>
    <s v="Solicitud de despacho"/>
    <x v="0"/>
    <x v="0"/>
    <x v="147"/>
    <x v="4"/>
    <s v="https://gateway-apim-test.vuce.gob.pe/pass-through-https-cert/cp2/sp-pagos/1.0/ordenes-pago"/>
    <s v="{&quot;textSearch&quot;:&quot;RN02&quot;,&quot;entidadId&quot;:17,&quot;actividadId&quot;:4,&quot;documentoId&quot;:64,&quot;escalaId&quot;:1332,&quot;fechaVigencia&quot;:&quot;20251231&quot;,&quot;rucAgente&quot;:&quot;20100010136&quot;,&quot;actividadEntidadPuertoId&quot;:5,&quot;idComponente&quot;:&quot;CPN&quot;,&quot;codComponente&quot;:3,&quot;cantidadOrden&quot;:0}"/>
    <s v="Bearer eyJhbGciOiJSUzI1NiIsInR5cCIgOiAiSldUIiwia2lkIiA6ICJZbzNJa18xYU9XUk5QcWxPLVJVTmUzVjhESldTU2U0eUgybFp4MG52cy1rIn0.eyJleHAiOjE3NTU4OTkwMDQsImlhdCI6MTc1NTg5NzIwNCwianRpIjoiZmNmMjhiODAtYjJlYy00YWZjLTlhZTItNDQ1NDVkYmM4ZTlk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3OWExODJkNC1iOWYxLTQyYmYtYjBjZi00NTlkMTk5NTQyNGY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3OWExODJkNC1iOWYxLTQyYmYtYjBjZi00NTlkMTk5NTQyNGY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doNiQQwhI_PvF0pHWwOwzIOEqanHnOThvTFwkbVGg3bwUjxCV5RX79PgFKztrYz3D7RrmrCBbgqhxLwmv7DRtQBY6AApym_S24iTgx_V2Sjm0iGMcGY_QxlOdeR9DZ6DHy4wbpba-1s_hgaDFTGAtiYeHxDqM-uT482zNjRnjSH26-gx3hNVuqnTGxeDQ4gvcq_z_uGvm9oByGp_W4LW7HXL-QZOtWBn2nGc3koCilRyYZcTyO4QhjQk7kjQajYM3ebUdjJqNXrrz5qEsqwXjnUweX_G5a-TGxi6ecqF0KavSeWpDJjAzhCehiup07Y1_DasNFhecOOzui_Qk9axxQ"/>
    <n v="101"/>
    <s v="101 | Rosa Odar Prueba"/>
    <s v="application/json, text/plain, */*"/>
    <s v="application/json"/>
    <n v="20100010136"/>
    <s v="sp-pagos"/>
    <s v="https://gateway-apim-test.vuce.gob.pe/pass-through-https-cert/cp2/sp-pagos/1.0/ordenes-pago"/>
    <n v="91"/>
    <n v="91"/>
    <s v="https://gateway-apim-test.vuce.gob.pe/pass-through-https-cert/cp2/sp-pagos/1.0/ordenes-pago"/>
    <s v="https://gateway-apim-test.vuce.gob.pe/pass-through-https-cert/cp2/sp-pagos/1.0/ordenes-pago"/>
    <x v="21"/>
  </r>
  <r>
    <s v="Solicitud de despacho"/>
    <x v="0"/>
    <x v="0"/>
    <x v="150"/>
    <x v="4"/>
    <s v="https://gateway-apim-test.vuce.gob.pe/pass-through-https-cert/cp2/sp-pagos/1.0/ordenes-pago"/>
    <s v="{&quot;textSearch&quot;:&quot;RN02&quot;,&quot;entidadId&quot;:17,&quot;actividadId&quot;:4,&quot;documentoId&quot;:64,&quot;escalaId&quot;:2240,&quot;fechaVigencia&quot;:&quot;20251231&quot;,&quot;rucAgente&quot;:&quot;20100010136&quot;,&quot;actividadEntidadPuertoId&quot;:5,&quot;idComponente&quot;:&quot;CPN&quot;,&quot;codComponente&quot;:3,&quot;cantidadOrden&quot;:0}"/>
    <s v="Bearer eyJhbGciOiJSUzI1NiIsInR5cCIgOiAiSldUIiwia2lkIiA6ICJZbzNJa18xYU9XUk5QcWxPLVJVTmUzVjhESldTU2U0eUgybFp4MG52cy1rIn0.eyJleHAiOjE3NTU5MDA2MTMsImlhdCI6MTc1NTg5ODgxMywianRpIjoiNjhjMWJkMzQtZWRiYS00MGUxLWJiNzctZjcxNmM2YmEyNDE2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5ZjJjNTJmYS01NjE0LTQ1NDgtOTYyZi1jYmJkZDIxZjdhZmU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5ZjJjNTJmYS01NjE0LTQ1NDgtOTYyZi1jYmJkZDIxZjdhZmU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m6aRVCeGybjpb7ttl555BXRaixPo9Y90Ho2x8I7kutf4D-vRjkRTSSWjKnp5aCqzLi8WYgPVlF0XRPB3IBee6KY502tqyNKEluO2Z02xCDYI-coCRcjpKZxMVYSGxf0Ed8S4-EcoYEfYUwL-AX3PTGMxoEDWo4Fis0R3UdmmoEg_OFo3Nw1UD2ZkUG7Lz9mVsU2hvfWwQaTPLZhjRl8e5NduSuCX2faDNAZRKn_J6O576GnIvQOl3D5fOn2qNhqETpms--OxzUl6pC1kC1EPgbEGk2Pt2BLyFn2hdX5h0rboW1G482ZSOdthhc0xrhbpqkSqISDYAwA_aCBB6I2KJA"/>
    <n v="101"/>
    <s v="101 | Rosa Odar Prueba"/>
    <s v="application/json, text/plain, */*"/>
    <s v="application/json"/>
    <n v="20100010136"/>
    <s v="sp-pagos"/>
    <s v="https://gateway-apim-test.vuce.gob.pe/pass-through-https-cert/cp2/sp-pagos/1.0/ordenes-pago"/>
    <n v="91"/>
    <n v="91"/>
    <s v="https://gateway-apim-test.vuce.gob.pe/pass-through-https-cert/cp2/sp-pagos/1.0/ordenes-pago"/>
    <s v="https://gateway-apim-test.vuce.gob.pe/pass-through-https-cert/cp2/sp-pagos/1.0/ordenes-pago"/>
    <x v="21"/>
  </r>
  <r>
    <s v="Solicitud de despacho"/>
    <x v="0"/>
    <x v="0"/>
    <x v="146"/>
    <x v="3"/>
    <s v="https://gateway-apim-test.vuce.gob.pe/pass-through-https-cert/cp2/sp-pagos/1.0/ordenes-pago/1332?documentoId=64"/>
    <m/>
    <s v="Bearer eyJhbGciOiJSUzI1NiIsInR5cCIgOiAiSldUIiwia2lkIiA6ICJZbzNJa18xYU9XUk5QcWxPLVJVTmUzVjhESldTU2U0eUgybFp4MG52cy1rIn0.eyJleHAiOjE3NTU4OTgzNjMsImlhdCI6MTc1NTg5NjU2MywianRpIjoiYjAwYjkzYmUtYzBlMi00OTAyLTk3MTAtMDU3MWNkNTgzZTEz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JjMmY3NmQ5OS0xZTM1LTQwOGYtYjA2OS1jMzFmNjg4ZTZiOWE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JjMmY3NmQ5OS0xZTM1LTQwOGYtYjA2OS1jMzFmNjg4ZTZiOWE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bN_nXYfc2j7Jjnp7O-YOTGVQZ0bMAEtKPV41wTUSJDEPOHhUYFCWmiZsMGdmGetSdYadTucsaq9AKxpJJ25OrbdF-jHv-rm6JM7ft3H5Pe6rM3ultv_65Ioje0F1-bRNbck4SupHvZ4QCAE_9VHWtYxJ2b_stXLdWfWDls1rCE_cW1FarqgAK4S7KSx8zowDUcchMEviho59QCzjtHfeeUiDeEzwHhih1FRwnUK-e8a-QQutk42G5AuMBvuRWDAsvnvpx99bbUoKwfj_Tl7DDwFZNM_gkZemmekk5ZbHEIbf1Wtg3QmnwsFJRn9vNH91zFhGZHv-17IiCTtSkiCQgw"/>
    <n v="101"/>
    <s v="101 | Rosa Odar Prueba"/>
    <s v="application/json, text/plain, */*"/>
    <m/>
    <n v="20100010136"/>
    <s v="sp-pagos"/>
    <s v="https://gateway-apim-test.vuce.gob.pe/pass-through-https-cert/cp2/sp-pagos/1.0/ordenes-pago/1332?documentoId=64"/>
    <n v="111"/>
    <n v="97"/>
    <s v="https://gateway-apim-test.vuce.gob.pe/pass-through-https-cert/cp2/sp-pagos/1.0/ordenes-pago/1332?"/>
    <s v="https://gateway-apim-test.vuce.gob.pe/pass-through-https-cert/cp2/sp-pagos/1.0/ordenes-pago/1332?"/>
    <x v="188"/>
  </r>
  <r>
    <s v="Solicitud de despacho"/>
    <x v="0"/>
    <x v="0"/>
    <x v="153"/>
    <x v="3"/>
    <s v="https://gateway-apim-test.vuce.gob.pe/pass-through-https-cert/cp2/sp-pagos/1.0/ordenes-pago/1332?documentoId=64"/>
    <m/>
    <s v="Bearer eyJhbGciOiJSUzI1NiIsInR5cCIgOiAiSldUIiwia2lkIiA6ICJZbzNJa18xYU9XUk5QcWxPLVJVTmUzVjhESldTU2U0eUgybFp4MG52cy1rIn0.eyJleHAiOjE3NTU4OTkwMDQsImlhdCI6MTc1NTg5NzIwNCwianRpIjoiZmNmMjhiODAtYjJlYy00YWZjLTlhZTItNDQ1NDVkYmM4ZTlk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3OWExODJkNC1iOWYxLTQyYmYtYjBjZi00NTlkMTk5NTQyNGY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3OWExODJkNC1iOWYxLTQyYmYtYjBjZi00NTlkMTk5NTQyNGY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doNiQQwhI_PvF0pHWwOwzIOEqanHnOThvTFwkbVGg3bwUjxCV5RX79PgFKztrYz3D7RrmrCBbgqhxLwmv7DRtQBY6AApym_S24iTgx_V2Sjm0iGMcGY_QxlOdeR9DZ6DHy4wbpba-1s_hgaDFTGAtiYeHxDqM-uT482zNjRnjSH26-gx3hNVuqnTGxeDQ4gvcq_z_uGvm9oByGp_W4LW7HXL-QZOtWBn2nGc3koCilRyYZcTyO4QhjQk7kjQajYM3ebUdjJqNXrrz5qEsqwXjnUweX_G5a-TGxi6ecqF0KavSeWpDJjAzhCehiup07Y1_DasNFhecOOzui_Qk9axxQ"/>
    <n v="101"/>
    <s v="101 | Rosa Odar Prueba"/>
    <s v="application/json, text/plain, */*"/>
    <m/>
    <n v="20100010136"/>
    <s v="sp-pagos"/>
    <s v="https://gateway-apim-test.vuce.gob.pe/pass-through-https-cert/cp2/sp-pagos/1.0/ordenes-pago/1332?documentoId=64"/>
    <n v="111"/>
    <n v="97"/>
    <s v="https://gateway-apim-test.vuce.gob.pe/pass-through-https-cert/cp2/sp-pagos/1.0/ordenes-pago/1332?"/>
    <s v="https://gateway-apim-test.vuce.gob.pe/pass-through-https-cert/cp2/sp-pagos/1.0/ordenes-pago/1332?"/>
    <x v="188"/>
  </r>
  <r>
    <s v="Solicitud de despacho"/>
    <x v="0"/>
    <x v="0"/>
    <x v="147"/>
    <x v="3"/>
    <s v="https://gateway-apim-test.vuce.gob.pe/pass-through-https-cert/cp2/sp-pagos/1.0/ordenes-pago/1332?documentoId=64"/>
    <m/>
    <s v="Bearer eyJhbGciOiJSUzI1NiIsInR5cCIgOiAiSldUIiwia2lkIiA6ICJZbzNJa18xYU9XUk5QcWxPLVJVTmUzVjhESldTU2U0eUgybFp4MG52cy1rIn0.eyJleHAiOjE3NTU4OTkwMDQsImlhdCI6MTc1NTg5NzIwNCwianRpIjoiZmNmMjhiODAtYjJlYy00YWZjLTlhZTItNDQ1NDVkYmM4ZTlk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3OWExODJkNC1iOWYxLTQyYmYtYjBjZi00NTlkMTk5NTQyNGY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3OWExODJkNC1iOWYxLTQyYmYtYjBjZi00NTlkMTk5NTQyNGY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doNiQQwhI_PvF0pHWwOwzIOEqanHnOThvTFwkbVGg3bwUjxCV5RX79PgFKztrYz3D7RrmrCBbgqhxLwmv7DRtQBY6AApym_S24iTgx_V2Sjm0iGMcGY_QxlOdeR9DZ6DHy4wbpba-1s_hgaDFTGAtiYeHxDqM-uT482zNjRnjSH26-gx3hNVuqnTGxeDQ4gvcq_z_uGvm9oByGp_W4LW7HXL-QZOtWBn2nGc3koCilRyYZcTyO4QhjQk7kjQajYM3ebUdjJqNXrrz5qEsqwXjnUweX_G5a-TGxi6ecqF0KavSeWpDJjAzhCehiup07Y1_DasNFhecOOzui_Qk9axxQ"/>
    <n v="101"/>
    <s v="101 | Rosa Odar Prueba"/>
    <s v="application/json, text/plain, */*"/>
    <m/>
    <n v="20100010136"/>
    <s v="sp-pagos"/>
    <s v="https://gateway-apim-test.vuce.gob.pe/pass-through-https-cert/cp2/sp-pagos/1.0/ordenes-pago/1332?documentoId=64"/>
    <n v="111"/>
    <n v="97"/>
    <s v="https://gateway-apim-test.vuce.gob.pe/pass-through-https-cert/cp2/sp-pagos/1.0/ordenes-pago/1332?"/>
    <s v="https://gateway-apim-test.vuce.gob.pe/pass-through-https-cert/cp2/sp-pagos/1.0/ordenes-pago/1332?"/>
    <x v="188"/>
  </r>
  <r>
    <s v="Solicitud de despacho"/>
    <x v="0"/>
    <x v="0"/>
    <x v="147"/>
    <x v="3"/>
    <s v="https://gateway-apim-test.vuce.gob.pe/pass-through-https-cert/cp2/sp-pagos/1.0/ordenes-pago/1332?documentoId=64"/>
    <m/>
    <s v="Bearer eyJhbGciOiJSUzI1NiIsInR5cCIgOiAiSldUIiwia2lkIiA6ICJZbzNJa18xYU9XUk5QcWxPLVJVTmUzVjhESldTU2U0eUgybFp4MG52cy1rIn0.eyJleHAiOjE3NTU4OTkwMDQsImlhdCI6MTc1NTg5NzIwNCwianRpIjoiZmNmMjhiODAtYjJlYy00YWZjLTlhZTItNDQ1NDVkYmM4ZTlk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3OWExODJkNC1iOWYxLTQyYmYtYjBjZi00NTlkMTk5NTQyNGY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3OWExODJkNC1iOWYxLTQyYmYtYjBjZi00NTlkMTk5NTQyNGY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doNiQQwhI_PvF0pHWwOwzIOEqanHnOThvTFwkbVGg3bwUjxCV5RX79PgFKztrYz3D7RrmrCBbgqhxLwmv7DRtQBY6AApym_S24iTgx_V2Sjm0iGMcGY_QxlOdeR9DZ6DHy4wbpba-1s_hgaDFTGAtiYeHxDqM-uT482zNjRnjSH26-gx3hNVuqnTGxeDQ4gvcq_z_uGvm9oByGp_W4LW7HXL-QZOtWBn2nGc3koCilRyYZcTyO4QhjQk7kjQajYM3ebUdjJqNXrrz5qEsqwXjnUweX_G5a-TGxi6ecqF0KavSeWpDJjAzhCehiup07Y1_DasNFhecOOzui_Qk9axxQ"/>
    <n v="101"/>
    <s v="101 | Rosa Odar Prueba"/>
    <s v="application/json, text/plain, */*"/>
    <m/>
    <n v="20100010136"/>
    <s v="sp-pagos"/>
    <s v="https://gateway-apim-test.vuce.gob.pe/pass-through-https-cert/cp2/sp-pagos/1.0/ordenes-pago/1332?documentoId=64"/>
    <n v="111"/>
    <n v="97"/>
    <s v="https://gateway-apim-test.vuce.gob.pe/pass-through-https-cert/cp2/sp-pagos/1.0/ordenes-pago/1332?"/>
    <s v="https://gateway-apim-test.vuce.gob.pe/pass-through-https-cert/cp2/sp-pagos/1.0/ordenes-pago/1332?"/>
    <x v="188"/>
  </r>
  <r>
    <s v="Solicitud de despacho"/>
    <x v="0"/>
    <x v="0"/>
    <x v="147"/>
    <x v="3"/>
    <s v="https://gateway-apim-test.vuce.gob.pe/pass-through-https-cert/cp2/sp-pagos/1.0/ordenes-pago/1332?documentoId=64"/>
    <m/>
    <s v="Bearer eyJhbGciOiJSUzI1NiIsInR5cCIgOiAiSldUIiwia2lkIiA6ICJZbzNJa18xYU9XUk5QcWxPLVJVTmUzVjhESldTU2U0eUgybFp4MG52cy1rIn0.eyJleHAiOjE3NTU4OTkwMDQsImlhdCI6MTc1NTg5NzIwNCwianRpIjoiZmNmMjhiODAtYjJlYy00YWZjLTlhZTItNDQ1NDVkYmM4ZTlk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3OWExODJkNC1iOWYxLTQyYmYtYjBjZi00NTlkMTk5NTQyNGY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3OWExODJkNC1iOWYxLTQyYmYtYjBjZi00NTlkMTk5NTQyNGY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doNiQQwhI_PvF0pHWwOwzIOEqanHnOThvTFwkbVGg3bwUjxCV5RX79PgFKztrYz3D7RrmrCBbgqhxLwmv7DRtQBY6AApym_S24iTgx_V2Sjm0iGMcGY_QxlOdeR9DZ6DHy4wbpba-1s_hgaDFTGAtiYeHxDqM-uT482zNjRnjSH26-gx3hNVuqnTGxeDQ4gvcq_z_uGvm9oByGp_W4LW7HXL-QZOtWBn2nGc3koCilRyYZcTyO4QhjQk7kjQajYM3ebUdjJqNXrrz5qEsqwXjnUweX_G5a-TGxi6ecqF0KavSeWpDJjAzhCehiup07Y1_DasNFhecOOzui_Qk9axxQ"/>
    <n v="101"/>
    <s v="101 | Rosa Odar Prueba"/>
    <s v="application/json, text/plain, */*"/>
    <m/>
    <n v="20100010136"/>
    <s v="sp-pagos"/>
    <s v="https://gateway-apim-test.vuce.gob.pe/pass-through-https-cert/cp2/sp-pagos/1.0/ordenes-pago/1332?documentoId=64"/>
    <n v="111"/>
    <n v="97"/>
    <s v="https://gateway-apim-test.vuce.gob.pe/pass-through-https-cert/cp2/sp-pagos/1.0/ordenes-pago/1332?"/>
    <s v="https://gateway-apim-test.vuce.gob.pe/pass-through-https-cert/cp2/sp-pagos/1.0/ordenes-pago/1332?"/>
    <x v="188"/>
  </r>
  <r>
    <s v="Solicitud de despacho"/>
    <x v="0"/>
    <x v="0"/>
    <x v="149"/>
    <x v="3"/>
    <s v="https://gateway-apim-test.vuce.gob.pe/pass-through-https-cert/cp2/sp-pagos/1.0/ordenes-pago/1332?documentoId=64"/>
    <m/>
    <s v="Bearer eyJhbGciOiJSUzI1NiIsInR5cCIgOiAiSldUIiwia2lkIiA6ICJZbzNJa18xYU9XUk5QcWxPLVJVTmUzVjhESldTU2U0eUgybFp4MG52cy1rIn0.eyJleHAiOjE3NTU4OTk1NTEsImlhdCI6MTc1NTg5Nzc1MSwianRpIjoiZWQ4MDc3M2EtZWJjMy00ODkxLWFjNzMtYWZlMDE4ZWVhNjY5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0OGYzZmZlNS0zMTNiLTQ3OWUtODM5Yi0zNzQzZDllNTkyNzA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0OGYzZmZlNS0zMTNiLTQ3OWUtODM5Yi0zNzQzZDllNTkyNzA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a-PLV6iRuzP35AH9KyL3OKbcMF0sOpi6VxF18s-M3Xo5zWvquoy-QN1VVkpLMP3wxZvdd7nD_pu6PO09T3WPTRorb336HywBcoJi3B8gv2k1dcjxzX1MPjrp0DRQUFom5m3Ex3iNGrC3vWSMkAYaenwqbC0Gg6cRuuuAZVDRxXZ5UmFR0Ek2rCI9u9iIWbr4HYIQyDh03WOJ-44FRQhWbQoUYB3-bBs40xn2fbZq52-uItoDHMmUnfzKx7RiUqP9nfc5i3E0S8NL1poI_zcY0ohVsuUq2iiolGoyx2fXGHgmjGkFDoYPGLyVhXs6PA77UBoeVljD3AfwuJUnHcfLqg"/>
    <n v="101"/>
    <s v="101 | Rosa Odar Prueba"/>
    <s v="application/json, text/plain, */*"/>
    <m/>
    <n v="20100010136"/>
    <s v="sp-pagos"/>
    <s v="https://gateway-apim-test.vuce.gob.pe/pass-through-https-cert/cp2/sp-pagos/1.0/ordenes-pago/1332?documentoId=64"/>
    <n v="111"/>
    <n v="97"/>
    <s v="https://gateway-apim-test.vuce.gob.pe/pass-through-https-cert/cp2/sp-pagos/1.0/ordenes-pago/1332?"/>
    <s v="https://gateway-apim-test.vuce.gob.pe/pass-through-https-cert/cp2/sp-pagos/1.0/ordenes-pago/1332?"/>
    <x v="188"/>
  </r>
  <r>
    <s v="Solicitud de despacho"/>
    <x v="0"/>
    <x v="0"/>
    <x v="147"/>
    <x v="5"/>
    <s v="https://gateway-apim-test.vuce.gob.pe/pass-through-https-cert/cp2/sp-pagos/1.0/ordenes-pago/1746/anular"/>
    <s v="{}"/>
    <s v="Bearer eyJhbGciOiJSUzI1NiIsInR5cCIgOiAiSldUIiwia2lkIiA6ICJZbzNJa18xYU9XUk5QcWxPLVJVTmUzVjhESldTU2U0eUgybFp4MG52cy1rIn0.eyJleHAiOjE3NTU4OTkwMDQsImlhdCI6MTc1NTg5NzIwNCwianRpIjoiZmNmMjhiODAtYjJlYy00YWZjLTlhZTItNDQ1NDVkYmM4ZTlk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3OWExODJkNC1iOWYxLTQyYmYtYjBjZi00NTlkMTk5NTQyNGY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3OWExODJkNC1iOWYxLTQyYmYtYjBjZi00NTlkMTk5NTQyNGY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doNiQQwhI_PvF0pHWwOwzIOEqanHnOThvTFwkbVGg3bwUjxCV5RX79PgFKztrYz3D7RrmrCBbgqhxLwmv7DRtQBY6AApym_S24iTgx_V2Sjm0iGMcGY_QxlOdeR9DZ6DHy4wbpba-1s_hgaDFTGAtiYeHxDqM-uT482zNjRnjSH26-gx3hNVuqnTGxeDQ4gvcq_z_uGvm9oByGp_W4LW7HXL-QZOtWBn2nGc3koCilRyYZcTyO4QhjQk7kjQajYM3ebUdjJqNXrrz5qEsqwXjnUweX_G5a-TGxi6ecqF0KavSeWpDJjAzhCehiup07Y1_DasNFhecOOzui_Qk9axxQ"/>
    <n v="101"/>
    <s v="101 | Rosa Odar Prueba"/>
    <s v="application/json, text/plain, */*"/>
    <s v="application/json"/>
    <n v="20100010136"/>
    <s v="sp-pagos"/>
    <s v="https://gateway-apim-test.vuce.gob.pe/pass-through-https-cert/cp2/sp-pagos/1.0/ordenes-pago/1746/anular"/>
    <n v="103"/>
    <n v="103"/>
    <s v="https://gateway-apim-test.vuce.gob.pe/pass-through-https-cert/cp2/sp-pagos/1.0/ordenes-pago/1746/anular"/>
    <s v="https://gateway-apim-test.vuce.gob.pe/pass-through-https-cert/cp2/sp-pagos/1.0/ordenes-pago/1746/anular"/>
    <x v="217"/>
  </r>
  <r>
    <s v="Solicitud de despacho"/>
    <x v="0"/>
    <x v="0"/>
    <x v="154"/>
    <x v="3"/>
    <s v="https://gateway-apim-test.vuce.gob.pe/pass-through-https-cert/cp2/sp-pagos/1.0/ordenes-pago/1903/pdf"/>
    <m/>
    <s v="Bearer eyJhbGciOiJSUzI1NiIsInR5cCIgOiAiSldUIiwia2lkIiA6ICJZbzNJa18xYU9XUk5QcWxPLVJVTmUzVjhESldTU2U0eUgybFp4MG52cy1rIn0.eyJleHAiOjE3NTU4OTkwMDQsImlhdCI6MTc1NTg5NzIwNCwianRpIjoiZmNmMjhiODAtYjJlYy00YWZjLTlhZTItNDQ1NDVkYmM4ZTlk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3OWExODJkNC1iOWYxLTQyYmYtYjBjZi00NTlkMTk5NTQyNGY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3OWExODJkNC1iOWYxLTQyYmYtYjBjZi00NTlkMTk5NTQyNGY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doNiQQwhI_PvF0pHWwOwzIOEqanHnOThvTFwkbVGg3bwUjxCV5RX79PgFKztrYz3D7RrmrCBbgqhxLwmv7DRtQBY6AApym_S24iTgx_V2Sjm0iGMcGY_QxlOdeR9DZ6DHy4wbpba-1s_hgaDFTGAtiYeHxDqM-uT482zNjRnjSH26-gx3hNVuqnTGxeDQ4gvcq_z_uGvm9oByGp_W4LW7HXL-QZOtWBn2nGc3koCilRyYZcTyO4QhjQk7kjQajYM3ebUdjJqNXrrz5qEsqwXjnUweX_G5a-TGxi6ecqF0KavSeWpDJjAzhCehiup07Y1_DasNFhecOOzui_Qk9axxQ"/>
    <n v="101"/>
    <s v="101 | Rosa Odar Prueba"/>
    <s v="application/json, text/plain, */*"/>
    <m/>
    <n v="20100010136"/>
    <s v="sp-pagos"/>
    <s v="https://gateway-apim-test.vuce.gob.pe/pass-through-https-cert/cp2/sp-pagos/1.0/ordenes-pago/1903/pdf"/>
    <n v="100"/>
    <n v="100"/>
    <s v="https://gateway-apim-test.vuce.gob.pe/pass-through-https-cert/cp2/sp-pagos/1.0/ordenes-pago/1903/pdf"/>
    <s v="https://gateway-apim-test.vuce.gob.pe/pass-through-https-cert/cp2/sp-pagos/1.0/ordenes-pago/1903/pdf"/>
    <x v="218"/>
  </r>
  <r>
    <s v="Solicitud de despacho"/>
    <x v="0"/>
    <x v="0"/>
    <x v="150"/>
    <x v="3"/>
    <s v="https://gateway-apim-test.vuce.gob.pe/pass-through-https-cert/cp2/sp-pagos/1.0/ordenes-pago/2240?documentoId=64"/>
    <m/>
    <s v="Bearer eyJhbGciOiJSUzI1NiIsInR5cCIgOiAiSldUIiwia2lkIiA6ICJZbzNJa18xYU9XUk5QcWxPLVJVTmUzVjhESldTU2U0eUgybFp4MG52cy1rIn0.eyJleHAiOjE3NTU5MDA2MTMsImlhdCI6MTc1NTg5ODgxMywianRpIjoiNjhjMWJkMzQtZWRiYS00MGUxLWJiNzctZjcxNmM2YmEyNDE2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5ZjJjNTJmYS01NjE0LTQ1NDgtOTYyZi1jYmJkZDIxZjdhZmU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5ZjJjNTJmYS01NjE0LTQ1NDgtOTYyZi1jYmJkZDIxZjdhZmU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m6aRVCeGybjpb7ttl555BXRaixPo9Y90Ho2x8I7kutf4D-vRjkRTSSWjKnp5aCqzLi8WYgPVlF0XRPB3IBee6KY502tqyNKEluO2Z02xCDYI-coCRcjpKZxMVYSGxf0Ed8S4-EcoYEfYUwL-AX3PTGMxoEDWo4Fis0R3UdmmoEg_OFo3Nw1UD2ZkUG7Lz9mVsU2hvfWwQaTPLZhjRl8e5NduSuCX2faDNAZRKn_J6O576GnIvQOl3D5fOn2qNhqETpms--OxzUl6pC1kC1EPgbEGk2Pt2BLyFn2hdX5h0rboW1G482ZSOdthhc0xrhbpqkSqISDYAwA_aCBB6I2KJA"/>
    <n v="101"/>
    <s v="101 | Rosa Odar Prueba"/>
    <s v="application/json, text/plain, */*"/>
    <m/>
    <n v="20100010136"/>
    <s v="sp-pagos"/>
    <s v="https://gateway-apim-test.vuce.gob.pe/pass-through-https-cert/cp2/sp-pagos/1.0/ordenes-pago/2240?documentoId=64"/>
    <n v="111"/>
    <n v="97"/>
    <s v="https://gateway-apim-test.vuce.gob.pe/pass-through-https-cert/cp2/sp-pagos/1.0/ordenes-pago/2240?"/>
    <s v="https://gateway-apim-test.vuce.gob.pe/pass-through-https-cert/cp2/sp-pagos/1.0/ordenes-pago/2240?"/>
    <x v="219"/>
  </r>
  <r>
    <s v="Solicitud de despacho"/>
    <x v="0"/>
    <x v="0"/>
    <x v="150"/>
    <x v="3"/>
    <s v="https://gateway-apim-test.vuce.gob.pe/pass-through-https-cert/cp2/sp-pagos/1.0/ordenes-pago/2240?documentoId=64"/>
    <m/>
    <s v="Bearer eyJhbGciOiJSUzI1NiIsInR5cCIgOiAiSldUIiwia2lkIiA6ICJZbzNJa18xYU9XUk5QcWxPLVJVTmUzVjhESldTU2U0eUgybFp4MG52cy1rIn0.eyJleHAiOjE3NTU5MDA2MTMsImlhdCI6MTc1NTg5ODgxMywianRpIjoiNjhjMWJkMzQtZWRiYS00MGUxLWJiNzctZjcxNmM2YmEyNDE2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5ZjJjNTJmYS01NjE0LTQ1NDgtOTYyZi1jYmJkZDIxZjdhZmU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5ZjJjNTJmYS01NjE0LTQ1NDgtOTYyZi1jYmJkZDIxZjdhZmU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m6aRVCeGybjpb7ttl555BXRaixPo9Y90Ho2x8I7kutf4D-vRjkRTSSWjKnp5aCqzLi8WYgPVlF0XRPB3IBee6KY502tqyNKEluO2Z02xCDYI-coCRcjpKZxMVYSGxf0Ed8S4-EcoYEfYUwL-AX3PTGMxoEDWo4Fis0R3UdmmoEg_OFo3Nw1UD2ZkUG7Lz9mVsU2hvfWwQaTPLZhjRl8e5NduSuCX2faDNAZRKn_J6O576GnIvQOl3D5fOn2qNhqETpms--OxzUl6pC1kC1EPgbEGk2Pt2BLyFn2hdX5h0rboW1G482ZSOdthhc0xrhbpqkSqISDYAwA_aCBB6I2KJA"/>
    <n v="101"/>
    <s v="101 | Rosa Odar Prueba"/>
    <s v="application/json, text/plain, */*"/>
    <m/>
    <n v="20100010136"/>
    <s v="sp-pagos"/>
    <s v="https://gateway-apim-test.vuce.gob.pe/pass-through-https-cert/cp2/sp-pagos/1.0/ordenes-pago/2240?documentoId=64"/>
    <n v="111"/>
    <n v="97"/>
    <s v="https://gateway-apim-test.vuce.gob.pe/pass-through-https-cert/cp2/sp-pagos/1.0/ordenes-pago/2240?"/>
    <s v="https://gateway-apim-test.vuce.gob.pe/pass-through-https-cert/cp2/sp-pagos/1.0/ordenes-pago/2240?"/>
    <x v="219"/>
  </r>
  <r>
    <s v="Solicitud de despacho"/>
    <x v="0"/>
    <x v="0"/>
    <x v="150"/>
    <x v="3"/>
    <s v="https://gateway-apim-test.vuce.gob.pe/pass-through-https-cert/cp2/sp-pagos/1.0/ordenes-pago/2240?documentoId=64"/>
    <m/>
    <s v="Bearer eyJhbGciOiJSUzI1NiIsInR5cCIgOiAiSldUIiwia2lkIiA6ICJZbzNJa18xYU9XUk5QcWxPLVJVTmUzVjhESldTU2U0eUgybFp4MG52cy1rIn0.eyJleHAiOjE3NTU5MDA2MTMsImlhdCI6MTc1NTg5ODgxMywianRpIjoiNjhjMWJkMzQtZWRiYS00MGUxLWJiNzctZjcxNmM2YmEyNDE2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5ZjJjNTJmYS01NjE0LTQ1NDgtOTYyZi1jYmJkZDIxZjdhZmU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5ZjJjNTJmYS01NjE0LTQ1NDgtOTYyZi1jYmJkZDIxZjdhZmU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m6aRVCeGybjpb7ttl555BXRaixPo9Y90Ho2x8I7kutf4D-vRjkRTSSWjKnp5aCqzLi8WYgPVlF0XRPB3IBee6KY502tqyNKEluO2Z02xCDYI-coCRcjpKZxMVYSGxf0Ed8S4-EcoYEfYUwL-AX3PTGMxoEDWo4Fis0R3UdmmoEg_OFo3Nw1UD2ZkUG7Lz9mVsU2hvfWwQaTPLZhjRl8e5NduSuCX2faDNAZRKn_J6O576GnIvQOl3D5fOn2qNhqETpms--OxzUl6pC1kC1EPgbEGk2Pt2BLyFn2hdX5h0rboW1G482ZSOdthhc0xrhbpqkSqISDYAwA_aCBB6I2KJA"/>
    <n v="101"/>
    <s v="101 | Rosa Odar Prueba"/>
    <s v="application/json, text/plain, */*"/>
    <m/>
    <n v="20100010136"/>
    <s v="sp-pagos"/>
    <s v="https://gateway-apim-test.vuce.gob.pe/pass-through-https-cert/cp2/sp-pagos/1.0/ordenes-pago/2240?documentoId=64"/>
    <n v="111"/>
    <n v="97"/>
    <s v="https://gateway-apim-test.vuce.gob.pe/pass-through-https-cert/cp2/sp-pagos/1.0/ordenes-pago/2240?"/>
    <s v="https://gateway-apim-test.vuce.gob.pe/pass-through-https-cert/cp2/sp-pagos/1.0/ordenes-pago/2240?"/>
    <x v="219"/>
  </r>
  <r>
    <s v="Solicitud de despacho"/>
    <x v="0"/>
    <x v="0"/>
    <x v="147"/>
    <x v="3"/>
    <s v="https://gateway-apim-test.vuce.gob.pe/pass-through-https-cert/cp2/sp-pagos/1.0/ordenes-pago/regla-negocio?entidadId=0&amp;actividadId=4&amp;codPuertoNacional=CLL"/>
    <m/>
    <s v="Bearer eyJhbGciOiJSUzI1NiIsInR5cCIgOiAiSldUIiwia2lkIiA6ICJZbzNJa18xYU9XUk5QcWxPLVJVTmUzVjhESldTU2U0eUgybFp4MG52cy1rIn0.eyJleHAiOjE3NTU4OTkwMDQsImlhdCI6MTc1NTg5NzIwNCwianRpIjoiZmNmMjhiODAtYjJlYy00YWZjLTlhZTItNDQ1NDVkYmM4ZTlk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3OWExODJkNC1iOWYxLTQyYmYtYjBjZi00NTlkMTk5NTQyNGY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3OWExODJkNC1iOWYxLTQyYmYtYjBjZi00NTlkMTk5NTQyNGY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doNiQQwhI_PvF0pHWwOwzIOEqanHnOThvTFwkbVGg3bwUjxCV5RX79PgFKztrYz3D7RrmrCBbgqhxLwmv7DRtQBY6AApym_S24iTgx_V2Sjm0iGMcGY_QxlOdeR9DZ6DHy4wbpba-1s_hgaDFTGAtiYeHxDqM-uT482zNjRnjSH26-gx3hNVuqnTGxeDQ4gvcq_z_uGvm9oByGp_W4LW7HXL-QZOtWBn2nGc3koCilRyYZcTyO4QhjQk7kjQajYM3ebUdjJqNXrrz5qEsqwXjnUweX_G5a-TGxi6ecqF0KavSeWpDJjAzhCehiup07Y1_DasNFhecOOzui_Qk9axxQ"/>
    <n v="101"/>
    <s v="101 | Rosa Odar Prueba"/>
    <s v="application/json, text/plain, */*"/>
    <m/>
    <n v="20100010136"/>
    <s v="sp-pagos"/>
    <s v="https://gateway-apim-test.vuce.gob.pe/pass-through-https-cert/cp2/sp-pagos/1.0/ordenes-pago/regla-negocio?entidadId=0&amp;actividadId=4&amp;codPuertoNacional=CLL"/>
    <n v="153"/>
    <n v="106"/>
    <s v="https://gateway-apim-test.vuce.gob.pe/pass-through-https-cert/cp2/sp-pagos/1.0/ordenes-pago/regla-negocio?"/>
    <s v="https://gateway-apim-test.vuce.gob.pe/pass-through-https-cert/cp2/sp-pagos/1.0/ordenes-pago/regla-negocio?"/>
    <x v="26"/>
  </r>
  <r>
    <s v="Solicitud de despacho"/>
    <x v="0"/>
    <x v="0"/>
    <x v="150"/>
    <x v="3"/>
    <s v="https://gateway-apim-test.vuce.gob.pe/pass-through-https-cert/cp2/sp-pagos/1.0/ordenes-pago/regla-negocio?entidadId=0&amp;actividadId=4&amp;codPuertoNacional=CLL"/>
    <m/>
    <s v="Bearer eyJhbGciOiJSUzI1NiIsInR5cCIgOiAiSldUIiwia2lkIiA6ICJZbzNJa18xYU9XUk5QcWxPLVJVTmUzVjhESldTU2U0eUgybFp4MG52cy1rIn0.eyJleHAiOjE3NTU5MDA2MTMsImlhdCI6MTc1NTg5ODgxMywianRpIjoiNjhjMWJkMzQtZWRiYS00MGUxLWJiNzctZjcxNmM2YmEyNDE2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5ZjJjNTJmYS01NjE0LTQ1NDgtOTYyZi1jYmJkZDIxZjdhZmU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5ZjJjNTJmYS01NjE0LTQ1NDgtOTYyZi1jYmJkZDIxZjdhZmU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m6aRVCeGybjpb7ttl555BXRaixPo9Y90Ho2x8I7kutf4D-vRjkRTSSWjKnp5aCqzLi8WYgPVlF0XRPB3IBee6KY502tqyNKEluO2Z02xCDYI-coCRcjpKZxMVYSGxf0Ed8S4-EcoYEfYUwL-AX3PTGMxoEDWo4Fis0R3UdmmoEg_OFo3Nw1UD2ZkUG7Lz9mVsU2hvfWwQaTPLZhjRl8e5NduSuCX2faDNAZRKn_J6O576GnIvQOl3D5fOn2qNhqETpms--OxzUl6pC1kC1EPgbEGk2Pt2BLyFn2hdX5h0rboW1G482ZSOdthhc0xrhbpqkSqISDYAwA_aCBB6I2KJA"/>
    <n v="101"/>
    <s v="101 | Rosa Odar Prueba"/>
    <s v="application/json, text/plain, */*"/>
    <m/>
    <n v="20100010136"/>
    <s v="sp-pagos"/>
    <s v="https://gateway-apim-test.vuce.gob.pe/pass-through-https-cert/cp2/sp-pagos/1.0/ordenes-pago/regla-negocio?entidadId=0&amp;actividadId=4&amp;codPuertoNacional=CLL"/>
    <n v="153"/>
    <n v="106"/>
    <s v="https://gateway-apim-test.vuce.gob.pe/pass-through-https-cert/cp2/sp-pagos/1.0/ordenes-pago/regla-negocio?"/>
    <s v="https://gateway-apim-test.vuce.gob.pe/pass-through-https-cert/cp2/sp-pagos/1.0/ordenes-pago/regla-negocio?"/>
    <x v="26"/>
  </r>
  <r>
    <s v="Solicitud de despacho"/>
    <x v="0"/>
    <x v="0"/>
    <x v="147"/>
    <x v="3"/>
    <s v="https://gateway-apim-test.vuce.gob.pe/pass-through-https-cert/cp2/sp-pagos/1.0/pagos/escala/1332/detalles_zarpe/17"/>
    <m/>
    <s v="Bearer eyJhbGciOiJSUzI1NiIsInR5cCIgOiAiSldUIiwia2lkIiA6ICJZbzNJa18xYU9XUk5QcWxPLVJVTmUzVjhESldTU2U0eUgybFp4MG52cy1rIn0.eyJleHAiOjE3NTU4OTkwMDQsImlhdCI6MTc1NTg5NzIwNCwianRpIjoiZmNmMjhiODAtYjJlYy00YWZjLTlhZTItNDQ1NDVkYmM4ZTlk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3OWExODJkNC1iOWYxLTQyYmYtYjBjZi00NTlkMTk5NTQyNGY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3OWExODJkNC1iOWYxLTQyYmYtYjBjZi00NTlkMTk5NTQyNGY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doNiQQwhI_PvF0pHWwOwzIOEqanHnOThvTFwkbVGg3bwUjxCV5RX79PgFKztrYz3D7RrmrCBbgqhxLwmv7DRtQBY6AApym_S24iTgx_V2Sjm0iGMcGY_QxlOdeR9DZ6DHy4wbpba-1s_hgaDFTGAtiYeHxDqM-uT482zNjRnjSH26-gx3hNVuqnTGxeDQ4gvcq_z_uGvm9oByGp_W4LW7HXL-QZOtWBn2nGc3koCilRyYZcTyO4QhjQk7kjQajYM3ebUdjJqNXrrz5qEsqwXjnUweX_G5a-TGxi6ecqF0KavSeWpDJjAzhCehiup07Y1_DasNFhecOOzui_Qk9axxQ"/>
    <n v="101"/>
    <s v="101 | Rosa Odar Prueba"/>
    <s v="application/json, text/plain, */*"/>
    <m/>
    <n v="20100010136"/>
    <s v="sp-pagos"/>
    <s v="https://gateway-apim-test.vuce.gob.pe/pass-through-https-cert/cp2/sp-pagos/1.0/pagos/escala/1332/detalles_zarpe/17"/>
    <n v="114"/>
    <n v="114"/>
    <s v="https://gateway-apim-test.vuce.gob.pe/pass-through-https-cert/cp2/sp-pagos/1.0/pagos/escala/1332/detalles_zarpe/17"/>
    <s v="https://gateway-apim-test.vuce.gob.pe/pass-through-https-cert/cp2/sp-pagos/1.0/pagos/escala/1332/detalles_zarpe/17"/>
    <x v="220"/>
  </r>
  <r>
    <s v="Solicitud de despacho"/>
    <x v="0"/>
    <x v="0"/>
    <x v="149"/>
    <x v="3"/>
    <s v="https://gateway-apim-test.vuce.gob.pe/pass-through-https-cert/cp2/sp-pagos/1.0/pagos/escala/1332/detalles_zarpe/17"/>
    <m/>
    <s v="Bearer eyJhbGciOiJSUzI1NiIsInR5cCIgOiAiSldUIiwia2lkIiA6ICJZbzNJa18xYU9XUk5QcWxPLVJVTmUzVjhESldTU2U0eUgybFp4MG52cy1rIn0.eyJleHAiOjE3NTU4OTk1NTEsImlhdCI6MTc1NTg5Nzc1MSwianRpIjoiZWQ4MDc3M2EtZWJjMy00ODkxLWFjNzMtYWZlMDE4ZWVhNjY5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0OGYzZmZlNS0zMTNiLTQ3OWUtODM5Yi0zNzQzZDllNTkyNzA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0OGYzZmZlNS0zMTNiLTQ3OWUtODM5Yi0zNzQzZDllNTkyNzA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a-PLV6iRuzP35AH9KyL3OKbcMF0sOpi6VxF18s-M3Xo5zWvquoy-QN1VVkpLMP3wxZvdd7nD_pu6PO09T3WPTRorb336HywBcoJi3B8gv2k1dcjxzX1MPjrp0DRQUFom5m3Ex3iNGrC3vWSMkAYaenwqbC0Gg6cRuuuAZVDRxXZ5UmFR0Ek2rCI9u9iIWbr4HYIQyDh03WOJ-44FRQhWbQoUYB3-bBs40xn2fbZq52-uItoDHMmUnfzKx7RiUqP9nfc5i3E0S8NL1poI_zcY0ohVsuUq2iiolGoyx2fXGHgmjGkFDoYPGLyVhXs6PA77UBoeVljD3AfwuJUnHcfLqg"/>
    <n v="101"/>
    <s v="101 | Rosa Odar Prueba"/>
    <s v="application/json, text/plain, */*"/>
    <m/>
    <n v="20100010136"/>
    <s v="sp-pagos"/>
    <s v="https://gateway-apim-test.vuce.gob.pe/pass-through-https-cert/cp2/sp-pagos/1.0/pagos/escala/1332/detalles_zarpe/17"/>
    <n v="114"/>
    <n v="114"/>
    <s v="https://gateway-apim-test.vuce.gob.pe/pass-through-https-cert/cp2/sp-pagos/1.0/pagos/escala/1332/detalles_zarpe/17"/>
    <s v="https://gateway-apim-test.vuce.gob.pe/pass-through-https-cert/cp2/sp-pagos/1.0/pagos/escala/1332/detalles_zarpe/17"/>
    <x v="220"/>
  </r>
  <r>
    <s v="Solicitud de despacho"/>
    <x v="0"/>
    <x v="0"/>
    <x v="150"/>
    <x v="3"/>
    <s v="https://gateway-apim-test.vuce.gob.pe/pass-through-https-cert/cp2/sp-pagos/1.0/pagos/escala/2240/detalles_zarpe/17"/>
    <m/>
    <s v="Bearer eyJhbGciOiJSUzI1NiIsInR5cCIgOiAiSldUIiwia2lkIiA6ICJZbzNJa18xYU9XUk5QcWxPLVJVTmUzVjhESldTU2U0eUgybFp4MG52cy1rIn0.eyJleHAiOjE3NTU5MDA2MTMsImlhdCI6MTc1NTg5ODgxMywianRpIjoiNjhjMWJkMzQtZWRiYS00MGUxLWJiNzctZjcxNmM2YmEyNDE2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5ZjJjNTJmYS01NjE0LTQ1NDgtOTYyZi1jYmJkZDIxZjdhZmU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5ZjJjNTJmYS01NjE0LTQ1NDgtOTYyZi1jYmJkZDIxZjdhZmU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m6aRVCeGybjpb7ttl555BXRaixPo9Y90Ho2x8I7kutf4D-vRjkRTSSWjKnp5aCqzLi8WYgPVlF0XRPB3IBee6KY502tqyNKEluO2Z02xCDYI-coCRcjpKZxMVYSGxf0Ed8S4-EcoYEfYUwL-AX3PTGMxoEDWo4Fis0R3UdmmoEg_OFo3Nw1UD2ZkUG7Lz9mVsU2hvfWwQaTPLZhjRl8e5NduSuCX2faDNAZRKn_J6O576GnIvQOl3D5fOn2qNhqETpms--OxzUl6pC1kC1EPgbEGk2Pt2BLyFn2hdX5h0rboW1G482ZSOdthhc0xrhbpqkSqISDYAwA_aCBB6I2KJA"/>
    <n v="101"/>
    <s v="101 | Rosa Odar Prueba"/>
    <s v="application/json, text/plain, */*"/>
    <m/>
    <n v="20100010136"/>
    <s v="sp-pagos"/>
    <s v="https://gateway-apim-test.vuce.gob.pe/pass-through-https-cert/cp2/sp-pagos/1.0/pagos/escala/2240/detalles_zarpe/17"/>
    <n v="114"/>
    <n v="114"/>
    <s v="https://gateway-apim-test.vuce.gob.pe/pass-through-https-cert/cp2/sp-pagos/1.0/pagos/escala/2240/detalles_zarpe/17"/>
    <s v="https://gateway-apim-test.vuce.gob.pe/pass-through-https-cert/cp2/sp-pagos/1.0/pagos/escala/2240/detalles_zarpe/17"/>
    <x v="221"/>
  </r>
  <r>
    <s v="Solicitud de despacho"/>
    <x v="0"/>
    <x v="0"/>
    <x v="148"/>
    <x v="4"/>
    <s v="https://gateway-apim-test.vuce.gob.pe/pass-through-https-cert/cp2/tramiteyrectificacion-command/1.0/declaracion-jurada"/>
    <s v="{&quot;nroDue&quot;:&quot;CLL-2025-87&quot;,&quot;estadoDdjjPago&quot;:&quot;P&quot;,&quot;motivoDeclaracion&quot;:&quot;X&quot;,&quot;mensajeError&quot;:&quot;&quot;,&quot;documento&quot;:{&quot;documentoId&quot;:64},&quot;rucAgente&quot;:&quot;20100010136&quot;,&quot;numeroDdjj&quot;:&quot;CLL-2025-87&quot;,&quot;escalaId&quot;:1332,&quot;estado&quot;:&quot;S&quot;,&quot;fechaSolicitudDdjj&quot;:&quot;2025-08-22T21:20:09.492Z&quot;,&quot;activityId&quot;:4,&quot;codPuerto&quot;:&quot;CLL&quot;}"/>
    <s v="Bearer eyJhbGciOiJSUzI1NiIsInR5cCIgOiAiSldUIiwia2lkIiA6ICJZbzNJa18xYU9XUk5QcWxPLVJVTmUzVjhESldTU2U0eUgybFp4MG52cy1rIn0.eyJleHAiOjE3NTU4OTkwMDQsImlhdCI6MTc1NTg5NzIwNCwianRpIjoiZmNmMjhiODAtYjJlYy00YWZjLTlhZTItNDQ1NDVkYmM4ZTlk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3OWExODJkNC1iOWYxLTQyYmYtYjBjZi00NTlkMTk5NTQyNGY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3OWExODJkNC1iOWYxLTQyYmYtYjBjZi00NTlkMTk5NTQyNGY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doNiQQwhI_PvF0pHWwOwzIOEqanHnOThvTFwkbVGg3bwUjxCV5RX79PgFKztrYz3D7RrmrCBbgqhxLwmv7DRtQBY6AApym_S24iTgx_V2Sjm0iGMcGY_QxlOdeR9DZ6DHy4wbpba-1s_hgaDFTGAtiYeHxDqM-uT482zNjRnjSH26-gx3hNVuqnTGxeDQ4gvcq_z_uGvm9oByGp_W4LW7HXL-QZOtWBn2nGc3koCilRyYZcTyO4QhjQk7kjQajYM3ebUdjJqNXrrz5qEsqwXjnUweX_G5a-TGxi6ecqF0KavSeWpDJjAzhCehiup07Y1_DasNFhecOOzui_Qk9axxQ"/>
    <n v="101"/>
    <s v="101 | Rosa Odar Prueba"/>
    <s v="application/json, text/plain, */*"/>
    <s v="application/json"/>
    <n v="20100010136"/>
    <s v="tramiteyrectificacion-command"/>
    <s v="https://gateway-apim-test.vuce.gob.pe/pass-through-https-cert/cp2/tramiteyrectificacion-command/1.0/declaracion-jurada"/>
    <n v="118"/>
    <n v="118"/>
    <s v="https://gateway-apim-test.vuce.gob.pe/pass-through-https-cert/cp2/tramiteyrectificacion-command/1.0/declaracion-jurada"/>
    <s v="https://gateway-apim-test.vuce.gob.pe/pass-through-https-cert/cp2/tramiteyrectificacion-command/1.0/declaracion-jurada"/>
    <x v="28"/>
  </r>
  <r>
    <s v="Solicitud de despacho"/>
    <x v="0"/>
    <x v="0"/>
    <x v="148"/>
    <x v="3"/>
    <s v="https://gateway-apim-test.vuce.gob.pe/pass-through-https-cert/cp2/tramiteyrectificacion-query/1.0/declaracion-jurada?escalaId=1332&amp;estado=S&amp;documentId=64&amp;estadoDdjjPago=A&amp;rucAgente=20100010136"/>
    <m/>
    <s v="Bearer eyJhbGciOiJSUzI1NiIsInR5cCIgOiAiSldUIiwia2lkIiA6ICJZbzNJa18xYU9XUk5QcWxPLVJVTmUzVjhESldTU2U0eUgybFp4MG52cy1rIn0.eyJleHAiOjE3NTU4OTkwMDQsImlhdCI6MTc1NTg5NzIwNCwianRpIjoiZmNmMjhiODAtYjJlYy00YWZjLTlhZTItNDQ1NDVkYmM4ZTlk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3OWExODJkNC1iOWYxLTQyYmYtYjBjZi00NTlkMTk5NTQyNGY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3OWExODJkNC1iOWYxLTQyYmYtYjBjZi00NTlkMTk5NTQyNGY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doNiQQwhI_PvF0pHWwOwzIOEqanHnOThvTFwkbVGg3bwUjxCV5RX79PgFKztrYz3D7RrmrCBbgqhxLwmv7DRtQBY6AApym_S24iTgx_V2Sjm0iGMcGY_QxlOdeR9DZ6DHy4wbpba-1s_hgaDFTGAtiYeHxDqM-uT482zNjRnjSH26-gx3hNVuqnTGxeDQ4gvcq_z_uGvm9oByGp_W4LW7HXL-QZOtWBn2nGc3koCilRyYZcTyO4QhjQk7kjQajYM3ebUdjJqNXrrz5qEsqwXjnUweX_G5a-TGxi6ecqF0KavSeWpDJjAzhCehiup07Y1_DasNFhecOOzui_Qk9axxQ"/>
    <n v="101"/>
    <s v="101 | Rosa Odar Prueba"/>
    <s v="application/json, text/plain, */*"/>
    <m/>
    <n v="20100010136"/>
    <s v="tramiteyrectificacion-query"/>
    <s v="https://gateway-apim-test.vuce.gob.pe/pass-through-https-cert/cp2/tramiteyrectificacion-query/1.0/declaracion-jurada?escalaId=1332&amp;estado=S&amp;documentId=64&amp;estadoDdjjPago=A&amp;rucAgente=20100010136"/>
    <n v="192"/>
    <n v="117"/>
    <s v="https://gateway-apim-test.vuce.gob.pe/pass-through-https-cert/cp2/tramiteyrectificacion-query/1.0/declaracion-jurada?"/>
    <s v="https://gateway-apim-test.vuce.gob.pe/pass-through-https-cert/cp2/tramiteyrectificacion-query/1.0/declaracion-jurada?"/>
    <x v="29"/>
  </r>
  <r>
    <s v="Solicitud de despacho"/>
    <x v="0"/>
    <x v="0"/>
    <x v="148"/>
    <x v="3"/>
    <s v="https://gateway-apim-test.vuce.gob.pe/pass-through-https-cert/cp2/tramiteyrectificacion-query/1.0/declaracion-jurada?escalaId=1332&amp;estado=S&amp;documentId=64&amp;estadoDdjjPago=A&amp;rucAgente=20100010136"/>
    <m/>
    <s v="Bearer eyJhbGciOiJSUzI1NiIsInR5cCIgOiAiSldUIiwia2lkIiA6ICJZbzNJa18xYU9XUk5QcWxPLVJVTmUzVjhESldTU2U0eUgybFp4MG52cy1rIn0.eyJleHAiOjE3NTU4OTkwMDQsImlhdCI6MTc1NTg5NzIwNCwianRpIjoiZmNmMjhiODAtYjJlYy00YWZjLTlhZTItNDQ1NDVkYmM4ZTlk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3OWExODJkNC1iOWYxLTQyYmYtYjBjZi00NTlkMTk5NTQyNGY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3OWExODJkNC1iOWYxLTQyYmYtYjBjZi00NTlkMTk5NTQyNGY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doNiQQwhI_PvF0pHWwOwzIOEqanHnOThvTFwkbVGg3bwUjxCV5RX79PgFKztrYz3D7RrmrCBbgqhxLwmv7DRtQBY6AApym_S24iTgx_V2Sjm0iGMcGY_QxlOdeR9DZ6DHy4wbpba-1s_hgaDFTGAtiYeHxDqM-uT482zNjRnjSH26-gx3hNVuqnTGxeDQ4gvcq_z_uGvm9oByGp_W4LW7HXL-QZOtWBn2nGc3koCilRyYZcTyO4QhjQk7kjQajYM3ebUdjJqNXrrz5qEsqwXjnUweX_G5a-TGxi6ecqF0KavSeWpDJjAzhCehiup07Y1_DasNFhecOOzui_Qk9axxQ"/>
    <n v="101"/>
    <s v="101 | Rosa Odar Prueba"/>
    <s v="application/json, text/plain, */*"/>
    <m/>
    <n v="20100010136"/>
    <s v="tramiteyrectificacion-query"/>
    <s v="https://gateway-apim-test.vuce.gob.pe/pass-through-https-cert/cp2/tramiteyrectificacion-query/1.0/declaracion-jurada?escalaId=1332&amp;estado=S&amp;documentId=64&amp;estadoDdjjPago=A&amp;rucAgente=20100010136"/>
    <n v="192"/>
    <n v="117"/>
    <s v="https://gateway-apim-test.vuce.gob.pe/pass-through-https-cert/cp2/tramiteyrectificacion-query/1.0/declaracion-jurada?"/>
    <s v="https://gateway-apim-test.vuce.gob.pe/pass-through-https-cert/cp2/tramiteyrectificacion-query/1.0/declaracion-jurada?"/>
    <x v="29"/>
  </r>
  <r>
    <s v="Solicitud de despacho"/>
    <x v="0"/>
    <x v="0"/>
    <x v="149"/>
    <x v="3"/>
    <s v="https://gateway-apim-test.vuce.gob.pe/pass-through-https-cert/cp2/tramiteyrectificacion-query/1.0/declaracion-jurada?escalaId=1332&amp;estado=S&amp;documentId=64&amp;estadoDdjjPago=A&amp;rucAgente=20100010136"/>
    <m/>
    <s v="Bearer eyJhbGciOiJSUzI1NiIsInR5cCIgOiAiSldUIiwia2lkIiA6ICJZbzNJa18xYU9XUk5QcWxPLVJVTmUzVjhESldTU2U0eUgybFp4MG52cy1rIn0.eyJleHAiOjE3NTU4OTk1NTEsImlhdCI6MTc1NTg5Nzc1MSwianRpIjoiZWQ4MDc3M2EtZWJjMy00ODkxLWFjNzMtYWZlMDE4ZWVhNjY5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0OGYzZmZlNS0zMTNiLTQ3OWUtODM5Yi0zNzQzZDllNTkyNzA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0OGYzZmZlNS0zMTNiLTQ3OWUtODM5Yi0zNzQzZDllNTkyNzA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a-PLV6iRuzP35AH9KyL3OKbcMF0sOpi6VxF18s-M3Xo5zWvquoy-QN1VVkpLMP3wxZvdd7nD_pu6PO09T3WPTRorb336HywBcoJi3B8gv2k1dcjxzX1MPjrp0DRQUFom5m3Ex3iNGrC3vWSMkAYaenwqbC0Gg6cRuuuAZVDRxXZ5UmFR0Ek2rCI9u9iIWbr4HYIQyDh03WOJ-44FRQhWbQoUYB3-bBs40xn2fbZq52-uItoDHMmUnfzKx7RiUqP9nfc5i3E0S8NL1poI_zcY0ohVsuUq2iiolGoyx2fXGHgmjGkFDoYPGLyVhXs6PA77UBoeVljD3AfwuJUnHcfLqg"/>
    <n v="101"/>
    <s v="101 | Rosa Odar Prueba"/>
    <s v="application/json, text/plain, */*"/>
    <m/>
    <n v="20100010136"/>
    <s v="tramiteyrectificacion-query"/>
    <s v="https://gateway-apim-test.vuce.gob.pe/pass-through-https-cert/cp2/tramiteyrectificacion-query/1.0/declaracion-jurada?escalaId=1332&amp;estado=S&amp;documentId=64&amp;estadoDdjjPago=A&amp;rucAgente=20100010136"/>
    <n v="192"/>
    <n v="117"/>
    <s v="https://gateway-apim-test.vuce.gob.pe/pass-through-https-cert/cp2/tramiteyrectificacion-query/1.0/declaracion-jurada?"/>
    <s v="https://gateway-apim-test.vuce.gob.pe/pass-through-https-cert/cp2/tramiteyrectificacion-query/1.0/declaracion-jurada?"/>
    <x v="29"/>
  </r>
  <r>
    <s v="Solicitud de despacho"/>
    <x v="0"/>
    <x v="0"/>
    <x v="148"/>
    <x v="3"/>
    <s v="https://gateway-apim-test.vuce.gob.pe/pass-through-https-cert/cp2/tramiteyrectificacion-query/1.0/declaracion-jurada?escalaId=1332&amp;estado=S&amp;documentId=64&amp;estadoDdjjPago=P&amp;rucAgente=20100010136"/>
    <m/>
    <s v="Bearer eyJhbGciOiJSUzI1NiIsInR5cCIgOiAiSldUIiwia2lkIiA6ICJZbzNJa18xYU9XUk5QcWxPLVJVTmUzVjhESldTU2U0eUgybFp4MG52cy1rIn0.eyJleHAiOjE3NTU4OTkwMDQsImlhdCI6MTc1NTg5NzIwNCwianRpIjoiZmNmMjhiODAtYjJlYy00YWZjLTlhZTItNDQ1NDVkYmM4ZTlk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3OWExODJkNC1iOWYxLTQyYmYtYjBjZi00NTlkMTk5NTQyNGY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3OWExODJkNC1iOWYxLTQyYmYtYjBjZi00NTlkMTk5NTQyNGY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doNiQQwhI_PvF0pHWwOwzIOEqanHnOThvTFwkbVGg3bwUjxCV5RX79PgFKztrYz3D7RrmrCBbgqhxLwmv7DRtQBY6AApym_S24iTgx_V2Sjm0iGMcGY_QxlOdeR9DZ6DHy4wbpba-1s_hgaDFTGAtiYeHxDqM-uT482zNjRnjSH26-gx3hNVuqnTGxeDQ4gvcq_z_uGvm9oByGp_W4LW7HXL-QZOtWBn2nGc3koCilRyYZcTyO4QhjQk7kjQajYM3ebUdjJqNXrrz5qEsqwXjnUweX_G5a-TGxi6ecqF0KavSeWpDJjAzhCehiup07Y1_DasNFhecOOzui_Qk9axxQ"/>
    <n v="101"/>
    <s v="101 | Rosa Odar Prueba"/>
    <s v="application/json, text/plain, */*"/>
    <m/>
    <n v="20100010136"/>
    <s v="tramiteyrectificacion-query"/>
    <s v="https://gateway-apim-test.vuce.gob.pe/pass-through-https-cert/cp2/tramiteyrectificacion-query/1.0/declaracion-jurada?escalaId=1332&amp;estado=S&amp;documentId=64&amp;estadoDdjjPago=P&amp;rucAgente=20100010136"/>
    <n v="192"/>
    <n v="117"/>
    <s v="https://gateway-apim-test.vuce.gob.pe/pass-through-https-cert/cp2/tramiteyrectificacion-query/1.0/declaracion-jurada?"/>
    <s v="https://gateway-apim-test.vuce.gob.pe/pass-through-https-cert/cp2/tramiteyrectificacion-query/1.0/declaracion-jurada?"/>
    <x v="29"/>
  </r>
  <r>
    <s v="Solicitud de despacho"/>
    <x v="0"/>
    <x v="0"/>
    <x v="148"/>
    <x v="3"/>
    <s v="https://gateway-apim-test.vuce.gob.pe/pass-through-https-cert/cp2/tramiteyrectificacion-query/1.0/declaracion-jurada?escalaId=1332&amp;estado=S&amp;documentId=64&amp;estadoDdjjPago=P&amp;rucAgente=20100010136"/>
    <m/>
    <s v="Bearer eyJhbGciOiJSUzI1NiIsInR5cCIgOiAiSldUIiwia2lkIiA6ICJZbzNJa18xYU9XUk5QcWxPLVJVTmUzVjhESldTU2U0eUgybFp4MG52cy1rIn0.eyJleHAiOjE3NTU4OTkwMDQsImlhdCI6MTc1NTg5NzIwNCwianRpIjoiZmNmMjhiODAtYjJlYy00YWZjLTlhZTItNDQ1NDVkYmM4ZTlk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3OWExODJkNC1iOWYxLTQyYmYtYjBjZi00NTlkMTk5NTQyNGY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3OWExODJkNC1iOWYxLTQyYmYtYjBjZi00NTlkMTk5NTQyNGY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doNiQQwhI_PvF0pHWwOwzIOEqanHnOThvTFwkbVGg3bwUjxCV5RX79PgFKztrYz3D7RrmrCBbgqhxLwmv7DRtQBY6AApym_S24iTgx_V2Sjm0iGMcGY_QxlOdeR9DZ6DHy4wbpba-1s_hgaDFTGAtiYeHxDqM-uT482zNjRnjSH26-gx3hNVuqnTGxeDQ4gvcq_z_uGvm9oByGp_W4LW7HXL-QZOtWBn2nGc3koCilRyYZcTyO4QhjQk7kjQajYM3ebUdjJqNXrrz5qEsqwXjnUweX_G5a-TGxi6ecqF0KavSeWpDJjAzhCehiup07Y1_DasNFhecOOzui_Qk9axxQ"/>
    <n v="101"/>
    <s v="101 | Rosa Odar Prueba"/>
    <s v="application/json, text/plain, */*"/>
    <m/>
    <n v="20100010136"/>
    <s v="tramiteyrectificacion-query"/>
    <s v="https://gateway-apim-test.vuce.gob.pe/pass-through-https-cert/cp2/tramiteyrectificacion-query/1.0/declaracion-jurada?escalaId=1332&amp;estado=S&amp;documentId=64&amp;estadoDdjjPago=P&amp;rucAgente=20100010136"/>
    <n v="192"/>
    <n v="117"/>
    <s v="https://gateway-apim-test.vuce.gob.pe/pass-through-https-cert/cp2/tramiteyrectificacion-query/1.0/declaracion-jurada?"/>
    <s v="https://gateway-apim-test.vuce.gob.pe/pass-through-https-cert/cp2/tramiteyrectificacion-query/1.0/declaracion-jurada?"/>
    <x v="29"/>
  </r>
  <r>
    <s v="Solicitud de despacho"/>
    <x v="0"/>
    <x v="0"/>
    <x v="148"/>
    <x v="3"/>
    <s v="https://gateway-apim-test.vuce.gob.pe/pass-through-https-cert/cp2/tramiteyrectificacion-query/1.0/ordenes-pago/1332?documentId=64&amp;rucAgente=20100010136"/>
    <m/>
    <s v="Bearer eyJhbGciOiJSUzI1NiIsInR5cCIgOiAiSldUIiwia2lkIiA6ICJZbzNJa18xYU9XUk5QcWxPLVJVTmUzVjhESldTU2U0eUgybFp4MG52cy1rIn0.eyJleHAiOjE3NTU4OTkwMDQsImlhdCI6MTc1NTg5NzIwNCwianRpIjoiZmNmMjhiODAtYjJlYy00YWZjLTlhZTItNDQ1NDVkYmM4ZTlk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3OWExODJkNC1iOWYxLTQyYmYtYjBjZi00NTlkMTk5NTQyNGY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3OWExODJkNC1iOWYxLTQyYmYtYjBjZi00NTlkMTk5NTQyNGY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doNiQQwhI_PvF0pHWwOwzIOEqanHnOThvTFwkbVGg3bwUjxCV5RX79PgFKztrYz3D7RrmrCBbgqhxLwmv7DRtQBY6AApym_S24iTgx_V2Sjm0iGMcGY_QxlOdeR9DZ6DHy4wbpba-1s_hgaDFTGAtiYeHxDqM-uT482zNjRnjSH26-gx3hNVuqnTGxeDQ4gvcq_z_uGvm9oByGp_W4LW7HXL-QZOtWBn2nGc3koCilRyYZcTyO4QhjQk7kjQajYM3ebUdjJqNXrrz5qEsqwXjnUweX_G5a-TGxi6ecqF0KavSeWpDJjAzhCehiup07Y1_DasNFhecOOzui_Qk9axxQ"/>
    <n v="101"/>
    <s v="101 | Rosa Odar Prueba"/>
    <s v="application/json, text/plain, */*"/>
    <m/>
    <n v="20100010136"/>
    <s v="tramiteyrectificacion-query"/>
    <s v="https://gateway-apim-test.vuce.gob.pe/pass-through-https-cert/cp2/tramiteyrectificacion-query/1.0/ordenes-pago/1332?documentId=64&amp;rucAgente=20100010136"/>
    <n v="151"/>
    <n v="116"/>
    <s v="https://gateway-apim-test.vuce.gob.pe/pass-through-https-cert/cp2/tramiteyrectificacion-query/1.0/ordenes-pago/1332?"/>
    <s v="https://gateway-apim-test.vuce.gob.pe/pass-through-https-cert/cp2/tramiteyrectificacion-query/1.0/ordenes-pago/1332?"/>
    <x v="193"/>
  </r>
  <r>
    <s v="Solicitud de despacho"/>
    <x v="0"/>
    <x v="0"/>
    <x v="149"/>
    <x v="3"/>
    <s v="https://gateway-apim-test.vuce.gob.pe/pass-through-https-cert/cp2/tramiteyrectificacion-query/1.0/ordenes-pago/1332?documentId=64&amp;rucAgente=20100010136"/>
    <m/>
    <s v="Bearer eyJhbGciOiJSUzI1NiIsInR5cCIgOiAiSldUIiwia2lkIiA6ICJZbzNJa18xYU9XUk5QcWxPLVJVTmUzVjhESldTU2U0eUgybFp4MG52cy1rIn0.eyJleHAiOjE3NTU4OTk1NTEsImlhdCI6MTc1NTg5Nzc1MSwianRpIjoiZWQ4MDc3M2EtZWJjMy00ODkxLWFjNzMtYWZlMDE4ZWVhNjY5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0OGYzZmZlNS0zMTNiLTQ3OWUtODM5Yi0zNzQzZDllNTkyNzA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0OGYzZmZlNS0zMTNiLTQ3OWUtODM5Yi0zNzQzZDllNTkyNzA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a-PLV6iRuzP35AH9KyL3OKbcMF0sOpi6VxF18s-M3Xo5zWvquoy-QN1VVkpLMP3wxZvdd7nD_pu6PO09T3WPTRorb336HywBcoJi3B8gv2k1dcjxzX1MPjrp0DRQUFom5m3Ex3iNGrC3vWSMkAYaenwqbC0Gg6cRuuuAZVDRxXZ5UmFR0Ek2rCI9u9iIWbr4HYIQyDh03WOJ-44FRQhWbQoUYB3-bBs40xn2fbZq52-uItoDHMmUnfzKx7RiUqP9nfc5i3E0S8NL1poI_zcY0ohVsuUq2iiolGoyx2fXGHgmjGkFDoYPGLyVhXs6PA77UBoeVljD3AfwuJUnHcfLqg"/>
    <n v="101"/>
    <s v="101 | Rosa Odar Prueba"/>
    <s v="application/json, text/plain, */*"/>
    <m/>
    <n v="20100010136"/>
    <s v="tramiteyrectificacion-query"/>
    <s v="https://gateway-apim-test.vuce.gob.pe/pass-through-https-cert/cp2/tramiteyrectificacion-query/1.0/ordenes-pago/1332?documentId=64&amp;rucAgente=20100010136"/>
    <n v="151"/>
    <n v="116"/>
    <s v="https://gateway-apim-test.vuce.gob.pe/pass-through-https-cert/cp2/tramiteyrectificacion-query/1.0/ordenes-pago/1332?"/>
    <s v="https://gateway-apim-test.vuce.gob.pe/pass-through-https-cert/cp2/tramiteyrectificacion-query/1.0/ordenes-pago/1332?"/>
    <x v="193"/>
  </r>
  <r>
    <s v="Solicitud de despacho"/>
    <x v="0"/>
    <x v="0"/>
    <x v="146"/>
    <x v="3"/>
    <s v="https://gateway-apim-test.vuce.gob.pe/pass-through-https-cert/cp2/tramiteyrectificacion-query/1.0/tramites/escala/1332/documento/64?indicadorES=S"/>
    <m/>
    <s v="Bearer eyJhbGciOiJSUzI1NiIsInR5cCIgOiAiSldUIiwia2lkIiA6ICJZbzNJa18xYU9XUk5QcWxPLVJVTmUzVjhESldTU2U0eUgybFp4MG52cy1rIn0.eyJleHAiOjE3NTU4OTgzNjMsImlhdCI6MTc1NTg5NjU2MywianRpIjoiYjAwYjkzYmUtYzBlMi00OTAyLTk3MTAtMDU3MWNkNTgzZTEz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JjMmY3NmQ5OS0xZTM1LTQwOGYtYjA2OS1jMzFmNjg4ZTZiOWE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JjMmY3NmQ5OS0xZTM1LTQwOGYtYjA2OS1jMzFmNjg4ZTZiOWE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bN_nXYfc2j7Jjnp7O-YOTGVQZ0bMAEtKPV41wTUSJDEPOHhUYFCWmiZsMGdmGetSdYadTucsaq9AKxpJJ25OrbdF-jHv-rm6JM7ft3H5Pe6rM3ultv_65Ioje0F1-bRNbck4SupHvZ4QCAE_9VHWtYxJ2b_stXLdWfWDls1rCE_cW1FarqgAK4S7KSx8zowDUcchMEviho59QCzjtHfeeUiDeEzwHhih1FRwnUK-e8a-QQutk42G5AuMBvuRWDAsvnvpx99bbUoKwfj_Tl7DDwFZNM_gkZemmekk5ZbHEIbf1Wtg3QmnwsFJRn9vNH91zFhGZHv-17IiCTtSkiCQgw"/>
    <n v="101"/>
    <s v="101 | Rosa Odar Prueba"/>
    <s v="application/json, text/plain, */*"/>
    <m/>
    <n v="20100010136"/>
    <s v="tramiteyrectificacion-query"/>
    <s v="https://gateway-apim-test.vuce.gob.pe/pass-through-https-cert/cp2/tramiteyrectificacion-query/1.0/tramites/escala/1332/documento/64?indicadorES=S"/>
    <n v="145"/>
    <n v="132"/>
    <s v="https://gateway-apim-test.vuce.gob.pe/pass-through-https-cert/cp2/tramiteyrectificacion-query/1.0/tramites/escala/1332/documento/64?"/>
    <s v="https://gateway-apim-test.vuce.gob.pe/pass-through-https-cert/cp2/tramiteyrectificacion-query/1.0/tramites/escala/1332/documento/64?"/>
    <x v="222"/>
  </r>
  <r>
    <s v="Solicitud de despacho"/>
    <x v="0"/>
    <x v="0"/>
    <x v="152"/>
    <x v="3"/>
    <s v="https://gateway-apim-test.vuce.gob.pe/pass-through-https-cert/cp2/tramiteyrectificacion-query/1.0/tramites/escala/1332/documento/64?indicadorES=S"/>
    <m/>
    <s v="Bearer eyJhbGciOiJSUzI1NiIsInR5cCIgOiAiSldUIiwia2lkIiA6ICJZbzNJa18xYU9XUk5QcWxPLVJVTmUzVjhESldTU2U0eUgybFp4MG52cy1rIn0.eyJleHAiOjE3NTU4OTkwMDQsImlhdCI6MTc1NTg5NzIwNCwianRpIjoiZmNmMjhiODAtYjJlYy00YWZjLTlhZTItNDQ1NDVkYmM4ZTlk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3OWExODJkNC1iOWYxLTQyYmYtYjBjZi00NTlkMTk5NTQyNGY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3OWExODJkNC1iOWYxLTQyYmYtYjBjZi00NTlkMTk5NTQyNGY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doNiQQwhI_PvF0pHWwOwzIOEqanHnOThvTFwkbVGg3bwUjxCV5RX79PgFKztrYz3D7RrmrCBbgqhxLwmv7DRtQBY6AApym_S24iTgx_V2Sjm0iGMcGY_QxlOdeR9DZ6DHy4wbpba-1s_hgaDFTGAtiYeHxDqM-uT482zNjRnjSH26-gx3hNVuqnTGxeDQ4gvcq_z_uGvm9oByGp_W4LW7HXL-QZOtWBn2nGc3koCilRyYZcTyO4QhjQk7kjQajYM3ebUdjJqNXrrz5qEsqwXjnUweX_G5a-TGxi6ecqF0KavSeWpDJjAzhCehiup07Y1_DasNFhecOOzui_Qk9axxQ"/>
    <n v="101"/>
    <s v="101 | Rosa Odar Prueba"/>
    <s v="application/json, text/plain, */*"/>
    <m/>
    <n v="20100010136"/>
    <s v="tramiteyrectificacion-query"/>
    <s v="https://gateway-apim-test.vuce.gob.pe/pass-through-https-cert/cp2/tramiteyrectificacion-query/1.0/tramites/escala/1332/documento/64?indicadorES=S"/>
    <n v="145"/>
    <n v="132"/>
    <s v="https://gateway-apim-test.vuce.gob.pe/pass-through-https-cert/cp2/tramiteyrectificacion-query/1.0/tramites/escala/1332/documento/64?"/>
    <s v="https://gateway-apim-test.vuce.gob.pe/pass-through-https-cert/cp2/tramiteyrectificacion-query/1.0/tramites/escala/1332/documento/64?"/>
    <x v="222"/>
  </r>
  <r>
    <s v="Solicitud de despacho"/>
    <x v="0"/>
    <x v="0"/>
    <x v="147"/>
    <x v="3"/>
    <s v="https://gateway-apim-test.vuce.gob.pe/pass-through-https-cert/cp2/tramiteyrectificacion-query/1.0/tramites/escala/1332/documento/64?indicadorES=S"/>
    <m/>
    <s v="Bearer eyJhbGciOiJSUzI1NiIsInR5cCIgOiAiSldUIiwia2lkIiA6ICJZbzNJa18xYU9XUk5QcWxPLVJVTmUzVjhESldTU2U0eUgybFp4MG52cy1rIn0.eyJleHAiOjE3NTU4OTkwMDQsImlhdCI6MTc1NTg5NzIwNCwianRpIjoiZmNmMjhiODAtYjJlYy00YWZjLTlhZTItNDQ1NDVkYmM4ZTlk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3OWExODJkNC1iOWYxLTQyYmYtYjBjZi00NTlkMTk5NTQyNGY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3OWExODJkNC1iOWYxLTQyYmYtYjBjZi00NTlkMTk5NTQyNGY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doNiQQwhI_PvF0pHWwOwzIOEqanHnOThvTFwkbVGg3bwUjxCV5RX79PgFKztrYz3D7RrmrCBbgqhxLwmv7DRtQBY6AApym_S24iTgx_V2Sjm0iGMcGY_QxlOdeR9DZ6DHy4wbpba-1s_hgaDFTGAtiYeHxDqM-uT482zNjRnjSH26-gx3hNVuqnTGxeDQ4gvcq_z_uGvm9oByGp_W4LW7HXL-QZOtWBn2nGc3koCilRyYZcTyO4QhjQk7kjQajYM3ebUdjJqNXrrz5qEsqwXjnUweX_G5a-TGxi6ecqF0KavSeWpDJjAzhCehiup07Y1_DasNFhecOOzui_Qk9axxQ"/>
    <n v="101"/>
    <s v="101 | Rosa Odar Prueba"/>
    <s v="application/json, text/plain, */*"/>
    <m/>
    <n v="20100010136"/>
    <s v="tramiteyrectificacion-query"/>
    <s v="https://gateway-apim-test.vuce.gob.pe/pass-through-https-cert/cp2/tramiteyrectificacion-query/1.0/tramites/escala/1332/documento/64?indicadorES=S"/>
    <n v="145"/>
    <n v="132"/>
    <s v="https://gateway-apim-test.vuce.gob.pe/pass-through-https-cert/cp2/tramiteyrectificacion-query/1.0/tramites/escala/1332/documento/64?"/>
    <s v="https://gateway-apim-test.vuce.gob.pe/pass-through-https-cert/cp2/tramiteyrectificacion-query/1.0/tramites/escala/1332/documento/64?"/>
    <x v="222"/>
  </r>
  <r>
    <s v="Solicitud de despacho"/>
    <x v="0"/>
    <x v="0"/>
    <x v="147"/>
    <x v="3"/>
    <s v="https://gateway-apim-test.vuce.gob.pe/pass-through-https-cert/cp2/tramiteyrectificacion-query/1.0/tramites/escala/1332/documento/64?indicadorES=S"/>
    <m/>
    <s v="Bearer eyJhbGciOiJSUzI1NiIsInR5cCIgOiAiSldUIiwia2lkIiA6ICJZbzNJa18xYU9XUk5QcWxPLVJVTmUzVjhESldTU2U0eUgybFp4MG52cy1rIn0.eyJleHAiOjE3NTU4OTkwMDQsImlhdCI6MTc1NTg5NzIwNCwianRpIjoiZmNmMjhiODAtYjJlYy00YWZjLTlhZTItNDQ1NDVkYmM4ZTlk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3OWExODJkNC1iOWYxLTQyYmYtYjBjZi00NTlkMTk5NTQyNGY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3OWExODJkNC1iOWYxLTQyYmYtYjBjZi00NTlkMTk5NTQyNGY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doNiQQwhI_PvF0pHWwOwzIOEqanHnOThvTFwkbVGg3bwUjxCV5RX79PgFKztrYz3D7RrmrCBbgqhxLwmv7DRtQBY6AApym_S24iTgx_V2Sjm0iGMcGY_QxlOdeR9DZ6DHy4wbpba-1s_hgaDFTGAtiYeHxDqM-uT482zNjRnjSH26-gx3hNVuqnTGxeDQ4gvcq_z_uGvm9oByGp_W4LW7HXL-QZOtWBn2nGc3koCilRyYZcTyO4QhjQk7kjQajYM3ebUdjJqNXrrz5qEsqwXjnUweX_G5a-TGxi6ecqF0KavSeWpDJjAzhCehiup07Y1_DasNFhecOOzui_Qk9axxQ"/>
    <n v="101"/>
    <s v="101 | Rosa Odar Prueba"/>
    <s v="application/json, text/plain, */*"/>
    <m/>
    <n v="20100010136"/>
    <s v="tramiteyrectificacion-query"/>
    <s v="https://gateway-apim-test.vuce.gob.pe/pass-through-https-cert/cp2/tramiteyrectificacion-query/1.0/tramites/escala/1332/documento/64?indicadorES=S"/>
    <n v="145"/>
    <n v="132"/>
    <s v="https://gateway-apim-test.vuce.gob.pe/pass-through-https-cert/cp2/tramiteyrectificacion-query/1.0/tramites/escala/1332/documento/64?"/>
    <s v="https://gateway-apim-test.vuce.gob.pe/pass-through-https-cert/cp2/tramiteyrectificacion-query/1.0/tramites/escala/1332/documento/64?"/>
    <x v="222"/>
  </r>
  <r>
    <s v="Solicitud de despacho"/>
    <x v="0"/>
    <x v="0"/>
    <x v="149"/>
    <x v="3"/>
    <s v="https://gateway-apim-test.vuce.gob.pe/pass-through-https-cert/cp2/tramiteyrectificacion-query/1.0/tramites/escala/1332/documento/64?indicadorES=S"/>
    <m/>
    <s v="Bearer eyJhbGciOiJSUzI1NiIsInR5cCIgOiAiSldUIiwia2lkIiA6ICJZbzNJa18xYU9XUk5QcWxPLVJVTmUzVjhESldTU2U0eUgybFp4MG52cy1rIn0.eyJleHAiOjE3NTU4OTk1NTEsImlhdCI6MTc1NTg5Nzc1MSwianRpIjoiZWQ4MDc3M2EtZWJjMy00ODkxLWFjNzMtYWZlMDE4ZWVhNjY5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0OGYzZmZlNS0zMTNiLTQ3OWUtODM5Yi0zNzQzZDllNTkyNzA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0OGYzZmZlNS0zMTNiLTQ3OWUtODM5Yi0zNzQzZDllNTkyNzA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a-PLV6iRuzP35AH9KyL3OKbcMF0sOpi6VxF18s-M3Xo5zWvquoy-QN1VVkpLMP3wxZvdd7nD_pu6PO09T3WPTRorb336HywBcoJi3B8gv2k1dcjxzX1MPjrp0DRQUFom5m3Ex3iNGrC3vWSMkAYaenwqbC0Gg6cRuuuAZVDRxXZ5UmFR0Ek2rCI9u9iIWbr4HYIQyDh03WOJ-44FRQhWbQoUYB3-bBs40xn2fbZq52-uItoDHMmUnfzKx7RiUqP9nfc5i3E0S8NL1poI_zcY0ohVsuUq2iiolGoyx2fXGHgmjGkFDoYPGLyVhXs6PA77UBoeVljD3AfwuJUnHcfLqg"/>
    <n v="101"/>
    <s v="101 | Rosa Odar Prueba"/>
    <s v="application/json, text/plain, */*"/>
    <m/>
    <n v="20100010136"/>
    <s v="tramiteyrectificacion-query"/>
    <s v="https://gateway-apim-test.vuce.gob.pe/pass-through-https-cert/cp2/tramiteyrectificacion-query/1.0/tramites/escala/1332/documento/64?indicadorES=S"/>
    <n v="145"/>
    <n v="132"/>
    <s v="https://gateway-apim-test.vuce.gob.pe/pass-through-https-cert/cp2/tramiteyrectificacion-query/1.0/tramites/escala/1332/documento/64?"/>
    <s v="https://gateway-apim-test.vuce.gob.pe/pass-through-https-cert/cp2/tramiteyrectificacion-query/1.0/tramites/escala/1332/documento/64?"/>
    <x v="222"/>
  </r>
  <r>
    <s v="Solicitud de despacho"/>
    <x v="0"/>
    <x v="0"/>
    <x v="149"/>
    <x v="3"/>
    <s v="https://gateway-apim-test.vuce.gob.pe/pass-through-https-cert/cp2/tramiteyrectificacion-query/1.0/tramites/escala/1332/documento/64?indicadorES=S"/>
    <m/>
    <s v="Bearer eyJhbGciOiJSUzI1NiIsInR5cCIgOiAiSldUIiwia2lkIiA6ICJZbzNJa18xYU9XUk5QcWxPLVJVTmUzVjhESldTU2U0eUgybFp4MG52cy1rIn0.eyJleHAiOjE3NTU4OTk1NTEsImlhdCI6MTc1NTg5Nzc1MSwianRpIjoiZWQ4MDc3M2EtZWJjMy00ODkxLWFjNzMtYWZlMDE4ZWVhNjY5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0OGYzZmZlNS0zMTNiLTQ3OWUtODM5Yi0zNzQzZDllNTkyNzA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0OGYzZmZlNS0zMTNiLTQ3OWUtODM5Yi0zNzQzZDllNTkyNzA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a-PLV6iRuzP35AH9KyL3OKbcMF0sOpi6VxF18s-M3Xo5zWvquoy-QN1VVkpLMP3wxZvdd7nD_pu6PO09T3WPTRorb336HywBcoJi3B8gv2k1dcjxzX1MPjrp0DRQUFom5m3Ex3iNGrC3vWSMkAYaenwqbC0Gg6cRuuuAZVDRxXZ5UmFR0Ek2rCI9u9iIWbr4HYIQyDh03WOJ-44FRQhWbQoUYB3-bBs40xn2fbZq52-uItoDHMmUnfzKx7RiUqP9nfc5i3E0S8NL1poI_zcY0ohVsuUq2iiolGoyx2fXGHgmjGkFDoYPGLyVhXs6PA77UBoeVljD3AfwuJUnHcfLqg"/>
    <n v="101"/>
    <s v="101 | Rosa Odar Prueba"/>
    <s v="application/json, text/plain, */*"/>
    <m/>
    <n v="20100010136"/>
    <s v="tramiteyrectificacion-query"/>
    <s v="https://gateway-apim-test.vuce.gob.pe/pass-through-https-cert/cp2/tramiteyrectificacion-query/1.0/tramites/escala/1332/documento/64?indicadorES=S"/>
    <n v="145"/>
    <n v="132"/>
    <s v="https://gateway-apim-test.vuce.gob.pe/pass-through-https-cert/cp2/tramiteyrectificacion-query/1.0/tramites/escala/1332/documento/64?"/>
    <s v="https://gateway-apim-test.vuce.gob.pe/pass-through-https-cert/cp2/tramiteyrectificacion-query/1.0/tramites/escala/1332/documento/64?"/>
    <x v="222"/>
  </r>
  <r>
    <s v="Solicitud de despacho"/>
    <x v="0"/>
    <x v="0"/>
    <x v="149"/>
    <x v="3"/>
    <s v="https://gateway-apim-test.vuce.gob.pe/pass-through-https-cert/cp2/tramiteyrectificacion-query/1.0/tramites/escala/1332/documento/64?indicadorES=S"/>
    <m/>
    <s v="Bearer eyJhbGciOiJSUzI1NiIsInR5cCIgOiAiSldUIiwia2lkIiA6ICJZbzNJa18xYU9XUk5QcWxPLVJVTmUzVjhESldTU2U0eUgybFp4MG52cy1rIn0.eyJleHAiOjE3NTU4OTk1NTEsImlhdCI6MTc1NTg5Nzc1MSwianRpIjoiZWQ4MDc3M2EtZWJjMy00ODkxLWFjNzMtYWZlMDE4ZWVhNjY5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0OGYzZmZlNS0zMTNiLTQ3OWUtODM5Yi0zNzQzZDllNTkyNzA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0OGYzZmZlNS0zMTNiLTQ3OWUtODM5Yi0zNzQzZDllNTkyNzA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a-PLV6iRuzP35AH9KyL3OKbcMF0sOpi6VxF18s-M3Xo5zWvquoy-QN1VVkpLMP3wxZvdd7nD_pu6PO09T3WPTRorb336HywBcoJi3B8gv2k1dcjxzX1MPjrp0DRQUFom5m3Ex3iNGrC3vWSMkAYaenwqbC0Gg6cRuuuAZVDRxXZ5UmFR0Ek2rCI9u9iIWbr4HYIQyDh03WOJ-44FRQhWbQoUYB3-bBs40xn2fbZq52-uItoDHMmUnfzKx7RiUqP9nfc5i3E0S8NL1poI_zcY0ohVsuUq2iiolGoyx2fXGHgmjGkFDoYPGLyVhXs6PA77UBoeVljD3AfwuJUnHcfLqg"/>
    <n v="101"/>
    <s v="101 | Rosa Odar Prueba"/>
    <s v="application/json, text/plain, */*"/>
    <m/>
    <n v="20100010136"/>
    <s v="tramiteyrectificacion-query"/>
    <s v="https://gateway-apim-test.vuce.gob.pe/pass-through-https-cert/cp2/tramiteyrectificacion-query/1.0/tramites/escala/1332/documento/64?indicadorES=S"/>
    <n v="145"/>
    <n v="132"/>
    <s v="https://gateway-apim-test.vuce.gob.pe/pass-through-https-cert/cp2/tramiteyrectificacion-query/1.0/tramites/escala/1332/documento/64?"/>
    <s v="https://gateway-apim-test.vuce.gob.pe/pass-through-https-cert/cp2/tramiteyrectificacion-query/1.0/tramites/escala/1332/documento/64?"/>
    <x v="222"/>
  </r>
  <r>
    <s v="Solicitud de despacho"/>
    <x v="0"/>
    <x v="0"/>
    <x v="150"/>
    <x v="3"/>
    <s v="https://gateway-apim-test.vuce.gob.pe/pass-through-https-cert/cp2/tramiteyrectificacion-query/1.0/tramites/escala/2240/documento/64?indicadorES=S"/>
    <m/>
    <s v="Bearer eyJhbGciOiJSUzI1NiIsInR5cCIgOiAiSldUIiwia2lkIiA6ICJZbzNJa18xYU9XUk5QcWxPLVJVTmUzVjhESldTU2U0eUgybFp4MG52cy1rIn0.eyJleHAiOjE3NTU5MDA2MTMsImlhdCI6MTc1NTg5ODgxMywianRpIjoiNjhjMWJkMzQtZWRiYS00MGUxLWJiNzctZjcxNmM2YmEyNDE2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5ZjJjNTJmYS01NjE0LTQ1NDgtOTYyZi1jYmJkZDIxZjdhZmU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5ZjJjNTJmYS01NjE0LTQ1NDgtOTYyZi1jYmJkZDIxZjdhZmU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m6aRVCeGybjpb7ttl555BXRaixPo9Y90Ho2x8I7kutf4D-vRjkRTSSWjKnp5aCqzLi8WYgPVlF0XRPB3IBee6KY502tqyNKEluO2Z02xCDYI-coCRcjpKZxMVYSGxf0Ed8S4-EcoYEfYUwL-AX3PTGMxoEDWo4Fis0R3UdmmoEg_OFo3Nw1UD2ZkUG7Lz9mVsU2hvfWwQaTPLZhjRl8e5NduSuCX2faDNAZRKn_J6O576GnIvQOl3D5fOn2qNhqETpms--OxzUl6pC1kC1EPgbEGk2Pt2BLyFn2hdX5h0rboW1G482ZSOdthhc0xrhbpqkSqISDYAwA_aCBB6I2KJA"/>
    <n v="101"/>
    <s v="101 | Rosa Odar Prueba"/>
    <s v="application/json, text/plain, */*"/>
    <m/>
    <n v="20100010136"/>
    <s v="tramiteyrectificacion-query"/>
    <s v="https://gateway-apim-test.vuce.gob.pe/pass-through-https-cert/cp2/tramiteyrectificacion-query/1.0/tramites/escala/2240/documento/64?indicadorES=S"/>
    <n v="145"/>
    <n v="132"/>
    <s v="https://gateway-apim-test.vuce.gob.pe/pass-through-https-cert/cp2/tramiteyrectificacion-query/1.0/tramites/escala/2240/documento/64?"/>
    <s v="https://gateway-apim-test.vuce.gob.pe/pass-through-https-cert/cp2/tramiteyrectificacion-query/1.0/tramites/escala/2240/documento/64?"/>
    <x v="223"/>
  </r>
  <r>
    <s v="Solicitud de despacho"/>
    <x v="0"/>
    <x v="0"/>
    <x v="150"/>
    <x v="3"/>
    <s v="https://gateway-apim-test.vuce.gob.pe/pass-through-https-cert/cp2/tramiteyrectificacion-query/1.0/tramites/escala/2240/documento/64?indicadorES=S"/>
    <m/>
    <s v="Bearer eyJhbGciOiJSUzI1NiIsInR5cCIgOiAiSldUIiwia2lkIiA6ICJZbzNJa18xYU9XUk5QcWxPLVJVTmUzVjhESldTU2U0eUgybFp4MG52cy1rIn0.eyJleHAiOjE3NTU5MDA2MTMsImlhdCI6MTc1NTg5ODgxMywianRpIjoiNjhjMWJkMzQtZWRiYS00MGUxLWJiNzctZjcxNmM2YmEyNDE2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5ZjJjNTJmYS01NjE0LTQ1NDgtOTYyZi1jYmJkZDIxZjdhZmU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5ZjJjNTJmYS01NjE0LTQ1NDgtOTYyZi1jYmJkZDIxZjdhZmU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m6aRVCeGybjpb7ttl555BXRaixPo9Y90Ho2x8I7kutf4D-vRjkRTSSWjKnp5aCqzLi8WYgPVlF0XRPB3IBee6KY502tqyNKEluO2Z02xCDYI-coCRcjpKZxMVYSGxf0Ed8S4-EcoYEfYUwL-AX3PTGMxoEDWo4Fis0R3UdmmoEg_OFo3Nw1UD2ZkUG7Lz9mVsU2hvfWwQaTPLZhjRl8e5NduSuCX2faDNAZRKn_J6O576GnIvQOl3D5fOn2qNhqETpms--OxzUl6pC1kC1EPgbEGk2Pt2BLyFn2hdX5h0rboW1G482ZSOdthhc0xrhbpqkSqISDYAwA_aCBB6I2KJA"/>
    <n v="101"/>
    <s v="101 | Rosa Odar Prueba"/>
    <s v="application/json, text/plain, */*"/>
    <m/>
    <n v="20100010136"/>
    <s v="tramiteyrectificacion-query"/>
    <s v="https://gateway-apim-test.vuce.gob.pe/pass-through-https-cert/cp2/tramiteyrectificacion-query/1.0/tramites/escala/2240/documento/64?indicadorES=S"/>
    <n v="145"/>
    <n v="132"/>
    <s v="https://gateway-apim-test.vuce.gob.pe/pass-through-https-cert/cp2/tramiteyrectificacion-query/1.0/tramites/escala/2240/documento/64?"/>
    <s v="https://gateway-apim-test.vuce.gob.pe/pass-through-https-cert/cp2/tramiteyrectificacion-query/1.0/tramites/escala/2240/documento/64?"/>
    <x v="223"/>
  </r>
  <r>
    <s v="Solicitud de despacho - Opinar"/>
    <x v="0"/>
    <x v="0"/>
    <x v="146"/>
    <x v="3"/>
    <s v="https://gateway-apim-test.vuce.gob.pe/pass-through-https-cert/cp2/cambioagenciatripulante-query/1.0/tripulante/lista/1332"/>
    <m/>
    <s v="Bearer eyJhbGciOiJSUzI1NiIsInR5cCIgOiAiSldUIiwia2lkIiA6ICJZbzNJa18xYU9XUk5QcWxPLVJVTmUzVjhESldTU2U0eUgybFp4MG52cy1rIn0.eyJleHAiOjE3NTU4OTk4MTEsImlhdCI6MTc1NTg5ODAxMSwianRpIjoiMmUxNTU2MjYtZDdlYi00YmViLWE0ZTUtMjRiYjBjMGY5OTYwIiwiaXNzIjoiaHR0cHM6Ly9hdXRob3JpemUtdGVzdC52dWNlLmdvYi5wZS9hdXRoMi9yZWFsbXMvYXV0ZW50aWNhY2lvbjIiLCJhdWQiOiJhY2NvdW50Iiwic3ViIjoiZjo1ODY4MTA4Zi0yZTdkLTQ4NGEtYTZkYi00ZWYyMmZhZjJlYWE6Y3AtY2VydGktMDVAZ21haWwuY29tIiwidHlwIjoiQmVhcmVyIiwiYXpwIjoibGFuZGluZy1hdXRoMiIsInNlc3Npb25fc3RhdGUiOiJkZTVmNzg1NC00NmI3LTQzM2YtYmRkMy1iM2FhNGQyYTVhYTg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JkZTVmNzg1NC00NmI3LTQzM2YtYmRkMy1iM2FhNGQyYTVhYTgiLCJlbWFpbF92ZXJpZmllZCI6ZmFsc2UsImRlc1RpcG9Eb2N1bWVudG8iOiJSVUMiLCJjb2RUaXBvRG9jdW1lbnRvIjoiMSIsInByZWZlcnJlZF91c2VybmFtZSI6ImNwLWNlcnRpLTA1QGdtYWlsLmNvbSIsIm51bWVyb0RvY3VtZW50byI6IjIwMjYyOTk5OTk5IiwiYXBlTWF0ZXJubyI6IlRpdmVzIiwibm9tYnJlQ29tcGxldG8iOiJUQU1QQSBUSVZFUyBUVUxBIiwiYXBlUGF0ZXJubyI6IlRhbXBhIiwiZW1haWwiOiJjcC1jZXJ0aS0wNUBnbWFpbC5jb20iLCJub21icmVzIjoiVHVsYSJ9.Dkiik2Kbwd8Esk0ERGlElFtbhZtimH60LItDugMYFATMeyUIVkHftgrrofpVghvgkyEfp_SvKAp-VVXcou_cNKVB44LdFNsw_ixPk_bNPaqSph0_UihNKvELvGsAgm4ZeUxNYRnUppU4nAmr5fm2o_Q-VsUkbT29nDQpAJQ1DmVHUPli29IdHh0VQMzrcrxdBPm7arpyf_HJtGsjYYWkd0Edi6C2SOeRAVNTfzu0ERt8pir7J2aEVBJsNOmuS7VTzhBl-0r2HKXz7z6kTcI9PDmWum0Mggi81Pzz8Pi-De0aT6A0zBJc7ALU-qyxZxMZlC5erFSGUhZM7VnCTUCIQQ"/>
    <n v="104"/>
    <s v="104 | Tula Tampa Tives"/>
    <s v="application/json, text/plain, */*"/>
    <m/>
    <n v="20509645150"/>
    <s v="cambioagenciatripulante-query"/>
    <s v="https://gateway-apim-test.vuce.gob.pe/pass-through-https-cert/cp2/cambioagenciatripulante-query/1.0/tripulante/lista/1332"/>
    <n v="121"/>
    <n v="121"/>
    <s v="https://gateway-apim-test.vuce.gob.pe/pass-through-https-cert/cp2/cambioagenciatripulante-query/1.0/tripulante/lista/1332"/>
    <s v="https://gateway-apim-test.vuce.gob.pe/pass-through-https-cert/cp2/cambioagenciatripulante-query/1.0/tripulante/lista/1332"/>
    <x v="182"/>
  </r>
  <r>
    <s v="Solicitud de despacho - Opinar"/>
    <x v="0"/>
    <x v="0"/>
    <x v="146"/>
    <x v="3"/>
    <s v="https://gateway-apim-test.vuce.gob.pe/pass-through-https-cert/cp2/comunes-query/1.0/master/allByCode?code=terminal"/>
    <m/>
    <s v="Bearer eyJhbGciOiJSUzI1NiIsInR5cCIgOiAiSldUIiwia2lkIiA6ICJZbzNJa18xYU9XUk5QcWxPLVJVTmUzVjhESldTU2U0eUgybFp4MG52cy1rIn0.eyJleHAiOjE3NTU4OTk4MTEsImlhdCI6MTc1NTg5ODAxMSwianRpIjoiMmUxNTU2MjYtZDdlYi00YmViLWE0ZTUtMjRiYjBjMGY5OTYwIiwiaXNzIjoiaHR0cHM6Ly9hdXRob3JpemUtdGVzdC52dWNlLmdvYi5wZS9hdXRoMi9yZWFsbXMvYXV0ZW50aWNhY2lvbjIiLCJhdWQiOiJhY2NvdW50Iiwic3ViIjoiZjo1ODY4MTA4Zi0yZTdkLTQ4NGEtYTZkYi00ZWYyMmZhZjJlYWE6Y3AtY2VydGktMDVAZ21haWwuY29tIiwidHlwIjoiQmVhcmVyIiwiYXpwIjoibGFuZGluZy1hdXRoMiIsInNlc3Npb25fc3RhdGUiOiJkZTVmNzg1NC00NmI3LTQzM2YtYmRkMy1iM2FhNGQyYTVhYTg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JkZTVmNzg1NC00NmI3LTQzM2YtYmRkMy1iM2FhNGQyYTVhYTgiLCJlbWFpbF92ZXJpZmllZCI6ZmFsc2UsImRlc1RpcG9Eb2N1bWVudG8iOiJSVUMiLCJjb2RUaXBvRG9jdW1lbnRvIjoiMSIsInByZWZlcnJlZF91c2VybmFtZSI6ImNwLWNlcnRpLTA1QGdtYWlsLmNvbSIsIm51bWVyb0RvY3VtZW50byI6IjIwMjYyOTk5OTk5IiwiYXBlTWF0ZXJubyI6IlRpdmVzIiwibm9tYnJlQ29tcGxldG8iOiJUQU1QQSBUSVZFUyBUVUxBIiwiYXBlUGF0ZXJubyI6IlRhbXBhIiwiZW1haWwiOiJjcC1jZXJ0aS0wNUBnbWFpbC5jb20iLCJub21icmVzIjoiVHVsYSJ9.Dkiik2Kbwd8Esk0ERGlElFtbhZtimH60LItDugMYFATMeyUIVkHftgrrofpVghvgkyEfp_SvKAp-VVXcou_cNKVB44LdFNsw_ixPk_bNPaqSph0_UihNKvELvGsAgm4ZeUxNYRnUppU4nAmr5fm2o_Q-VsUkbT29nDQpAJQ1DmVHUPli29IdHh0VQMzrcrxdBPm7arpyf_HJtGsjYYWkd0Edi6C2SOeRAVNTfzu0ERt8pir7J2aEVBJsNOmuS7VTzhBl-0r2HKXz7z6kTcI9PDmWum0Mggi81Pzz8Pi-De0aT6A0zBJc7ALU-qyxZxMZlC5erFSGUhZM7VnCTUCIQQ"/>
    <n v="104"/>
    <s v="104 | Tula Tampa Tives"/>
    <s v="application/json, text/plain, */*"/>
    <m/>
    <n v="20509645150"/>
    <s v="comunes-query"/>
    <s v="https://gateway-apim-test.vuce.gob.pe/pass-through-https-cert/cp2/comunes-query/1.0/master/allByCode?code=terminal"/>
    <n v="114"/>
    <n v="101"/>
    <s v="https://gateway-apim-test.vuce.gob.pe/pass-through-https-cert/cp2/comunes-query/1.0/master/allByCode?"/>
    <s v="https://gateway-apim-test.vuce.gob.pe/pass-through-https-cert/cp2/comunes-query/1.0/master/allByCode?"/>
    <x v="46"/>
  </r>
  <r>
    <s v="Solicitud de despacho - Opinar"/>
    <x v="0"/>
    <x v="0"/>
    <x v="155"/>
    <x v="3"/>
    <s v="https://gateway-apim-test.vuce.gob.pe/pass-through-https-cert/cp2/comunes-query/1.0/master/findByCode?codigo=PARAMETROS_GENERALES"/>
    <m/>
    <s v="Bearer eyJhbGciOiJSUzI1NiIsInR5cCIgOiAiSldUIiwia2lkIiA6ICJZbzNJa18xYU9XUk5QcWxPLVJVTmUzVjhESldTU2U0eUgybFp4MG52cy1rIn0.eyJleHAiOjE3NTU4OTk4MTEsImlhdCI6MTc1NTg5ODAxMSwianRpIjoiMmUxNTU2MjYtZDdlYi00YmViLWE0ZTUtMjRiYjBjMGY5OTYwIiwiaXNzIjoiaHR0cHM6Ly9hdXRob3JpemUtdGVzdC52dWNlLmdvYi5wZS9hdXRoMi9yZWFsbXMvYXV0ZW50aWNhY2lvbjIiLCJhdWQiOiJhY2NvdW50Iiwic3ViIjoiZjo1ODY4MTA4Zi0yZTdkLTQ4NGEtYTZkYi00ZWYyMmZhZjJlYWE6Y3AtY2VydGktMDVAZ21haWwuY29tIiwidHlwIjoiQmVhcmVyIiwiYXpwIjoibGFuZGluZy1hdXRoMiIsInNlc3Npb25fc3RhdGUiOiJkZTVmNzg1NC00NmI3LTQzM2YtYmRkMy1iM2FhNGQyYTVhYTg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JkZTVmNzg1NC00NmI3LTQzM2YtYmRkMy1iM2FhNGQyYTVhYTgiLCJlbWFpbF92ZXJpZmllZCI6ZmFsc2UsImRlc1RpcG9Eb2N1bWVudG8iOiJSVUMiLCJjb2RUaXBvRG9jdW1lbnRvIjoiMSIsInByZWZlcnJlZF91c2VybmFtZSI6ImNwLWNlcnRpLTA1QGdtYWlsLmNvbSIsIm51bWVyb0RvY3VtZW50byI6IjIwMjYyOTk5OTk5IiwiYXBlTWF0ZXJubyI6IlRpdmVzIiwibm9tYnJlQ29tcGxldG8iOiJUQU1QQSBUSVZFUyBUVUxBIiwiYXBlUGF0ZXJubyI6IlRhbXBhIiwiZW1haWwiOiJjcC1jZXJ0aS0wNUBnbWFpbC5jb20iLCJub21icmVzIjoiVHVsYSJ9.Dkiik2Kbwd8Esk0ERGlElFtbhZtimH60LItDugMYFATMeyUIVkHftgrrofpVghvgkyEfp_SvKAp-VVXcou_cNKVB44LdFNsw_ixPk_bNPaqSph0_UihNKvELvGsAgm4ZeUxNYRnUppU4nAmr5fm2o_Q-VsUkbT29nDQpAJQ1DmVHUPli29IdHh0VQMzrcrxdBPm7arpyf_HJtGsjYYWkd0Edi6C2SOeRAVNTfzu0ERt8pir7J2aEVBJsNOmuS7VTzhBl-0r2HKXz7z6kTcI9PDmWum0Mggi81Pzz8Pi-De0aT6A0zBJc7ALU-qyxZxMZlC5erFSGUhZM7VnCTUCIQQ"/>
    <n v="104"/>
    <s v="104 | Tula Tampa Tives"/>
    <s v="application/json, text/plain, */*"/>
    <m/>
    <n v="20509645150"/>
    <s v="comunes-query"/>
    <s v="https://gateway-apim-test.vuce.gob.pe/pass-through-https-cert/cp2/comunes-query/1.0/master/findByCode?codigo=PARAMETROS_GENERALES"/>
    <n v="129"/>
    <n v="102"/>
    <s v="https://gateway-apim-test.vuce.gob.pe/pass-through-https-cert/cp2/comunes-query/1.0/master/findByCode?"/>
    <s v="https://gateway-apim-test.vuce.gob.pe/pass-through-https-cert/cp2/comunes-query/1.0/master/findByCode?"/>
    <x v="6"/>
  </r>
  <r>
    <s v="Solicitud de despacho - Opinar"/>
    <x v="0"/>
    <x v="0"/>
    <x v="155"/>
    <x v="4"/>
    <s v="https://gateway-apim-test.vuce.gob.pe/pass-through-https-cert/cp2/gestionduenave-command/1.0/escala-revision"/>
    <s v="{&quot;escala&quot;:1332,&quot;ruc&quot;:&quot;20509645150&quot;,&quot;indEnRevision&quot;:true,&quot;user&quot;:&quot;104 | Tula Tampa Tives&quot;}"/>
    <s v="Bearer eyJhbGciOiJSUzI1NiIsInR5cCIgOiAiSldUIiwia2lkIiA6ICJZbzNJa18xYU9XUk5QcWxPLVJVTmUzVjhESldTU2U0eUgybFp4MG52cy1rIn0.eyJleHAiOjE3NTU4OTk4MTEsImlhdCI6MTc1NTg5ODAxMSwianRpIjoiMmUxNTU2MjYtZDdlYi00YmViLWE0ZTUtMjRiYjBjMGY5OTYwIiwiaXNzIjoiaHR0cHM6Ly9hdXRob3JpemUtdGVzdC52dWNlLmdvYi5wZS9hdXRoMi9yZWFsbXMvYXV0ZW50aWNhY2lvbjIiLCJhdWQiOiJhY2NvdW50Iiwic3ViIjoiZjo1ODY4MTA4Zi0yZTdkLTQ4NGEtYTZkYi00ZWYyMmZhZjJlYWE6Y3AtY2VydGktMDVAZ21haWwuY29tIiwidHlwIjoiQmVhcmVyIiwiYXpwIjoibGFuZGluZy1hdXRoMiIsInNlc3Npb25fc3RhdGUiOiJkZTVmNzg1NC00NmI3LTQzM2YtYmRkMy1iM2FhNGQyYTVhYTg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JkZTVmNzg1NC00NmI3LTQzM2YtYmRkMy1iM2FhNGQyYTVhYTgiLCJlbWFpbF92ZXJpZmllZCI6ZmFsc2UsImRlc1RpcG9Eb2N1bWVudG8iOiJSVUMiLCJjb2RUaXBvRG9jdW1lbnRvIjoiMSIsInByZWZlcnJlZF91c2VybmFtZSI6ImNwLWNlcnRpLTA1QGdtYWlsLmNvbSIsIm51bWVyb0RvY3VtZW50byI6IjIwMjYyOTk5OTk5IiwiYXBlTWF0ZXJubyI6IlRpdmVzIiwibm9tYnJlQ29tcGxldG8iOiJUQU1QQSBUSVZFUyBUVUxBIiwiYXBlUGF0ZXJubyI6IlRhbXBhIiwiZW1haWwiOiJjcC1jZXJ0aS0wNUBnbWFpbC5jb20iLCJub21icmVzIjoiVHVsYSJ9.Dkiik2Kbwd8Esk0ERGlElFtbhZtimH60LItDugMYFATMeyUIVkHftgrrofpVghvgkyEfp_SvKAp-VVXcou_cNKVB44LdFNsw_ixPk_bNPaqSph0_UihNKvELvGsAgm4ZeUxNYRnUppU4nAmr5fm2o_Q-VsUkbT29nDQpAJQ1DmVHUPli29IdHh0VQMzrcrxdBPm7arpyf_HJtGsjYYWkd0Edi6C2SOeRAVNTfzu0ERt8pir7J2aEVBJsNOmuS7VTzhBl-0r2HKXz7z6kTcI9PDmWum0Mggi81Pzz8Pi-De0aT6A0zBJc7ALU-qyxZxMZlC5erFSGUhZM7VnCTUCIQQ"/>
    <n v="104"/>
    <s v="104 | Tula Tampa Tives"/>
    <s v="application/json, text/plain, */*"/>
    <s v="application/json"/>
    <n v="20509645150"/>
    <s v="gestionduenave-command"/>
    <s v="https://gateway-apim-test.vuce.gob.pe/pass-through-https-cert/cp2/gestionduenave-command/1.0/escala-revision"/>
    <n v="108"/>
    <n v="108"/>
    <s v="https://gateway-apim-test.vuce.gob.pe/pass-through-https-cert/cp2/gestionduenave-command/1.0/escala-revision"/>
    <s v="https://gateway-apim-test.vuce.gob.pe/pass-through-https-cert/cp2/gestionduenave-command/1.0/escala-revision"/>
    <x v="35"/>
  </r>
  <r>
    <s v="Solicitud de despacho - Opinar"/>
    <x v="0"/>
    <x v="0"/>
    <x v="156"/>
    <x v="3"/>
    <s v="https://gateway-apim-test.vuce.gob.pe/pass-through-https-cert/cp2/gestionduenave-query/1.0/agency/findByRuc?ruc=20100010136"/>
    <m/>
    <s v="Bearer eyJhbGciOiJSUzI1NiIsInR5cCIgOiAiSldUIiwia2lkIiA6ICJZbzNJa18xYU9XUk5QcWxPLVJVTmUzVjhESldTU2U0eUgybFp4MG52cy1rIn0.eyJleHAiOjE3NTU4OTk4MTEsImlhdCI6MTc1NTg5ODAxMSwianRpIjoiMmUxNTU2MjYtZDdlYi00YmViLWE0ZTUtMjRiYjBjMGY5OTYwIiwiaXNzIjoiaHR0cHM6Ly9hdXRob3JpemUtdGVzdC52dWNlLmdvYi5wZS9hdXRoMi9yZWFsbXMvYXV0ZW50aWNhY2lvbjIiLCJhdWQiOiJhY2NvdW50Iiwic3ViIjoiZjo1ODY4MTA4Zi0yZTdkLTQ4NGEtYTZkYi00ZWYyMmZhZjJlYWE6Y3AtY2VydGktMDVAZ21haWwuY29tIiwidHlwIjoiQmVhcmVyIiwiYXpwIjoibGFuZGluZy1hdXRoMiIsInNlc3Npb25fc3RhdGUiOiJkZTVmNzg1NC00NmI3LTQzM2YtYmRkMy1iM2FhNGQyYTVhYTg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JkZTVmNzg1NC00NmI3LTQzM2YtYmRkMy1iM2FhNGQyYTVhYTgiLCJlbWFpbF92ZXJpZmllZCI6ZmFsc2UsImRlc1RpcG9Eb2N1bWVudG8iOiJSVUMiLCJjb2RUaXBvRG9jdW1lbnRvIjoiMSIsInByZWZlcnJlZF91c2VybmFtZSI6ImNwLWNlcnRpLTA1QGdtYWlsLmNvbSIsIm51bWVyb0RvY3VtZW50byI6IjIwMjYyOTk5OTk5IiwiYXBlTWF0ZXJubyI6IlRpdmVzIiwibm9tYnJlQ29tcGxldG8iOiJUQU1QQSBUSVZFUyBUVUxBIiwiYXBlUGF0ZXJubyI6IlRhbXBhIiwiZW1haWwiOiJjcC1jZXJ0aS0wNUBnbWFpbC5jb20iLCJub21icmVzIjoiVHVsYSJ9.Dkiik2Kbwd8Esk0ERGlElFtbhZtimH60LItDugMYFATMeyUIVkHftgrrofpVghvgkyEfp_SvKAp-VVXcou_cNKVB44LdFNsw_ixPk_bNPaqSph0_UihNKvELvGsAgm4ZeUxNYRnUppU4nAmr5fm2o_Q-VsUkbT29nDQpAJQ1DmVHUPli29IdHh0VQMzrcrxdBPm7arpyf_HJtGsjYYWkd0Edi6C2SOeRAVNTfzu0ERt8pir7J2aEVBJsNOmuS7VTzhBl-0r2HKXz7z6kTcI9PDmWum0Mggi81Pzz8Pi-De0aT6A0zBJc7ALU-qyxZxMZlC5erFSGUhZM7VnCTUCIQQ"/>
    <n v="104"/>
    <s v="104 | Tula Tampa Tives"/>
    <s v="application/json, text/plain, */*"/>
    <m/>
    <n v="20509645150"/>
    <s v="gestionduenave-query"/>
    <s v="https://gateway-apim-test.vuce.gob.pe/pass-through-https-cert/cp2/gestionduenave-query/1.0/agency/findByRuc?ruc=20100010136"/>
    <n v="123"/>
    <n v="108"/>
    <s v="https://gateway-apim-test.vuce.gob.pe/pass-through-https-cert/cp2/gestionduenave-query/1.0/agency/findByRuc?"/>
    <s v="https://gateway-apim-test.vuce.gob.pe/pass-through-https-cert/cp2/gestionduenave-query/1.0/agency/findByRuc?"/>
    <x v="36"/>
  </r>
  <r>
    <s v="Solicitud de despacho - Opinar"/>
    <x v="0"/>
    <x v="0"/>
    <x v="155"/>
    <x v="3"/>
    <s v="https://gateway-apim-test.vuce.gob.pe/pass-through-https-cert/cp2/gestionduenave-query/1.0/agency/findByRuc?ruc=20100010136"/>
    <m/>
    <s v="Bearer eyJhbGciOiJSUzI1NiIsInR5cCIgOiAiSldUIiwia2lkIiA6ICJZbzNJa18xYU9XUk5QcWxPLVJVTmUzVjhESldTU2U0eUgybFp4MG52cy1rIn0.eyJleHAiOjE3NTU4OTk4MTEsImlhdCI6MTc1NTg5ODAxMSwianRpIjoiMmUxNTU2MjYtZDdlYi00YmViLWE0ZTUtMjRiYjBjMGY5OTYwIiwiaXNzIjoiaHR0cHM6Ly9hdXRob3JpemUtdGVzdC52dWNlLmdvYi5wZS9hdXRoMi9yZWFsbXMvYXV0ZW50aWNhY2lvbjIiLCJhdWQiOiJhY2NvdW50Iiwic3ViIjoiZjo1ODY4MTA4Zi0yZTdkLTQ4NGEtYTZkYi00ZWYyMmZhZjJlYWE6Y3AtY2VydGktMDVAZ21haWwuY29tIiwidHlwIjoiQmVhcmVyIiwiYXpwIjoibGFuZGluZy1hdXRoMiIsInNlc3Npb25fc3RhdGUiOiJkZTVmNzg1NC00NmI3LTQzM2YtYmRkMy1iM2FhNGQyYTVhYTg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JkZTVmNzg1NC00NmI3LTQzM2YtYmRkMy1iM2FhNGQyYTVhYTgiLCJlbWFpbF92ZXJpZmllZCI6ZmFsc2UsImRlc1RpcG9Eb2N1bWVudG8iOiJSVUMiLCJjb2RUaXBvRG9jdW1lbnRvIjoiMSIsInByZWZlcnJlZF91c2VybmFtZSI6ImNwLWNlcnRpLTA1QGdtYWlsLmNvbSIsIm51bWVyb0RvY3VtZW50byI6IjIwMjYyOTk5OTk5IiwiYXBlTWF0ZXJubyI6IlRpdmVzIiwibm9tYnJlQ29tcGxldG8iOiJUQU1QQSBUSVZFUyBUVUxBIiwiYXBlUGF0ZXJubyI6IlRhbXBhIiwiZW1haWwiOiJjcC1jZXJ0aS0wNUBnbWFpbC5jb20iLCJub21icmVzIjoiVHVsYSJ9.Dkiik2Kbwd8Esk0ERGlElFtbhZtimH60LItDugMYFATMeyUIVkHftgrrofpVghvgkyEfp_SvKAp-VVXcou_cNKVB44LdFNsw_ixPk_bNPaqSph0_UihNKvELvGsAgm4ZeUxNYRnUppU4nAmr5fm2o_Q-VsUkbT29nDQpAJQ1DmVHUPli29IdHh0VQMzrcrxdBPm7arpyf_HJtGsjYYWkd0Edi6C2SOeRAVNTfzu0ERt8pir7J2aEVBJsNOmuS7VTzhBl-0r2HKXz7z6kTcI9PDmWum0Mggi81Pzz8Pi-De0aT6A0zBJc7ALU-qyxZxMZlC5erFSGUhZM7VnCTUCIQQ"/>
    <n v="104"/>
    <s v="104 | Tula Tampa Tives"/>
    <s v="application/json, text/plain, */*"/>
    <m/>
    <n v="20509645150"/>
    <s v="gestionduenave-query"/>
    <s v="https://gateway-apim-test.vuce.gob.pe/pass-through-https-cert/cp2/gestionduenave-query/1.0/agency/findByRuc?ruc=20100010136"/>
    <n v="123"/>
    <n v="108"/>
    <s v="https://gateway-apim-test.vuce.gob.pe/pass-through-https-cert/cp2/gestionduenave-query/1.0/agency/findByRuc?"/>
    <s v="https://gateway-apim-test.vuce.gob.pe/pass-through-https-cert/cp2/gestionduenave-query/1.0/agency/findByRuc?"/>
    <x v="36"/>
  </r>
  <r>
    <s v="Solicitud de despacho - Opinar"/>
    <x v="0"/>
    <x v="0"/>
    <x v="155"/>
    <x v="3"/>
    <s v="https://gateway-apim-test.vuce.gob.pe/pass-through-https-cert/cp2/gestionduenave-query/1.0/agency/findByRuc?ruc=20153408191"/>
    <m/>
    <s v="Bearer eyJhbGciOiJSUzI1NiIsInR5cCIgOiAiSldUIiwia2lkIiA6ICJZbzNJa18xYU9XUk5QcWxPLVJVTmUzVjhESldTU2U0eUgybFp4MG52cy1rIn0.eyJleHAiOjE3NTU4OTk4MTEsImlhdCI6MTc1NTg5ODAxMSwianRpIjoiMmUxNTU2MjYtZDdlYi00YmViLWE0ZTUtMjRiYjBjMGY5OTYwIiwiaXNzIjoiaHR0cHM6Ly9hdXRob3JpemUtdGVzdC52dWNlLmdvYi5wZS9hdXRoMi9yZWFsbXMvYXV0ZW50aWNhY2lvbjIiLCJhdWQiOiJhY2NvdW50Iiwic3ViIjoiZjo1ODY4MTA4Zi0yZTdkLTQ4NGEtYTZkYi00ZWYyMmZhZjJlYWE6Y3AtY2VydGktMDVAZ21haWwuY29tIiwidHlwIjoiQmVhcmVyIiwiYXpwIjoibGFuZGluZy1hdXRoMiIsInNlc3Npb25fc3RhdGUiOiJkZTVmNzg1NC00NmI3LTQzM2YtYmRkMy1iM2FhNGQyYTVhYTg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JkZTVmNzg1NC00NmI3LTQzM2YtYmRkMy1iM2FhNGQyYTVhYTgiLCJlbWFpbF92ZXJpZmllZCI6ZmFsc2UsImRlc1RpcG9Eb2N1bWVudG8iOiJSVUMiLCJjb2RUaXBvRG9jdW1lbnRvIjoiMSIsInByZWZlcnJlZF91c2VybmFtZSI6ImNwLWNlcnRpLTA1QGdtYWlsLmNvbSIsIm51bWVyb0RvY3VtZW50byI6IjIwMjYyOTk5OTk5IiwiYXBlTWF0ZXJubyI6IlRpdmVzIiwibm9tYnJlQ29tcGxldG8iOiJUQU1QQSBUSVZFUyBUVUxBIiwiYXBlUGF0ZXJubyI6IlRhbXBhIiwiZW1haWwiOiJjcC1jZXJ0aS0wNUBnbWFpbC5jb20iLCJub21icmVzIjoiVHVsYSJ9.Dkiik2Kbwd8Esk0ERGlElFtbhZtimH60LItDugMYFATMeyUIVkHftgrrofpVghvgkyEfp_SvKAp-VVXcou_cNKVB44LdFNsw_ixPk_bNPaqSph0_UihNKvELvGsAgm4ZeUxNYRnUppU4nAmr5fm2o_Q-VsUkbT29nDQpAJQ1DmVHUPli29IdHh0VQMzrcrxdBPm7arpyf_HJtGsjYYWkd0Edi6C2SOeRAVNTfzu0ERt8pir7J2aEVBJsNOmuS7VTzhBl-0r2HKXz7z6kTcI9PDmWum0Mggi81Pzz8Pi-De0aT6A0zBJc7ALU-qyxZxMZlC5erFSGUhZM7VnCTUCIQQ"/>
    <n v="104"/>
    <s v="104 | Tula Tampa Tives"/>
    <s v="application/json, text/plain, */*"/>
    <m/>
    <n v="20509645150"/>
    <s v="gestionduenave-query"/>
    <s v="https://gateway-apim-test.vuce.gob.pe/pass-through-https-cert/cp2/gestionduenave-query/1.0/agency/findByRuc?ruc=20153408191"/>
    <n v="123"/>
    <n v="108"/>
    <s v="https://gateway-apim-test.vuce.gob.pe/pass-through-https-cert/cp2/gestionduenave-query/1.0/agency/findByRuc?"/>
    <s v="https://gateway-apim-test.vuce.gob.pe/pass-through-https-cert/cp2/gestionduenave-query/1.0/agency/findByRuc?"/>
    <x v="36"/>
  </r>
  <r>
    <s v="Solicitud de despacho - Opinar"/>
    <x v="0"/>
    <x v="0"/>
    <x v="155"/>
    <x v="3"/>
    <s v="https://gateway-apim-test.vuce.gob.pe/pass-through-https-cert/cp2/gestionduenave-query/1.0/agency/findByRuc?ruc=20509645150"/>
    <m/>
    <s v="Bearer eyJhbGciOiJSUzI1NiIsInR5cCIgOiAiSldUIiwia2lkIiA6ICJZbzNJa18xYU9XUk5QcWxPLVJVTmUzVjhESldTU2U0eUgybFp4MG52cy1rIn0.eyJleHAiOjE3NTU4OTk4MTEsImlhdCI6MTc1NTg5ODAxMSwianRpIjoiMmUxNTU2MjYtZDdlYi00YmViLWE0ZTUtMjRiYjBjMGY5OTYwIiwiaXNzIjoiaHR0cHM6Ly9hdXRob3JpemUtdGVzdC52dWNlLmdvYi5wZS9hdXRoMi9yZWFsbXMvYXV0ZW50aWNhY2lvbjIiLCJhdWQiOiJhY2NvdW50Iiwic3ViIjoiZjo1ODY4MTA4Zi0yZTdkLTQ4NGEtYTZkYi00ZWYyMmZhZjJlYWE6Y3AtY2VydGktMDVAZ21haWwuY29tIiwidHlwIjoiQmVhcmVyIiwiYXpwIjoibGFuZGluZy1hdXRoMiIsInNlc3Npb25fc3RhdGUiOiJkZTVmNzg1NC00NmI3LTQzM2YtYmRkMy1iM2FhNGQyYTVhYTg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JkZTVmNzg1NC00NmI3LTQzM2YtYmRkMy1iM2FhNGQyYTVhYTgiLCJlbWFpbF92ZXJpZmllZCI6ZmFsc2UsImRlc1RpcG9Eb2N1bWVudG8iOiJSVUMiLCJjb2RUaXBvRG9jdW1lbnRvIjoiMSIsInByZWZlcnJlZF91c2VybmFtZSI6ImNwLWNlcnRpLTA1QGdtYWlsLmNvbSIsIm51bWVyb0RvY3VtZW50byI6IjIwMjYyOTk5OTk5IiwiYXBlTWF0ZXJubyI6IlRpdmVzIiwibm9tYnJlQ29tcGxldG8iOiJUQU1QQSBUSVZFUyBUVUxBIiwiYXBlUGF0ZXJubyI6IlRhbXBhIiwiZW1haWwiOiJjcC1jZXJ0aS0wNUBnbWFpbC5jb20iLCJub21icmVzIjoiVHVsYSJ9.Dkiik2Kbwd8Esk0ERGlElFtbhZtimH60LItDugMYFATMeyUIVkHftgrrofpVghvgkyEfp_SvKAp-VVXcou_cNKVB44LdFNsw_ixPk_bNPaqSph0_UihNKvELvGsAgm4ZeUxNYRnUppU4nAmr5fm2o_Q-VsUkbT29nDQpAJQ1DmVHUPli29IdHh0VQMzrcrxdBPm7arpyf_HJtGsjYYWkd0Edi6C2SOeRAVNTfzu0ERt8pir7J2aEVBJsNOmuS7VTzhBl-0r2HKXz7z6kTcI9PDmWum0Mggi81Pzz8Pi-De0aT6A0zBJc7ALU-qyxZxMZlC5erFSGUhZM7VnCTUCIQQ"/>
    <n v="104"/>
    <s v="104 | Tula Tampa Tives"/>
    <s v="application/json, text/plain, */*"/>
    <m/>
    <n v="20509645150"/>
    <s v="gestionduenave-query"/>
    <s v="https://gateway-apim-test.vuce.gob.pe/pass-through-https-cert/cp2/gestionduenave-query/1.0/agency/findByRuc?ruc=20509645150"/>
    <n v="123"/>
    <n v="108"/>
    <s v="https://gateway-apim-test.vuce.gob.pe/pass-through-https-cert/cp2/gestionduenave-query/1.0/agency/findByRuc?"/>
    <s v="https://gateway-apim-test.vuce.gob.pe/pass-through-https-cert/cp2/gestionduenave-query/1.0/agency/findByRuc?"/>
    <x v="36"/>
  </r>
  <r>
    <s v="Solicitud de despacho - Opinar"/>
    <x v="0"/>
    <x v="0"/>
    <x v="155"/>
    <x v="3"/>
    <s v="https://gateway-apim-test.vuce.gob.pe/pass-through-https-cert/cp2/gestionduenave-query/1.0/escalas/1332?escalaId=1332"/>
    <m/>
    <s v="Bearer eyJhbGciOiJSUzI1NiIsInR5cCIgOiAiSldUIiwia2lkIiA6ICJZbzNJa18xYU9XUk5QcWxPLVJVTmUzVjhESldTU2U0eUgybFp4MG52cy1rIn0.eyJleHAiOjE3NTU4OTk4MTEsImlhdCI6MTc1NTg5ODAxMSwianRpIjoiMmUxNTU2MjYtZDdlYi00YmViLWE0ZTUtMjRiYjBjMGY5OTYwIiwiaXNzIjoiaHR0cHM6Ly9hdXRob3JpemUtdGVzdC52dWNlLmdvYi5wZS9hdXRoMi9yZWFsbXMvYXV0ZW50aWNhY2lvbjIiLCJhdWQiOiJhY2NvdW50Iiwic3ViIjoiZjo1ODY4MTA4Zi0yZTdkLTQ4NGEtYTZkYi00ZWYyMmZhZjJlYWE6Y3AtY2VydGktMDVAZ21haWwuY29tIiwidHlwIjoiQmVhcmVyIiwiYXpwIjoibGFuZGluZy1hdXRoMiIsInNlc3Npb25fc3RhdGUiOiJkZTVmNzg1NC00NmI3LTQzM2YtYmRkMy1iM2FhNGQyYTVhYTg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JkZTVmNzg1NC00NmI3LTQzM2YtYmRkMy1iM2FhNGQyYTVhYTgiLCJlbWFpbF92ZXJpZmllZCI6ZmFsc2UsImRlc1RpcG9Eb2N1bWVudG8iOiJSVUMiLCJjb2RUaXBvRG9jdW1lbnRvIjoiMSIsInByZWZlcnJlZF91c2VybmFtZSI6ImNwLWNlcnRpLTA1QGdtYWlsLmNvbSIsIm51bWVyb0RvY3VtZW50byI6IjIwMjYyOTk5OTk5IiwiYXBlTWF0ZXJubyI6IlRpdmVzIiwibm9tYnJlQ29tcGxldG8iOiJUQU1QQSBUSVZFUyBUVUxBIiwiYXBlUGF0ZXJubyI6IlRhbXBhIiwiZW1haWwiOiJjcC1jZXJ0aS0wNUBnbWFpbC5jb20iLCJub21icmVzIjoiVHVsYSJ9.Dkiik2Kbwd8Esk0ERGlElFtbhZtimH60LItDugMYFATMeyUIVkHftgrrofpVghvgkyEfp_SvKAp-VVXcou_cNKVB44LdFNsw_ixPk_bNPaqSph0_UihNKvELvGsAgm4ZeUxNYRnUppU4nAmr5fm2o_Q-VsUkbT29nDQpAJQ1DmVHUPli29IdHh0VQMzrcrxdBPm7arpyf_HJtGsjYYWkd0Edi6C2SOeRAVNTfzu0ERt8pir7J2aEVBJsNOmuS7VTzhBl-0r2HKXz7z6kTcI9PDmWum0Mggi81Pzz8Pi-De0aT6A0zBJc7ALU-qyxZxMZlC5erFSGUhZM7VnCTUCIQQ"/>
    <n v="104"/>
    <s v="104 | Tula Tampa Tives"/>
    <s v="application/json, text/plain, */*"/>
    <m/>
    <n v="20509645150"/>
    <s v="gestionduenave-query"/>
    <s v="https://gateway-apim-test.vuce.gob.pe/pass-through-https-cert/cp2/gestionduenave-query/1.0/escalas/1332?escalaId=1332"/>
    <n v="117"/>
    <n v="104"/>
    <s v="https://gateway-apim-test.vuce.gob.pe/pass-through-https-cert/cp2/gestionduenave-query/1.0/escalas/1332?"/>
    <s v="https://gateway-apim-test.vuce.gob.pe/pass-through-https-cert/cp2/gestionduenave-query/1.0/escalas/1332?"/>
    <x v="78"/>
  </r>
  <r>
    <s v="Solicitud de despacho - Opinar"/>
    <x v="0"/>
    <x v="0"/>
    <x v="155"/>
    <x v="3"/>
    <s v="https://gateway-apim-test.vuce.gob.pe/pass-through-https-cert/cp2/gestionduenave-query/1.0/escalas/convoy/1332"/>
    <m/>
    <s v="Bearer eyJhbGciOiJSUzI1NiIsInR5cCIgOiAiSldUIiwia2lkIiA6ICJZbzNJa18xYU9XUk5QcWxPLVJVTmUzVjhESldTU2U0eUgybFp4MG52cy1rIn0.eyJleHAiOjE3NTU4OTk4MTEsImlhdCI6MTc1NTg5ODAxMSwianRpIjoiMmUxNTU2MjYtZDdlYi00YmViLWE0ZTUtMjRiYjBjMGY5OTYwIiwiaXNzIjoiaHR0cHM6Ly9hdXRob3JpemUtdGVzdC52dWNlLmdvYi5wZS9hdXRoMi9yZWFsbXMvYXV0ZW50aWNhY2lvbjIiLCJhdWQiOiJhY2NvdW50Iiwic3ViIjoiZjo1ODY4MTA4Zi0yZTdkLTQ4NGEtYTZkYi00ZWYyMmZhZjJlYWE6Y3AtY2VydGktMDVAZ21haWwuY29tIiwidHlwIjoiQmVhcmVyIiwiYXpwIjoibGFuZGluZy1hdXRoMiIsInNlc3Npb25fc3RhdGUiOiJkZTVmNzg1NC00NmI3LTQzM2YtYmRkMy1iM2FhNGQyYTVhYTg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JkZTVmNzg1NC00NmI3LTQzM2YtYmRkMy1iM2FhNGQyYTVhYTgiLCJlbWFpbF92ZXJpZmllZCI6ZmFsc2UsImRlc1RpcG9Eb2N1bWVudG8iOiJSVUMiLCJjb2RUaXBvRG9jdW1lbnRvIjoiMSIsInByZWZlcnJlZF91c2VybmFtZSI6ImNwLWNlcnRpLTA1QGdtYWlsLmNvbSIsIm51bWVyb0RvY3VtZW50byI6IjIwMjYyOTk5OTk5IiwiYXBlTWF0ZXJubyI6IlRpdmVzIiwibm9tYnJlQ29tcGxldG8iOiJUQU1QQSBUSVZFUyBUVUxBIiwiYXBlUGF0ZXJubyI6IlRhbXBhIiwiZW1haWwiOiJjcC1jZXJ0aS0wNUBnbWFpbC5jb20iLCJub21icmVzIjoiVHVsYSJ9.Dkiik2Kbwd8Esk0ERGlElFtbhZtimH60LItDugMYFATMeyUIVkHftgrrofpVghvgkyEfp_SvKAp-VVXcou_cNKVB44LdFNsw_ixPk_bNPaqSph0_UihNKvELvGsAgm4ZeUxNYRnUppU4nAmr5fm2o_Q-VsUkbT29nDQpAJQ1DmVHUPli29IdHh0VQMzrcrxdBPm7arpyf_HJtGsjYYWkd0Edi6C2SOeRAVNTfzu0ERt8pir7J2aEVBJsNOmuS7VTzhBl-0r2HKXz7z6kTcI9PDmWum0Mggi81Pzz8Pi-De0aT6A0zBJc7ALU-qyxZxMZlC5erFSGUhZM7VnCTUCIQQ"/>
    <n v="104"/>
    <s v="104 | Tula Tampa Tives"/>
    <s v="application/json, text/plain, */*"/>
    <m/>
    <n v="20509645150"/>
    <s v="gestionduenave-query"/>
    <s v="https://gateway-apim-test.vuce.gob.pe/pass-through-https-cert/cp2/gestionduenave-query/1.0/escalas/convoy/1332"/>
    <n v="110"/>
    <n v="110"/>
    <s v="https://gateway-apim-test.vuce.gob.pe/pass-through-https-cert/cp2/gestionduenave-query/1.0/escalas/convoy/1332"/>
    <s v="https://gateway-apim-test.vuce.gob.pe/pass-through-https-cert/cp2/gestionduenave-query/1.0/escalas/convoy/1332"/>
    <x v="184"/>
  </r>
  <r>
    <s v="Solicitud de despacho - Opinar"/>
    <x v="0"/>
    <x v="0"/>
    <x v="146"/>
    <x v="3"/>
    <s v="https://gateway-apim-test.vuce.gob.pe/pass-through-https-cert/cp2/gestionduenave-query/1.0/escalas/tipoServicio/1332"/>
    <m/>
    <s v="Bearer eyJhbGciOiJSUzI1NiIsInR5cCIgOiAiSldUIiwia2lkIiA6ICJZbzNJa18xYU9XUk5QcWxPLVJVTmUzVjhESldTU2U0eUgybFp4MG52cy1rIn0.eyJleHAiOjE3NTU4OTk4MTEsImlhdCI6MTc1NTg5ODAxMSwianRpIjoiMmUxNTU2MjYtZDdlYi00YmViLWE0ZTUtMjRiYjBjMGY5OTYwIiwiaXNzIjoiaHR0cHM6Ly9hdXRob3JpemUtdGVzdC52dWNlLmdvYi5wZS9hdXRoMi9yZWFsbXMvYXV0ZW50aWNhY2lvbjIiLCJhdWQiOiJhY2NvdW50Iiwic3ViIjoiZjo1ODY4MTA4Zi0yZTdkLTQ4NGEtYTZkYi00ZWYyMmZhZjJlYWE6Y3AtY2VydGktMDVAZ21haWwuY29tIiwidHlwIjoiQmVhcmVyIiwiYXpwIjoibGFuZGluZy1hdXRoMiIsInNlc3Npb25fc3RhdGUiOiJkZTVmNzg1NC00NmI3LTQzM2YtYmRkMy1iM2FhNGQyYTVhYTg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JkZTVmNzg1NC00NmI3LTQzM2YtYmRkMy1iM2FhNGQyYTVhYTgiLCJlbWFpbF92ZXJpZmllZCI6ZmFsc2UsImRlc1RpcG9Eb2N1bWVudG8iOiJSVUMiLCJjb2RUaXBvRG9jdW1lbnRvIjoiMSIsInByZWZlcnJlZF91c2VybmFtZSI6ImNwLWNlcnRpLTA1QGdtYWlsLmNvbSIsIm51bWVyb0RvY3VtZW50byI6IjIwMjYyOTk5OTk5IiwiYXBlTWF0ZXJubyI6IlRpdmVzIiwibm9tYnJlQ29tcGxldG8iOiJUQU1QQSBUSVZFUyBUVUxBIiwiYXBlUGF0ZXJubyI6IlRhbXBhIiwiZW1haWwiOiJjcC1jZXJ0aS0wNUBnbWFpbC5jb20iLCJub21icmVzIjoiVHVsYSJ9.Dkiik2Kbwd8Esk0ERGlElFtbhZtimH60LItDugMYFATMeyUIVkHftgrrofpVghvgkyEfp_SvKAp-VVXcou_cNKVB44LdFNsw_ixPk_bNPaqSph0_UihNKvELvGsAgm4ZeUxNYRnUppU4nAmr5fm2o_Q-VsUkbT29nDQpAJQ1DmVHUPli29IdHh0VQMzrcrxdBPm7arpyf_HJtGsjYYWkd0Edi6C2SOeRAVNTfzu0ERt8pir7J2aEVBJsNOmuS7VTzhBl-0r2HKXz7z6kTcI9PDmWum0Mggi81Pzz8Pi-De0aT6A0zBJc7ALU-qyxZxMZlC5erFSGUhZM7VnCTUCIQQ"/>
    <n v="104"/>
    <s v="104 | Tula Tampa Tives"/>
    <s v="application/json, text/plain, */*"/>
    <m/>
    <n v="20509645150"/>
    <s v="gestionduenave-query"/>
    <s v="https://gateway-apim-test.vuce.gob.pe/pass-through-https-cert/cp2/gestionduenave-query/1.0/escalas/tipoServicio/1332"/>
    <n v="116"/>
    <n v="116"/>
    <s v="https://gateway-apim-test.vuce.gob.pe/pass-through-https-cert/cp2/gestionduenave-query/1.0/escalas/tipoServicio/1332"/>
    <s v="https://gateway-apim-test.vuce.gob.pe/pass-through-https-cert/cp2/gestionduenave-query/1.0/escalas/tipoServicio/1332"/>
    <x v="213"/>
  </r>
  <r>
    <s v="Solicitud de despacho - Opinar"/>
    <x v="0"/>
    <x v="0"/>
    <x v="155"/>
    <x v="3"/>
    <s v="https://gateway-apim-test.vuce.gob.pe/pass-through-https-cert/cp2/gestionduenave-query/1.0/escala-seguimientos/escalaId/1332/7?escalaId=1332&amp;estado=7"/>
    <m/>
    <s v="Bearer eyJhbGciOiJSUzI1NiIsInR5cCIgOiAiSldUIiwia2lkIiA6ICJZbzNJa18xYU9XUk5QcWxPLVJVTmUzVjhESldTU2U0eUgybFp4MG52cy1rIn0.eyJleHAiOjE3NTU4OTk4MTEsImlhdCI6MTc1NTg5ODAxMSwianRpIjoiMmUxNTU2MjYtZDdlYi00YmViLWE0ZTUtMjRiYjBjMGY5OTYwIiwiaXNzIjoiaHR0cHM6Ly9hdXRob3JpemUtdGVzdC52dWNlLmdvYi5wZS9hdXRoMi9yZWFsbXMvYXV0ZW50aWNhY2lvbjIiLCJhdWQiOiJhY2NvdW50Iiwic3ViIjoiZjo1ODY4MTA4Zi0yZTdkLTQ4NGEtYTZkYi00ZWYyMmZhZjJlYWE6Y3AtY2VydGktMDVAZ21haWwuY29tIiwidHlwIjoiQmVhcmVyIiwiYXpwIjoibGFuZGluZy1hdXRoMiIsInNlc3Npb25fc3RhdGUiOiJkZTVmNzg1NC00NmI3LTQzM2YtYmRkMy1iM2FhNGQyYTVhYTg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JkZTVmNzg1NC00NmI3LTQzM2YtYmRkMy1iM2FhNGQyYTVhYTgiLCJlbWFpbF92ZXJpZmllZCI6ZmFsc2UsImRlc1RpcG9Eb2N1bWVudG8iOiJSVUMiLCJjb2RUaXBvRG9jdW1lbnRvIjoiMSIsInByZWZlcnJlZF91c2VybmFtZSI6ImNwLWNlcnRpLTA1QGdtYWlsLmNvbSIsIm51bWVyb0RvY3VtZW50byI6IjIwMjYyOTk5OTk5IiwiYXBlTWF0ZXJubyI6IlRpdmVzIiwibm9tYnJlQ29tcGxldG8iOiJUQU1QQSBUSVZFUyBUVUxBIiwiYXBlUGF0ZXJubyI6IlRhbXBhIiwiZW1haWwiOiJjcC1jZXJ0aS0wNUBnbWFpbC5jb20iLCJub21icmVzIjoiVHVsYSJ9.Dkiik2Kbwd8Esk0ERGlElFtbhZtimH60LItDugMYFATMeyUIVkHftgrrofpVghvgkyEfp_SvKAp-VVXcou_cNKVB44LdFNsw_ixPk_bNPaqSph0_UihNKvELvGsAgm4ZeUxNYRnUppU4nAmr5fm2o_Q-VsUkbT29nDQpAJQ1DmVHUPli29IdHh0VQMzrcrxdBPm7arpyf_HJtGsjYYWkd0Edi6C2SOeRAVNTfzu0ERt8pir7J2aEVBJsNOmuS7VTzhBl-0r2HKXz7z6kTcI9PDmWum0Mggi81Pzz8Pi-De0aT6A0zBJc7ALU-qyxZxMZlC5erFSGUhZM7VnCTUCIQQ"/>
    <n v="104"/>
    <s v="104 | Tula Tampa Tives"/>
    <s v="application/json, text/plain, */*"/>
    <m/>
    <n v="20509645150"/>
    <s v="gestionduenave-query"/>
    <s v="https://gateway-apim-test.vuce.gob.pe/pass-through-https-cert/cp2/gestionduenave-query/1.0/escala-seguimientos/escalaId/1332/7?escalaId=1332&amp;estado=7"/>
    <n v="149"/>
    <n v="127"/>
    <s v="https://gateway-apim-test.vuce.gob.pe/pass-through-https-cert/cp2/gestionduenave-query/1.0/escala-seguimientos/escalaId/1332/7?"/>
    <s v="https://gateway-apim-test.vuce.gob.pe/pass-through-https-cert/cp2/gestionduenave-query/1.0/escala-seguimientos/escalaId/1332/7?"/>
    <x v="195"/>
  </r>
  <r>
    <s v="Solicitud de despacho - Opinar"/>
    <x v="0"/>
    <x v="0"/>
    <x v="155"/>
    <x v="3"/>
    <s v="https://gateway-apim-test.vuce.gob.pe/pass-through-https-cert/cp2/gestionduenave-query/1.0/escala-seguimientos/search?escalaId=1332"/>
    <m/>
    <s v="Bearer eyJhbGciOiJSUzI1NiIsInR5cCIgOiAiSldUIiwia2lkIiA6ICJZbzNJa18xYU9XUk5QcWxPLVJVTmUzVjhESldTU2U0eUgybFp4MG52cy1rIn0.eyJleHAiOjE3NTU4OTk4MTEsImlhdCI6MTc1NTg5ODAxMSwianRpIjoiMmUxNTU2MjYtZDdlYi00YmViLWE0ZTUtMjRiYjBjMGY5OTYwIiwiaXNzIjoiaHR0cHM6Ly9hdXRob3JpemUtdGVzdC52dWNlLmdvYi5wZS9hdXRoMi9yZWFsbXMvYXV0ZW50aWNhY2lvbjIiLCJhdWQiOiJhY2NvdW50Iiwic3ViIjoiZjo1ODY4MTA4Zi0yZTdkLTQ4NGEtYTZkYi00ZWYyMmZhZjJlYWE6Y3AtY2VydGktMDVAZ21haWwuY29tIiwidHlwIjoiQmVhcmVyIiwiYXpwIjoibGFuZGluZy1hdXRoMiIsInNlc3Npb25fc3RhdGUiOiJkZTVmNzg1NC00NmI3LTQzM2YtYmRkMy1iM2FhNGQyYTVhYTg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JkZTVmNzg1NC00NmI3LTQzM2YtYmRkMy1iM2FhNGQyYTVhYTgiLCJlbWFpbF92ZXJpZmllZCI6ZmFsc2UsImRlc1RpcG9Eb2N1bWVudG8iOiJSVUMiLCJjb2RUaXBvRG9jdW1lbnRvIjoiMSIsInByZWZlcnJlZF91c2VybmFtZSI6ImNwLWNlcnRpLTA1QGdtYWlsLmNvbSIsIm51bWVyb0RvY3VtZW50byI6IjIwMjYyOTk5OTk5IiwiYXBlTWF0ZXJubyI6IlRpdmVzIiwibm9tYnJlQ29tcGxldG8iOiJUQU1QQSBUSVZFUyBUVUxBIiwiYXBlUGF0ZXJubyI6IlRhbXBhIiwiZW1haWwiOiJjcC1jZXJ0aS0wNUBnbWFpbC5jb20iLCJub21icmVzIjoiVHVsYSJ9.Dkiik2Kbwd8Esk0ERGlElFtbhZtimH60LItDugMYFATMeyUIVkHftgrrofpVghvgkyEfp_SvKAp-VVXcou_cNKVB44LdFNsw_ixPk_bNPaqSph0_UihNKvELvGsAgm4ZeUxNYRnUppU4nAmr5fm2o_Q-VsUkbT29nDQpAJQ1DmVHUPli29IdHh0VQMzrcrxdBPm7arpyf_HJtGsjYYWkd0Edi6C2SOeRAVNTfzu0ERt8pir7J2aEVBJsNOmuS7VTzhBl-0r2HKXz7z6kTcI9PDmWum0Mggi81Pzz8Pi-De0aT6A0zBJc7ALU-qyxZxMZlC5erFSGUhZM7VnCTUCIQQ"/>
    <n v="104"/>
    <s v="104 | Tula Tampa Tives"/>
    <s v="application/json, text/plain, */*"/>
    <m/>
    <n v="20509645150"/>
    <s v="gestionduenave-query"/>
    <s v="https://gateway-apim-test.vuce.gob.pe/pass-through-https-cert/cp2/gestionduenave-query/1.0/escala-seguimientos/search?escalaId=1332"/>
    <n v="131"/>
    <n v="118"/>
    <s v="https://gateway-apim-test.vuce.gob.pe/pass-through-https-cert/cp2/gestionduenave-query/1.0/escala-seguimientos/search?"/>
    <s v="https://gateway-apim-test.vuce.gob.pe/pass-through-https-cert/cp2/gestionduenave-query/1.0/escala-seguimientos/search?"/>
    <x v="41"/>
  </r>
  <r>
    <s v="Solicitud de despacho - Opinar"/>
    <x v="0"/>
    <x v="0"/>
    <x v="156"/>
    <x v="3"/>
    <s v="https://gateway-apim-test.vuce.gob.pe/pass-through-https-cert/cp2/gestionduenave-query/1.0/escala-seguimientos/search?escalaId=1332&amp;documentoId=64"/>
    <m/>
    <s v="Bearer eyJhbGciOiJSUzI1NiIsInR5cCIgOiAiSldUIiwia2lkIiA6ICJZbzNJa18xYU9XUk5QcWxPLVJVTmUzVjhESldTU2U0eUgybFp4MG52cy1rIn0.eyJleHAiOjE3NTU4OTk4MTEsImlhdCI6MTc1NTg5ODAxMSwianRpIjoiMmUxNTU2MjYtZDdlYi00YmViLWE0ZTUtMjRiYjBjMGY5OTYwIiwiaXNzIjoiaHR0cHM6Ly9hdXRob3JpemUtdGVzdC52dWNlLmdvYi5wZS9hdXRoMi9yZWFsbXMvYXV0ZW50aWNhY2lvbjIiLCJhdWQiOiJhY2NvdW50Iiwic3ViIjoiZjo1ODY4MTA4Zi0yZTdkLTQ4NGEtYTZkYi00ZWYyMmZhZjJlYWE6Y3AtY2VydGktMDVAZ21haWwuY29tIiwidHlwIjoiQmVhcmVyIiwiYXpwIjoibGFuZGluZy1hdXRoMiIsInNlc3Npb25fc3RhdGUiOiJkZTVmNzg1NC00NmI3LTQzM2YtYmRkMy1iM2FhNGQyYTVhYTg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JkZTVmNzg1NC00NmI3LTQzM2YtYmRkMy1iM2FhNGQyYTVhYTgiLCJlbWFpbF92ZXJpZmllZCI6ZmFsc2UsImRlc1RpcG9Eb2N1bWVudG8iOiJSVUMiLCJjb2RUaXBvRG9jdW1lbnRvIjoiMSIsInByZWZlcnJlZF91c2VybmFtZSI6ImNwLWNlcnRpLTA1QGdtYWlsLmNvbSIsIm51bWVyb0RvY3VtZW50byI6IjIwMjYyOTk5OTk5IiwiYXBlTWF0ZXJubyI6IlRpdmVzIiwibm9tYnJlQ29tcGxldG8iOiJUQU1QQSBUSVZFUyBUVUxBIiwiYXBlUGF0ZXJubyI6IlRhbXBhIiwiZW1haWwiOiJjcC1jZXJ0aS0wNUBnbWFpbC5jb20iLCJub21icmVzIjoiVHVsYSJ9.Dkiik2Kbwd8Esk0ERGlElFtbhZtimH60LItDugMYFATMeyUIVkHftgrrofpVghvgkyEfp_SvKAp-VVXcou_cNKVB44LdFNsw_ixPk_bNPaqSph0_UihNKvELvGsAgm4ZeUxNYRnUppU4nAmr5fm2o_Q-VsUkbT29nDQpAJQ1DmVHUPli29IdHh0VQMzrcrxdBPm7arpyf_HJtGsjYYWkd0Edi6C2SOeRAVNTfzu0ERt8pir7J2aEVBJsNOmuS7VTzhBl-0r2HKXz7z6kTcI9PDmWum0Mggi81Pzz8Pi-De0aT6A0zBJc7ALU-qyxZxMZlC5erFSGUhZM7VnCTUCIQQ"/>
    <n v="104"/>
    <s v="104 | Tula Tampa Tives"/>
    <s v="application/json, text/plain, */*"/>
    <m/>
    <n v="20509645150"/>
    <s v="gestionduenave-query"/>
    <s v="https://gateway-apim-test.vuce.gob.pe/pass-through-https-cert/cp2/gestionduenave-query/1.0/escala-seguimientos/search?escalaId=1332&amp;documentoId=64"/>
    <n v="146"/>
    <n v="118"/>
    <s v="https://gateway-apim-test.vuce.gob.pe/pass-through-https-cert/cp2/gestionduenave-query/1.0/escala-seguimientos/search?"/>
    <s v="https://gateway-apim-test.vuce.gob.pe/pass-through-https-cert/cp2/gestionduenave-query/1.0/escala-seguimientos/search?"/>
    <x v="41"/>
  </r>
  <r>
    <s v="Solicitud de despacho - Opinar"/>
    <x v="0"/>
    <x v="0"/>
    <x v="146"/>
    <x v="3"/>
    <s v="https://gateway-apim-test.vuce.gob.pe/pass-through-https-cert/cp2/gestionduenave-query/1.0/pasajero/lista/1332?numberPage=1&amp;sizePage=100000&amp;indPasajero=true"/>
    <m/>
    <s v="Bearer eyJhbGciOiJSUzI1NiIsInR5cCIgOiAiSldUIiwia2lkIiA6ICJZbzNJa18xYU9XUk5QcWxPLVJVTmUzVjhESldTU2U0eUgybFp4MG52cy1rIn0.eyJleHAiOjE3NTU4OTk4MTEsImlhdCI6MTc1NTg5ODAxMSwianRpIjoiMmUxNTU2MjYtZDdlYi00YmViLWE0ZTUtMjRiYjBjMGY5OTYwIiwiaXNzIjoiaHR0cHM6Ly9hdXRob3JpemUtdGVzdC52dWNlLmdvYi5wZS9hdXRoMi9yZWFsbXMvYXV0ZW50aWNhY2lvbjIiLCJhdWQiOiJhY2NvdW50Iiwic3ViIjoiZjo1ODY4MTA4Zi0yZTdkLTQ4NGEtYTZkYi00ZWYyMmZhZjJlYWE6Y3AtY2VydGktMDVAZ21haWwuY29tIiwidHlwIjoiQmVhcmVyIiwiYXpwIjoibGFuZGluZy1hdXRoMiIsInNlc3Npb25fc3RhdGUiOiJkZTVmNzg1NC00NmI3LTQzM2YtYmRkMy1iM2FhNGQyYTVhYTg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JkZTVmNzg1NC00NmI3LTQzM2YtYmRkMy1iM2FhNGQyYTVhYTgiLCJlbWFpbF92ZXJpZmllZCI6ZmFsc2UsImRlc1RpcG9Eb2N1bWVudG8iOiJSVUMiLCJjb2RUaXBvRG9jdW1lbnRvIjoiMSIsInByZWZlcnJlZF91c2VybmFtZSI6ImNwLWNlcnRpLTA1QGdtYWlsLmNvbSIsIm51bWVyb0RvY3VtZW50byI6IjIwMjYyOTk5OTk5IiwiYXBlTWF0ZXJubyI6IlRpdmVzIiwibm9tYnJlQ29tcGxldG8iOiJUQU1QQSBUSVZFUyBUVUxBIiwiYXBlUGF0ZXJubyI6IlRhbXBhIiwiZW1haWwiOiJjcC1jZXJ0aS0wNUBnbWFpbC5jb20iLCJub21icmVzIjoiVHVsYSJ9.Dkiik2Kbwd8Esk0ERGlElFtbhZtimH60LItDugMYFATMeyUIVkHftgrrofpVghvgkyEfp_SvKAp-VVXcou_cNKVB44LdFNsw_ixPk_bNPaqSph0_UihNKvELvGsAgm4ZeUxNYRnUppU4nAmr5fm2o_Q-VsUkbT29nDQpAJQ1DmVHUPli29IdHh0VQMzrcrxdBPm7arpyf_HJtGsjYYWkd0Edi6C2SOeRAVNTfzu0ERt8pir7J2aEVBJsNOmuS7VTzhBl-0r2HKXz7z6kTcI9PDmWum0Mggi81Pzz8Pi-De0aT6A0zBJc7ALU-qyxZxMZlC5erFSGUhZM7VnCTUCIQQ"/>
    <n v="104"/>
    <s v="104 | Tula Tampa Tives"/>
    <s v="application/json, text/plain, */*"/>
    <m/>
    <n v="20509645150"/>
    <s v="gestionduenave-query"/>
    <s v="https://gateway-apim-test.vuce.gob.pe/pass-through-https-cert/cp2/gestionduenave-query/1.0/pasajero/lista/1332?numberPage=1&amp;sizePage=100000&amp;indPasajero=true"/>
    <n v="156"/>
    <n v="111"/>
    <s v="https://gateway-apim-test.vuce.gob.pe/pass-through-https-cert/cp2/gestionduenave-query/1.0/pasajero/lista/1332?"/>
    <s v="https://gateway-apim-test.vuce.gob.pe/pass-through-https-cert/cp2/gestionduenave-query/1.0/pasajero/lista/1332?"/>
    <x v="185"/>
  </r>
  <r>
    <s v="Solicitud de despacho - Opinar"/>
    <x v="0"/>
    <x v="0"/>
    <x v="146"/>
    <x v="3"/>
    <s v="https://gateway-apim-test.vuce.gob.pe/pass-through-https-cert/cp2/gestionduenave-query/1.0/solicitud-despacho/1332?escalaId=1332"/>
    <m/>
    <s v="Bearer eyJhbGciOiJSUzI1NiIsInR5cCIgOiAiSldUIiwia2lkIiA6ICJZbzNJa18xYU9XUk5QcWxPLVJVTmUzVjhESldTU2U0eUgybFp4MG52cy1rIn0.eyJleHAiOjE3NTU4OTk4MTEsImlhdCI6MTc1NTg5ODAxMSwianRpIjoiMmUxNTU2MjYtZDdlYi00YmViLWE0ZTUtMjRiYjBjMGY5OTYwIiwiaXNzIjoiaHR0cHM6Ly9hdXRob3JpemUtdGVzdC52dWNlLmdvYi5wZS9hdXRoMi9yZWFsbXMvYXV0ZW50aWNhY2lvbjIiLCJhdWQiOiJhY2NvdW50Iiwic3ViIjoiZjo1ODY4MTA4Zi0yZTdkLTQ4NGEtYTZkYi00ZWYyMmZhZjJlYWE6Y3AtY2VydGktMDVAZ21haWwuY29tIiwidHlwIjoiQmVhcmVyIiwiYXpwIjoibGFuZGluZy1hdXRoMiIsInNlc3Npb25fc3RhdGUiOiJkZTVmNzg1NC00NmI3LTQzM2YtYmRkMy1iM2FhNGQyYTVhYTg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JkZTVmNzg1NC00NmI3LTQzM2YtYmRkMy1iM2FhNGQyYTVhYTgiLCJlbWFpbF92ZXJpZmllZCI6ZmFsc2UsImRlc1RpcG9Eb2N1bWVudG8iOiJSVUMiLCJjb2RUaXBvRG9jdW1lbnRvIjoiMSIsInByZWZlcnJlZF91c2VybmFtZSI6ImNwLWNlcnRpLTA1QGdtYWlsLmNvbSIsIm51bWVyb0RvY3VtZW50byI6IjIwMjYyOTk5OTk5IiwiYXBlTWF0ZXJubyI6IlRpdmVzIiwibm9tYnJlQ29tcGxldG8iOiJUQU1QQSBUSVZFUyBUVUxBIiwiYXBlUGF0ZXJubyI6IlRhbXBhIiwiZW1haWwiOiJjcC1jZXJ0aS0wNUBnbWFpbC5jb20iLCJub21icmVzIjoiVHVsYSJ9.Dkiik2Kbwd8Esk0ERGlElFtbhZtimH60LItDugMYFATMeyUIVkHftgrrofpVghvgkyEfp_SvKAp-VVXcou_cNKVB44LdFNsw_ixPk_bNPaqSph0_UihNKvELvGsAgm4ZeUxNYRnUppU4nAmr5fm2o_Q-VsUkbT29nDQpAJQ1DmVHUPli29IdHh0VQMzrcrxdBPm7arpyf_HJtGsjYYWkd0Edi6C2SOeRAVNTfzu0ERt8pir7J2aEVBJsNOmuS7VTzhBl-0r2HKXz7z6kTcI9PDmWum0Mggi81Pzz8Pi-De0aT6A0zBJc7ALU-qyxZxMZlC5erFSGUhZM7VnCTUCIQQ"/>
    <n v="104"/>
    <s v="104 | Tula Tampa Tives"/>
    <s v="application/json, text/plain, */*"/>
    <m/>
    <n v="20509645150"/>
    <s v="gestionduenave-query"/>
    <s v="https://gateway-apim-test.vuce.gob.pe/pass-through-https-cert/cp2/gestionduenave-query/1.0/solicitud-despacho/1332?escalaId=1332"/>
    <n v="128"/>
    <n v="115"/>
    <s v="https://gateway-apim-test.vuce.gob.pe/pass-through-https-cert/cp2/gestionduenave-query/1.0/solicitud-despacho/1332?"/>
    <s v="https://gateway-apim-test.vuce.gob.pe/pass-through-https-cert/cp2/gestionduenave-query/1.0/solicitud-despacho/1332?"/>
    <x v="214"/>
  </r>
  <r>
    <s v="Solicitud de despacho - Opinar"/>
    <x v="0"/>
    <x v="0"/>
    <x v="146"/>
    <x v="3"/>
    <s v="https://gateway-apim-test.vuce.gob.pe/pass-through-https-cert/cp2/gestionduenave-query/1.0/supervision-due/validar-documentos-vencidos?idEscala=1332"/>
    <m/>
    <s v="Bearer eyJhbGciOiJSUzI1NiIsInR5cCIgOiAiSldUIiwia2lkIiA6ICJZbzNJa18xYU9XUk5QcWxPLVJVTmUzVjhESldTU2U0eUgybFp4MG52cy1rIn0.eyJleHAiOjE3NTU4OTk4MTEsImlhdCI6MTc1NTg5ODAxMSwianRpIjoiMmUxNTU2MjYtZDdlYi00YmViLWE0ZTUtMjRiYjBjMGY5OTYwIiwiaXNzIjoiaHR0cHM6Ly9hdXRob3JpemUtdGVzdC52dWNlLmdvYi5wZS9hdXRoMi9yZWFsbXMvYXV0ZW50aWNhY2lvbjIiLCJhdWQiOiJhY2NvdW50Iiwic3ViIjoiZjo1ODY4MTA4Zi0yZTdkLTQ4NGEtYTZkYi00ZWYyMmZhZjJlYWE6Y3AtY2VydGktMDVAZ21haWwuY29tIiwidHlwIjoiQmVhcmVyIiwiYXpwIjoibGFuZGluZy1hdXRoMiIsInNlc3Npb25fc3RhdGUiOiJkZTVmNzg1NC00NmI3LTQzM2YtYmRkMy1iM2FhNGQyYTVhYTg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JkZTVmNzg1NC00NmI3LTQzM2YtYmRkMy1iM2FhNGQyYTVhYTgiLCJlbWFpbF92ZXJpZmllZCI6ZmFsc2UsImRlc1RpcG9Eb2N1bWVudG8iOiJSVUMiLCJjb2RUaXBvRG9jdW1lbnRvIjoiMSIsInByZWZlcnJlZF91c2VybmFtZSI6ImNwLWNlcnRpLTA1QGdtYWlsLmNvbSIsIm51bWVyb0RvY3VtZW50byI6IjIwMjYyOTk5OTk5IiwiYXBlTWF0ZXJubyI6IlRpdmVzIiwibm9tYnJlQ29tcGxldG8iOiJUQU1QQSBUSVZFUyBUVUxBIiwiYXBlUGF0ZXJubyI6IlRhbXBhIiwiZW1haWwiOiJjcC1jZXJ0aS0wNUBnbWFpbC5jb20iLCJub21icmVzIjoiVHVsYSJ9.Dkiik2Kbwd8Esk0ERGlElFtbhZtimH60LItDugMYFATMeyUIVkHftgrrofpVghvgkyEfp_SvKAp-VVXcou_cNKVB44LdFNsw_ixPk_bNPaqSph0_UihNKvELvGsAgm4ZeUxNYRnUppU4nAmr5fm2o_Q-VsUkbT29nDQpAJQ1DmVHUPli29IdHh0VQMzrcrxdBPm7arpyf_HJtGsjYYWkd0Edi6C2SOeRAVNTfzu0ERt8pir7J2aEVBJsNOmuS7VTzhBl-0r2HKXz7z6kTcI9PDmWum0Mggi81Pzz8Pi-De0aT6A0zBJc7ALU-qyxZxMZlC5erFSGUhZM7VnCTUCIQQ"/>
    <n v="104"/>
    <s v="104 | Tula Tampa Tives"/>
    <s v="application/json, text/plain, */*"/>
    <m/>
    <n v="20509645150"/>
    <s v="gestionduenave-query"/>
    <s v="https://gateway-apim-test.vuce.gob.pe/pass-through-https-cert/cp2/gestionduenave-query/1.0/supervision-due/validar-documentos-vencidos?idEscala=1332"/>
    <n v="148"/>
    <n v="135"/>
    <s v="https://gateway-apim-test.vuce.gob.pe/pass-through-https-cert/cp2/gestionduenave-query/1.0/supervision-due/validar-documentos-vencidos?"/>
    <s v="https://gateway-apim-test.vuce.gob.pe/pass-through-https-cert/cp2/gestionduenave-query/1.0/supervision-due/validar-documentos-vencidos?"/>
    <x v="215"/>
  </r>
  <r>
    <s v="Solicitud de despacho - Opinar"/>
    <x v="0"/>
    <x v="0"/>
    <x v="146"/>
    <x v="3"/>
    <s v="https://gateway-apim-test.vuce.gob.pe/pass-through-https-cert/cp2/gestionduenave-query/1.0/tripulante/1332?indicadorES=S"/>
    <m/>
    <s v="Bearer eyJhbGciOiJSUzI1NiIsInR5cCIgOiAiSldUIiwia2lkIiA6ICJZbzNJa18xYU9XUk5QcWxPLVJVTmUzVjhESldTU2U0eUgybFp4MG52cy1rIn0.eyJleHAiOjE3NTU4OTk4MTEsImlhdCI6MTc1NTg5ODAxMSwianRpIjoiMmUxNTU2MjYtZDdlYi00YmViLWE0ZTUtMjRiYjBjMGY5OTYwIiwiaXNzIjoiaHR0cHM6Ly9hdXRob3JpemUtdGVzdC52dWNlLmdvYi5wZS9hdXRoMi9yZWFsbXMvYXV0ZW50aWNhY2lvbjIiLCJhdWQiOiJhY2NvdW50Iiwic3ViIjoiZjo1ODY4MTA4Zi0yZTdkLTQ4NGEtYTZkYi00ZWYyMmZhZjJlYWE6Y3AtY2VydGktMDVAZ21haWwuY29tIiwidHlwIjoiQmVhcmVyIiwiYXpwIjoibGFuZGluZy1hdXRoMiIsInNlc3Npb25fc3RhdGUiOiJkZTVmNzg1NC00NmI3LTQzM2YtYmRkMy1iM2FhNGQyYTVhYTg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JkZTVmNzg1NC00NmI3LTQzM2YtYmRkMy1iM2FhNGQyYTVhYTgiLCJlbWFpbF92ZXJpZmllZCI6ZmFsc2UsImRlc1RpcG9Eb2N1bWVudG8iOiJSVUMiLCJjb2RUaXBvRG9jdW1lbnRvIjoiMSIsInByZWZlcnJlZF91c2VybmFtZSI6ImNwLWNlcnRpLTA1QGdtYWlsLmNvbSIsIm51bWVyb0RvY3VtZW50byI6IjIwMjYyOTk5OTk5IiwiYXBlTWF0ZXJubyI6IlRpdmVzIiwibm9tYnJlQ29tcGxldG8iOiJUQU1QQSBUSVZFUyBUVUxBIiwiYXBlUGF0ZXJubyI6IlRhbXBhIiwiZW1haWwiOiJjcC1jZXJ0aS0wNUBnbWFpbC5jb20iLCJub21icmVzIjoiVHVsYSJ9.Dkiik2Kbwd8Esk0ERGlElFtbhZtimH60LItDugMYFATMeyUIVkHftgrrofpVghvgkyEfp_SvKAp-VVXcou_cNKVB44LdFNsw_ixPk_bNPaqSph0_UihNKvELvGsAgm4ZeUxNYRnUppU4nAmr5fm2o_Q-VsUkbT29nDQpAJQ1DmVHUPli29IdHh0VQMzrcrxdBPm7arpyf_HJtGsjYYWkd0Edi6C2SOeRAVNTfzu0ERt8pir7J2aEVBJsNOmuS7VTzhBl-0r2HKXz7z6kTcI9PDmWum0Mggi81Pzz8Pi-De0aT6A0zBJc7ALU-qyxZxMZlC5erFSGUhZM7VnCTUCIQQ"/>
    <n v="104"/>
    <s v="104 | Tula Tampa Tives"/>
    <s v="application/json, text/plain, */*"/>
    <m/>
    <n v="20509645150"/>
    <s v="gestionduenave-query"/>
    <s v="https://gateway-apim-test.vuce.gob.pe/pass-through-https-cert/cp2/gestionduenave-query/1.0/tripulante/1332?indicadorES=S"/>
    <n v="120"/>
    <n v="107"/>
    <s v="https://gateway-apim-test.vuce.gob.pe/pass-through-https-cert/cp2/gestionduenave-query/1.0/tripulante/1332?"/>
    <s v="https://gateway-apim-test.vuce.gob.pe/pass-through-https-cert/cp2/gestionduenave-query/1.0/tripulante/1332?"/>
    <x v="216"/>
  </r>
  <r>
    <s v="Solicitud de despacho - Opinar"/>
    <x v="0"/>
    <x v="0"/>
    <x v="155"/>
    <x v="5"/>
    <s v="https://gateway-apim-test.vuce.gob.pe/pass-through-https-cert/cp2/processdue/1.0/camunda/init"/>
    <s v="{&quot;acronimo&quot;:&quot;DGZ&quot;,&quot;tipoSeguimientoId&quot;:3,&quot;document&quot;:&quot;&quot;,&quot;documentInstance&quot;:&quot;&quot;,&quot;body&quot;:{&quot;escalaId&quot;:1332,&quot;tipoSegId&quot;:3,&quot;rucUsuario&quot;:&quot;20509645150&quot;,&quot;razonSocial&quot;:&quot;APN&quot;,&quot;indNil&quot;:false,&quot;acronimoDocumento&quot;:&quot;DGZ&quot;,&quot;indicadorEs&quot;:&quot;S&quot;,&quot;comentario&quot;:&quot;FV&quot;,&quot;estado&quot;:&quot;S&quot;},&quot;anuncio&quot;:false,&quot;id&quot;:null,&quot;registerArrival&quot;:false,&quot;directReception&quot;:false,&quot;corrected&quot;:false,&quot;requiredNill&quot;:false,&quot;escalaId&quot;:0,&quot;acronymList&quot;:[&quot;LT&quot;,&quot;LP&quot;,&quot;CP&quot;,&quot;PR&quot;,&quot;DGZ&quot;,&quot;SPS&quot;]}"/>
    <s v="Bearer eyJhbGciOiJSUzI1NiIsInR5cCIgOiAiSldUIiwia2lkIiA6ICJZbzNJa18xYU9XUk5QcWxPLVJVTmUzVjhESldTU2U0eUgybFp4MG52cy1rIn0.eyJleHAiOjE3NTU4OTk4MTEsImlhdCI6MTc1NTg5ODAxMSwianRpIjoiMmUxNTU2MjYtZDdlYi00YmViLWE0ZTUtMjRiYjBjMGY5OTYwIiwiaXNzIjoiaHR0cHM6Ly9hdXRob3JpemUtdGVzdC52dWNlLmdvYi5wZS9hdXRoMi9yZWFsbXMvYXV0ZW50aWNhY2lvbjIiLCJhdWQiOiJhY2NvdW50Iiwic3ViIjoiZjo1ODY4MTA4Zi0yZTdkLTQ4NGEtYTZkYi00ZWYyMmZhZjJlYWE6Y3AtY2VydGktMDVAZ21haWwuY29tIiwidHlwIjoiQmVhcmVyIiwiYXpwIjoibGFuZGluZy1hdXRoMiIsInNlc3Npb25fc3RhdGUiOiJkZTVmNzg1NC00NmI3LTQzM2YtYmRkMy1iM2FhNGQyYTVhYTg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JkZTVmNzg1NC00NmI3LTQzM2YtYmRkMy1iM2FhNGQyYTVhYTgiLCJlbWFpbF92ZXJpZmllZCI6ZmFsc2UsImRlc1RpcG9Eb2N1bWVudG8iOiJSVUMiLCJjb2RUaXBvRG9jdW1lbnRvIjoiMSIsInByZWZlcnJlZF91c2VybmFtZSI6ImNwLWNlcnRpLTA1QGdtYWlsLmNvbSIsIm51bWVyb0RvY3VtZW50byI6IjIwMjYyOTk5OTk5IiwiYXBlTWF0ZXJubyI6IlRpdmVzIiwibm9tYnJlQ29tcGxldG8iOiJUQU1QQSBUSVZFUyBUVUxBIiwiYXBlUGF0ZXJubyI6IlRhbXBhIiwiZW1haWwiOiJjcC1jZXJ0aS0wNUBnbWFpbC5jb20iLCJub21icmVzIjoiVHVsYSJ9.Dkiik2Kbwd8Esk0ERGlElFtbhZtimH60LItDugMYFATMeyUIVkHftgrrofpVghvgkyEfp_SvKAp-VVXcou_cNKVB44LdFNsw_ixPk_bNPaqSph0_UihNKvELvGsAgm4ZeUxNYRnUppU4nAmr5fm2o_Q-VsUkbT29nDQpAJQ1DmVHUPli29IdHh0VQMzrcrxdBPm7arpyf_HJtGsjYYWkd0Edi6C2SOeRAVNTfzu0ERt8pir7J2aEVBJsNOmuS7VTzhBl-0r2HKXz7z6kTcI9PDmWum0Mggi81Pzz8Pi-De0aT6A0zBJc7ALU-qyxZxMZlC5erFSGUhZM7VnCTUCIQQ"/>
    <n v="104"/>
    <s v="104 | Tula Tampa Tives"/>
    <s v="application/json, text/plain, */*"/>
    <s v="application/json"/>
    <n v="20509645150"/>
    <s v="processdue"/>
    <s v="https://gateway-apim-test.vuce.gob.pe/pass-through-https-cert/cp2/processdue/1.0/camunda/init"/>
    <n v="93"/>
    <n v="93"/>
    <s v="https://gateway-apim-test.vuce.gob.pe/pass-through-https-cert/cp2/processdue/1.0/camunda/init"/>
    <s v="https://gateway-apim-test.vuce.gob.pe/pass-through-https-cert/cp2/processdue/1.0/camunda/init"/>
    <x v="19"/>
  </r>
  <r>
    <s v="Solicitud de despacho - Opinar"/>
    <x v="0"/>
    <x v="0"/>
    <x v="146"/>
    <x v="3"/>
    <s v="https://gateway-apim-test.vuce.gob.pe/pass-through-https-cert/cp2/sp-pagos/1.0/ordenes-pago/1332?documentoId=64"/>
    <m/>
    <s v="Bearer eyJhbGciOiJSUzI1NiIsInR5cCIgOiAiSldUIiwia2lkIiA6ICJZbzNJa18xYU9XUk5QcWxPLVJVTmUzVjhESldTU2U0eUgybFp4MG52cy1rIn0.eyJleHAiOjE3NTU4OTk4MTEsImlhdCI6MTc1NTg5ODAxMSwianRpIjoiMmUxNTU2MjYtZDdlYi00YmViLWE0ZTUtMjRiYjBjMGY5OTYwIiwiaXNzIjoiaHR0cHM6Ly9hdXRob3JpemUtdGVzdC52dWNlLmdvYi5wZS9hdXRoMi9yZWFsbXMvYXV0ZW50aWNhY2lvbjIiLCJhdWQiOiJhY2NvdW50Iiwic3ViIjoiZjo1ODY4MTA4Zi0yZTdkLTQ4NGEtYTZkYi00ZWYyMmZhZjJlYWE6Y3AtY2VydGktMDVAZ21haWwuY29tIiwidHlwIjoiQmVhcmVyIiwiYXpwIjoibGFuZGluZy1hdXRoMiIsInNlc3Npb25fc3RhdGUiOiJkZTVmNzg1NC00NmI3LTQzM2YtYmRkMy1iM2FhNGQyYTVhYTg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JkZTVmNzg1NC00NmI3LTQzM2YtYmRkMy1iM2FhNGQyYTVhYTgiLCJlbWFpbF92ZXJpZmllZCI6ZmFsc2UsImRlc1RpcG9Eb2N1bWVudG8iOiJSVUMiLCJjb2RUaXBvRG9jdW1lbnRvIjoiMSIsInByZWZlcnJlZF91c2VybmFtZSI6ImNwLWNlcnRpLTA1QGdtYWlsLmNvbSIsIm51bWVyb0RvY3VtZW50byI6IjIwMjYyOTk5OTk5IiwiYXBlTWF0ZXJubyI6IlRpdmVzIiwibm9tYnJlQ29tcGxldG8iOiJUQU1QQSBUSVZFUyBUVUxBIiwiYXBlUGF0ZXJubyI6IlRhbXBhIiwiZW1haWwiOiJjcC1jZXJ0aS0wNUBnbWFpbC5jb20iLCJub21icmVzIjoiVHVsYSJ9.Dkiik2Kbwd8Esk0ERGlElFtbhZtimH60LItDugMYFATMeyUIVkHftgrrofpVghvgkyEfp_SvKAp-VVXcou_cNKVB44LdFNsw_ixPk_bNPaqSph0_UihNKvELvGsAgm4ZeUxNYRnUppU4nAmr5fm2o_Q-VsUkbT29nDQpAJQ1DmVHUPli29IdHh0VQMzrcrxdBPm7arpyf_HJtGsjYYWkd0Edi6C2SOeRAVNTfzu0ERt8pir7J2aEVBJsNOmuS7VTzhBl-0r2HKXz7z6kTcI9PDmWum0Mggi81Pzz8Pi-De0aT6A0zBJc7ALU-qyxZxMZlC5erFSGUhZM7VnCTUCIQQ"/>
    <n v="104"/>
    <s v="104 | Tula Tampa Tives"/>
    <s v="application/json, text/plain, */*"/>
    <m/>
    <n v="20509645150"/>
    <s v="sp-pagos"/>
    <s v="https://gateway-apim-test.vuce.gob.pe/pass-through-https-cert/cp2/sp-pagos/1.0/ordenes-pago/1332?documentoId=64"/>
    <n v="111"/>
    <n v="97"/>
    <s v="https://gateway-apim-test.vuce.gob.pe/pass-through-https-cert/cp2/sp-pagos/1.0/ordenes-pago/1332?"/>
    <s v="https://gateway-apim-test.vuce.gob.pe/pass-through-https-cert/cp2/sp-pagos/1.0/ordenes-pago/1332?"/>
    <x v="188"/>
  </r>
  <r>
    <s v="Solicitud de despacho - Opinar"/>
    <x v="0"/>
    <x v="0"/>
    <x v="146"/>
    <x v="3"/>
    <s v="https://gateway-apim-test.vuce.gob.pe/pass-through-https-cert/cp2/tramiteyrectificacion-query/1.0/tramites/escala/1332/documento/64?indicadorES=S"/>
    <m/>
    <s v="Bearer eyJhbGciOiJSUzI1NiIsInR5cCIgOiAiSldUIiwia2lkIiA6ICJZbzNJa18xYU9XUk5QcWxPLVJVTmUzVjhESldTU2U0eUgybFp4MG52cy1rIn0.eyJleHAiOjE3NTU4OTk4MTEsImlhdCI6MTc1NTg5ODAxMSwianRpIjoiMmUxNTU2MjYtZDdlYi00YmViLWE0ZTUtMjRiYjBjMGY5OTYwIiwiaXNzIjoiaHR0cHM6Ly9hdXRob3JpemUtdGVzdC52dWNlLmdvYi5wZS9hdXRoMi9yZWFsbXMvYXV0ZW50aWNhY2lvbjIiLCJhdWQiOiJhY2NvdW50Iiwic3ViIjoiZjo1ODY4MTA4Zi0yZTdkLTQ4NGEtYTZkYi00ZWYyMmZhZjJlYWE6Y3AtY2VydGktMDVAZ21haWwuY29tIiwidHlwIjoiQmVhcmVyIiwiYXpwIjoibGFuZGluZy1hdXRoMiIsInNlc3Npb25fc3RhdGUiOiJkZTVmNzg1NC00NmI3LTQzM2YtYmRkMy1iM2FhNGQyYTVhYTg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JkZTVmNzg1NC00NmI3LTQzM2YtYmRkMy1iM2FhNGQyYTVhYTgiLCJlbWFpbF92ZXJpZmllZCI6ZmFsc2UsImRlc1RpcG9Eb2N1bWVudG8iOiJSVUMiLCJjb2RUaXBvRG9jdW1lbnRvIjoiMSIsInByZWZlcnJlZF91c2VybmFtZSI6ImNwLWNlcnRpLTA1QGdtYWlsLmNvbSIsIm51bWVyb0RvY3VtZW50byI6IjIwMjYyOTk5OTk5IiwiYXBlTWF0ZXJubyI6IlRpdmVzIiwibm9tYnJlQ29tcGxldG8iOiJUQU1QQSBUSVZFUyBUVUxBIiwiYXBlUGF0ZXJubyI6IlRhbXBhIiwiZW1haWwiOiJjcC1jZXJ0aS0wNUBnbWFpbC5jb20iLCJub21icmVzIjoiVHVsYSJ9.Dkiik2Kbwd8Esk0ERGlElFtbhZtimH60LItDugMYFATMeyUIVkHftgrrofpVghvgkyEfp_SvKAp-VVXcou_cNKVB44LdFNsw_ixPk_bNPaqSph0_UihNKvELvGsAgm4ZeUxNYRnUppU4nAmr5fm2o_Q-VsUkbT29nDQpAJQ1DmVHUPli29IdHh0VQMzrcrxdBPm7arpyf_HJtGsjYYWkd0Edi6C2SOeRAVNTfzu0ERt8pir7J2aEVBJsNOmuS7VTzhBl-0r2HKXz7z6kTcI9PDmWum0Mggi81Pzz8Pi-De0aT6A0zBJc7ALU-qyxZxMZlC5erFSGUhZM7VnCTUCIQQ"/>
    <n v="104"/>
    <s v="104 | Tula Tampa Tives"/>
    <s v="application/json, text/plain, */*"/>
    <m/>
    <n v="20509645150"/>
    <s v="tramiteyrectificacion-query"/>
    <s v="https://gateway-apim-test.vuce.gob.pe/pass-through-https-cert/cp2/tramiteyrectificacion-query/1.0/tramites/escala/1332/documento/64?indicadorES=S"/>
    <n v="145"/>
    <n v="132"/>
    <s v="https://gateway-apim-test.vuce.gob.pe/pass-through-https-cert/cp2/tramiteyrectificacion-query/1.0/tramites/escala/1332/documento/64?"/>
    <s v="https://gateway-apim-test.vuce.gob.pe/pass-through-https-cert/cp2/tramiteyrectificacion-query/1.0/tramites/escala/1332/documento/64?"/>
    <x v="222"/>
  </r>
  <r>
    <s v="Solicitud de despacho - Opinar"/>
    <x v="0"/>
    <x v="0"/>
    <x v="155"/>
    <x v="3"/>
    <s v="https://gateway-apim-test.vuce.gob.pe/pass-through-https-cert/cp2/tramiteyrectificacion-query/1.0/tramites/escala/1332/documento/64?indicadorES=S"/>
    <m/>
    <s v="Bearer eyJhbGciOiJSUzI1NiIsInR5cCIgOiAiSldUIiwia2lkIiA6ICJZbzNJa18xYU9XUk5QcWxPLVJVTmUzVjhESldTU2U0eUgybFp4MG52cy1rIn0.eyJleHAiOjE3NTU4OTk4MTEsImlhdCI6MTc1NTg5ODAxMSwianRpIjoiMmUxNTU2MjYtZDdlYi00YmViLWE0ZTUtMjRiYjBjMGY5OTYwIiwiaXNzIjoiaHR0cHM6Ly9hdXRob3JpemUtdGVzdC52dWNlLmdvYi5wZS9hdXRoMi9yZWFsbXMvYXV0ZW50aWNhY2lvbjIiLCJhdWQiOiJhY2NvdW50Iiwic3ViIjoiZjo1ODY4MTA4Zi0yZTdkLTQ4NGEtYTZkYi00ZWYyMmZhZjJlYWE6Y3AtY2VydGktMDVAZ21haWwuY29tIiwidHlwIjoiQmVhcmVyIiwiYXpwIjoibGFuZGluZy1hdXRoMiIsInNlc3Npb25fc3RhdGUiOiJkZTVmNzg1NC00NmI3LTQzM2YtYmRkMy1iM2FhNGQyYTVhYTg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JkZTVmNzg1NC00NmI3LTQzM2YtYmRkMy1iM2FhNGQyYTVhYTgiLCJlbWFpbF92ZXJpZmllZCI6ZmFsc2UsImRlc1RpcG9Eb2N1bWVudG8iOiJSVUMiLCJjb2RUaXBvRG9jdW1lbnRvIjoiMSIsInByZWZlcnJlZF91c2VybmFtZSI6ImNwLWNlcnRpLTA1QGdtYWlsLmNvbSIsIm51bWVyb0RvY3VtZW50byI6IjIwMjYyOTk5OTk5IiwiYXBlTWF0ZXJubyI6IlRpdmVzIiwibm9tYnJlQ29tcGxldG8iOiJUQU1QQSBUSVZFUyBUVUxBIiwiYXBlUGF0ZXJubyI6IlRhbXBhIiwiZW1haWwiOiJjcC1jZXJ0aS0wNUBnbWFpbC5jb20iLCJub21icmVzIjoiVHVsYSJ9.Dkiik2Kbwd8Esk0ERGlElFtbhZtimH60LItDugMYFATMeyUIVkHftgrrofpVghvgkyEfp_SvKAp-VVXcou_cNKVB44LdFNsw_ixPk_bNPaqSph0_UihNKvELvGsAgm4ZeUxNYRnUppU4nAmr5fm2o_Q-VsUkbT29nDQpAJQ1DmVHUPli29IdHh0VQMzrcrxdBPm7arpyf_HJtGsjYYWkd0Edi6C2SOeRAVNTfzu0ERt8pir7J2aEVBJsNOmuS7VTzhBl-0r2HKXz7z6kTcI9PDmWum0Mggi81Pzz8Pi-De0aT6A0zBJc7ALU-qyxZxMZlC5erFSGUhZM7VnCTUCIQQ"/>
    <n v="104"/>
    <s v="104 | Tula Tampa Tives"/>
    <s v="application/json, text/plain, */*"/>
    <m/>
    <n v="20509645150"/>
    <s v="tramiteyrectificacion-query"/>
    <s v="https://gateway-apim-test.vuce.gob.pe/pass-through-https-cert/cp2/tramiteyrectificacion-query/1.0/tramites/escala/1332/documento/64?indicadorES=S"/>
    <n v="145"/>
    <n v="132"/>
    <s v="https://gateway-apim-test.vuce.gob.pe/pass-through-https-cert/cp2/tramiteyrectificacion-query/1.0/tramites/escala/1332/documento/64?"/>
    <s v="https://gateway-apim-test.vuce.gob.pe/pass-through-https-cert/cp2/tramiteyrectificacion-query/1.0/tramites/escala/1332/documento/64?"/>
    <x v="222"/>
  </r>
  <r>
    <s v="Tripulante"/>
    <x v="0"/>
    <x v="0"/>
    <x v="157"/>
    <x v="1"/>
    <s v=" https://gateway-apim-test.vuce.gob.pe/pass-through-https-cert/cp2/cambioagenciatripulante-command/1.0/libretaembarque/cargaMasivaTripulante "/>
    <s v="No aplica"/>
    <s v=" Bearer eyJhbGciOiJSUzI1NiIsInR5cCIgOiAiSldUIiwia2lkIiA6ICJZbzNJa18xYU9XUk5QcWxPLVJVTmUzVjhESldTU2U0eUgybFp4MG52cy1rIn0.eyJleHAiOjE3NTU1MzY5NDgsImlhdCI6MTc1NTUzNTE0OCwianRpIjoiMzdjMTZjODUtYjlmMC00ZDRkLWI3MjgtOWE3OWRjMDA5MWNk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JhM2MwZjQ0Ni1iODA2LTRjZDgtYWQ0NS0xMzUyYWYwNTgwZWU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JhM2MwZjQ0Ni1iODA2LTRjZDgtYWQ0NS0xMzUyYWYwNTgwZWU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KhlRIKvZrC7T5IUiKe-z0MiJo4TiHgiMJ7eeB3YXAgE7-JqUQJUNIUqqQ0DaPmKwLqf_OPXmQYVv2obcKZK9Cj4J2j3Quy41-y_BJelBsvVkXJhipuVsBbRfHxdIF_FnfUKvz9T0vDAVedRWg1e6fVUBv6lcqq02NGD_-3XympsqgtwqatiJasGECNkGqLXGT_VbZo7bmWsRiIY6PX1JaHRK17pGtPK9lUExKtzSF8pc8Tswdhw6DAzZC5kU00HCzgjxRgRd2SJFlq6aWHrBcmntOwSZyJZ2Xa6K3RgTRm4bOC9uOYQ8LV8PNQ9IBohUI4nlb9cdr8BLG-LhJpLR1w "/>
    <n v="101"/>
    <s v=" 101 | Rosa Odar Prueba "/>
    <s v=" application/json, text/plain, */* "/>
    <s v=" multipart/form-data; boundary=----WebKitFormBoundarydo38WR5C6OBFtxxN "/>
    <n v="20100010136"/>
    <s v="cambioagenciatripulante-command"/>
    <s v=" https://gateway-apim-test.vuce.gob.pe/pass-through-https-cert/cp2/cambioagenciatripulante-command/1.0/libretaembarque/cargaMasivaTripulante "/>
    <n v="141"/>
    <n v="141"/>
    <s v=" https://gateway-apim-test.vuce.gob.pe/pass-through-https-cert/cp2/cambioagenciatripulante-command/1.0/libretaembarque/cargaMasivaTripulante "/>
    <s v=" https://gateway-apim-test.vuce.gob.pe/pass-through-https-cert/cp2/cambioagenciatripulante-command/1.0/libretaembarque/cargaMasivaTripulante "/>
    <x v="224"/>
  </r>
  <r>
    <s v="Tripulante"/>
    <x v="0"/>
    <x v="0"/>
    <x v="158"/>
    <x v="1"/>
    <s v=" https://gateway-apim-test.vuce.gob.pe/pass-through-https-cert/cp2/cambioagenciatripulante-command/1.0/libretaembarque/documento "/>
    <s v="No aplica"/>
    <s v=" Bearer eyJhbGciOiJSUzI1NiIsInR5cCIgOiAiSldUIiwia2lkIiA6ICJZbzNJa18xYU9XUk5QcWxPLVJVTmUzVjhESldTU2U0eUgybFp4MG52cy1rIn0.eyJleHAiOjE3NTU1MzY5NDgsImlhdCI6MTc1NTUzNTE0OCwianRpIjoiMzdjMTZjODUtYjlmMC00ZDRkLWI3MjgtOWE3OWRjMDA5MWNk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JhM2MwZjQ0Ni1iODA2LTRjZDgtYWQ0NS0xMzUyYWYwNTgwZWU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JhM2MwZjQ0Ni1iODA2LTRjZDgtYWQ0NS0xMzUyYWYwNTgwZWU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KhlRIKvZrC7T5IUiKe-z0MiJo4TiHgiMJ7eeB3YXAgE7-JqUQJUNIUqqQ0DaPmKwLqf_OPXmQYVv2obcKZK9Cj4J2j3Quy41-y_BJelBsvVkXJhipuVsBbRfHxdIF_FnfUKvz9T0vDAVedRWg1e6fVUBv6lcqq02NGD_-3XympsqgtwqatiJasGECNkGqLXGT_VbZo7bmWsRiIY6PX1JaHRK17pGtPK9lUExKtzSF8pc8Tswdhw6DAzZC5kU00HCzgjxRgRd2SJFlq6aWHrBcmntOwSZyJZ2Xa6K3RgTRm4bOC9uOYQ8LV8PNQ9IBohUI4nlb9cdr8BLG-LhJpLR1w "/>
    <n v="101"/>
    <s v=" 101 | Rosa Odar Prueba "/>
    <s v=" application/json, text/plain, */* "/>
    <s v=" multipart/form-data; boundary=----WebKitFormBoundarywpWLUKznMHQ1Jmtd "/>
    <n v="20100010136"/>
    <s v="cambioagenciatripulante-command"/>
    <s v=" https://gateway-apim-test.vuce.gob.pe/pass-through-https-cert/cp2/cambioagenciatripulante-command/1.0/libretaembarque/documento "/>
    <n v="129"/>
    <n v="129"/>
    <s v=" https://gateway-apim-test.vuce.gob.pe/pass-through-https-cert/cp2/cambioagenciatripulante-command/1.0/libretaembarque/documento "/>
    <s v=" https://gateway-apim-test.vuce.gob.pe/pass-through-https-cert/cp2/cambioagenciatripulante-command/1.0/libretaembarque/documento "/>
    <x v="225"/>
  </r>
  <r>
    <s v="Tripulante"/>
    <x v="0"/>
    <x v="0"/>
    <x v="159"/>
    <x v="0"/>
    <s v=" https://gateway-apim-test.vuce.gob.pe/pass-through-https-cert/cp2/cambioagenciatripulante-query/1.0/efectopersonal/lista "/>
    <s v="No aplica"/>
    <s v=" Bearer eyJhbGciOiJSUzI1NiIsInR5cCIgOiAiSldUIiwia2lkIiA6ICJZbzNJa18xYU9XUk5QcWxPLVJVTmUzVjhESldTU2U0eUgybFp4MG52cy1rIn0.eyJleHAiOjE3NTU1MTcyNTIsImlhdCI6MTc1NTUxNTQ1MiwianRpIjoiNDU0ZjA0ODItNjJmMy00MTMyLWFmZjktYWUxMTEyMTJiNDg5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2M2QxNmFiYi1jNzNhLTRjMzQtOTVlYy05NDllYTkyZDcwOGE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2M2QxNmFiYi1jNzNhLTRjMzQtOTVlYy05NDllYTkyZDcwOGE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iDLmse4ecp-BluNz6eJSs3VJ4sA5xXHZ2ShboL8g4GHlfpAeWpBBabPNgUg3k4g66k_n3TU_C2_RUbVz9dPcCnRrZawX97iNypO08vj9g58gpST5UBEYdy8F0DGZNRNJ0-5jogsEJP_qQmb9rYB3Tpp1m58pVvVjJJeG6nDcB03NEyDOlKFFR74wVudGUy6x-b2pJnSUITVgqwHssw55ZnFf45RsYkLWRctO2dDr3WSBJJ_PECDoFIOG7VfPE-g_tz5sYQBBuUIS2R2nZ_ljf2dlqh1Dppt_fTWuaRl-WLtYUtFB3r0QXYF7Vap7cjOPeb-wU2MA-EIsYRHOejmb0Q "/>
    <n v="101"/>
    <s v=" 101 | Rosa Odar Prueba "/>
    <s v=" application/json, text/plain, */* "/>
    <s v=" No aplica "/>
    <n v="20100010136"/>
    <s v="cambioagenciatripulante-query"/>
    <s v=" https://gateway-apim-test.vuce.gob.pe/pass-through-https-cert/cp2/cambioagenciatripulante-query/1.0/efectopersonal/lista "/>
    <n v="122"/>
    <n v="102"/>
    <s v=" https://gateway-apim-test.vuce.gob.pe/pass-through-https-cert/cp2/cambioagenciatripulante-query/1.0/e"/>
    <s v=" https://gateway-apim-test.vuce.gob.pe/pass-through-https-cert/cp2/cambioagenciatripulante-query/1.0/e"/>
    <x v="226"/>
  </r>
  <r>
    <s v="Tripulante"/>
    <x v="0"/>
    <x v="0"/>
    <x v="160"/>
    <x v="0"/>
    <s v=" https://gateway-apim-test.vuce.gob.pe/pass-through-https-cert/cp2/cambioagenciatripulante-query/1.0/efectopersonal/lista "/>
    <s v="No aplica"/>
    <s v=" Bearer eyJhbGciOiJSUzI1NiIsInR5cCIgOiAiSldUIiwia2lkIiA6ICJZbzNJa18xYU9XUk5QcWxPLVJVTmUzVjhESldTU2U0eUgybFp4MG52cy1rIn0.eyJleHAiOjE3NTU1MzY5NDgsImlhdCI6MTc1NTUzNTE0OCwianRpIjoiMzdjMTZjODUtYjlmMC00ZDRkLWI3MjgtOWE3OWRjMDA5MWNk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JhM2MwZjQ0Ni1iODA2LTRjZDgtYWQ0NS0xMzUyYWYwNTgwZWU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JhM2MwZjQ0Ni1iODA2LTRjZDgtYWQ0NS0xMzUyYWYwNTgwZWU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KhlRIKvZrC7T5IUiKe-z0MiJo4TiHgiMJ7eeB3YXAgE7-JqUQJUNIUqqQ0DaPmKwLqf_OPXmQYVv2obcKZK9Cj4J2j3Quy41-y_BJelBsvVkXJhipuVsBbRfHxdIF_FnfUKvz9T0vDAVedRWg1e6fVUBv6lcqq02NGD_-3XympsqgtwqatiJasGECNkGqLXGT_VbZo7bmWsRiIY6PX1JaHRK17pGtPK9lUExKtzSF8pc8Tswdhw6DAzZC5kU00HCzgjxRgRd2SJFlq6aWHrBcmntOwSZyJZ2Xa6K3RgTRm4bOC9uOYQ8LV8PNQ9IBohUI4nlb9cdr8BLG-LhJpLR1w "/>
    <n v="101"/>
    <s v=" 101 | Rosa Odar Prueba "/>
    <s v=" application/json, text/plain, */* "/>
    <s v=" No aplica "/>
    <n v="20100010136"/>
    <s v="cambioagenciatripulante-query"/>
    <s v=" https://gateway-apim-test.vuce.gob.pe/pass-through-https-cert/cp2/cambioagenciatripulante-query/1.0/efectopersonal/lista "/>
    <n v="122"/>
    <n v="122"/>
    <s v=" https://gateway-apim-test.vuce.gob.pe/pass-through-https-cert/cp2/cambioagenciatripulante-query/1.0/efectopersonal/lista "/>
    <s v=" https://gateway-apim-test.vuce.gob.pe/pass-through-https-cert/cp2/cambioagenciatripulante-query/1.0/efectopersonal/lista "/>
    <x v="227"/>
  </r>
  <r>
    <s v="Tripulante"/>
    <x v="0"/>
    <x v="0"/>
    <x v="161"/>
    <x v="0"/>
    <s v=" https://gateway-apim-test.vuce.gob.pe/pass-through-https-cert/cp2/cambioagenciatripulante-query/1.0/efectopersonal/lista "/>
    <s v="No aplica"/>
    <s v=" Bearer eyJhbGciOiJSUzI1NiIsInR5cCIgOiAiSldUIiwia2lkIiA6ICJZbzNJa18xYU9XUk5QcWxPLVJVTmUzVjhESldTU2U0eUgybFp4MG52cy1rIn0.eyJleHAiOjE3NTU1MzY5NDgsImlhdCI6MTc1NTUzNTE0OCwianRpIjoiMzdjMTZjODUtYjlmMC00ZDRkLWI3MjgtOWE3OWRjMDA5MWNk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JhM2MwZjQ0Ni1iODA2LTRjZDgtYWQ0NS0xMzUyYWYwNTgwZWU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JhM2MwZjQ0Ni1iODA2LTRjZDgtYWQ0NS0xMzUyYWYwNTgwZWU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KhlRIKvZrC7T5IUiKe-z0MiJo4TiHgiMJ7eeB3YXAgE7-JqUQJUNIUqqQ0DaPmKwLqf_OPXmQYVv2obcKZK9Cj4J2j3Quy41-y_BJelBsvVkXJhipuVsBbRfHxdIF_FnfUKvz9T0vDAVedRWg1e6fVUBv6lcqq02NGD_-3XympsqgtwqatiJasGECNkGqLXGT_VbZo7bmWsRiIY6PX1JaHRK17pGtPK9lUExKtzSF8pc8Tswdhw6DAzZC5kU00HCzgjxRgRd2SJFlq6aWHrBcmntOwSZyJZ2Xa6K3RgTRm4bOC9uOYQ8LV8PNQ9IBohUI4nlb9cdr8BLG-LhJpLR1w "/>
    <n v="101"/>
    <s v=" 101 | Rosa Odar Prueba "/>
    <s v=" application/json, text/plain, */* "/>
    <s v=" No aplica "/>
    <n v="20100010136"/>
    <s v="cambioagenciatripulante-query"/>
    <s v=" https://gateway-apim-test.vuce.gob.pe/pass-through-https-cert/cp2/cambioagenciatripulante-query/1.0/efectopersonal/lista "/>
    <n v="122"/>
    <n v="102"/>
    <s v=" https://gateway-apim-test.vuce.gob.pe/pass-through-https-cert/cp2/cambioagenciatripulante-query/1.0/e"/>
    <s v=" https://gateway-apim-test.vuce.gob.pe/pass-through-https-cert/cp2/cambioagenciatripulante-query/1.0/e"/>
    <x v="226"/>
  </r>
  <r>
    <s v="Tripulante"/>
    <x v="0"/>
    <x v="0"/>
    <x v="162"/>
    <x v="0"/>
    <s v=" https://gateway-apim-test.vuce.gob.pe/pass-through-https-cert/cp2/cambioagenciatripulante-query/1.0/libretaembarque/files/tripulantes.xlsx "/>
    <s v="No aplica"/>
    <s v=" Bearer eyJhbGciOiJSUzI1NiIsInR5cCIgOiAiSldUIiwia2lkIiA6ICJZbzNJa18xYU9XUk5QcWxPLVJVTmUzVjhESldTU2U0eUgybFp4MG52cy1rIn0.eyJleHAiOjE3NTU1MzY5NDgsImlhdCI6MTc1NTUzNTE0OCwianRpIjoiMzdjMTZjODUtYjlmMC00ZDRkLWI3MjgtOWE3OWRjMDA5MWNk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JhM2MwZjQ0Ni1iODA2LTRjZDgtYWQ0NS0xMzUyYWYwNTgwZWU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JhM2MwZjQ0Ni1iODA2LTRjZDgtYWQ0NS0xMzUyYWYwNTgwZWU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KhlRIKvZrC7T5IUiKe-z0MiJo4TiHgiMJ7eeB3YXAgE7-JqUQJUNIUqqQ0DaPmKwLqf_OPXmQYVv2obcKZK9Cj4J2j3Quy41-y_BJelBsvVkXJhipuVsBbRfHxdIF_FnfUKvz9T0vDAVedRWg1e6fVUBv6lcqq02NGD_-3XympsqgtwqatiJasGECNkGqLXGT_VbZo7bmWsRiIY6PX1JaHRK17pGtPK9lUExKtzSF8pc8Tswdhw6DAzZC5kU00HCzgjxRgRd2SJFlq6aWHrBcmntOwSZyJZ2Xa6K3RgTRm4bOC9uOYQ8LV8PNQ9IBohUI4nlb9cdr8BLG-LhJpLR1w "/>
    <n v="101"/>
    <s v=" 101 | Rosa Odar Prueba "/>
    <s v=" application/json, text/plain, */* "/>
    <s v=" No aplica "/>
    <n v="20100010136"/>
    <s v="cambioagenciatripulante-query"/>
    <s v=" https://gateway-apim-test.vuce.gob.pe/pass-through-https-cert/cp2/cambioagenciatripulante-query/1.0/libretaembarque/files/tripulantes.xlsx "/>
    <n v="140"/>
    <n v="140"/>
    <s v=" https://gateway-apim-test.vuce.gob.pe/pass-through-https-cert/cp2/cambioagenciatripulante-query/1.0/libretaembarque/files/tripulantes.xlsx "/>
    <s v=" https://gateway-apim-test.vuce.gob.pe/pass-through-https-cert/cp2/cambioagenciatripulante-query/1.0/libretaembarque/files/tripulantes.xlsx "/>
    <x v="228"/>
  </r>
  <r>
    <s v="Tripulante"/>
    <x v="0"/>
    <x v="0"/>
    <x v="159"/>
    <x v="0"/>
    <s v=" https://gateway-apim-test.vuce.gob.pe/pass-through-https-cert/cp2/cambioagenciatripulante-query/1.0/listatripulante/lista/2227 "/>
    <s v="No aplica"/>
    <s v=" Bearer eyJhbGciOiJSUzI1NiIsInR5cCIgOiAiSldUIiwia2lkIiA6ICJZbzNJa18xYU9XUk5QcWxPLVJVTmUzVjhESldTU2U0eUgybFp4MG52cy1rIn0.eyJleHAiOjE3NTU1MTcyNTIsImlhdCI6MTc1NTUxNTQ1MiwianRpIjoiNDU0ZjA0ODItNjJmMy00MTMyLWFmZjktYWUxMTEyMTJiNDg5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2M2QxNmFiYi1jNzNhLTRjMzQtOTVlYy05NDllYTkyZDcwOGE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2M2QxNmFiYi1jNzNhLTRjMzQtOTVlYy05NDllYTkyZDcwOGE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iDLmse4ecp-BluNz6eJSs3VJ4sA5xXHZ2ShboL8g4GHlfpAeWpBBabPNgUg3k4g66k_n3TU_C2_RUbVz9dPcCnRrZawX97iNypO08vj9g58gpST5UBEYdy8F0DGZNRNJ0-5jogsEJP_qQmb9rYB3Tpp1m58pVvVjJJeG6nDcB03NEyDOlKFFR74wVudGUy6x-b2pJnSUITVgqwHssw55ZnFf45RsYkLWRctO2dDr3WSBJJ_PECDoFIOG7VfPE-g_tz5sYQBBuUIS2R2nZ_ljf2dlqh1Dppt_fTWuaRl-WLtYUtFB3r0QXYF7Vap7cjOPeb-wU2MA-EIsYRHOejmb0Q "/>
    <n v="101"/>
    <s v=" 101 | Rosa Odar Prueba "/>
    <s v=" application/json, text/plain, */* "/>
    <s v=" No aplica "/>
    <n v="20100010136"/>
    <s v="cambioagenciatripulante-query"/>
    <s v=" https://gateway-apim-test.vuce.gob.pe/pass-through-https-cert/cp2/cambioagenciatripulante-query/1.0/listatripulante/lista/2227 "/>
    <n v="128"/>
    <n v="128"/>
    <s v=" https://gateway-apim-test.vuce.gob.pe/pass-through-https-cert/cp2/cambioagenciatripulante-query/1.0/listatripulante/lista/2227 "/>
    <s v=" https://gateway-apim-test.vuce.gob.pe/pass-through-https-cert/cp2/cambioagenciatripulante-query/1.0/listatripulante/lista/2227 "/>
    <x v="229"/>
  </r>
  <r>
    <s v="Tripulante"/>
    <x v="0"/>
    <x v="0"/>
    <x v="160"/>
    <x v="0"/>
    <s v=" https://gateway-apim-test.vuce.gob.pe/pass-through-https-cert/cp2/cambioagenciatripulante-query/1.0/listatripulante/lista/2227 "/>
    <s v="No aplica"/>
    <s v=" Bearer eyJhbGciOiJSUzI1NiIsInR5cCIgOiAiSldUIiwia2lkIiA6ICJZbzNJa18xYU9XUk5QcWxPLVJVTmUzVjhESldTU2U0eUgybFp4MG52cy1rIn0.eyJleHAiOjE3NTU1MzY5NDgsImlhdCI6MTc1NTUzNTE0OCwianRpIjoiMzdjMTZjODUtYjlmMC00ZDRkLWI3MjgtOWE3OWRjMDA5MWNk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JhM2MwZjQ0Ni1iODA2LTRjZDgtYWQ0NS0xMzUyYWYwNTgwZWU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JhM2MwZjQ0Ni1iODA2LTRjZDgtYWQ0NS0xMzUyYWYwNTgwZWU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KhlRIKvZrC7T5IUiKe-z0MiJo4TiHgiMJ7eeB3YXAgE7-JqUQJUNIUqqQ0DaPmKwLqf_OPXmQYVv2obcKZK9Cj4J2j3Quy41-y_BJelBsvVkXJhipuVsBbRfHxdIF_FnfUKvz9T0vDAVedRWg1e6fVUBv6lcqq02NGD_-3XympsqgtwqatiJasGECNkGqLXGT_VbZo7bmWsRiIY6PX1JaHRK17pGtPK9lUExKtzSF8pc8Tswdhw6DAzZC5kU00HCzgjxRgRd2SJFlq6aWHrBcmntOwSZyJZ2Xa6K3RgTRm4bOC9uOYQ8LV8PNQ9IBohUI4nlb9cdr8BLG-LhJpLR1w "/>
    <n v="101"/>
    <s v=" 101 | Rosa Odar Prueba "/>
    <s v=" application/json, text/plain, */* "/>
    <s v=" No aplica "/>
    <n v="20100010136"/>
    <s v="cambioagenciatripulante-query"/>
    <s v=" https://gateway-apim-test.vuce.gob.pe/pass-through-https-cert/cp2/cambioagenciatripulante-query/1.0/listatripulante/lista/2227 "/>
    <n v="128"/>
    <n v="128"/>
    <s v=" https://gateway-apim-test.vuce.gob.pe/pass-through-https-cert/cp2/cambioagenciatripulante-query/1.0/listatripulante/lista/2227 "/>
    <s v=" https://gateway-apim-test.vuce.gob.pe/pass-through-https-cert/cp2/cambioagenciatripulante-query/1.0/listatripulante/lista/2227 "/>
    <x v="229"/>
  </r>
  <r>
    <s v="Tripulante"/>
    <x v="0"/>
    <x v="0"/>
    <x v="161"/>
    <x v="0"/>
    <s v=" https://gateway-apim-test.vuce.gob.pe/pass-through-https-cert/cp2/cambioagenciatripulante-query/1.0/listatripulante/lista/2227 "/>
    <s v="No aplica"/>
    <s v=" Bearer eyJhbGciOiJSUzI1NiIsInR5cCIgOiAiSldUIiwia2lkIiA6ICJZbzNJa18xYU9XUk5QcWxPLVJVTmUzVjhESldTU2U0eUgybFp4MG52cy1rIn0.eyJleHAiOjE3NTU1MzY5NDgsImlhdCI6MTc1NTUzNTE0OCwianRpIjoiMzdjMTZjODUtYjlmMC00ZDRkLWI3MjgtOWE3OWRjMDA5MWNk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JhM2MwZjQ0Ni1iODA2LTRjZDgtYWQ0NS0xMzUyYWYwNTgwZWU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JhM2MwZjQ0Ni1iODA2LTRjZDgtYWQ0NS0xMzUyYWYwNTgwZWU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KhlRIKvZrC7T5IUiKe-z0MiJo4TiHgiMJ7eeB3YXAgE7-JqUQJUNIUqqQ0DaPmKwLqf_OPXmQYVv2obcKZK9Cj4J2j3Quy41-y_BJelBsvVkXJhipuVsBbRfHxdIF_FnfUKvz9T0vDAVedRWg1e6fVUBv6lcqq02NGD_-3XympsqgtwqatiJasGECNkGqLXGT_VbZo7bmWsRiIY6PX1JaHRK17pGtPK9lUExKtzSF8pc8Tswdhw6DAzZC5kU00HCzgjxRgRd2SJFlq6aWHrBcmntOwSZyJZ2Xa6K3RgTRm4bOC9uOYQ8LV8PNQ9IBohUI4nlb9cdr8BLG-LhJpLR1w "/>
    <n v="101"/>
    <s v=" 101 | Rosa Odar Prueba "/>
    <s v=" application/json, text/plain, */* "/>
    <s v=" No aplica "/>
    <n v="20100010136"/>
    <s v="cambioagenciatripulante-query"/>
    <s v=" https://gateway-apim-test.vuce.gob.pe/pass-through-https-cert/cp2/cambioagenciatripulante-query/1.0/listatripulante/lista/2227 "/>
    <n v="128"/>
    <n v="128"/>
    <s v=" https://gateway-apim-test.vuce.gob.pe/pass-through-https-cert/cp2/cambioagenciatripulante-query/1.0/listatripulante/lista/2227 "/>
    <s v=" https://gateway-apim-test.vuce.gob.pe/pass-through-https-cert/cp2/cambioagenciatripulante-query/1.0/listatripulante/lista/2227 "/>
    <x v="229"/>
  </r>
  <r>
    <s v="Tripulante"/>
    <x v="0"/>
    <x v="0"/>
    <x v="159"/>
    <x v="0"/>
    <s v=" https://gateway-apim-test.vuce.gob.pe/pass-through-https-cert/cp2/cambioagenciatripulante-query/1.0/pais/lista "/>
    <s v="No aplica"/>
    <s v=" Bearer eyJhbGciOiJSUzI1NiIsInR5cCIgOiAiSldUIiwia2lkIiA6ICJZbzNJa18xYU9XUk5QcWxPLVJVTmUzVjhESldTU2U0eUgybFp4MG52cy1rIn0.eyJleHAiOjE3NTU1MTcyNTIsImlhdCI6MTc1NTUxNTQ1MiwianRpIjoiNDU0ZjA0ODItNjJmMy00MTMyLWFmZjktYWUxMTEyMTJiNDg5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2M2QxNmFiYi1jNzNhLTRjMzQtOTVlYy05NDllYTkyZDcwOGE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2M2QxNmFiYi1jNzNhLTRjMzQtOTVlYy05NDllYTkyZDcwOGE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iDLmse4ecp-BluNz6eJSs3VJ4sA5xXHZ2ShboL8g4GHlfpAeWpBBabPNgUg3k4g66k_n3TU_C2_RUbVz9dPcCnRrZawX97iNypO08vj9g58gpST5UBEYdy8F0DGZNRNJ0-5jogsEJP_qQmb9rYB3Tpp1m58pVvVjJJeG6nDcB03NEyDOlKFFR74wVudGUy6x-b2pJnSUITVgqwHssw55ZnFf45RsYkLWRctO2dDr3WSBJJ_PECDoFIOG7VfPE-g_tz5sYQBBuUIS2R2nZ_ljf2dlqh1Dppt_fTWuaRl-WLtYUtFB3r0QXYF7Vap7cjOPeb-wU2MA-EIsYRHOejmb0Q "/>
    <n v="101"/>
    <s v=" 101 | Rosa Odar Prueba "/>
    <s v=" application/json, text/plain, */* "/>
    <s v=" No aplica "/>
    <n v="20100010136"/>
    <s v="cambioagenciatripulante-query"/>
    <s v=" https://gateway-apim-test.vuce.gob.pe/pass-through-https-cert/cp2/cambioagenciatripulante-query/1.0/pais/lista "/>
    <n v="112"/>
    <n v="112"/>
    <s v=" https://gateway-apim-test.vuce.gob.pe/pass-through-https-cert/cp2/cambioagenciatripulante-query/1.0/pais/lista "/>
    <s v=" https://gateway-apim-test.vuce.gob.pe/pass-through-https-cert/cp2/cambioagenciatripulante-query/1.0/pais/lista "/>
    <x v="177"/>
  </r>
  <r>
    <s v="Tripulante"/>
    <x v="0"/>
    <x v="0"/>
    <x v="160"/>
    <x v="0"/>
    <s v=" https://gateway-apim-test.vuce.gob.pe/pass-through-https-cert/cp2/cambioagenciatripulante-query/1.0/pais/lista "/>
    <s v="No aplica"/>
    <s v=" Bearer eyJhbGciOiJSUzI1NiIsInR5cCIgOiAiSldUIiwia2lkIiA6ICJZbzNJa18xYU9XUk5QcWxPLVJVTmUzVjhESldTU2U0eUgybFp4MG52cy1rIn0.eyJleHAiOjE3NTU1MzY5NDgsImlhdCI6MTc1NTUzNTE0OCwianRpIjoiMzdjMTZjODUtYjlmMC00ZDRkLWI3MjgtOWE3OWRjMDA5MWNk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JhM2MwZjQ0Ni1iODA2LTRjZDgtYWQ0NS0xMzUyYWYwNTgwZWU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JhM2MwZjQ0Ni1iODA2LTRjZDgtYWQ0NS0xMzUyYWYwNTgwZWU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KhlRIKvZrC7T5IUiKe-z0MiJo4TiHgiMJ7eeB3YXAgE7-JqUQJUNIUqqQ0DaPmKwLqf_OPXmQYVv2obcKZK9Cj4J2j3Quy41-y_BJelBsvVkXJhipuVsBbRfHxdIF_FnfUKvz9T0vDAVedRWg1e6fVUBv6lcqq02NGD_-3XympsqgtwqatiJasGECNkGqLXGT_VbZo7bmWsRiIY6PX1JaHRK17pGtPK9lUExKtzSF8pc8Tswdhw6DAzZC5kU00HCzgjxRgRd2SJFlq6aWHrBcmntOwSZyJZ2Xa6K3RgTRm4bOC9uOYQ8LV8PNQ9IBohUI4nlb9cdr8BLG-LhJpLR1w "/>
    <n v="101"/>
    <s v=" 101 | Rosa Odar Prueba "/>
    <s v=" application/json, text/plain, */* "/>
    <s v=" No aplica "/>
    <n v="20100010136"/>
    <s v="cambioagenciatripulante-query"/>
    <s v=" https://gateway-apim-test.vuce.gob.pe/pass-through-https-cert/cp2/cambioagenciatripulante-query/1.0/pais/lista "/>
    <n v="112"/>
    <n v="112"/>
    <s v=" https://gateway-apim-test.vuce.gob.pe/pass-through-https-cert/cp2/cambioagenciatripulante-query/1.0/pais/lista "/>
    <s v=" https://gateway-apim-test.vuce.gob.pe/pass-through-https-cert/cp2/cambioagenciatripulante-query/1.0/pais/lista "/>
    <x v="177"/>
  </r>
  <r>
    <s v="Tripulante"/>
    <x v="0"/>
    <x v="0"/>
    <x v="161"/>
    <x v="0"/>
    <s v=" https://gateway-apim-test.vuce.gob.pe/pass-through-https-cert/cp2/cambioagenciatripulante-query/1.0/pais/lista "/>
    <s v="No aplica"/>
    <s v=" Bearer eyJhbGciOiJSUzI1NiIsInR5cCIgOiAiSldUIiwia2lkIiA6ICJZbzNJa18xYU9XUk5QcWxPLVJVTmUzVjhESldTU2U0eUgybFp4MG52cy1rIn0.eyJleHAiOjE3NTU1MzY5NDgsImlhdCI6MTc1NTUzNTE0OCwianRpIjoiMzdjMTZjODUtYjlmMC00ZDRkLWI3MjgtOWE3OWRjMDA5MWNk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JhM2MwZjQ0Ni1iODA2LTRjZDgtYWQ0NS0xMzUyYWYwNTgwZWU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JhM2MwZjQ0Ni1iODA2LTRjZDgtYWQ0NS0xMzUyYWYwNTgwZWU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KhlRIKvZrC7T5IUiKe-z0MiJo4TiHgiMJ7eeB3YXAgE7-JqUQJUNIUqqQ0DaPmKwLqf_OPXmQYVv2obcKZK9Cj4J2j3Quy41-y_BJelBsvVkXJhipuVsBbRfHxdIF_FnfUKvz9T0vDAVedRWg1e6fVUBv6lcqq02NGD_-3XympsqgtwqatiJasGECNkGqLXGT_VbZo7bmWsRiIY6PX1JaHRK17pGtPK9lUExKtzSF8pc8Tswdhw6DAzZC5kU00HCzgjxRgRd2SJFlq6aWHrBcmntOwSZyJZ2Xa6K3RgTRm4bOC9uOYQ8LV8PNQ9IBohUI4nlb9cdr8BLG-LhJpLR1w "/>
    <n v="101"/>
    <s v=" 101 | Rosa Odar Prueba "/>
    <s v=" application/json, text/plain, */* "/>
    <s v=" No aplica "/>
    <n v="20100010136"/>
    <s v="cambioagenciatripulante-query"/>
    <s v=" https://gateway-apim-test.vuce.gob.pe/pass-through-https-cert/cp2/cambioagenciatripulante-query/1.0/pais/lista "/>
    <n v="112"/>
    <n v="112"/>
    <s v=" https://gateway-apim-test.vuce.gob.pe/pass-through-https-cert/cp2/cambioagenciatripulante-query/1.0/pais/lista "/>
    <s v=" https://gateway-apim-test.vuce.gob.pe/pass-through-https-cert/cp2/cambioagenciatripulante-query/1.0/pais/lista "/>
    <x v="177"/>
  </r>
  <r>
    <s v="Tripulante"/>
    <x v="0"/>
    <x v="0"/>
    <x v="158"/>
    <x v="0"/>
    <s v=" https://gateway-apim-test.vuce.gob.pe/pass-through-https-cert/cp2/cambioagenciatripulante-query/1.0/persona/encontrar?numeroDcto=12345678&amp;tipoDcto=01 "/>
    <s v="No aplica"/>
    <s v=" Bearer eyJhbGciOiJSUzI1NiIsInR5cCIgOiAiSldUIiwia2lkIiA6ICJZbzNJa18xYU9XUk5QcWxPLVJVTmUzVjhESldTU2U0eUgybFp4MG52cy1rIn0.eyJleHAiOjE3NTU1MzY5NDgsImlhdCI6MTc1NTUzNTE0OCwianRpIjoiMzdjMTZjODUtYjlmMC00ZDRkLWI3MjgtOWE3OWRjMDA5MWNk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JhM2MwZjQ0Ni1iODA2LTRjZDgtYWQ0NS0xMzUyYWYwNTgwZWU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JhM2MwZjQ0Ni1iODA2LTRjZDgtYWQ0NS0xMzUyYWYwNTgwZWU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KhlRIKvZrC7T5IUiKe-z0MiJo4TiHgiMJ7eeB3YXAgE7-JqUQJUNIUqqQ0DaPmKwLqf_OPXmQYVv2obcKZK9Cj4J2j3Quy41-y_BJelBsvVkXJhipuVsBbRfHxdIF_FnfUKvz9T0vDAVedRWg1e6fVUBv6lcqq02NGD_-3XympsqgtwqatiJasGECNkGqLXGT_VbZo7bmWsRiIY6PX1JaHRK17pGtPK9lUExKtzSF8pc8Tswdhw6DAzZC5kU00HCzgjxRgRd2SJFlq6aWHrBcmntOwSZyJZ2Xa6K3RgTRm4bOC9uOYQ8LV8PNQ9IBohUI4nlb9cdr8BLG-LhJpLR1w "/>
    <n v="101"/>
    <s v=" 101 | Rosa Odar Prueba "/>
    <s v=" application/json, text/plain, */* "/>
    <s v=" No aplica "/>
    <n v="20100010136"/>
    <s v="cambioagenciatripulante-query"/>
    <s v=" https://gateway-apim-test.vuce.gob.pe/pass-through-https-cert/cp2/cambioagenciatripulante-query/1.0/persona/encontrar?numeroDcto=12345678&amp;tipoDcto=01 "/>
    <n v="151"/>
    <n v="119"/>
    <s v=" https://gateway-apim-test.vuce.gob.pe/pass-through-https-cert/cp2/cambioagenciatripulante-query/1.0/persona/encontrar?"/>
    <s v=" https://gateway-apim-test.vuce.gob.pe/pass-through-https-cert/cp2/cambioagenciatripulante-query/1.0/persona/encontrar?"/>
    <x v="178"/>
  </r>
  <r>
    <s v="Tripulante"/>
    <x v="0"/>
    <x v="0"/>
    <x v="159"/>
    <x v="0"/>
    <s v=" https://gateway-apim-test.vuce.gob.pe/pass-through-https-cert/cp2/cambioagenciatripulante-query/1.0/tripulante/lista/2227 "/>
    <s v="No aplica"/>
    <s v=" Bearer eyJhbGciOiJSUzI1NiIsInR5cCIgOiAiSldUIiwia2lkIiA6ICJZbzNJa18xYU9XUk5QcWxPLVJVTmUzVjhESldTU2U0eUgybFp4MG52cy1rIn0.eyJleHAiOjE3NTU1MTcyNTIsImlhdCI6MTc1NTUxNTQ1MiwianRpIjoiNDU0ZjA0ODItNjJmMy00MTMyLWFmZjktYWUxMTEyMTJiNDg5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2M2QxNmFiYi1jNzNhLTRjMzQtOTVlYy05NDllYTkyZDcwOGE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2M2QxNmFiYi1jNzNhLTRjMzQtOTVlYy05NDllYTkyZDcwOGE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iDLmse4ecp-BluNz6eJSs3VJ4sA5xXHZ2ShboL8g4GHlfpAeWpBBabPNgUg3k4g66k_n3TU_C2_RUbVz9dPcCnRrZawX97iNypO08vj9g58gpST5UBEYdy8F0DGZNRNJ0-5jogsEJP_qQmb9rYB3Tpp1m58pVvVjJJeG6nDcB03NEyDOlKFFR74wVudGUy6x-b2pJnSUITVgqwHssw55ZnFf45RsYkLWRctO2dDr3WSBJJ_PECDoFIOG7VfPE-g_tz5sYQBBuUIS2R2nZ_ljf2dlqh1Dppt_fTWuaRl-WLtYUtFB3r0QXYF7Vap7cjOPeb-wU2MA-EIsYRHOejmb0Q "/>
    <n v="101"/>
    <s v=" 101 | Rosa Odar Prueba "/>
    <s v=" application/json, text/plain, */* "/>
    <s v=" No aplica "/>
    <n v="20100010136"/>
    <s v="cambioagenciatripulante-query"/>
    <s v=" https://gateway-apim-test.vuce.gob.pe/pass-through-https-cert/cp2/cambioagenciatripulante-query/1.0/tripulante/lista/2227 "/>
    <n v="123"/>
    <n v="123"/>
    <s v=" https://gateway-apim-test.vuce.gob.pe/pass-through-https-cert/cp2/cambioagenciatripulante-query/1.0/tripulante/lista/2227 "/>
    <s v=" https://gateway-apim-test.vuce.gob.pe/pass-through-https-cert/cp2/cambioagenciatripulante-query/1.0/tripulante/lista/2227 "/>
    <x v="230"/>
  </r>
  <r>
    <s v="Tripulante"/>
    <x v="0"/>
    <x v="0"/>
    <x v="160"/>
    <x v="0"/>
    <s v=" https://gateway-apim-test.vuce.gob.pe/pass-through-https-cert/cp2/cambioagenciatripulante-query/1.0/tripulante/lista/2227 "/>
    <s v="No aplica"/>
    <s v=" Bearer eyJhbGciOiJSUzI1NiIsInR5cCIgOiAiSldUIiwia2lkIiA6ICJZbzNJa18xYU9XUk5QcWxPLVJVTmUzVjhESldTU2U0eUgybFp4MG52cy1rIn0.eyJleHAiOjE3NTU1MzY5NDgsImlhdCI6MTc1NTUzNTE0OCwianRpIjoiMzdjMTZjODUtYjlmMC00ZDRkLWI3MjgtOWE3OWRjMDA5MWNk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JhM2MwZjQ0Ni1iODA2LTRjZDgtYWQ0NS0xMzUyYWYwNTgwZWU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JhM2MwZjQ0Ni1iODA2LTRjZDgtYWQ0NS0xMzUyYWYwNTgwZWU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KhlRIKvZrC7T5IUiKe-z0MiJo4TiHgiMJ7eeB3YXAgE7-JqUQJUNIUqqQ0DaPmKwLqf_OPXmQYVv2obcKZK9Cj4J2j3Quy41-y_BJelBsvVkXJhipuVsBbRfHxdIF_FnfUKvz9T0vDAVedRWg1e6fVUBv6lcqq02NGD_-3XympsqgtwqatiJasGECNkGqLXGT_VbZo7bmWsRiIY6PX1JaHRK17pGtPK9lUExKtzSF8pc8Tswdhw6DAzZC5kU00HCzgjxRgRd2SJFlq6aWHrBcmntOwSZyJZ2Xa6K3RgTRm4bOC9uOYQ8LV8PNQ9IBohUI4nlb9cdr8BLG-LhJpLR1w "/>
    <n v="101"/>
    <s v=" 101 | Rosa Odar Prueba "/>
    <s v=" application/json, text/plain, */* "/>
    <s v=" No aplica "/>
    <n v="20100010136"/>
    <s v="cambioagenciatripulante-query"/>
    <s v=" https://gateway-apim-test.vuce.gob.pe/pass-through-https-cert/cp2/cambioagenciatripulante-query/1.0/tripulante/lista/2227 "/>
    <n v="123"/>
    <n v="123"/>
    <s v=" https://gateway-apim-test.vuce.gob.pe/pass-through-https-cert/cp2/cambioagenciatripulante-query/1.0/tripulante/lista/2227 "/>
    <s v=" https://gateway-apim-test.vuce.gob.pe/pass-through-https-cert/cp2/cambioagenciatripulante-query/1.0/tripulante/lista/2227 "/>
    <x v="230"/>
  </r>
  <r>
    <s v="Tripulante"/>
    <x v="0"/>
    <x v="0"/>
    <x v="161"/>
    <x v="0"/>
    <s v=" https://gateway-apim-test.vuce.gob.pe/pass-through-https-cert/cp2/cambioagenciatripulante-query/1.0/tripulante/lista/2227 "/>
    <s v="No aplica"/>
    <s v=" Bearer eyJhbGciOiJSUzI1NiIsInR5cCIgOiAiSldUIiwia2lkIiA6ICJZbzNJa18xYU9XUk5QcWxPLVJVTmUzVjhESldTU2U0eUgybFp4MG52cy1rIn0.eyJleHAiOjE3NTU1MzY5NDgsImlhdCI6MTc1NTUzNTE0OCwianRpIjoiMzdjMTZjODUtYjlmMC00ZDRkLWI3MjgtOWE3OWRjMDA5MWNk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JhM2MwZjQ0Ni1iODA2LTRjZDgtYWQ0NS0xMzUyYWYwNTgwZWU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JhM2MwZjQ0Ni1iODA2LTRjZDgtYWQ0NS0xMzUyYWYwNTgwZWU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KhlRIKvZrC7T5IUiKe-z0MiJo4TiHgiMJ7eeB3YXAgE7-JqUQJUNIUqqQ0DaPmKwLqf_OPXmQYVv2obcKZK9Cj4J2j3Quy41-y_BJelBsvVkXJhipuVsBbRfHxdIF_FnfUKvz9T0vDAVedRWg1e6fVUBv6lcqq02NGD_-3XympsqgtwqatiJasGECNkGqLXGT_VbZo7bmWsRiIY6PX1JaHRK17pGtPK9lUExKtzSF8pc8Tswdhw6DAzZC5kU00HCzgjxRgRd2SJFlq6aWHrBcmntOwSZyJZ2Xa6K3RgTRm4bOC9uOYQ8LV8PNQ9IBohUI4nlb9cdr8BLG-LhJpLR1w "/>
    <n v="101"/>
    <s v=" 101 | Rosa Odar Prueba "/>
    <s v=" application/json, text/plain, */* "/>
    <s v=" No aplica "/>
    <n v="20100010136"/>
    <s v="cambioagenciatripulante-query"/>
    <s v=" https://gateway-apim-test.vuce.gob.pe/pass-through-https-cert/cp2/cambioagenciatripulante-query/1.0/tripulante/lista/2227 "/>
    <n v="123"/>
    <n v="123"/>
    <s v=" https://gateway-apim-test.vuce.gob.pe/pass-through-https-cert/cp2/cambioagenciatripulante-query/1.0/tripulante/lista/2227 "/>
    <s v=" https://gateway-apim-test.vuce.gob.pe/pass-through-https-cert/cp2/cambioagenciatripulante-query/1.0/tripulante/lista/2227 "/>
    <x v="230"/>
  </r>
  <r>
    <s v="Tripulante"/>
    <x v="0"/>
    <x v="0"/>
    <x v="163"/>
    <x v="0"/>
    <s v=" https://gateway-apim-test.vuce.gob.pe/pass-through-https-cert/cp2/comunes-query/1.0/documentos-adjuntos?pestanaId=65 "/>
    <s v="No aplica"/>
    <s v=" Bearer eyJhbGciOiJSUzI1NiIsInR5cCIgOiAiSldUIiwia2lkIiA6ICJZbzNJa18xYU9XUk5QcWxPLVJVTmUzVjhESldTU2U0eUgybFp4MG52cy1rIn0.eyJleHAiOjE3NTU1MzY5NDgsImlhdCI6MTc1NTUzNTE0OCwianRpIjoiMzdjMTZjODUtYjlmMC00ZDRkLWI3MjgtOWE3OWRjMDA5MWNk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JhM2MwZjQ0Ni1iODA2LTRjZDgtYWQ0NS0xMzUyYWYwNTgwZWU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JhM2MwZjQ0Ni1iODA2LTRjZDgtYWQ0NS0xMzUyYWYwNTgwZWU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KhlRIKvZrC7T5IUiKe-z0MiJo4TiHgiMJ7eeB3YXAgE7-JqUQJUNIUqqQ0DaPmKwLqf_OPXmQYVv2obcKZK9Cj4J2j3Quy41-y_BJelBsvVkXJhipuVsBbRfHxdIF_FnfUKvz9T0vDAVedRWg1e6fVUBv6lcqq02NGD_-3XympsqgtwqatiJasGECNkGqLXGT_VbZo7bmWsRiIY6PX1JaHRK17pGtPK9lUExKtzSF8pc8Tswdhw6DAzZC5kU00HCzgjxRgRd2SJFlq6aWHrBcmntOwSZyJZ2Xa6K3RgTRm4bOC9uOYQ8LV8PNQ9IBohUI4nlb9cdr8BLG-LhJpLR1w "/>
    <n v="101"/>
    <s v=" 101 | Rosa Odar Prueba "/>
    <s v=" application/json, text/plain, */* "/>
    <s v=" No aplica "/>
    <n v="20100010136"/>
    <s v="comunes-query"/>
    <s v=" https://gateway-apim-test.vuce.gob.pe/pass-through-https-cert/cp2/comunes-query/1.0/documentos-adjuntos?pestanaId=65 "/>
    <n v="118"/>
    <n v="105"/>
    <s v=" https://gateway-apim-test.vuce.gob.pe/pass-through-https-cert/cp2/comunes-query/1.0/documentos-adjuntos?"/>
    <s v=" https://gateway-apim-test.vuce.gob.pe/pass-through-https-cert/cp2/comunes-query/1.0/documentos-adjuntos?"/>
    <x v="3"/>
  </r>
  <r>
    <s v="Tripulante"/>
    <x v="0"/>
    <x v="0"/>
    <x v="163"/>
    <x v="0"/>
    <s v=" https://gateway-apim-test.vuce.gob.pe/pass-through-https-cert/cp2/comunes-query/1.0/master/allByCodeAndAttribute?estado=%27S%27&amp;code=documento&amp;clase=%27DUE%27 "/>
    <s v="No aplica"/>
    <s v=" Bearer eyJhbGciOiJSUzI1NiIsInR5cCIgOiAiSldUIiwia2lkIiA6ICJZbzNJa18xYU9XUk5QcWxPLVJVTmUzVjhESldTU2U0eUgybFp4MG52cy1rIn0.eyJleHAiOjE3NTU1MzY5NDgsImlhdCI6MTc1NTUzNTE0OCwianRpIjoiMzdjMTZjODUtYjlmMC00ZDRkLWI3MjgtOWE3OWRjMDA5MWNk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JhM2MwZjQ0Ni1iODA2LTRjZDgtYWQ0NS0xMzUyYWYwNTgwZWU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JhM2MwZjQ0Ni1iODA2LTRjZDgtYWQ0NS0xMzUyYWYwNTgwZWU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KhlRIKvZrC7T5IUiKe-z0MiJo4TiHgiMJ7eeB3YXAgE7-JqUQJUNIUqqQ0DaPmKwLqf_OPXmQYVv2obcKZK9Cj4J2j3Quy41-y_BJelBsvVkXJhipuVsBbRfHxdIF_FnfUKvz9T0vDAVedRWg1e6fVUBv6lcqq02NGD_-3XympsqgtwqatiJasGECNkGqLXGT_VbZo7bmWsRiIY6PX1JaHRK17pGtPK9lUExKtzSF8pc8Tswdhw6DAzZC5kU00HCzgjxRgRd2SJFlq6aWHrBcmntOwSZyJZ2Xa6K3RgTRm4bOC9uOYQ8LV8PNQ9IBohUI4nlb9cdr8BLG-LhJpLR1w "/>
    <n v="101"/>
    <s v=" 101 | Rosa Odar Prueba "/>
    <s v=" application/json, text/plain, */* "/>
    <s v=" No aplica "/>
    <n v="20100010136"/>
    <s v="comunes-query"/>
    <s v=" https://gateway-apim-test.vuce.gob.pe/pass-through-https-cert/cp2/comunes-query/1.0/master/allByCodeAndAttribute?estado=%27S%27&amp;code=documento&amp;clase=%27DUE%27 "/>
    <n v="160"/>
    <n v="114"/>
    <s v=" https://gateway-apim-test.vuce.gob.pe/pass-through-https-cert/cp2/comunes-query/1.0/master/allByCodeAndAttribute?"/>
    <s v=" https://gateway-apim-test.vuce.gob.pe/pass-through-https-cert/cp2/comunes-query/1.0/master/allByCodeAndAttribute?"/>
    <x v="4"/>
  </r>
  <r>
    <s v="Tripulante"/>
    <x v="0"/>
    <x v="0"/>
    <x v="159"/>
    <x v="0"/>
    <s v=" https://gateway-apim-test.vuce.gob.pe/pass-through-https-cert/cp2/comunes-query/1.0/master/findByCode?codigo=TIPO_DOC_IDENTIDAD "/>
    <s v="No aplica"/>
    <s v=" Bearer eyJhbGciOiJSUzI1NiIsInR5cCIgOiAiSldUIiwia2lkIiA6ICJZbzNJa18xYU9XUk5QcWxPLVJVTmUzVjhESldTU2U0eUgybFp4MG52cy1rIn0.eyJleHAiOjE3NTU1MTcyNTIsImlhdCI6MTc1NTUxNTQ1MiwianRpIjoiNDU0ZjA0ODItNjJmMy00MTMyLWFmZjktYWUxMTEyMTJiNDg5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I2M2QxNmFiYi1jNzNhLTRjMzQtOTVlYy05NDllYTkyZDcwOGE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2M2QxNmFiYi1jNzNhLTRjMzQtOTVlYy05NDllYTkyZDcwOGE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iDLmse4ecp-BluNz6eJSs3VJ4sA5xXHZ2ShboL8g4GHlfpAeWpBBabPNgUg3k4g66k_n3TU_C2_RUbVz9dPcCnRrZawX97iNypO08vj9g58gpST5UBEYdy8F0DGZNRNJ0-5jogsEJP_qQmb9rYB3Tpp1m58pVvVjJJeG6nDcB03NEyDOlKFFR74wVudGUy6x-b2pJnSUITVgqwHssw55ZnFf45RsYkLWRctO2dDr3WSBJJ_PECDoFIOG7VfPE-g_tz5sYQBBuUIS2R2nZ_ljf2dlqh1Dppt_fTWuaRl-WLtYUtFB3r0QXYF7Vap7cjOPeb-wU2MA-EIsYRHOejmb0Q "/>
    <n v="101"/>
    <s v=" 101 | Rosa Odar Prueba "/>
    <s v=" application/json, text/plain, */* "/>
    <s v=" No aplica "/>
    <n v="20100010136"/>
    <s v="comunes-query"/>
    <s v=" https://gateway-apim-test.vuce.gob.pe/pass-through-https-cert/cp2/comunes-query/1.0/master/findByCode?codigo=TIPO_DOC_IDENTIDAD "/>
    <n v="129"/>
    <n v="103"/>
    <s v=" https://gateway-apim-test.vuce.gob.pe/pass-through-https-cert/cp2/comunes-query/1.0/master/findByCode?"/>
    <s v=" https://gateway-apim-test.vuce.gob.pe/pass-through-https-cert/cp2/comunes-query/1.0/master/findByCode?"/>
    <x v="6"/>
  </r>
  <r>
    <s v="Tripulante"/>
    <x v="0"/>
    <x v="0"/>
    <x v="163"/>
    <x v="1"/>
    <s v=" https://gateway-apim-test.vuce.gob.pe/pass-through-https-cert/cp2/escaladocumento-command/1.0/escala-documentos "/>
    <s v="No aplica"/>
    <s v=" Bearer eyJhbGciOiJSUzI1NiIsInR5cCIgOiAiSldUIiwia2lkIiA6ICJZbzNJa18xYU9XUk5QcWxPLVJVTmUzVjhESldTU2U0eUgybFp4MG52cy1rIn0.eyJleHAiOjE3NTU1MzY5NDgsImlhdCI6MTc1NTUzNTE0OCwianRpIjoiMzdjMTZjODUtYjlmMC00ZDRkLWI3MjgtOWE3OWRjMDA5MWNk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JhM2MwZjQ0Ni1iODA2LTRjZDgtYWQ0NS0xMzUyYWYwNTgwZWU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JhM2MwZjQ0Ni1iODA2LTRjZDgtYWQ0NS0xMzUyYWYwNTgwZWU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KhlRIKvZrC7T5IUiKe-z0MiJo4TiHgiMJ7eeB3YXAgE7-JqUQJUNIUqqQ0DaPmKwLqf_OPXmQYVv2obcKZK9Cj4J2j3Quy41-y_BJelBsvVkXJhipuVsBbRfHxdIF_FnfUKvz9T0vDAVedRWg1e6fVUBv6lcqq02NGD_-3XympsqgtwqatiJasGECNkGqLXGT_VbZo7bmWsRiIY6PX1JaHRK17pGtPK9lUExKtzSF8pc8Tswdhw6DAzZC5kU00HCzgjxRgRd2SJFlq6aWHrBcmntOwSZyJZ2Xa6K3RgTRm4bOC9uOYQ8LV8PNQ9IBohUI4nlb9cdr8BLG-LhJpLR1w "/>
    <n v="101"/>
    <s v=" 101 | Rosa Odar Prueba "/>
    <s v=" application/json, text/plain, */* "/>
    <s v=" multipart/form-data; boundary=----WebKitFormBoundary2Xf2LHoZptE34SwT "/>
    <n v="20100010136"/>
    <s v="escaladocumento-command"/>
    <s v=" https://gateway-apim-test.vuce.gob.pe/pass-through-https-cert/cp2/escaladocumento-command/1.0/escala-documentos "/>
    <n v="113"/>
    <n v="113"/>
    <s v=" https://gateway-apim-test.vuce.gob.pe/pass-through-https-cert/cp2/escaladocumento-command/1.0/escala-documentos "/>
    <s v=" https://gateway-apim-test.vuce.gob.pe/pass-through-https-cert/cp2/escaladocumento-command/1.0/escala-documentos "/>
    <x v="7"/>
  </r>
  <r>
    <s v="Tripulante"/>
    <x v="0"/>
    <x v="0"/>
    <x v="163"/>
    <x v="0"/>
    <s v=" https://gateway-apim-test.vuce.gob.pe/pass-through-https-cert/cp2/escaladocumento-query/1.0/escala-documentos?escalaId=2227&amp;indicador=E&amp;pestanaId=65 "/>
    <s v="No aplica"/>
    <s v=" Bearer eyJhbGciOiJSUzI1NiIsInR5cCIgOiAiSldUIiwia2lkIiA6ICJZbzNJa18xYU9XUk5QcWxPLVJVTmUzVjhESldTU2U0eUgybFp4MG52cy1rIn0.eyJleHAiOjE3NTU1MzY5NDgsImlhdCI6MTc1NTUzNTE0OCwianRpIjoiMzdjMTZjODUtYjlmMC00ZDRkLWI3MjgtOWE3OWRjMDA5MWNk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JhM2MwZjQ0Ni1iODA2LTRjZDgtYWQ0NS0xMzUyYWYwNTgwZWU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JhM2MwZjQ0Ni1iODA2LTRjZDgtYWQ0NS0xMzUyYWYwNTgwZWU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KhlRIKvZrC7T5IUiKe-z0MiJo4TiHgiMJ7eeB3YXAgE7-JqUQJUNIUqqQ0DaPmKwLqf_OPXmQYVv2obcKZK9Cj4J2j3Quy41-y_BJelBsvVkXJhipuVsBbRfHxdIF_FnfUKvz9T0vDAVedRWg1e6fVUBv6lcqq02NGD_-3XympsqgtwqatiJasGECNkGqLXGT_VbZo7bmWsRiIY6PX1JaHRK17pGtPK9lUExKtzSF8pc8Tswdhw6DAzZC5kU00HCzgjxRgRd2SJFlq6aWHrBcmntOwSZyJZ2Xa6K3RgTRm4bOC9uOYQ8LV8PNQ9IBohUI4nlb9cdr8BLG-LhJpLR1w "/>
    <n v="101"/>
    <s v=" 101 | Rosa Odar Prueba "/>
    <s v=" application/json, text/plain, */* "/>
    <s v=" No aplica "/>
    <n v="20100010136"/>
    <s v="escaladocumento-query"/>
    <s v=" https://gateway-apim-test.vuce.gob.pe/pass-through-https-cert/cp2/escaladocumento-query/1.0/escala-documentos?escalaId=2227&amp;indicador=E&amp;pestanaId=65 "/>
    <n v="150"/>
    <n v="111"/>
    <s v=" https://gateway-apim-test.vuce.gob.pe/pass-through-https-cert/cp2/escaladocumento-query/1.0/escala-documentos?"/>
    <s v=" https://gateway-apim-test.vuce.gob.pe/pass-through-https-cert/cp2/escaladocumento-query/1.0/escala-documentos?"/>
    <x v="8"/>
  </r>
  <r>
    <s v="Tripulante"/>
    <x v="0"/>
    <x v="0"/>
    <x v="163"/>
    <x v="0"/>
    <s v=" https://gateway-apim-test.vuce.gob.pe/pass-through-https-cert/cp2/escaladocumento-query/1.0/escala-documentos?escalaId=2227&amp;indicador=E&amp;pestanaId=65 "/>
    <s v="No aplica"/>
    <s v=" Bearer eyJhbGciOiJSUzI1NiIsInR5cCIgOiAiSldUIiwia2lkIiA6ICJZbzNJa18xYU9XUk5QcWxPLVJVTmUzVjhESldTU2U0eUgybFp4MG52cy1rIn0.eyJleHAiOjE3NTU1MzY5NDgsImlhdCI6MTc1NTUzNTE0OCwianRpIjoiMzdjMTZjODUtYjlmMC00ZDRkLWI3MjgtOWE3OWRjMDA5MWNk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JhM2MwZjQ0Ni1iODA2LTRjZDgtYWQ0NS0xMzUyYWYwNTgwZWU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JhM2MwZjQ0Ni1iODA2LTRjZDgtYWQ0NS0xMzUyYWYwNTgwZWU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KhlRIKvZrC7T5IUiKe-z0MiJo4TiHgiMJ7eeB3YXAgE7-JqUQJUNIUqqQ0DaPmKwLqf_OPXmQYVv2obcKZK9Cj4J2j3Quy41-y_BJelBsvVkXJhipuVsBbRfHxdIF_FnfUKvz9T0vDAVedRWg1e6fVUBv6lcqq02NGD_-3XympsqgtwqatiJasGECNkGqLXGT_VbZo7bmWsRiIY6PX1JaHRK17pGtPK9lUExKtzSF8pc8Tswdhw6DAzZC5kU00HCzgjxRgRd2SJFlq6aWHrBcmntOwSZyJZ2Xa6K3RgTRm4bOC9uOYQ8LV8PNQ9IBohUI4nlb9cdr8BLG-LhJpLR1w "/>
    <n v="101"/>
    <s v=" 101 | Rosa Odar Prueba "/>
    <s v=" application/json, text/plain, */* "/>
    <s v=" No aplica "/>
    <n v="20100010136"/>
    <s v="escaladocumento-query"/>
    <s v=" https://gateway-apim-test.vuce.gob.pe/pass-through-https-cert/cp2/escaladocumento-query/1.0/escala-documentos?escalaId=2227&amp;indicador=E&amp;pestanaId=65 "/>
    <n v="150"/>
    <n v="111"/>
    <s v=" https://gateway-apim-test.vuce.gob.pe/pass-through-https-cert/cp2/escaladocumento-query/1.0/escala-documentos?"/>
    <s v=" https://gateway-apim-test.vuce.gob.pe/pass-through-https-cert/cp2/escaladocumento-query/1.0/escala-documentos?"/>
    <x v="8"/>
  </r>
  <r>
    <s v="Tripulante"/>
    <x v="0"/>
    <x v="0"/>
    <x v="157"/>
    <x v="0"/>
    <s v=" https://gateway-apim-test.vuce.gob.pe/pass-through-https-cert/cp2/gestionduenave-query/1.0/escalas/2227?escalaId=2227 "/>
    <s v="No aplica"/>
    <s v=" Bearer eyJhbGciOiJSUzI1NiIsInR5cCIgOiAiSldUIiwia2lkIiA6ICJZbzNJa18xYU9XUk5QcWxPLVJVTmUzVjhESldTU2U0eUgybFp4MG52cy1rIn0.eyJleHAiOjE3NTU1MzY5NDgsImlhdCI6MTc1NTUzNTE0OCwianRpIjoiMzdjMTZjODUtYjlmMC00ZDRkLWI3MjgtOWE3OWRjMDA5MWNk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JhM2MwZjQ0Ni1iODA2LTRjZDgtYWQ0NS0xMzUyYWYwNTgwZWU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JhM2MwZjQ0Ni1iODA2LTRjZDgtYWQ0NS0xMzUyYWYwNTgwZWU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KhlRIKvZrC7T5IUiKe-z0MiJo4TiHgiMJ7eeB3YXAgE7-JqUQJUNIUqqQ0DaPmKwLqf_OPXmQYVv2obcKZK9Cj4J2j3Quy41-y_BJelBsvVkXJhipuVsBbRfHxdIF_FnfUKvz9T0vDAVedRWg1e6fVUBv6lcqq02NGD_-3XympsqgtwqatiJasGECNkGqLXGT_VbZo7bmWsRiIY6PX1JaHRK17pGtPK9lUExKtzSF8pc8Tswdhw6DAzZC5kU00HCzgjxRgRd2SJFlq6aWHrBcmntOwSZyJZ2Xa6K3RgTRm4bOC9uOYQ8LV8PNQ9IBohUI4nlb9cdr8BLG-LhJpLR1w "/>
    <n v="101"/>
    <s v=" 101 | Rosa Odar Prueba "/>
    <s v=" application/json, text/plain, */* "/>
    <s v=" No aplica "/>
    <n v="20100010136"/>
    <s v="gestionduenave-query"/>
    <s v=" https://gateway-apim-test.vuce.gob.pe/pass-through-https-cert/cp2/gestionduenave-query/1.0/escalas/2227?escalaId=2227 "/>
    <n v="119"/>
    <n v="105"/>
    <s v=" https://gateway-apim-test.vuce.gob.pe/pass-through-https-cert/cp2/gestionduenave-query/1.0/escalas/2227?"/>
    <s v=" https://gateway-apim-test.vuce.gob.pe/pass-through-https-cert/cp2/gestionduenave-query/1.0/escalas/2227?"/>
    <x v="48"/>
  </r>
  <r>
    <s v="Tripulante"/>
    <x v="0"/>
    <x v="0"/>
    <x v="160"/>
    <x v="0"/>
    <s v=" https://gateway-apim-test.vuce.gob.pe/pass-through-https-cert/cp2/gestionduenave-query/1.0/escalas/2227?escalaId=2227 "/>
    <s v="No aplica"/>
    <s v=" Bearer eyJhbGciOiJSUzI1NiIsInR5cCIgOiAiSldUIiwia2lkIiA6ICJZbzNJa18xYU9XUk5QcWxPLVJVTmUzVjhESldTU2U0eUgybFp4MG52cy1rIn0.eyJleHAiOjE3NTU1MzY5NDgsImlhdCI6MTc1NTUzNTE0OCwianRpIjoiMzdjMTZjODUtYjlmMC00ZDRkLWI3MjgtOWE3OWRjMDA5MWNk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JhM2MwZjQ0Ni1iODA2LTRjZDgtYWQ0NS0xMzUyYWYwNTgwZWU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JhM2MwZjQ0Ni1iODA2LTRjZDgtYWQ0NS0xMzUyYWYwNTgwZWU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KhlRIKvZrC7T5IUiKe-z0MiJo4TiHgiMJ7eeB3YXAgE7-JqUQJUNIUqqQ0DaPmKwLqf_OPXmQYVv2obcKZK9Cj4J2j3Quy41-y_BJelBsvVkXJhipuVsBbRfHxdIF_FnfUKvz9T0vDAVedRWg1e6fVUBv6lcqq02NGD_-3XympsqgtwqatiJasGECNkGqLXGT_VbZo7bmWsRiIY6PX1JaHRK17pGtPK9lUExKtzSF8pc8Tswdhw6DAzZC5kU00HCzgjxRgRd2SJFlq6aWHrBcmntOwSZyJZ2Xa6K3RgTRm4bOC9uOYQ8LV8PNQ9IBohUI4nlb9cdr8BLG-LhJpLR1w "/>
    <n v="101"/>
    <s v=" 101 | Rosa Odar Prueba "/>
    <s v=" application/json, text/plain, */* "/>
    <s v=" No aplica "/>
    <n v="20100010136"/>
    <s v="gestionduenave-query"/>
    <s v=" https://gateway-apim-test.vuce.gob.pe/pass-through-https-cert/cp2/gestionduenave-query/1.0/escalas/2227?escalaId=2227 "/>
    <n v="119"/>
    <n v="105"/>
    <s v=" https://gateway-apim-test.vuce.gob.pe/pass-through-https-cert/cp2/gestionduenave-query/1.0/escalas/2227?"/>
    <s v=" https://gateway-apim-test.vuce.gob.pe/pass-through-https-cert/cp2/gestionduenave-query/1.0/escalas/2227?"/>
    <x v="48"/>
  </r>
  <r>
    <s v="Tripulante"/>
    <x v="0"/>
    <x v="0"/>
    <x v="161"/>
    <x v="0"/>
    <s v=" https://gateway-apim-test.vuce.gob.pe/pass-through-https-cert/cp2/gestionduenave-query/1.0/escalas/2227?escalaId=2227 "/>
    <s v="No aplica"/>
    <s v=" Bearer eyJhbGciOiJSUzI1NiIsInR5cCIgOiAiSldUIiwia2lkIiA6ICJZbzNJa18xYU9XUk5QcWxPLVJVTmUzVjhESldTU2U0eUgybFp4MG52cy1rIn0.eyJleHAiOjE3NTU1MzY5NDgsImlhdCI6MTc1NTUzNTE0OCwianRpIjoiMzdjMTZjODUtYjlmMC00ZDRkLWI3MjgtOWE3OWRjMDA5MWNk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JhM2MwZjQ0Ni1iODA2LTRjZDgtYWQ0NS0xMzUyYWYwNTgwZWU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JhM2MwZjQ0Ni1iODA2LTRjZDgtYWQ0NS0xMzUyYWYwNTgwZWU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KhlRIKvZrC7T5IUiKe-z0MiJo4TiHgiMJ7eeB3YXAgE7-JqUQJUNIUqqQ0DaPmKwLqf_OPXmQYVv2obcKZK9Cj4J2j3Quy41-y_BJelBsvVkXJhipuVsBbRfHxdIF_FnfUKvz9T0vDAVedRWg1e6fVUBv6lcqq02NGD_-3XympsqgtwqatiJasGECNkGqLXGT_VbZo7bmWsRiIY6PX1JaHRK17pGtPK9lUExKtzSF8pc8Tswdhw6DAzZC5kU00HCzgjxRgRd2SJFlq6aWHrBcmntOwSZyJZ2Xa6K3RgTRm4bOC9uOYQ8LV8PNQ9IBohUI4nlb9cdr8BLG-LhJpLR1w "/>
    <n v="101"/>
    <s v=" 101 | Rosa Odar Prueba "/>
    <s v=" application/json, text/plain, */* "/>
    <s v=" No aplica "/>
    <n v="20100010136"/>
    <s v="gestionduenave-query"/>
    <s v=" https://gateway-apim-test.vuce.gob.pe/pass-through-https-cert/cp2/gestionduenave-query/1.0/escalas/2227?escalaId=2227 "/>
    <n v="119"/>
    <n v="105"/>
    <s v=" https://gateway-apim-test.vuce.gob.pe/pass-through-https-cert/cp2/gestionduenave-query/1.0/escalas/2227?"/>
    <s v=" https://gateway-apim-test.vuce.gob.pe/pass-through-https-cert/cp2/gestionduenave-query/1.0/escalas/2227?"/>
    <x v="48"/>
  </r>
  <r>
    <s v="Tripulante"/>
    <x v="0"/>
    <x v="0"/>
    <x v="157"/>
    <x v="0"/>
    <s v=" https://gateway-apim-test.vuce.gob.pe/pass-through-https-cert/cp2/gestionduenave-query/1.0/escalas/convoy/2227 "/>
    <s v="No aplica"/>
    <s v=" Bearer eyJhbGciOiJSUzI1NiIsInR5cCIgOiAiSldUIiwia2lkIiA6ICJZbzNJa18xYU9XUk5QcWxPLVJVTmUzVjhESldTU2U0eUgybFp4MG52cy1rIn0.eyJleHAiOjE3NTU1MzY5NDgsImlhdCI6MTc1NTUzNTE0OCwianRpIjoiMzdjMTZjODUtYjlmMC00ZDRkLWI3MjgtOWE3OWRjMDA5MWNk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JhM2MwZjQ0Ni1iODA2LTRjZDgtYWQ0NS0xMzUyYWYwNTgwZWU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JhM2MwZjQ0Ni1iODA2LTRjZDgtYWQ0NS0xMzUyYWYwNTgwZWU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KhlRIKvZrC7T5IUiKe-z0MiJo4TiHgiMJ7eeB3YXAgE7-JqUQJUNIUqqQ0DaPmKwLqf_OPXmQYVv2obcKZK9Cj4J2j3Quy41-y_BJelBsvVkXJhipuVsBbRfHxdIF_FnfUKvz9T0vDAVedRWg1e6fVUBv6lcqq02NGD_-3XympsqgtwqatiJasGECNkGqLXGT_VbZo7bmWsRiIY6PX1JaHRK17pGtPK9lUExKtzSF8pc8Tswdhw6DAzZC5kU00HCzgjxRgRd2SJFlq6aWHrBcmntOwSZyJZ2Xa6K3RgTRm4bOC9uOYQ8LV8PNQ9IBohUI4nlb9cdr8BLG-LhJpLR1w "/>
    <n v="101"/>
    <s v=" 101 | Rosa Odar Prueba "/>
    <s v=" application/json, text/plain, */* "/>
    <s v=" No aplica "/>
    <n v="20100010136"/>
    <s v="gestionduenave-query"/>
    <s v=" https://gateway-apim-test.vuce.gob.pe/pass-through-https-cert/cp2/gestionduenave-query/1.0/escalas/convoy/2227 "/>
    <n v="112"/>
    <n v="112"/>
    <s v=" https://gateway-apim-test.vuce.gob.pe/pass-through-https-cert/cp2/gestionduenave-query/1.0/escalas/convoy/2227 "/>
    <s v=" https://gateway-apim-test.vuce.gob.pe/pass-through-https-cert/cp2/gestionduenave-query/1.0/escalas/convoy/2227 "/>
    <x v="50"/>
  </r>
  <r>
    <s v="Tripulante"/>
    <x v="0"/>
    <x v="0"/>
    <x v="160"/>
    <x v="0"/>
    <s v=" https://gateway-apim-test.vuce.gob.pe/pass-through-https-cert/cp2/gestionduenave-query/1.0/escalas/convoy/2227 "/>
    <s v="No aplica"/>
    <s v=" Bearer eyJhbGciOiJSUzI1NiIsInR5cCIgOiAiSldUIiwia2lkIiA6ICJZbzNJa18xYU9XUk5QcWxPLVJVTmUzVjhESldTU2U0eUgybFp4MG52cy1rIn0.eyJleHAiOjE3NTU1MzY5NDgsImlhdCI6MTc1NTUzNTE0OCwianRpIjoiMzdjMTZjODUtYjlmMC00ZDRkLWI3MjgtOWE3OWRjMDA5MWNk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JhM2MwZjQ0Ni1iODA2LTRjZDgtYWQ0NS0xMzUyYWYwNTgwZWU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JhM2MwZjQ0Ni1iODA2LTRjZDgtYWQ0NS0xMzUyYWYwNTgwZWU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KhlRIKvZrC7T5IUiKe-z0MiJo4TiHgiMJ7eeB3YXAgE7-JqUQJUNIUqqQ0DaPmKwLqf_OPXmQYVv2obcKZK9Cj4J2j3Quy41-y_BJelBsvVkXJhipuVsBbRfHxdIF_FnfUKvz9T0vDAVedRWg1e6fVUBv6lcqq02NGD_-3XympsqgtwqatiJasGECNkGqLXGT_VbZo7bmWsRiIY6PX1JaHRK17pGtPK9lUExKtzSF8pc8Tswdhw6DAzZC5kU00HCzgjxRgRd2SJFlq6aWHrBcmntOwSZyJZ2Xa6K3RgTRm4bOC9uOYQ8LV8PNQ9IBohUI4nlb9cdr8BLG-LhJpLR1w "/>
    <n v="101"/>
    <s v=" 101 | Rosa Odar Prueba "/>
    <s v=" application/json, text/plain, */* "/>
    <s v=" No aplica "/>
    <n v="20100010136"/>
    <s v="gestionduenave-query"/>
    <s v=" https://gateway-apim-test.vuce.gob.pe/pass-through-https-cert/cp2/gestionduenave-query/1.0/escalas/convoy/2227 "/>
    <n v="112"/>
    <n v="112"/>
    <s v=" https://gateway-apim-test.vuce.gob.pe/pass-through-https-cert/cp2/gestionduenave-query/1.0/escalas/convoy/2227 "/>
    <s v=" https://gateway-apim-test.vuce.gob.pe/pass-through-https-cert/cp2/gestionduenave-query/1.0/escalas/convoy/2227 "/>
    <x v="50"/>
  </r>
  <r>
    <s v="Tripulante"/>
    <x v="0"/>
    <x v="0"/>
    <x v="161"/>
    <x v="0"/>
    <s v=" https://gateway-apim-test.vuce.gob.pe/pass-through-https-cert/cp2/gestionduenave-query/1.0/escalas/convoy/2227 "/>
    <s v="No aplica"/>
    <s v=" Bearer eyJhbGciOiJSUzI1NiIsInR5cCIgOiAiSldUIiwia2lkIiA6ICJZbzNJa18xYU9XUk5QcWxPLVJVTmUzVjhESldTU2U0eUgybFp4MG52cy1rIn0.eyJleHAiOjE3NTU1MzY5NDgsImlhdCI6MTc1NTUzNTE0OCwianRpIjoiMzdjMTZjODUtYjlmMC00ZDRkLWI3MjgtOWE3OWRjMDA5MWNk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JhM2MwZjQ0Ni1iODA2LTRjZDgtYWQ0NS0xMzUyYWYwNTgwZWU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JhM2MwZjQ0Ni1iODA2LTRjZDgtYWQ0NS0xMzUyYWYwNTgwZWU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KhlRIKvZrC7T5IUiKe-z0MiJo4TiHgiMJ7eeB3YXAgE7-JqUQJUNIUqqQ0DaPmKwLqf_OPXmQYVv2obcKZK9Cj4J2j3Quy41-y_BJelBsvVkXJhipuVsBbRfHxdIF_FnfUKvz9T0vDAVedRWg1e6fVUBv6lcqq02NGD_-3XympsqgtwqatiJasGECNkGqLXGT_VbZo7bmWsRiIY6PX1JaHRK17pGtPK9lUExKtzSF8pc8Tswdhw6DAzZC5kU00HCzgjxRgRd2SJFlq6aWHrBcmntOwSZyJZ2Xa6K3RgTRm4bOC9uOYQ8LV8PNQ9IBohUI4nlb9cdr8BLG-LhJpLR1w "/>
    <n v="101"/>
    <s v=" 101 | Rosa Odar Prueba "/>
    <s v=" application/json, text/plain, */* "/>
    <s v=" No aplica "/>
    <n v="20100010136"/>
    <s v="gestionduenave-query"/>
    <s v=" https://gateway-apim-test.vuce.gob.pe/pass-through-https-cert/cp2/gestionduenave-query/1.0/escalas/convoy/2227 "/>
    <n v="112"/>
    <n v="112"/>
    <s v=" https://gateway-apim-test.vuce.gob.pe/pass-through-https-cert/cp2/gestionduenave-query/1.0/escalas/convoy/2227 "/>
    <s v=" https://gateway-apim-test.vuce.gob.pe/pass-through-https-cert/cp2/gestionduenave-query/1.0/escalas/convoy/2227 "/>
    <x v="50"/>
  </r>
  <r>
    <s v="Tripulante"/>
    <x v="0"/>
    <x v="0"/>
    <x v="160"/>
    <x v="2"/>
    <s v=" https://gateway-apim-test.vuce.gob.pe/pass-through-https-cert/cp2/processdue/1.0/camunda/init "/>
    <s v=" {&quot;acronimo&quot;:&quot;LT&quot;,&quot;tipoSeguimientoId&quot;:1,&quot;document&quot;:&quot;&quot;,&quot;documentInstance&quot;:&quot;&quot;,&quot;body&quot;:{&quot;listaTripulanteId&quot;:null,&quot;escalaId&quot;:2227,&quot;indicadorEs&quot;:&quot;E&quot;,&quot;indTripulante&quot;:true,&quot;tripulantes&quot;:[{&quot;tripulanteId&quot;:null,&quot;rango&quot;:&quot;X&quot;,&quot;capitan&quot;:false,&quot;filenetGuid&quot;:&quot;1015BE98-0000-C919-9D58-2E7D26045C42&quot;,&quot;fechaVctoFiebre&quot;:null,&quot;opb&quot;:false,&quot;fechaEmision&quot;:&quot;2025-08-04T05:00:00.000Z&quot;,&quot;numLibEmbarque&quot;:&quot;123&quot;,&quot;efectoTripulantes&quot;:[],&quot;persona&quot;:{&quot;personaId&quot;:764,&quot;nombrePersona&quot;:&quot;JUAN&quot;,&quot;primerApellido&quot;:&quot;ARMAS&quot;,&quot;segundoApellido&quot;:&quot;RUIZ&quot;,&quot;fechaNacimiento&quot;:&quot;1971-04-04T05:00:00.000Z&quot;,&quot;lugarNacimiento&quot;:&quot;&quot;,&quot;tipoDctoId&quot;:&quot;01&quot;,&quot;numeroDcto&quot;:&quot;12345678&quot;,&quot;fechaExpiraDcto&quot;:&quot;2029-01-30T05:00:00.000Z&quot;,&quot;sexo&quot;:&quot;M&quot;,&quot;paisNacionalidadId&quot;:446,&quot;paisNacimientoId&quot;:446},&quot;estado&quot;:&quot;S&quot;},{&quot;tripulanteId&quot;:null,&quot;rango&quot;:&quot;CHEF DE COCINA 1&quot;,&quot;capitan&quot;:null,&quot;filenetGuid&quot;:null,&quot;fechaVctoFiebre&quot;:&quot;2025-10-15T05:00:00.000Z&quot;,&quot;opb&quot;:null,&quot;fechaEmision&quot;:&quot;2020-08-14T05:00:00.000Z&quot;,&quot;numLibEmbarque&quot;:&quot;1234567&quot;,&quot;efectoTripulantes&quot;:[],&quot;persona&quot;:{&quot;personaId&quot;:17,&quot;nombrePersona&quot;:&quot;URPI&quot;,&quot;primerApellido&quot;:&quot;SALGUERO&quot;,&quot;segundoApellido&quot;:&quot;UMBO&quot;,&quot;fechaNacimiento&quot;:&quot;1940-09-14T05:00:00.000Z&quot;,&quot;tipoDctoId&quot;:&quot;07&quot;,&quot;numeroDcto&quot;:&quot;104000414&quot;,&quot;fechaExpiraDcto&quot;:&quot;2035-05-25T05:00:00.000Z&quot;,&quot;sexo&quot;:&quot;F&quot;,&quot;paisNacionalidadId&quot;:322,&quot;paisNacimientoId&quot;:279},&quot;estado&quot;:&quot;S&quot;},{&quot;tripulanteId&quot;:null,&quot;rango&quot;:&quot;CHEF DE COCINA 1&quot;,&quot;capitan&quot;:null,&quot;filenetGuid&quot;:null,&quot;fechaVctoFiebre&quot;:&quot;2025-10-15T05:00:00.000Z&quot;,&quot;opb&quot;:null,&quot;fechaEmision&quot;:&quot;2020-08-14T05:00:00.000Z&quot;,&quot;numLibEmbarque&quot;:&quot;1234567&quot;,&quot;efectoTripulantes&quot;:[],&quot;persona&quot;:{&quot;personaId&quot;:4,&quot;nombrePersona&quot;:&quot;GLADYS&quot;,&quot;primerApellido&quot;:&quot;RIOS&quot;,&quot;segundoApellido&quot;:&quot;MEDINA&quot;,&quot;fechaNacimiento&quot;:&quot;1940-09-14T05:00:00.000Z&quot;,&quot;tipoDctoId&quot;:&quot;01&quot;,&quot;numeroDcto&quot;:&quot;10200041&quot;,&quot;fechaExpiraDcto&quot;:&quot;2035-05-25T05:00:00.000Z&quot;,&quot;sexo&quot;:&quot;F&quot;,&quot;paisNacionalidadId&quot;:322,&quot;paisNacimientoId&quot;:279},&quot;estado&quot;:&quot;S&quot;}],&quot;tipoSeguimiento&quot;:1,&quot;comentario&quot;:&quot;&quot;},&quot;anuncio&quot;:false,&quot;id&quot;:null,&quot;registerArrival&quot;:false,&quot;directReception&quot;:false,&quot;corrected&quot;:false,&quot;requiredNill&quot;:false,&quot;escalaId&quot;:2227,&quot;acronymList&quot;:[&quot;LT&quot;,&quot;LP&quot;,&quot;DGA&quot;]}"/>
    <s v=" Bearer eyJhbGciOiJSUzI1NiIsInR5cCIgOiAiSldUIiwia2lkIiA6ICJZbzNJa18xYU9XUk5QcWxPLVJVTmUzVjhESldTU2U0eUgybFp4MG52cy1rIn0.eyJleHAiOjE3NTU1MzY5NDgsImlhdCI6MTc1NTUzNTE0OCwianRpIjoiMzdjMTZjODUtYjlmMC00ZDRkLWI3MjgtOWE3OWRjMDA5MWNk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JhM2MwZjQ0Ni1iODA2LTRjZDgtYWQ0NS0xMzUyYWYwNTgwZWU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JhM2MwZjQ0Ni1iODA2LTRjZDgtYWQ0NS0xMzUyYWYwNTgwZWU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KhlRIKvZrC7T5IUiKe-z0MiJo4TiHgiMJ7eeB3YXAgE7-JqUQJUNIUqqQ0DaPmKwLqf_OPXmQYVv2obcKZK9Cj4J2j3Quy41-y_BJelBsvVkXJhipuVsBbRfHxdIF_FnfUKvz9T0vDAVedRWg1e6fVUBv6lcqq02NGD_-3XympsqgtwqatiJasGECNkGqLXGT_VbZo7bmWsRiIY6PX1JaHRK17pGtPK9lUExKtzSF8pc8Tswdhw6DAzZC5kU00HCzgjxRgRd2SJFlq6aWHrBcmntOwSZyJZ2Xa6K3RgTRm4bOC9uOYQ8LV8PNQ9IBohUI4nlb9cdr8BLG-LhJpLR1w "/>
    <n v="101"/>
    <s v=" 101 | Rosa Odar Prueba "/>
    <s v=" application/json, text/plain, */* "/>
    <s v=" application/json "/>
    <n v="20100010136"/>
    <s v="processdue"/>
    <s v=" https://gateway-apim-test.vuce.gob.pe/pass-through-https-cert/cp2/processdue/1.0/camunda/init "/>
    <n v="95"/>
    <n v="95"/>
    <s v=" https://gateway-apim-test.vuce.gob.pe/pass-through-https-cert/cp2/processdue/1.0/camunda/init "/>
    <s v=" https://gateway-apim-test.vuce.gob.pe/pass-through-https-cert/cp2/processdue/1.0/camunda/init "/>
    <x v="19"/>
  </r>
  <r>
    <s v="Tripulante"/>
    <x v="0"/>
    <x v="0"/>
    <x v="161"/>
    <x v="2"/>
    <s v=" https://gateway-apim-test.vuce.gob.pe/pass-through-https-cert/cp2/processdue/1.0/camunda/init "/>
    <s v=" {&quot;acronimo&quot;:&quot;LT&quot;,&quot;tipoSeguimientoId&quot;:2,&quot;document&quot;:&quot;&quot;,&quot;documentInstance&quot;:&quot;&quot;,&quot;body&quot;:{&quot;listaTripulanteId&quot;:1770,&quot;escalaId&quot;:2227,&quot;indicadorEs&quot;:&quot;E&quot;,&quot;indTripulante&quot;:true,&quot;tripulantes&quot;:[{&quot;tripulanteId&quot;:7531,&quot;rango&quot;:&quot;X&quot;,&quot;capitan&quot;:true,&quot;filenetGuid&quot;:&quot;1015BE98-0000-C919-9D58-2E7D26045C42&quot;,&quot;fechaVctoFiebre&quot;:null,&quot;opb&quot;:false,&quot;fechaEmision&quot;:&quot;2025-08-04T05:00:00.000Z&quot;,&quot;numLibEmbarque&quot;:&quot;123&quot;,&quot;efectoTripulantes&quot;:[],&quot;persona&quot;:{&quot;personaId&quot;:764,&quot;nombrePersona&quot;:&quot;JUAN&quot;,&quot;primerApellido&quot;:&quot;ARMAS&quot;,&quot;segundoApellido&quot;:&quot;RUIZ&quot;,&quot;fechaNacimiento&quot;:&quot;1971-04-04T05:00:00.000Z&quot;,&quot;lugarNacimiento&quot;:&quot;&quot;,&quot;tipoDctoId&quot;:&quot;01&quot;,&quot;numeroDcto&quot;:&quot;12345678&quot;,&quot;fechaExpiraDcto&quot;:&quot;2029-01-30T05:00:00.000Z&quot;,&quot;sexo&quot;:&quot;M&quot;,&quot;paisNacionalidadId&quot;:446,&quot;paisNacimientoId&quot;:446},&quot;estado&quot;:&quot;S&quot;},{&quot;tripulanteId&quot;:7532,&quot;rango&quot;:&quot;CHEF DE COCINA 1&quot;,&quot;capitan&quot;:false,&quot;fechaVctoFiebre&quot;:&quot;2025-10-15T05:00:00.000Z&quot;,&quot;opb&quot;:true,&quot;fechaEmision&quot;:&quot;2020-08-14T05:00:00.000Z&quot;,&quot;numLibEmbarque&quot;:&quot;1234567&quot;,&quot;efectoTripulantes&quot;:[],&quot;persona&quot;:{&quot;personaId&quot;:17,&quot;nombrePersona&quot;:&quot;URPI&quot;,&quot;primerApellido&quot;:&quot;SALGUERO&quot;,&quot;segundoApellido&quot;:&quot;UMBO&quot;,&quot;fechaNacimiento&quot;:&quot;1940-09-14T05:00:00.000Z&quot;,&quot;tipoDctoId&quot;:&quot;07&quot;,&quot;numeroDcto&quot;:&quot;104000414&quot;,&quot;fechaExpiraDcto&quot;:&quot;2035-05-25T05:00:00.000Z&quot;,&quot;sexo&quot;:&quot;F&quot;,&quot;paisNacionalidadId&quot;:322,&quot;paisNacimientoId&quot;:279},&quot;estado&quot;:&quot;S&quot;},{&quot;tripulanteId&quot;:7533,&quot;rango&quot;:&quot;CHEF DE COCINA 1&quot;,&quot;capitan&quot;:false,&quot;fechaVctoFiebre&quot;:&quot;2025-10-15T05:00:00.000Z&quot;,&quot;opb&quot;:false,&quot;fechaEmision&quot;:&quot;2020-08-14T05:00:00.000Z&quot;,&quot;numLibEmbarque&quot;:&quot;1234567&quot;,&quot;efectoTripulantes&quot;:[],&quot;persona&quot;:{&quot;personaId&quot;:4,&quot;nombrePersona&quot;:&quot;GLADYS&quot;,&quot;primerApellido&quot;:&quot;RIOS&quot;,&quot;segundoApellido&quot;:&quot;MEDINA&quot;,&quot;fechaNacimiento&quot;:&quot;1940-09-14T05:00:00.000Z&quot;,&quot;tipoDctoId&quot;:&quot;01&quot;,&quot;numeroDcto&quot;:&quot;10200041&quot;,&quot;fechaExpiraDcto&quot;:&quot;2035-05-25T05:00:00.000Z&quot;,&quot;sexo&quot;:&quot;F&quot;,&quot;paisNacionalidadId&quot;:322,&quot;paisNacimientoId&quot;:279},&quot;estado&quot;:&quot;S&quot;}],&quot;tipoSeguimiento&quot;:2,&quot;comentario&quot;:null},&quot;anuncio&quot;:false,&quot;id&quot;:null,&quot;registerArrival&quot;:false,&quot;directReception&quot;:false,&quot;corrected&quot;:false,&quot;requiredNill&quot;:false,&quot;escalaId&quot;:2227,&quot;acronymList&quot;:[&quot;LT&quot;,&quot;LP&quot;,&quot;DGA&quot;]} "/>
    <s v=" Bearer eyJhbGciOiJSUzI1NiIsInR5cCIgOiAiSldUIiwia2lkIiA6ICJZbzNJa18xYU9XUk5QcWxPLVJVTmUzVjhESldTU2U0eUgybFp4MG52cy1rIn0.eyJleHAiOjE3NTU1MzY5NDgsImlhdCI6MTc1NTUzNTE0OCwianRpIjoiMzdjMTZjODUtYjlmMC00ZDRkLWI3MjgtOWE3OWRjMDA5MWNkIiwiaXNzIjoiaHR0cHM6Ly9hdXRob3JpemUtdGVzdC52dWNlLmdvYi5wZS9hdXRoMi9yZWFsbXMvYXV0ZW50aWNhY2lvbjIiLCJhdWQiOiJhY2NvdW50Iiwic3ViIjoiZjo1ODY4MTA4Zi0yZTdkLTQ4NGEtYTZkYi00ZWYyMmZhZjJlYWE6Y3AtY2VydGktMDJAZ21haWwuY29tIiwidHlwIjoiQmVhcmVyIiwiYXpwIjoibGFuZGluZy1hdXRoMiIsInNlc3Npb25fc3RhdGUiOiJhM2MwZjQ0Ni1iODA2LTRjZDgtYWQ0NS0xMzUyYWYwNTgwZWU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JhM2MwZjQ0Ni1iODA2LTRjZDgtYWQ0NS0xMzUyYWYwNTgwZWUiLCJlbWFpbF92ZXJpZmllZCI6ZmFsc2UsImRlc1RpcG9Eb2N1bWVudG8iOiJETkkiLCJjb2RUaXBvRG9jdW1lbnRvIjoiMiIsInByZWZlcnJlZF91c2VybmFtZSI6ImNwLWNlcnRpLTAyQGdtYWlsLmNvbSIsIm51bWVyb0RvY3VtZW50byI6IjcwODIwMzgzIiwiYXBlTWF0ZXJubyI6IlBydWViYSIsIm5vbWJyZUNvbXBsZXRvIjoiUm9zYSBPZGFyIFBydWViYSIsImFwZVBhdGVybm8iOiJPZGFyIiwiZW1haWwiOiJjcC1jZXJ0aS0wMkBnbWFpbC5jb20iLCJub21icmVzIjoiUm9zYSJ9.KhlRIKvZrC7T5IUiKe-z0MiJo4TiHgiMJ7eeB3YXAgE7-JqUQJUNIUqqQ0DaPmKwLqf_OPXmQYVv2obcKZK9Cj4J2j3Quy41-y_BJelBsvVkXJhipuVsBbRfHxdIF_FnfUKvz9T0vDAVedRWg1e6fVUBv6lcqq02NGD_-3XympsqgtwqatiJasGECNkGqLXGT_VbZo7bmWsRiIY6PX1JaHRK17pGtPK9lUExKtzSF8pc8Tswdhw6DAzZC5kU00HCzgjxRgRd2SJFlq6aWHrBcmntOwSZyJZ2Xa6K3RgTRm4bOC9uOYQ8LV8PNQ9IBohUI4nlb9cdr8BLG-LhJpLR1w "/>
    <n v="101"/>
    <s v=" 101 | Rosa Odar Prueba "/>
    <s v=" application/json, text/plain, */* "/>
    <s v=" application/json "/>
    <n v="20100010136"/>
    <s v="processdue"/>
    <s v=" https://gateway-apim-test.vuce.gob.pe/pass-through-https-cert/cp2/processdue/1.0/camunda/init "/>
    <n v="95"/>
    <n v="95"/>
    <s v=" https://gateway-apim-test.vuce.gob.pe/pass-through-https-cert/cp2/processdue/1.0/camunda/init "/>
    <s v=" https://gateway-apim-test.vuce.gob.pe/pass-through-https-cert/cp2/processdue/1.0/camunda/init "/>
    <x v="19"/>
  </r>
  <r>
    <s v="Tripulante - Opinar"/>
    <x v="0"/>
    <x v="0"/>
    <x v="159"/>
    <x v="0"/>
    <s v=" https://gateway-apim-test.vuce.gob.pe/pass-through-https-cert/cp2/cambioagenciatripulante-query/1.0/efectopersonal/lista "/>
    <s v="No aplica"/>
    <s v=" Bearer eyJhbGciOiJSUzI1NiIsInR5cCIgOiAiSldUIiwia2lkIiA6ICJZbzNJa18xYU9XUk5QcWxPLVJVTmUzVjhESldTU2U0eUgybFp4MG52cy1rIn0.eyJleHAiOjE3NTU1MzgzNjgsImlhdCI6MTc1NTUzNjU2OCwianRpIjoiZGM4NGJkYWQtNGEyOC00Y2I4LWFlN2ItNzVmNmQxMDlmZDVhIiwiaXNzIjoiaHR0cHM6Ly9hdXRob3JpemUtdGVzdC52dWNlLmdvYi5wZS9hdXRoMi9yZWFsbXMvYXV0ZW50aWNhY2lvbjIiLCJhdWQiOiJhY2NvdW50Iiwic3ViIjoiZjo1ODY4MTA4Zi0yZTdkLTQ4NGEtYTZkYi00ZWYyMmZhZjJlYWE6Y3AtY2VydGktMDdAZ21haWwuY29tIiwidHlwIjoiQmVhcmVyIiwiYXpwIjoibGFuZGluZy1hdXRoMiIsInNlc3Npb25fc3RhdGUiOiIxODQ2Y2VmNi0zM2RjLTRiMGQtYjE3ZS02ZDllMjk1YmJiZDY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xODQ2Y2VmNi0zM2RjLTRiMGQtYjE3ZS02ZDllMjk1YmJiZDYiLCJlbWFpbF92ZXJpZmllZCI6ZmFsc2UsImRlc1RpcG9Eb2N1bWVudG8iOiJETkkiLCJjb2RUaXBvRG9jdW1lbnRvIjoiMiIsInByZWZlcnJlZF91c2VybmFtZSI6ImNwLWNlcnRpLTA3QGdtYWlsLmNvbSIsIm51bWVyb0RvY3VtZW50byI6IjQwODk4MDAyIiwiYXBlTWF0ZXJubyI6Ikh1YW1hbiIsIm5vbWJyZUNvbXBsZXRvIjoiRmVsaXBlIFRvcnJlcyBIdWFtYW4iLCJhcGVQYXRlcm5vIjoiVG9ycmVzIiwiZW1haWwiOiJjcC1jZXJ0aS0wN0BnbWFpbC5jb20iLCJub21icmVzIjoiRmVsaXBlIn0.uXOdAnd20WwtbowuwCiX0YVBlEQQlYJtYgHiqwLkD2qhRUkTwL_3kBpy0zswyfupgMNEGMccY_wrwSjP_ZWZIUVJMxvoyV7gkHHz9sv0KDTKpUqwh8_IijV7xhQTwDMS4rfpvjDIBexMtyjEjgDuy6f9uMJMHK2ltqfpHzNuF2twLNrEdb2G4HLYR_CvttmecbU8Z-kVuxvC28XYRYlTsLF5WvZYefENAFkNSnbe-Zski09Lc35q6hzwNuccFlqhsa4cJsttL3f9nnSTnoE3BQZm0RYur9QX1Gkvb1_IyGzfxGfBzGoZrbnwhU1ijHa1VgXWXFXI9UjnAaTZdBMc4g "/>
    <n v="106"/>
    <s v=" 106 | Felipe Torres Huaman "/>
    <s v=" application/json, text/plain, */* "/>
    <s v=" No aplica "/>
    <n v="20551239692"/>
    <s v="cambioagenciatripulante-query"/>
    <s v=" https://gateway-apim-test.vuce.gob.pe/pass-through-https-cert/cp2/cambioagenciatripulante-query/1.0/efectopersonal/lista "/>
    <n v="122"/>
    <n v="102"/>
    <s v=" https://gateway-apim-test.vuce.gob.pe/pass-through-https-cert/cp2/cambioagenciatripulante-query/1.0/e"/>
    <s v=" https://gateway-apim-test.vuce.gob.pe/pass-through-https-cert/cp2/cambioagenciatripulante-query/1.0/e"/>
    <x v="226"/>
  </r>
  <r>
    <s v="Tripulante - Opinar"/>
    <x v="0"/>
    <x v="0"/>
    <x v="159"/>
    <x v="0"/>
    <s v=" https://gateway-apim-test.vuce.gob.pe/pass-through-https-cert/cp2/cambioagenciatripulante-query/1.0/listatripulante/lista/2227 "/>
    <s v="No aplica"/>
    <s v=" Bearer eyJhbGciOiJSUzI1NiIsInR5cCIgOiAiSldUIiwia2lkIiA6ICJZbzNJa18xYU9XUk5QcWxPLVJVTmUzVjhESldTU2U0eUgybFp4MG52cy1rIn0.eyJleHAiOjE3NTU1MzgzNjgsImlhdCI6MTc1NTUzNjU2OCwianRpIjoiZGM4NGJkYWQtNGEyOC00Y2I4LWFlN2ItNzVmNmQxMDlmZDVhIiwiaXNzIjoiaHR0cHM6Ly9hdXRob3JpemUtdGVzdC52dWNlLmdvYi5wZS9hdXRoMi9yZWFsbXMvYXV0ZW50aWNhY2lvbjIiLCJhdWQiOiJhY2NvdW50Iiwic3ViIjoiZjo1ODY4MTA4Zi0yZTdkLTQ4NGEtYTZkYi00ZWYyMmZhZjJlYWE6Y3AtY2VydGktMDdAZ21haWwuY29tIiwidHlwIjoiQmVhcmVyIiwiYXpwIjoibGFuZGluZy1hdXRoMiIsInNlc3Npb25fc3RhdGUiOiIxODQ2Y2VmNi0zM2RjLTRiMGQtYjE3ZS02ZDllMjk1YmJiZDY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xODQ2Y2VmNi0zM2RjLTRiMGQtYjE3ZS02ZDllMjk1YmJiZDYiLCJlbWFpbF92ZXJpZmllZCI6ZmFsc2UsImRlc1RpcG9Eb2N1bWVudG8iOiJETkkiLCJjb2RUaXBvRG9jdW1lbnRvIjoiMiIsInByZWZlcnJlZF91c2VybmFtZSI6ImNwLWNlcnRpLTA3QGdtYWlsLmNvbSIsIm51bWVyb0RvY3VtZW50byI6IjQwODk4MDAyIiwiYXBlTWF0ZXJubyI6Ikh1YW1hbiIsIm5vbWJyZUNvbXBsZXRvIjoiRmVsaXBlIFRvcnJlcyBIdWFtYW4iLCJhcGVQYXRlcm5vIjoiVG9ycmVzIiwiZW1haWwiOiJjcC1jZXJ0aS0wN0BnbWFpbC5jb20iLCJub21icmVzIjoiRmVsaXBlIn0.uXOdAnd20WwtbowuwCiX0YVBlEQQlYJtYgHiqwLkD2qhRUkTwL_3kBpy0zswyfupgMNEGMccY_wrwSjP_ZWZIUVJMxvoyV7gkHHz9sv0KDTKpUqwh8_IijV7xhQTwDMS4rfpvjDIBexMtyjEjgDuy6f9uMJMHK2ltqfpHzNuF2twLNrEdb2G4HLYR_CvttmecbU8Z-kVuxvC28XYRYlTsLF5WvZYefENAFkNSnbe-Zski09Lc35q6hzwNuccFlqhsa4cJsttL3f9nnSTnoE3BQZm0RYur9QX1Gkvb1_IyGzfxGfBzGoZrbnwhU1ijHa1VgXWXFXI9UjnAaTZdBMc4g "/>
    <n v="106"/>
    <s v=" 106 | Felipe Torres Huaman "/>
    <s v=" application/json, text/plain, */* "/>
    <s v=" No aplica "/>
    <n v="20551239692"/>
    <s v="cambioagenciatripulante-query"/>
    <s v=" https://gateway-apim-test.vuce.gob.pe/pass-through-https-cert/cp2/cambioagenciatripulante-query/1.0/listatripulante/lista/2227 "/>
    <n v="128"/>
    <n v="128"/>
    <s v=" https://gateway-apim-test.vuce.gob.pe/pass-through-https-cert/cp2/cambioagenciatripulante-query/1.0/listatripulante/lista/2227 "/>
    <s v=" https://gateway-apim-test.vuce.gob.pe/pass-through-https-cert/cp2/cambioagenciatripulante-query/1.0/listatripulante/lista/2227 "/>
    <x v="229"/>
  </r>
  <r>
    <s v="Tripulante - Opinar"/>
    <x v="0"/>
    <x v="0"/>
    <x v="159"/>
    <x v="0"/>
    <s v=" https://gateway-apim-test.vuce.gob.pe/pass-through-https-cert/cp2/cambioagenciatripulante-query/1.0/pais/lista "/>
    <s v="No aplica"/>
    <s v=" Bearer eyJhbGciOiJSUzI1NiIsInR5cCIgOiAiSldUIiwia2lkIiA6ICJZbzNJa18xYU9XUk5QcWxPLVJVTmUzVjhESldTU2U0eUgybFp4MG52cy1rIn0.eyJleHAiOjE3NTU1MzgzNjgsImlhdCI6MTc1NTUzNjU2OCwianRpIjoiZGM4NGJkYWQtNGEyOC00Y2I4LWFlN2ItNzVmNmQxMDlmZDVhIiwiaXNzIjoiaHR0cHM6Ly9hdXRob3JpemUtdGVzdC52dWNlLmdvYi5wZS9hdXRoMi9yZWFsbXMvYXV0ZW50aWNhY2lvbjIiLCJhdWQiOiJhY2NvdW50Iiwic3ViIjoiZjo1ODY4MTA4Zi0yZTdkLTQ4NGEtYTZkYi00ZWYyMmZhZjJlYWE6Y3AtY2VydGktMDdAZ21haWwuY29tIiwidHlwIjoiQmVhcmVyIiwiYXpwIjoibGFuZGluZy1hdXRoMiIsInNlc3Npb25fc3RhdGUiOiIxODQ2Y2VmNi0zM2RjLTRiMGQtYjE3ZS02ZDllMjk1YmJiZDY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xODQ2Y2VmNi0zM2RjLTRiMGQtYjE3ZS02ZDllMjk1YmJiZDYiLCJlbWFpbF92ZXJpZmllZCI6ZmFsc2UsImRlc1RpcG9Eb2N1bWVudG8iOiJETkkiLCJjb2RUaXBvRG9jdW1lbnRvIjoiMiIsInByZWZlcnJlZF91c2VybmFtZSI6ImNwLWNlcnRpLTA3QGdtYWlsLmNvbSIsIm51bWVyb0RvY3VtZW50byI6IjQwODk4MDAyIiwiYXBlTWF0ZXJubyI6Ikh1YW1hbiIsIm5vbWJyZUNvbXBsZXRvIjoiRmVsaXBlIFRvcnJlcyBIdWFtYW4iLCJhcGVQYXRlcm5vIjoiVG9ycmVzIiwiZW1haWwiOiJjcC1jZXJ0aS0wN0BnbWFpbC5jb20iLCJub21icmVzIjoiRmVsaXBlIn0.uXOdAnd20WwtbowuwCiX0YVBlEQQlYJtYgHiqwLkD2qhRUkTwL_3kBpy0zswyfupgMNEGMccY_wrwSjP_ZWZIUVJMxvoyV7gkHHz9sv0KDTKpUqwh8_IijV7xhQTwDMS4rfpvjDIBexMtyjEjgDuy6f9uMJMHK2ltqfpHzNuF2twLNrEdb2G4HLYR_CvttmecbU8Z-kVuxvC28XYRYlTsLF5WvZYefENAFkNSnbe-Zski09Lc35q6hzwNuccFlqhsa4cJsttL3f9nnSTnoE3BQZm0RYur9QX1Gkvb1_IyGzfxGfBzGoZrbnwhU1ijHa1VgXWXFXI9UjnAaTZdBMc4g "/>
    <n v="106"/>
    <s v=" 106 | Felipe Torres Huaman "/>
    <s v=" application/json, text/plain, */* "/>
    <s v=" No aplica "/>
    <n v="20551239692"/>
    <s v="cambioagenciatripulante-query"/>
    <s v=" https://gateway-apim-test.vuce.gob.pe/pass-through-https-cert/cp2/cambioagenciatripulante-query/1.0/pais/lista "/>
    <n v="112"/>
    <n v="112"/>
    <s v=" https://gateway-apim-test.vuce.gob.pe/pass-through-https-cert/cp2/cambioagenciatripulante-query/1.0/pais/lista "/>
    <s v=" https://gateway-apim-test.vuce.gob.pe/pass-through-https-cert/cp2/cambioagenciatripulante-query/1.0/pais/lista "/>
    <x v="177"/>
  </r>
  <r>
    <s v="Tripulante - Opinar"/>
    <x v="0"/>
    <x v="0"/>
    <x v="159"/>
    <x v="0"/>
    <s v=" https://gateway-apim-test.vuce.gob.pe/pass-through-https-cert/cp2/cambioagenciatripulante-query/1.0/tripulante/lista/2227 "/>
    <s v="No aplica"/>
    <s v=" Bearer eyJhbGciOiJSUzI1NiIsInR5cCIgOiAiSldUIiwia2lkIiA6ICJZbzNJa18xYU9XUk5QcWxPLVJVTmUzVjhESldTU2U0eUgybFp4MG52cy1rIn0.eyJleHAiOjE3NTU1MzgzNjgsImlhdCI6MTc1NTUzNjU2OCwianRpIjoiZGM4NGJkYWQtNGEyOC00Y2I4LWFlN2ItNzVmNmQxMDlmZDVhIiwiaXNzIjoiaHR0cHM6Ly9hdXRob3JpemUtdGVzdC52dWNlLmdvYi5wZS9hdXRoMi9yZWFsbXMvYXV0ZW50aWNhY2lvbjIiLCJhdWQiOiJhY2NvdW50Iiwic3ViIjoiZjo1ODY4MTA4Zi0yZTdkLTQ4NGEtYTZkYi00ZWYyMmZhZjJlYWE6Y3AtY2VydGktMDdAZ21haWwuY29tIiwidHlwIjoiQmVhcmVyIiwiYXpwIjoibGFuZGluZy1hdXRoMiIsInNlc3Npb25fc3RhdGUiOiIxODQ2Y2VmNi0zM2RjLTRiMGQtYjE3ZS02ZDllMjk1YmJiZDY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xODQ2Y2VmNi0zM2RjLTRiMGQtYjE3ZS02ZDllMjk1YmJiZDYiLCJlbWFpbF92ZXJpZmllZCI6ZmFsc2UsImRlc1RpcG9Eb2N1bWVudG8iOiJETkkiLCJjb2RUaXBvRG9jdW1lbnRvIjoiMiIsInByZWZlcnJlZF91c2VybmFtZSI6ImNwLWNlcnRpLTA3QGdtYWlsLmNvbSIsIm51bWVyb0RvY3VtZW50byI6IjQwODk4MDAyIiwiYXBlTWF0ZXJubyI6Ikh1YW1hbiIsIm5vbWJyZUNvbXBsZXRvIjoiRmVsaXBlIFRvcnJlcyBIdWFtYW4iLCJhcGVQYXRlcm5vIjoiVG9ycmVzIiwiZW1haWwiOiJjcC1jZXJ0aS0wN0BnbWFpbC5jb20iLCJub21icmVzIjoiRmVsaXBlIn0.uXOdAnd20WwtbowuwCiX0YVBlEQQlYJtYgHiqwLkD2qhRUkTwL_3kBpy0zswyfupgMNEGMccY_wrwSjP_ZWZIUVJMxvoyV7gkHHz9sv0KDTKpUqwh8_IijV7xhQTwDMS4rfpvjDIBexMtyjEjgDuy6f9uMJMHK2ltqfpHzNuF2twLNrEdb2G4HLYR_CvttmecbU8Z-kVuxvC28XYRYlTsLF5WvZYefENAFkNSnbe-Zski09Lc35q6hzwNuccFlqhsa4cJsttL3f9nnSTnoE3BQZm0RYur9QX1Gkvb1_IyGzfxGfBzGoZrbnwhU1ijHa1VgXWXFXI9UjnAaTZdBMc4g "/>
    <n v="106"/>
    <s v=" 106 | Felipe Torres Huaman "/>
    <s v=" application/json, text/plain, */* "/>
    <s v=" No aplica "/>
    <n v="20551239692"/>
    <s v="cambioagenciatripulante-query"/>
    <s v=" https://gateway-apim-test.vuce.gob.pe/pass-through-https-cert/cp2/cambioagenciatripulante-query/1.0/tripulante/lista/2227 "/>
    <n v="123"/>
    <n v="123"/>
    <s v=" https://gateway-apim-test.vuce.gob.pe/pass-through-https-cert/cp2/cambioagenciatripulante-query/1.0/tripulante/lista/2227 "/>
    <s v=" https://gateway-apim-test.vuce.gob.pe/pass-through-https-cert/cp2/cambioagenciatripulante-query/1.0/tripulante/lista/2227 "/>
    <x v="230"/>
  </r>
  <r>
    <s v="Tripulante - Opinar"/>
    <x v="0"/>
    <x v="0"/>
    <x v="159"/>
    <x v="0"/>
    <s v=" https://gateway-apim-test.vuce.gob.pe/pass-through-https-cert/cp2/comunes-query/1.0/master/findByCode?codigo=TIPO_DOC_IDENTIDAD "/>
    <s v="No aplica"/>
    <s v=" Bearer eyJhbGciOiJSUzI1NiIsInR5cCIgOiAiSldUIiwia2lkIiA6ICJZbzNJa18xYU9XUk5QcWxPLVJVTmUzVjhESldTU2U0eUgybFp4MG52cy1rIn0.eyJleHAiOjE3NTU1MzgzNjgsImlhdCI6MTc1NTUzNjU2OCwianRpIjoiZGM4NGJkYWQtNGEyOC00Y2I4LWFlN2ItNzVmNmQxMDlmZDVhIiwiaXNzIjoiaHR0cHM6Ly9hdXRob3JpemUtdGVzdC52dWNlLmdvYi5wZS9hdXRoMi9yZWFsbXMvYXV0ZW50aWNhY2lvbjIiLCJhdWQiOiJhY2NvdW50Iiwic3ViIjoiZjo1ODY4MTA4Zi0yZTdkLTQ4NGEtYTZkYi00ZWYyMmZhZjJlYWE6Y3AtY2VydGktMDdAZ21haWwuY29tIiwidHlwIjoiQmVhcmVyIiwiYXpwIjoibGFuZGluZy1hdXRoMiIsInNlc3Npb25fc3RhdGUiOiIxODQ2Y2VmNi0zM2RjLTRiMGQtYjE3ZS02ZDllMjk1YmJiZDY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xODQ2Y2VmNi0zM2RjLTRiMGQtYjE3ZS02ZDllMjk1YmJiZDYiLCJlbWFpbF92ZXJpZmllZCI6ZmFsc2UsImRlc1RpcG9Eb2N1bWVudG8iOiJETkkiLCJjb2RUaXBvRG9jdW1lbnRvIjoiMiIsInByZWZlcnJlZF91c2VybmFtZSI6ImNwLWNlcnRpLTA3QGdtYWlsLmNvbSIsIm51bWVyb0RvY3VtZW50byI6IjQwODk4MDAyIiwiYXBlTWF0ZXJubyI6Ikh1YW1hbiIsIm5vbWJyZUNvbXBsZXRvIjoiRmVsaXBlIFRvcnJlcyBIdWFtYW4iLCJhcGVQYXRlcm5vIjoiVG9ycmVzIiwiZW1haWwiOiJjcC1jZXJ0aS0wN0BnbWFpbC5jb20iLCJub21icmVzIjoiRmVsaXBlIn0.uXOdAnd20WwtbowuwCiX0YVBlEQQlYJtYgHiqwLkD2qhRUkTwL_3kBpy0zswyfupgMNEGMccY_wrwSjP_ZWZIUVJMxvoyV7gkHHz9sv0KDTKpUqwh8_IijV7xhQTwDMS4rfpvjDIBexMtyjEjgDuy6f9uMJMHK2ltqfpHzNuF2twLNrEdb2G4HLYR_CvttmecbU8Z-kVuxvC28XYRYlTsLF5WvZYefENAFkNSnbe-Zski09Lc35q6hzwNuccFlqhsa4cJsttL3f9nnSTnoE3BQZm0RYur9QX1Gkvb1_IyGzfxGfBzGoZrbnwhU1ijHa1VgXWXFXI9UjnAaTZdBMc4g "/>
    <n v="106"/>
    <s v=" 106 | Felipe Torres Huaman "/>
    <s v=" application/json, text/plain, */* "/>
    <s v=" No aplica "/>
    <n v="20551239692"/>
    <s v="comunes-query"/>
    <s v=" https://gateway-apim-test.vuce.gob.pe/pass-through-https-cert/cp2/comunes-query/1.0/master/findByCode?codigo=TIPO_DOC_IDENTIDAD "/>
    <n v="129"/>
    <n v="103"/>
    <s v=" https://gateway-apim-test.vuce.gob.pe/pass-through-https-cert/cp2/comunes-query/1.0/master/findByCode?"/>
    <s v=" https://gateway-apim-test.vuce.gob.pe/pass-through-https-cert/cp2/comunes-query/1.0/master/findByCode?"/>
    <x v="6"/>
  </r>
  <r>
    <s v="Tripulante - Opinar"/>
    <x v="0"/>
    <x v="0"/>
    <x v="164"/>
    <x v="1"/>
    <s v=" https://gateway-apim-test.vuce.gob.pe/pass-through-https-cert/cp2/gestionduenave-command/1.0/escala-revision "/>
    <s v=" {&quot;escala&quot;:2227,&quot;ruc&quot;:&quot;20551239692&quot;,&quot;indEnRevision&quot;:true,&quot;user&quot;:&quot;106 | Felipe Torres Huaman&quot;}  "/>
    <s v=" Bearer eyJhbGciOiJSUzI1NiIsInR5cCIgOiAiSldUIiwia2lkIiA6ICJZbzNJa18xYU9XUk5QcWxPLVJVTmUzVjhESldTU2U0eUgybFp4MG52cy1rIn0.eyJleHAiOjE3NTU1MzgzNjgsImlhdCI6MTc1NTUzNjU2OCwianRpIjoiZGM4NGJkYWQtNGEyOC00Y2I4LWFlN2ItNzVmNmQxMDlmZDVhIiwiaXNzIjoiaHR0cHM6Ly9hdXRob3JpemUtdGVzdC52dWNlLmdvYi5wZS9hdXRoMi9yZWFsbXMvYXV0ZW50aWNhY2lvbjIiLCJhdWQiOiJhY2NvdW50Iiwic3ViIjoiZjo1ODY4MTA4Zi0yZTdkLTQ4NGEtYTZkYi00ZWYyMmZhZjJlYWE6Y3AtY2VydGktMDdAZ21haWwuY29tIiwidHlwIjoiQmVhcmVyIiwiYXpwIjoibGFuZGluZy1hdXRoMiIsInNlc3Npb25fc3RhdGUiOiIxODQ2Y2VmNi0zM2RjLTRiMGQtYjE3ZS02ZDllMjk1YmJiZDY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xODQ2Y2VmNi0zM2RjLTRiMGQtYjE3ZS02ZDllMjk1YmJiZDYiLCJlbWFpbF92ZXJpZmllZCI6ZmFsc2UsImRlc1RpcG9Eb2N1bWVudG8iOiJETkkiLCJjb2RUaXBvRG9jdW1lbnRvIjoiMiIsInByZWZlcnJlZF91c2VybmFtZSI6ImNwLWNlcnRpLTA3QGdtYWlsLmNvbSIsIm51bWVyb0RvY3VtZW50byI6IjQwODk4MDAyIiwiYXBlTWF0ZXJubyI6Ikh1YW1hbiIsIm5vbWJyZUNvbXBsZXRvIjoiRmVsaXBlIFRvcnJlcyBIdWFtYW4iLCJhcGVQYXRlcm5vIjoiVG9ycmVzIiwiZW1haWwiOiJjcC1jZXJ0aS0wN0BnbWFpbC5jb20iLCJub21icmVzIjoiRmVsaXBlIn0.uXOdAnd20WwtbowuwCiX0YVBlEQQlYJtYgHiqwLkD2qhRUkTwL_3kBpy0zswyfupgMNEGMccY_wrwSjP_ZWZIUVJMxvoyV7gkHHz9sv0KDTKpUqwh8_IijV7xhQTwDMS4rfpvjDIBexMtyjEjgDuy6f9uMJMHK2ltqfpHzNuF2twLNrEdb2G4HLYR_CvttmecbU8Z-kVuxvC28XYRYlTsLF5WvZYefENAFkNSnbe-Zski09Lc35q6hzwNuccFlqhsa4cJsttL3f9nnSTnoE3BQZm0RYur9QX1Gkvb1_IyGzfxGfBzGoZrbnwhU1ijHa1VgXWXFXI9UjnAaTZdBMc4g "/>
    <n v="106"/>
    <s v=" 106 | Felipe Torres Huaman "/>
    <s v=" application/json, text/plain, */* "/>
    <s v=" application/json "/>
    <n v="20551239692"/>
    <s v="gestionduenave-command"/>
    <s v="https://gateway-apim-test.vuce.gob.pe/pass-through-https-cert/cp2/gestionduenave-command/1.0/escala-revision "/>
    <n v="109"/>
    <n v="109"/>
    <s v="https://gateway-apim-test.vuce.gob.pe/pass-through-https-cert/cp2/gestionduenave-command/1.0/escala-revision "/>
    <s v="https://gateway-apim-test.vuce.gob.pe/pass-through-https-cert/cp2/gestionduenave-command/1.0/escala-revision "/>
    <x v="35"/>
  </r>
  <r>
    <s v="Tripulante - Opinar"/>
    <x v="0"/>
    <x v="0"/>
    <x v="165"/>
    <x v="0"/>
    <s v=" https://gateway-apim-test.vuce.gob.pe/pass-through-https-cert/cp2/gestionduenave-query/1.0/agency/findByRuc?ruc=20100010136 "/>
    <s v="No aplica"/>
    <s v=" Bearer eyJhbGciOiJSUzI1NiIsInR5cCIgOiAiSldUIiwia2lkIiA6ICJZbzNJa18xYU9XUk5QcWxPLVJVTmUzVjhESldTU2U0eUgybFp4MG52cy1rIn0.eyJleHAiOjE3NTU1MzgzNjgsImlhdCI6MTc1NTUzNjU2OCwianRpIjoiZGM4NGJkYWQtNGEyOC00Y2I4LWFlN2ItNzVmNmQxMDlmZDVhIiwiaXNzIjoiaHR0cHM6Ly9hdXRob3JpemUtdGVzdC52dWNlLmdvYi5wZS9hdXRoMi9yZWFsbXMvYXV0ZW50aWNhY2lvbjIiLCJhdWQiOiJhY2NvdW50Iiwic3ViIjoiZjo1ODY4MTA4Zi0yZTdkLTQ4NGEtYTZkYi00ZWYyMmZhZjJlYWE6Y3AtY2VydGktMDdAZ21haWwuY29tIiwidHlwIjoiQmVhcmVyIiwiYXpwIjoibGFuZGluZy1hdXRoMiIsInNlc3Npb25fc3RhdGUiOiIxODQ2Y2VmNi0zM2RjLTRiMGQtYjE3ZS02ZDllMjk1YmJiZDY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xODQ2Y2VmNi0zM2RjLTRiMGQtYjE3ZS02ZDllMjk1YmJiZDYiLCJlbWFpbF92ZXJpZmllZCI6ZmFsc2UsImRlc1RpcG9Eb2N1bWVudG8iOiJETkkiLCJjb2RUaXBvRG9jdW1lbnRvIjoiMiIsInByZWZlcnJlZF91c2VybmFtZSI6ImNwLWNlcnRpLTA3QGdtYWlsLmNvbSIsIm51bWVyb0RvY3VtZW50byI6IjQwODk4MDAyIiwiYXBlTWF0ZXJubyI6Ikh1YW1hbiIsIm5vbWJyZUNvbXBsZXRvIjoiRmVsaXBlIFRvcnJlcyBIdWFtYW4iLCJhcGVQYXRlcm5vIjoiVG9ycmVzIiwiZW1haWwiOiJjcC1jZXJ0aS0wN0BnbWFpbC5jb20iLCJub21icmVzIjoiRmVsaXBlIn0.uXOdAnd20WwtbowuwCiX0YVBlEQQlYJtYgHiqwLkD2qhRUkTwL_3kBpy0zswyfupgMNEGMccY_wrwSjP_ZWZIUVJMxvoyV7gkHHz9sv0KDTKpUqwh8_IijV7xhQTwDMS4rfpvjDIBexMtyjEjgDuy6f9uMJMHK2ltqfpHzNuF2twLNrEdb2G4HLYR_CvttmecbU8Z-kVuxvC28XYRYlTsLF5WvZYefENAFkNSnbe-Zski09Lc35q6hzwNuccFlqhsa4cJsttL3f9nnSTnoE3BQZm0RYur9QX1Gkvb1_IyGzfxGfBzGoZrbnwhU1ijHa1VgXWXFXI9UjnAaTZdBMc4g "/>
    <n v="106"/>
    <s v=" 106 | Felipe Torres Huaman "/>
    <s v=" application/json, text/plain, */* "/>
    <s v=" No aplica "/>
    <n v="20551239692"/>
    <s v="gestionduenave-query"/>
    <s v=" https://gateway-apim-test.vuce.gob.pe/pass-through-https-cert/cp2/gestionduenave-query/1.0/agency/findByRuc?ruc=20100010136 "/>
    <n v="125"/>
    <n v="109"/>
    <s v=" https://gateway-apim-test.vuce.gob.pe/pass-through-https-cert/cp2/gestionduenave-query/1.0/agency/findByRuc?"/>
    <s v=" https://gateway-apim-test.vuce.gob.pe/pass-through-https-cert/cp2/gestionduenave-query/1.0/agency/findByRuc?"/>
    <x v="36"/>
  </r>
  <r>
    <s v="Tripulante - Opinar"/>
    <x v="0"/>
    <x v="0"/>
    <x v="164"/>
    <x v="0"/>
    <s v=" https://gateway-apim-test.vuce.gob.pe/pass-through-https-cert/cp2/gestionduenave-query/1.0/agency/findByRuc?ruc=20100010136 "/>
    <s v="No aplica"/>
    <s v=" Bearer eyJhbGciOiJSUzI1NiIsInR5cCIgOiAiSldUIiwia2lkIiA6ICJZbzNJa18xYU9XUk5QcWxPLVJVTmUzVjhESldTU2U0eUgybFp4MG52cy1rIn0.eyJleHAiOjE3NTU1MzgzNjgsImlhdCI6MTc1NTUzNjU2OCwianRpIjoiZGM4NGJkYWQtNGEyOC00Y2I4LWFlN2ItNzVmNmQxMDlmZDVhIiwiaXNzIjoiaHR0cHM6Ly9hdXRob3JpemUtdGVzdC52dWNlLmdvYi5wZS9hdXRoMi9yZWFsbXMvYXV0ZW50aWNhY2lvbjIiLCJhdWQiOiJhY2NvdW50Iiwic3ViIjoiZjo1ODY4MTA4Zi0yZTdkLTQ4NGEtYTZkYi00ZWYyMmZhZjJlYWE6Y3AtY2VydGktMDdAZ21haWwuY29tIiwidHlwIjoiQmVhcmVyIiwiYXpwIjoibGFuZGluZy1hdXRoMiIsInNlc3Npb25fc3RhdGUiOiIxODQ2Y2VmNi0zM2RjLTRiMGQtYjE3ZS02ZDllMjk1YmJiZDY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xODQ2Y2VmNi0zM2RjLTRiMGQtYjE3ZS02ZDllMjk1YmJiZDYiLCJlbWFpbF92ZXJpZmllZCI6ZmFsc2UsImRlc1RpcG9Eb2N1bWVudG8iOiJETkkiLCJjb2RUaXBvRG9jdW1lbnRvIjoiMiIsInByZWZlcnJlZF91c2VybmFtZSI6ImNwLWNlcnRpLTA3QGdtYWlsLmNvbSIsIm51bWVyb0RvY3VtZW50byI6IjQwODk4MDAyIiwiYXBlTWF0ZXJubyI6Ikh1YW1hbiIsIm5vbWJyZUNvbXBsZXRvIjoiRmVsaXBlIFRvcnJlcyBIdWFtYW4iLCJhcGVQYXRlcm5vIjoiVG9ycmVzIiwiZW1haWwiOiJjcC1jZXJ0aS0wN0BnbWFpbC5jb20iLCJub21icmVzIjoiRmVsaXBlIn0.uXOdAnd20WwtbowuwCiX0YVBlEQQlYJtYgHiqwLkD2qhRUkTwL_3kBpy0zswyfupgMNEGMccY_wrwSjP_ZWZIUVJMxvoyV7gkHHz9sv0KDTKpUqwh8_IijV7xhQTwDMS4rfpvjDIBexMtyjEjgDuy6f9uMJMHK2ltqfpHzNuF2twLNrEdb2G4HLYR_CvttmecbU8Z-kVuxvC28XYRYlTsLF5WvZYefENAFkNSnbe-Zski09Lc35q6hzwNuccFlqhsa4cJsttL3f9nnSTnoE3BQZm0RYur9QX1Gkvb1_IyGzfxGfBzGoZrbnwhU1ijHa1VgXWXFXI9UjnAaTZdBMc4g "/>
    <n v="106"/>
    <s v=" 106 | Felipe Torres Huaman "/>
    <s v=" application/json, text/plain, */* "/>
    <s v=" No aplica "/>
    <n v="20551239692"/>
    <s v="gestionduenave-query"/>
    <s v=" https://gateway-apim-test.vuce.gob.pe/pass-through-https-cert/cp2/gestionduenave-query/1.0/agency/findByRuc?ruc=20100010136 "/>
    <n v="125"/>
    <n v="109"/>
    <s v=" https://gateway-apim-test.vuce.gob.pe/pass-through-https-cert/cp2/gestionduenave-query/1.0/agency/findByRuc?"/>
    <s v=" https://gateway-apim-test.vuce.gob.pe/pass-through-https-cert/cp2/gestionduenave-query/1.0/agency/findByRuc?"/>
    <x v="36"/>
  </r>
  <r>
    <s v="Tripulante - Opinar"/>
    <x v="0"/>
    <x v="0"/>
    <x v="164"/>
    <x v="0"/>
    <s v=" https://gateway-apim-test.vuce.gob.pe/pass-through-https-cert/cp2/gestionduenave-query/1.0/agency/findByRuc?ruc=20551239692 "/>
    <s v="No aplica"/>
    <s v=" Bearer eyJhbGciOiJSUzI1NiIsInR5cCIgOiAiSldUIiwia2lkIiA6ICJZbzNJa18xYU9XUk5QcWxPLVJVTmUzVjhESldTU2U0eUgybFp4MG52cy1rIn0.eyJleHAiOjE3NTU1MzgzNjgsImlhdCI6MTc1NTUzNjU2OCwianRpIjoiZGM4NGJkYWQtNGEyOC00Y2I4LWFlN2ItNzVmNmQxMDlmZDVhIiwiaXNzIjoiaHR0cHM6Ly9hdXRob3JpemUtdGVzdC52dWNlLmdvYi5wZS9hdXRoMi9yZWFsbXMvYXV0ZW50aWNhY2lvbjIiLCJhdWQiOiJhY2NvdW50Iiwic3ViIjoiZjo1ODY4MTA4Zi0yZTdkLTQ4NGEtYTZkYi00ZWYyMmZhZjJlYWE6Y3AtY2VydGktMDdAZ21haWwuY29tIiwidHlwIjoiQmVhcmVyIiwiYXpwIjoibGFuZGluZy1hdXRoMiIsInNlc3Npb25fc3RhdGUiOiIxODQ2Y2VmNi0zM2RjLTRiMGQtYjE3ZS02ZDllMjk1YmJiZDY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xODQ2Y2VmNi0zM2RjLTRiMGQtYjE3ZS02ZDllMjk1YmJiZDYiLCJlbWFpbF92ZXJpZmllZCI6ZmFsc2UsImRlc1RpcG9Eb2N1bWVudG8iOiJETkkiLCJjb2RUaXBvRG9jdW1lbnRvIjoiMiIsInByZWZlcnJlZF91c2VybmFtZSI6ImNwLWNlcnRpLTA3QGdtYWlsLmNvbSIsIm51bWVyb0RvY3VtZW50byI6IjQwODk4MDAyIiwiYXBlTWF0ZXJubyI6Ikh1YW1hbiIsIm5vbWJyZUNvbXBsZXRvIjoiRmVsaXBlIFRvcnJlcyBIdWFtYW4iLCJhcGVQYXRlcm5vIjoiVG9ycmVzIiwiZW1haWwiOiJjcC1jZXJ0aS0wN0BnbWFpbC5jb20iLCJub21icmVzIjoiRmVsaXBlIn0.uXOdAnd20WwtbowuwCiX0YVBlEQQlYJtYgHiqwLkD2qhRUkTwL_3kBpy0zswyfupgMNEGMccY_wrwSjP_ZWZIUVJMxvoyV7gkHHz9sv0KDTKpUqwh8_IijV7xhQTwDMS4rfpvjDIBexMtyjEjgDuy6f9uMJMHK2ltqfpHzNuF2twLNrEdb2G4HLYR_CvttmecbU8Z-kVuxvC28XYRYlTsLF5WvZYefENAFkNSnbe-Zski09Lc35q6hzwNuccFlqhsa4cJsttL3f9nnSTnoE3BQZm0RYur9QX1Gkvb1_IyGzfxGfBzGoZrbnwhU1ijHa1VgXWXFXI9UjnAaTZdBMc4g "/>
    <n v="106"/>
    <s v=" 106 | Felipe Torres Huaman "/>
    <s v=" application/json, text/plain, */* "/>
    <s v=" No aplica "/>
    <n v="20551239692"/>
    <s v="gestionduenave-query"/>
    <s v=" https://gateway-apim-test.vuce.gob.pe/pass-through-https-cert/cp2/gestionduenave-query/1.0/agency/findByRuc?ruc=20551239692 "/>
    <n v="125"/>
    <n v="109"/>
    <s v=" https://gateway-apim-test.vuce.gob.pe/pass-through-https-cert/cp2/gestionduenave-query/1.0/agency/findByRuc?"/>
    <s v=" https://gateway-apim-test.vuce.gob.pe/pass-through-https-cert/cp2/gestionduenave-query/1.0/agency/findByRuc?"/>
    <x v="36"/>
  </r>
  <r>
    <s v="Tripulante - Opinar"/>
    <x v="0"/>
    <x v="0"/>
    <x v="164"/>
    <x v="0"/>
    <s v=" https://gateway-apim-test.vuce.gob.pe/pass-through-https-cert/cp2/gestionduenave-query/1.0/escalas/2227?escalaId=2227 "/>
    <s v="No aplica"/>
    <s v=" Bearer eyJhbGciOiJSUzI1NiIsInR5cCIgOiAiSldUIiwia2lkIiA6ICJZbzNJa18xYU9XUk5QcWxPLVJVTmUzVjhESldTU2U0eUgybFp4MG52cy1rIn0.eyJleHAiOjE3NTU1MzgzNjgsImlhdCI6MTc1NTUzNjU2OCwianRpIjoiZGM4NGJkYWQtNGEyOC00Y2I4LWFlN2ItNzVmNmQxMDlmZDVhIiwiaXNzIjoiaHR0cHM6Ly9hdXRob3JpemUtdGVzdC52dWNlLmdvYi5wZS9hdXRoMi9yZWFsbXMvYXV0ZW50aWNhY2lvbjIiLCJhdWQiOiJhY2NvdW50Iiwic3ViIjoiZjo1ODY4MTA4Zi0yZTdkLTQ4NGEtYTZkYi00ZWYyMmZhZjJlYWE6Y3AtY2VydGktMDdAZ21haWwuY29tIiwidHlwIjoiQmVhcmVyIiwiYXpwIjoibGFuZGluZy1hdXRoMiIsInNlc3Npb25fc3RhdGUiOiIxODQ2Y2VmNi0zM2RjLTRiMGQtYjE3ZS02ZDllMjk1YmJiZDY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xODQ2Y2VmNi0zM2RjLTRiMGQtYjE3ZS02ZDllMjk1YmJiZDYiLCJlbWFpbF92ZXJpZmllZCI6ZmFsc2UsImRlc1RpcG9Eb2N1bWVudG8iOiJETkkiLCJjb2RUaXBvRG9jdW1lbnRvIjoiMiIsInByZWZlcnJlZF91c2VybmFtZSI6ImNwLWNlcnRpLTA3QGdtYWlsLmNvbSIsIm51bWVyb0RvY3VtZW50byI6IjQwODk4MDAyIiwiYXBlTWF0ZXJubyI6Ikh1YW1hbiIsIm5vbWJyZUNvbXBsZXRvIjoiRmVsaXBlIFRvcnJlcyBIdWFtYW4iLCJhcGVQYXRlcm5vIjoiVG9ycmVzIiwiZW1haWwiOiJjcC1jZXJ0aS0wN0BnbWFpbC5jb20iLCJub21icmVzIjoiRmVsaXBlIn0.uXOdAnd20WwtbowuwCiX0YVBlEQQlYJtYgHiqwLkD2qhRUkTwL_3kBpy0zswyfupgMNEGMccY_wrwSjP_ZWZIUVJMxvoyV7gkHHz9sv0KDTKpUqwh8_IijV7xhQTwDMS4rfpvjDIBexMtyjEjgDuy6f9uMJMHK2ltqfpHzNuF2twLNrEdb2G4HLYR_CvttmecbU8Z-kVuxvC28XYRYlTsLF5WvZYefENAFkNSnbe-Zski09Lc35q6hzwNuccFlqhsa4cJsttL3f9nnSTnoE3BQZm0RYur9QX1Gkvb1_IyGzfxGfBzGoZrbnwhU1ijHa1VgXWXFXI9UjnAaTZdBMc4g "/>
    <n v="106"/>
    <s v=" 106 | Felipe Torres Huaman "/>
    <s v=" application/json, text/plain, */* "/>
    <s v=" No aplica "/>
    <n v="20551239692"/>
    <s v="gestionduenave-query"/>
    <s v=" https://gateway-apim-test.vuce.gob.pe/pass-through-https-cert/cp2/gestionduenave-query/1.0/escalas/2227?escalaId=2227 "/>
    <n v="119"/>
    <n v="105"/>
    <s v=" https://gateway-apim-test.vuce.gob.pe/pass-through-https-cert/cp2/gestionduenave-query/1.0/escalas/2227?"/>
    <s v=" https://gateway-apim-test.vuce.gob.pe/pass-through-https-cert/cp2/gestionduenave-query/1.0/escalas/2227?"/>
    <x v="48"/>
  </r>
  <r>
    <s v="Tripulante - Opinar"/>
    <x v="0"/>
    <x v="0"/>
    <x v="164"/>
    <x v="0"/>
    <s v=" https://gateway-apim-test.vuce.gob.pe/pass-through-https-cert/cp2/gestionduenave-query/1.0/escalas/convoy/2227 "/>
    <s v="No aplica"/>
    <s v=" Bearer eyJhbGciOiJSUzI1NiIsInR5cCIgOiAiSldUIiwia2lkIiA6ICJZbzNJa18xYU9XUk5QcWxPLVJVTmUzVjhESldTU2U0eUgybFp4MG52cy1rIn0.eyJleHAiOjE3NTU1MzgzNjgsImlhdCI6MTc1NTUzNjU2OCwianRpIjoiZGM4NGJkYWQtNGEyOC00Y2I4LWFlN2ItNzVmNmQxMDlmZDVhIiwiaXNzIjoiaHR0cHM6Ly9hdXRob3JpemUtdGVzdC52dWNlLmdvYi5wZS9hdXRoMi9yZWFsbXMvYXV0ZW50aWNhY2lvbjIiLCJhdWQiOiJhY2NvdW50Iiwic3ViIjoiZjo1ODY4MTA4Zi0yZTdkLTQ4NGEtYTZkYi00ZWYyMmZhZjJlYWE6Y3AtY2VydGktMDdAZ21haWwuY29tIiwidHlwIjoiQmVhcmVyIiwiYXpwIjoibGFuZGluZy1hdXRoMiIsInNlc3Npb25fc3RhdGUiOiIxODQ2Y2VmNi0zM2RjLTRiMGQtYjE3ZS02ZDllMjk1YmJiZDY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xODQ2Y2VmNi0zM2RjLTRiMGQtYjE3ZS02ZDllMjk1YmJiZDYiLCJlbWFpbF92ZXJpZmllZCI6ZmFsc2UsImRlc1RpcG9Eb2N1bWVudG8iOiJETkkiLCJjb2RUaXBvRG9jdW1lbnRvIjoiMiIsInByZWZlcnJlZF91c2VybmFtZSI6ImNwLWNlcnRpLTA3QGdtYWlsLmNvbSIsIm51bWVyb0RvY3VtZW50byI6IjQwODk4MDAyIiwiYXBlTWF0ZXJubyI6Ikh1YW1hbiIsIm5vbWJyZUNvbXBsZXRvIjoiRmVsaXBlIFRvcnJlcyBIdWFtYW4iLCJhcGVQYXRlcm5vIjoiVG9ycmVzIiwiZW1haWwiOiJjcC1jZXJ0aS0wN0BnbWFpbC5jb20iLCJub21icmVzIjoiRmVsaXBlIn0.uXOdAnd20WwtbowuwCiX0YVBlEQQlYJtYgHiqwLkD2qhRUkTwL_3kBpy0zswyfupgMNEGMccY_wrwSjP_ZWZIUVJMxvoyV7gkHHz9sv0KDTKpUqwh8_IijV7xhQTwDMS4rfpvjDIBexMtyjEjgDuy6f9uMJMHK2ltqfpHzNuF2twLNrEdb2G4HLYR_CvttmecbU8Z-kVuxvC28XYRYlTsLF5WvZYefENAFkNSnbe-Zski09Lc35q6hzwNuccFlqhsa4cJsttL3f9nnSTnoE3BQZm0RYur9QX1Gkvb1_IyGzfxGfBzGoZrbnwhU1ijHa1VgXWXFXI9UjnAaTZdBMc4g "/>
    <n v="106"/>
    <s v=" 106 | Felipe Torres Huaman "/>
    <s v=" application/json, text/plain, */* "/>
    <s v=" No aplica "/>
    <n v="20551239692"/>
    <s v="gestionduenave-query"/>
    <s v=" https://gateway-apim-test.vuce.gob.pe/pass-through-https-cert/cp2/gestionduenave-query/1.0/escalas/convoy/2227 "/>
    <n v="112"/>
    <n v="112"/>
    <s v=" https://gateway-apim-test.vuce.gob.pe/pass-through-https-cert/cp2/gestionduenave-query/1.0/escalas/convoy/2227 "/>
    <s v=" https://gateway-apim-test.vuce.gob.pe/pass-through-https-cert/cp2/gestionduenave-query/1.0/escalas/convoy/2227 "/>
    <x v="50"/>
  </r>
  <r>
    <s v="Tripulante - Opinar"/>
    <x v="0"/>
    <x v="0"/>
    <x v="164"/>
    <x v="0"/>
    <s v=" https://gateway-apim-test.vuce.gob.pe/pass-through-https-cert/cp2/gestionduenave-query/1.0/escala-seguimientos/escalaId/2227/1?escalaId=2227&amp;estado=1 "/>
    <s v="No aplica"/>
    <s v=" Bearer eyJhbGciOiJSUzI1NiIsInR5cCIgOiAiSldUIiwia2lkIiA6ICJZbzNJa18xYU9XUk5QcWxPLVJVTmUzVjhESldTU2U0eUgybFp4MG52cy1rIn0.eyJleHAiOjE3NTU1MzgzNjgsImlhdCI6MTc1NTUzNjU2OCwianRpIjoiZGM4NGJkYWQtNGEyOC00Y2I4LWFlN2ItNzVmNmQxMDlmZDVhIiwiaXNzIjoiaHR0cHM6Ly9hdXRob3JpemUtdGVzdC52dWNlLmdvYi5wZS9hdXRoMi9yZWFsbXMvYXV0ZW50aWNhY2lvbjIiLCJhdWQiOiJhY2NvdW50Iiwic3ViIjoiZjo1ODY4MTA4Zi0yZTdkLTQ4NGEtYTZkYi00ZWYyMmZhZjJlYWE6Y3AtY2VydGktMDdAZ21haWwuY29tIiwidHlwIjoiQmVhcmVyIiwiYXpwIjoibGFuZGluZy1hdXRoMiIsInNlc3Npb25fc3RhdGUiOiIxODQ2Y2VmNi0zM2RjLTRiMGQtYjE3ZS02ZDllMjk1YmJiZDY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xODQ2Y2VmNi0zM2RjLTRiMGQtYjE3ZS02ZDllMjk1YmJiZDYiLCJlbWFpbF92ZXJpZmllZCI6ZmFsc2UsImRlc1RpcG9Eb2N1bWVudG8iOiJETkkiLCJjb2RUaXBvRG9jdW1lbnRvIjoiMiIsInByZWZlcnJlZF91c2VybmFtZSI6ImNwLWNlcnRpLTA3QGdtYWlsLmNvbSIsIm51bWVyb0RvY3VtZW50byI6IjQwODk4MDAyIiwiYXBlTWF0ZXJubyI6Ikh1YW1hbiIsIm5vbWJyZUNvbXBsZXRvIjoiRmVsaXBlIFRvcnJlcyBIdWFtYW4iLCJhcGVQYXRlcm5vIjoiVG9ycmVzIiwiZW1haWwiOiJjcC1jZXJ0aS0wN0BnbWFpbC5jb20iLCJub21icmVzIjoiRmVsaXBlIn0.uXOdAnd20WwtbowuwCiX0YVBlEQQlYJtYgHiqwLkD2qhRUkTwL_3kBpy0zswyfupgMNEGMccY_wrwSjP_ZWZIUVJMxvoyV7gkHHz9sv0KDTKpUqwh8_IijV7xhQTwDMS4rfpvjDIBexMtyjEjgDuy6f9uMJMHK2ltqfpHzNuF2twLNrEdb2G4HLYR_CvttmecbU8Z-kVuxvC28XYRYlTsLF5WvZYefENAFkNSnbe-Zski09Lc35q6hzwNuccFlqhsa4cJsttL3f9nnSTnoE3BQZm0RYur9QX1Gkvb1_IyGzfxGfBzGoZrbnwhU1ijHa1VgXWXFXI9UjnAaTZdBMc4g "/>
    <n v="106"/>
    <s v=" 106 | Felipe Torres Huaman "/>
    <s v=" application/json, text/plain, */* "/>
    <s v=" No aplica "/>
    <n v="20551239692"/>
    <s v="gestionduenave-query"/>
    <s v=" https://gateway-apim-test.vuce.gob.pe/pass-through-https-cert/cp2/gestionduenave-query/1.0/escala-seguimientos/escalaId/2227/1?escalaId=2227&amp;estado=1 "/>
    <n v="151"/>
    <n v="128"/>
    <s v=" https://gateway-apim-test.vuce.gob.pe/pass-through-https-cert/cp2/gestionduenave-query/1.0/escala-seguimientos/escalaId/2227/1?"/>
    <s v=" https://gateway-apim-test.vuce.gob.pe/pass-through-https-cert/cp2/gestionduenave-query/1.0/escala-seguimientos/escalaId/2227/1?"/>
    <x v="231"/>
  </r>
  <r>
    <s v="Tripulante - Opinar"/>
    <x v="0"/>
    <x v="0"/>
    <x v="164"/>
    <x v="0"/>
    <s v=" https://gateway-apim-test.vuce.gob.pe/pass-through-https-cert/cp2/gestionduenave-query/1.0/escala-seguimientos/search?escalaId=2227 "/>
    <s v="No aplica"/>
    <s v=" Bearer eyJhbGciOiJSUzI1NiIsInR5cCIgOiAiSldUIiwia2lkIiA6ICJZbzNJa18xYU9XUk5QcWxPLVJVTmUzVjhESldTU2U0eUgybFp4MG52cy1rIn0.eyJleHAiOjE3NTU1MzgzNjgsImlhdCI6MTc1NTUzNjU2OCwianRpIjoiZGM4NGJkYWQtNGEyOC00Y2I4LWFlN2ItNzVmNmQxMDlmZDVhIiwiaXNzIjoiaHR0cHM6Ly9hdXRob3JpemUtdGVzdC52dWNlLmdvYi5wZS9hdXRoMi9yZWFsbXMvYXV0ZW50aWNhY2lvbjIiLCJhdWQiOiJhY2NvdW50Iiwic3ViIjoiZjo1ODY4MTA4Zi0yZTdkLTQ4NGEtYTZkYi00ZWYyMmZhZjJlYWE6Y3AtY2VydGktMDdAZ21haWwuY29tIiwidHlwIjoiQmVhcmVyIiwiYXpwIjoibGFuZGluZy1hdXRoMiIsInNlc3Npb25fc3RhdGUiOiIxODQ2Y2VmNi0zM2RjLTRiMGQtYjE3ZS02ZDllMjk1YmJiZDY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xODQ2Y2VmNi0zM2RjLTRiMGQtYjE3ZS02ZDllMjk1YmJiZDYiLCJlbWFpbF92ZXJpZmllZCI6ZmFsc2UsImRlc1RpcG9Eb2N1bWVudG8iOiJETkkiLCJjb2RUaXBvRG9jdW1lbnRvIjoiMiIsInByZWZlcnJlZF91c2VybmFtZSI6ImNwLWNlcnRpLTA3QGdtYWlsLmNvbSIsIm51bWVyb0RvY3VtZW50byI6IjQwODk4MDAyIiwiYXBlTWF0ZXJubyI6Ikh1YW1hbiIsIm5vbWJyZUNvbXBsZXRvIjoiRmVsaXBlIFRvcnJlcyBIdWFtYW4iLCJhcGVQYXRlcm5vIjoiVG9ycmVzIiwiZW1haWwiOiJjcC1jZXJ0aS0wN0BnbWFpbC5jb20iLCJub21icmVzIjoiRmVsaXBlIn0.uXOdAnd20WwtbowuwCiX0YVBlEQQlYJtYgHiqwLkD2qhRUkTwL_3kBpy0zswyfupgMNEGMccY_wrwSjP_ZWZIUVJMxvoyV7gkHHz9sv0KDTKpUqwh8_IijV7xhQTwDMS4rfpvjDIBexMtyjEjgDuy6f9uMJMHK2ltqfpHzNuF2twLNrEdb2G4HLYR_CvttmecbU8Z-kVuxvC28XYRYlTsLF5WvZYefENAFkNSnbe-Zski09Lc35q6hzwNuccFlqhsa4cJsttL3f9nnSTnoE3BQZm0RYur9QX1Gkvb1_IyGzfxGfBzGoZrbnwhU1ijHa1VgXWXFXI9UjnAaTZdBMc4g "/>
    <n v="106"/>
    <s v=" 106 | Felipe Torres Huaman "/>
    <s v=" application/json, text/plain, */* "/>
    <s v=" No aplica "/>
    <n v="20551239692"/>
    <s v="gestionduenave-query"/>
    <s v=" https://gateway-apim-test.vuce.gob.pe/pass-through-https-cert/cp2/gestionduenave-query/1.0/escala-seguimientos/search?escalaId=2227 "/>
    <n v="133"/>
    <n v="119"/>
    <s v=" https://gateway-apim-test.vuce.gob.pe/pass-through-https-cert/cp2/gestionduenave-query/1.0/escala-seguimientos/search?"/>
    <s v=" https://gateway-apim-test.vuce.gob.pe/pass-through-https-cert/cp2/gestionduenave-query/1.0/escala-seguimientos/search?"/>
    <x v="41"/>
  </r>
  <r>
    <s v="Tripulante - Opinar"/>
    <x v="0"/>
    <x v="0"/>
    <x v="165"/>
    <x v="0"/>
    <s v=" https://gateway-apim-test.vuce.gob.pe/pass-through-https-cert/cp2/gestionduenave-query/1.0/escala-seguimientos/search?escalaId=2227&amp;documentoId=65 "/>
    <s v="No aplica"/>
    <s v=" Bearer eyJhbGciOiJSUzI1NiIsInR5cCIgOiAiSldUIiwia2lkIiA6ICJZbzNJa18xYU9XUk5QcWxPLVJVTmUzVjhESldTU2U0eUgybFp4MG52cy1rIn0.eyJleHAiOjE3NTU1MzgzNjgsImlhdCI6MTc1NTUzNjU2OCwianRpIjoiZGM4NGJkYWQtNGEyOC00Y2I4LWFlN2ItNzVmNmQxMDlmZDVhIiwiaXNzIjoiaHR0cHM6Ly9hdXRob3JpemUtdGVzdC52dWNlLmdvYi5wZS9hdXRoMi9yZWFsbXMvYXV0ZW50aWNhY2lvbjIiLCJhdWQiOiJhY2NvdW50Iiwic3ViIjoiZjo1ODY4MTA4Zi0yZTdkLTQ4NGEtYTZkYi00ZWYyMmZhZjJlYWE6Y3AtY2VydGktMDdAZ21haWwuY29tIiwidHlwIjoiQmVhcmVyIiwiYXpwIjoibGFuZGluZy1hdXRoMiIsInNlc3Npb25fc3RhdGUiOiIxODQ2Y2VmNi0zM2RjLTRiMGQtYjE3ZS02ZDllMjk1YmJiZDY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xODQ2Y2VmNi0zM2RjLTRiMGQtYjE3ZS02ZDllMjk1YmJiZDYiLCJlbWFpbF92ZXJpZmllZCI6ZmFsc2UsImRlc1RpcG9Eb2N1bWVudG8iOiJETkkiLCJjb2RUaXBvRG9jdW1lbnRvIjoiMiIsInByZWZlcnJlZF91c2VybmFtZSI6ImNwLWNlcnRpLTA3QGdtYWlsLmNvbSIsIm51bWVyb0RvY3VtZW50byI6IjQwODk4MDAyIiwiYXBlTWF0ZXJubyI6Ikh1YW1hbiIsIm5vbWJyZUNvbXBsZXRvIjoiRmVsaXBlIFRvcnJlcyBIdWFtYW4iLCJhcGVQYXRlcm5vIjoiVG9ycmVzIiwiZW1haWwiOiJjcC1jZXJ0aS0wN0BnbWFpbC5jb20iLCJub21icmVzIjoiRmVsaXBlIn0.uXOdAnd20WwtbowuwCiX0YVBlEQQlYJtYgHiqwLkD2qhRUkTwL_3kBpy0zswyfupgMNEGMccY_wrwSjP_ZWZIUVJMxvoyV7gkHHz9sv0KDTKpUqwh8_IijV7xhQTwDMS4rfpvjDIBexMtyjEjgDuy6f9uMJMHK2ltqfpHzNuF2twLNrEdb2G4HLYR_CvttmecbU8Z-kVuxvC28XYRYlTsLF5WvZYefENAFkNSnbe-Zski09Lc35q6hzwNuccFlqhsa4cJsttL3f9nnSTnoE3BQZm0RYur9QX1Gkvb1_IyGzfxGfBzGoZrbnwhU1ijHa1VgXWXFXI9UjnAaTZdBMc4g "/>
    <n v="106"/>
    <s v=" 106 | Felipe Torres Huaman "/>
    <s v=" application/json, text/plain, */* "/>
    <s v=" No aplica "/>
    <n v="20551239692"/>
    <s v="gestionduenave-query"/>
    <s v=" https://gateway-apim-test.vuce.gob.pe/pass-through-https-cert/cp2/gestionduenave-query/1.0/escala-seguimientos/search?escalaId=2227&amp;documentoId=65 "/>
    <n v="148"/>
    <n v="119"/>
    <s v=" https://gateway-apim-test.vuce.gob.pe/pass-through-https-cert/cp2/gestionduenave-query/1.0/escala-seguimientos/search?"/>
    <s v=" https://gateway-apim-test.vuce.gob.pe/pass-through-https-cert/cp2/gestionduenave-query/1.0/escala-seguimientos/search?"/>
    <x v="41"/>
  </r>
  <r>
    <s v="Tripulante - Opinar"/>
    <x v="0"/>
    <x v="0"/>
    <x v="164"/>
    <x v="2"/>
    <s v=" https://gateway-apim-test.vuce.gob.pe/pass-through-https-cert/cp2/processdue/1.0/camunda/init "/>
    <s v=" {&quot;acronimo&quot;:&quot;LT&quot;,&quot;tipoSeguimientoId&quot;:3,&quot;document&quot;:&quot;&quot;,&quot;documentInstance&quot;:&quot;&quot;,&quot;body&quot;:{&quot;escalaId&quot;:2227,&quot;tipoSegId&quot;:3,&quot;rucUsuario&quot;:&quot;20551239692&quot;,&quot;razonSocial&quot;:&quot;Migraciones&quot;,&quot;indNil&quot;:true,&quot;acronimoDocumento&quot;:&quot;LT&quot;,&quot;indicadorEs&quot;:&quot;E&quot;,&quot;comentario&quot;:&quot;FV&quot;,&quot;estado&quot;:&quot;S&quot;},&quot;anuncio&quot;:false,&quot;id&quot;:null,&quot;registerArrival&quot;:false,&quot;directReception&quot;:false,&quot;corrected&quot;:false,&quot;requiredNill&quot;:false,&quot;escalaId&quot;:0,&quot;acronymList&quot;:[&quot;LT&quot;,&quot;LP&quot;,&quot;DGA&quot;]} "/>
    <s v=" Bearer eyJhbGciOiJSUzI1NiIsInR5cCIgOiAiSldUIiwia2lkIiA6ICJZbzNJa18xYU9XUk5QcWxPLVJVTmUzVjhESldTU2U0eUgybFp4MG52cy1rIn0.eyJleHAiOjE3NTU1MzgzNjgsImlhdCI6MTc1NTUzNjU2OCwianRpIjoiZGM4NGJkYWQtNGEyOC00Y2I4LWFlN2ItNzVmNmQxMDlmZDVhIiwiaXNzIjoiaHR0cHM6Ly9hdXRob3JpemUtdGVzdC52dWNlLmdvYi5wZS9hdXRoMi9yZWFsbXMvYXV0ZW50aWNhY2lvbjIiLCJhdWQiOiJhY2NvdW50Iiwic3ViIjoiZjo1ODY4MTA4Zi0yZTdkLTQ4NGEtYTZkYi00ZWYyMmZhZjJlYWE6Y3AtY2VydGktMDdAZ21haWwuY29tIiwidHlwIjoiQmVhcmVyIiwiYXpwIjoibGFuZGluZy1hdXRoMiIsInNlc3Npb25fc3RhdGUiOiIxODQ2Y2VmNi0zM2RjLTRiMGQtYjE3ZS02ZDllMjk1YmJiZDYiLCJhY3IiOiIxIiwiYWxsb3dlZC1vcmlnaW5zIjpbImh0dHBzOi8vbGFuZGluZy10ZXN0LnZ1Y2UuZ29iLnBlL2F1dGVudGljYWNpb24yLyoiLCJodHRwOi8vbG9jYWxob3N0OjQyMDAvKiIsImh0dHBzOi8vbGFuZGluZy10ZXN0LnZ1Y2UuZ29iLnBlLyoiLCIqIiwiaHR0cHM6Ly9sb2NhbGhvc3Q6NDIwMC8qIl0sInJlYWxtX2FjY2VzcyI6eyJyb2xlcyI6WyJvZmZsaW5lX2FjY2VzcyIsInVtYV9hdXRob3JpemF0aW9uIl19LCJyZXNvdXJjZV9hY2Nlc3MiOnsiYWNjb3VudCI6eyJyb2xlcyI6WyJtYW5hZ2UtYWNjb3VudCIsIm1hbmFnZS1hY2NvdW50LWxpbmtzIiwidmlldy1wcm9maWxlIl19fSwic2NvcGUiOiJkZWZhdWx0IHByb2ZpbGUgZW1haWwiLCJzaWQiOiIxODQ2Y2VmNi0zM2RjLTRiMGQtYjE3ZS02ZDllMjk1YmJiZDYiLCJlbWFpbF92ZXJpZmllZCI6ZmFsc2UsImRlc1RpcG9Eb2N1bWVudG8iOiJETkkiLCJjb2RUaXBvRG9jdW1lbnRvIjoiMiIsInByZWZlcnJlZF91c2VybmFtZSI6ImNwLWNlcnRpLTA3QGdtYWlsLmNvbSIsIm51bWVyb0RvY3VtZW50byI6IjQwODk4MDAyIiwiYXBlTWF0ZXJubyI6Ikh1YW1hbiIsIm5vbWJyZUNvbXBsZXRvIjoiRmVsaXBlIFRvcnJlcyBIdWFtYW4iLCJhcGVQYXRlcm5vIjoiVG9ycmVzIiwiZW1haWwiOiJjcC1jZXJ0aS0wN0BnbWFpbC5jb20iLCJub21icmVzIjoiRmVsaXBlIn0.uXOdAnd20WwtbowuwCiX0YVBlEQQlYJtYgHiqwLkD2qhRUkTwL_3kBpy0zswyfupgMNEGMccY_wrwSjP_ZWZIUVJMxvoyV7gkHHz9sv0KDTKpUqwh8_IijV7xhQTwDMS4rfpvjDIBexMtyjEjgDuy6f9uMJMHK2ltqfpHzNuF2twLNrEdb2G4HLYR_CvttmecbU8Z-kVuxvC28XYRYlTsLF5WvZYefENAFkNSnbe-Zski09Lc35q6hzwNuccFlqhsa4cJsttL3f9nnSTnoE3BQZm0RYur9QX1Gkvb1_IyGzfxGfBzGoZrbnwhU1ijHa1VgXWXFXI9UjnAaTZdBMc4g "/>
    <n v="106"/>
    <s v=" 106 | Felipe Torres Huaman "/>
    <s v=" application/json, text/plain, */* "/>
    <s v=" application/json "/>
    <n v="20551239692"/>
    <s v="processdue"/>
    <s v=" https://gateway-apim-test.vuce.gob.pe/pass-through-https-cert/cp2/processdue/1.0/camunda/init "/>
    <n v="95"/>
    <n v="95"/>
    <s v=" https://gateway-apim-test.vuce.gob.pe/pass-through-https-cert/cp2/processdue/1.0/camunda/init "/>
    <s v=" https://gateway-apim-test.vuce.gob.pe/pass-through-https-cert/cp2/processdue/1.0/camunda/init "/>
    <x v="1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TablaDinámica1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B2326" firstHeaderRow="1" firstDataRow="1" firstDataCol="1"/>
  <pivotFields count="20">
    <pivotField showAll="0"/>
    <pivotField axis="axisRow" showAll="0">
      <items count="9">
        <item x="1"/>
        <item x="2"/>
        <item x="0"/>
        <item x="3"/>
        <item x="4"/>
        <item x="5"/>
        <item x="6"/>
        <item x="7"/>
        <item t="default"/>
      </items>
    </pivotField>
    <pivotField axis="axisRow" showAll="0">
      <items count="18">
        <item x="7"/>
        <item x="10"/>
        <item x="13"/>
        <item x="8"/>
        <item x="2"/>
        <item x="6"/>
        <item x="1"/>
        <item x="14"/>
        <item x="12"/>
        <item x="0"/>
        <item x="11"/>
        <item x="15"/>
        <item x="16"/>
        <item x="9"/>
        <item x="3"/>
        <item x="4"/>
        <item x="5"/>
        <item t="default"/>
      </items>
    </pivotField>
    <pivotField axis="axisRow" showAll="0">
      <items count="167">
        <item x="99"/>
        <item x="97"/>
        <item x="98"/>
        <item x="25"/>
        <item x="22"/>
        <item x="86"/>
        <item x="88"/>
        <item x="101"/>
        <item x="103"/>
        <item x="102"/>
        <item x="24"/>
        <item x="90"/>
        <item x="47"/>
        <item x="51"/>
        <item x="50"/>
        <item x="52"/>
        <item x="87"/>
        <item x="23"/>
        <item x="106"/>
        <item x="16"/>
        <item x="35"/>
        <item x="39"/>
        <item x="41"/>
        <item x="36"/>
        <item x="34"/>
        <item x="57"/>
        <item x="58"/>
        <item x="28"/>
        <item x="29"/>
        <item x="107"/>
        <item x="33"/>
        <item x="44"/>
        <item x="45"/>
        <item x="104"/>
        <item x="18"/>
        <item x="0"/>
        <item x="5"/>
        <item x="6"/>
        <item x="1"/>
        <item x="2"/>
        <item x="3"/>
        <item x="8"/>
        <item x="12"/>
        <item x="14"/>
        <item x="13"/>
        <item x="9"/>
        <item x="7"/>
        <item x="10"/>
        <item x="4"/>
        <item x="11"/>
        <item x="59"/>
        <item x="60"/>
        <item x="62"/>
        <item x="61"/>
        <item x="64"/>
        <item x="63"/>
        <item x="109"/>
        <item x="111"/>
        <item x="110"/>
        <item x="112"/>
        <item x="115"/>
        <item x="114"/>
        <item x="113"/>
        <item x="117"/>
        <item x="116"/>
        <item x="67"/>
        <item x="65"/>
        <item x="72"/>
        <item x="66"/>
        <item x="73"/>
        <item x="68"/>
        <item x="71"/>
        <item x="70"/>
        <item x="75"/>
        <item x="74"/>
        <item x="69"/>
        <item x="159"/>
        <item x="163"/>
        <item x="158"/>
        <item x="157"/>
        <item x="162"/>
        <item x="161"/>
        <item x="160"/>
        <item x="78"/>
        <item x="76"/>
        <item x="77"/>
        <item x="79"/>
        <item x="83"/>
        <item x="80"/>
        <item x="81"/>
        <item x="82"/>
        <item x="85"/>
        <item x="84"/>
        <item x="165"/>
        <item x="164"/>
        <item x="118"/>
        <item x="122"/>
        <item x="124"/>
        <item x="121"/>
        <item x="123"/>
        <item x="119"/>
        <item x="125"/>
        <item x="127"/>
        <item x="129"/>
        <item x="128"/>
        <item x="120"/>
        <item x="126"/>
        <item x="130"/>
        <item x="136"/>
        <item x="137"/>
        <item x="131"/>
        <item x="143"/>
        <item x="142"/>
        <item x="138"/>
        <item x="139"/>
        <item x="141"/>
        <item x="140"/>
        <item x="145"/>
        <item x="144"/>
        <item x="134"/>
        <item x="135"/>
        <item x="132"/>
        <item x="133"/>
        <item x="146"/>
        <item x="151"/>
        <item x="148"/>
        <item x="149"/>
        <item x="150"/>
        <item x="152"/>
        <item x="154"/>
        <item x="156"/>
        <item x="155"/>
        <item x="147"/>
        <item x="153"/>
        <item x="37"/>
        <item x="30"/>
        <item x="38"/>
        <item x="32"/>
        <item x="43"/>
        <item x="40"/>
        <item x="96"/>
        <item x="100"/>
        <item x="89"/>
        <item x="105"/>
        <item x="19"/>
        <item x="15"/>
        <item x="27"/>
        <item x="21"/>
        <item x="20"/>
        <item x="26"/>
        <item x="46"/>
        <item x="49"/>
        <item x="48"/>
        <item x="53"/>
        <item x="55"/>
        <item x="56"/>
        <item x="54"/>
        <item x="95"/>
        <item x="94"/>
        <item x="93"/>
        <item x="92"/>
        <item x="17"/>
        <item x="31"/>
        <item x="42"/>
        <item x="108"/>
        <item x="91"/>
        <item t="default"/>
      </items>
    </pivotField>
    <pivotField axis="axisRow" showAll="0">
      <items count="9">
        <item x="6"/>
        <item x="3"/>
        <item x="0"/>
        <item x="4"/>
        <item x="1"/>
        <item x="5"/>
        <item x="2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233">
        <item x="56"/>
        <item x="57"/>
        <item x="58"/>
        <item x="138"/>
        <item x="139"/>
        <item x="140"/>
        <item x="141"/>
        <item x="144"/>
        <item x="45"/>
        <item x="59"/>
        <item x="170"/>
        <item x="154"/>
        <item x="155"/>
        <item x="60"/>
        <item x="156"/>
        <item x="147"/>
        <item x="224"/>
        <item x="225"/>
        <item x="148"/>
        <item x="149"/>
        <item x="150"/>
        <item x="151"/>
        <item x="152"/>
        <item x="226"/>
        <item x="227"/>
        <item x="228"/>
        <item x="229"/>
        <item x="177"/>
        <item x="178"/>
        <item x="33"/>
        <item x="34"/>
        <item x="182"/>
        <item x="183"/>
        <item x="0"/>
        <item x="1"/>
        <item x="230"/>
        <item x="61"/>
        <item x="62"/>
        <item x="2"/>
        <item x="3"/>
        <item x="116"/>
        <item x="46"/>
        <item x="4"/>
        <item x="5"/>
        <item x="142"/>
        <item x="6"/>
        <item x="135"/>
        <item x="136"/>
        <item x="153"/>
        <item x="7"/>
        <item x="8"/>
        <item x="105"/>
        <item x="106"/>
        <item x="107"/>
        <item x="117"/>
        <item x="108"/>
        <item x="63"/>
        <item x="64"/>
        <item x="137"/>
        <item x="109"/>
        <item x="110"/>
        <item x="65"/>
        <item x="9"/>
        <item x="111"/>
        <item x="112"/>
        <item x="113"/>
        <item x="114"/>
        <item x="115"/>
        <item x="172"/>
        <item x="66"/>
        <item x="173"/>
        <item x="174"/>
        <item x="196"/>
        <item x="67"/>
        <item x="68"/>
        <item x="197"/>
        <item x="198"/>
        <item x="69"/>
        <item x="199"/>
        <item x="35"/>
        <item x="47"/>
        <item x="71"/>
        <item x="72"/>
        <item x="127"/>
        <item x="200"/>
        <item x="201"/>
        <item x="73"/>
        <item x="179"/>
        <item x="202"/>
        <item x="203"/>
        <item x="121"/>
        <item x="204"/>
        <item x="36"/>
        <item x="205"/>
        <item x="74"/>
        <item x="75"/>
        <item x="122"/>
        <item x="37"/>
        <item x="10"/>
        <item x="11"/>
        <item x="12"/>
        <item x="76"/>
        <item x="77"/>
        <item x="70"/>
        <item x="145"/>
        <item x="206"/>
        <item x="38"/>
        <item x="78"/>
        <item x="79"/>
        <item x="80"/>
        <item x="13"/>
        <item x="48"/>
        <item x="211"/>
        <item x="14"/>
        <item x="81"/>
        <item x="82"/>
        <item x="49"/>
        <item x="146"/>
        <item x="39"/>
        <item x="184"/>
        <item x="118"/>
        <item x="50"/>
        <item x="212"/>
        <item x="15"/>
        <item x="83"/>
        <item x="51"/>
        <item x="84"/>
        <item x="52"/>
        <item x="53"/>
        <item x="54"/>
        <item x="213"/>
        <item x="85"/>
        <item x="86"/>
        <item x="40"/>
        <item x="195"/>
        <item x="126"/>
        <item x="231"/>
        <item x="132"/>
        <item x="41"/>
        <item x="87"/>
        <item x="180"/>
        <item x="128"/>
        <item x="133"/>
        <item x="129"/>
        <item x="134"/>
        <item x="88"/>
        <item x="89"/>
        <item x="130"/>
        <item x="120"/>
        <item x="119"/>
        <item x="207"/>
        <item x="90"/>
        <item x="91"/>
        <item x="92"/>
        <item x="93"/>
        <item x="16"/>
        <item x="42"/>
        <item x="185"/>
        <item x="17"/>
        <item x="186"/>
        <item x="208"/>
        <item x="209"/>
        <item x="210"/>
        <item x="123"/>
        <item x="181"/>
        <item x="131"/>
        <item x="124"/>
        <item x="125"/>
        <item x="214"/>
        <item x="94"/>
        <item x="215"/>
        <item x="216"/>
        <item x="18"/>
        <item x="161"/>
        <item x="95"/>
        <item x="96"/>
        <item x="162"/>
        <item x="163"/>
        <item x="164"/>
        <item x="165"/>
        <item x="166"/>
        <item x="167"/>
        <item x="168"/>
        <item x="169"/>
        <item x="97"/>
        <item x="19"/>
        <item x="157"/>
        <item x="158"/>
        <item x="159"/>
        <item x="160"/>
        <item x="98"/>
        <item x="99"/>
        <item x="100"/>
        <item x="101"/>
        <item x="102"/>
        <item x="20"/>
        <item x="21"/>
        <item x="43"/>
        <item x="188"/>
        <item x="187"/>
        <item x="217"/>
        <item x="22"/>
        <item x="23"/>
        <item x="189"/>
        <item x="190"/>
        <item x="218"/>
        <item x="24"/>
        <item x="219"/>
        <item x="25"/>
        <item x="26"/>
        <item x="220"/>
        <item x="191"/>
        <item x="192"/>
        <item x="221"/>
        <item x="27"/>
        <item x="28"/>
        <item x="175"/>
        <item x="29"/>
        <item x="193"/>
        <item x="30"/>
        <item x="44"/>
        <item x="222"/>
        <item x="194"/>
        <item x="31"/>
        <item x="223"/>
        <item x="32"/>
        <item x="176"/>
        <item x="55"/>
        <item x="103"/>
        <item x="171"/>
        <item x="104"/>
        <item x="143"/>
        <item t="default"/>
      </items>
    </pivotField>
  </pivotFields>
  <rowFields count="5">
    <field x="19"/>
    <field x="1"/>
    <field x="2"/>
    <field x="3"/>
    <field x="4"/>
  </rowFields>
  <rowItems count="2323">
    <i>
      <x/>
    </i>
    <i r="1">
      <x v="2"/>
    </i>
    <i r="2">
      <x v="9"/>
    </i>
    <i r="3">
      <x v="135"/>
    </i>
    <i r="4">
      <x v="1"/>
    </i>
    <i r="1">
      <x v="5"/>
    </i>
    <i r="2">
      <x v="13"/>
    </i>
    <i r="3">
      <x v="143"/>
    </i>
    <i r="4">
      <x v="1"/>
    </i>
    <i>
      <x v="1"/>
    </i>
    <i r="1">
      <x v="2"/>
    </i>
    <i r="2">
      <x v="9"/>
    </i>
    <i r="3">
      <x v="135"/>
    </i>
    <i r="4">
      <x v="3"/>
    </i>
    <i r="1">
      <x v="5"/>
    </i>
    <i r="2">
      <x v="13"/>
    </i>
    <i r="3">
      <x v="143"/>
    </i>
    <i r="4">
      <x v="3"/>
    </i>
    <i>
      <x v="2"/>
    </i>
    <i r="1">
      <x v="2"/>
    </i>
    <i r="2">
      <x v="9"/>
    </i>
    <i r="3">
      <x v="135"/>
    </i>
    <i r="4">
      <x v="3"/>
    </i>
    <i r="1">
      <x v="5"/>
    </i>
    <i r="2">
      <x v="13"/>
    </i>
    <i r="3">
      <x v="143"/>
    </i>
    <i r="4">
      <x v="3"/>
    </i>
    <i>
      <x v="3"/>
    </i>
    <i r="1">
      <x/>
    </i>
    <i r="2">
      <x v="14"/>
    </i>
    <i r="3">
      <x v="16"/>
    </i>
    <i r="4">
      <x v="1"/>
    </i>
    <i>
      <x v="4"/>
    </i>
    <i r="1">
      <x/>
    </i>
    <i r="2">
      <x v="14"/>
    </i>
    <i r="3">
      <x v="17"/>
    </i>
    <i r="4">
      <x v="1"/>
    </i>
    <i>
      <x v="5"/>
    </i>
    <i r="1">
      <x/>
    </i>
    <i r="2">
      <x v="14"/>
    </i>
    <i r="3">
      <x v="4"/>
    </i>
    <i r="4">
      <x v="1"/>
    </i>
    <i>
      <x v="6"/>
    </i>
    <i r="1">
      <x/>
    </i>
    <i r="2">
      <x v="14"/>
    </i>
    <i r="3">
      <x v="19"/>
    </i>
    <i r="4">
      <x v="1"/>
    </i>
    <i>
      <x v="7"/>
    </i>
    <i r="1">
      <x/>
    </i>
    <i r="2">
      <x v="16"/>
    </i>
    <i r="3">
      <x v="4"/>
    </i>
    <i r="4">
      <x v="1"/>
    </i>
    <i r="3">
      <x v="17"/>
    </i>
    <i r="4">
      <x v="1"/>
    </i>
    <i r="3">
      <x v="19"/>
    </i>
    <i r="4">
      <x v="1"/>
    </i>
    <i>
      <x v="8"/>
    </i>
    <i r="1">
      <x v="2"/>
    </i>
    <i r="2">
      <x v="9"/>
    </i>
    <i r="3">
      <x v="145"/>
    </i>
    <i r="4">
      <x v="4"/>
    </i>
    <i r="3">
      <x v="162"/>
    </i>
    <i r="4">
      <x v="3"/>
    </i>
    <i>
      <x v="9"/>
    </i>
    <i r="1">
      <x v="2"/>
    </i>
    <i r="2">
      <x v="9"/>
    </i>
    <i r="3">
      <x v="135"/>
    </i>
    <i r="4">
      <x v="1"/>
    </i>
    <i r="1">
      <x v="5"/>
    </i>
    <i r="2">
      <x v="13"/>
    </i>
    <i r="3">
      <x v="143"/>
    </i>
    <i r="4">
      <x v="1"/>
    </i>
    <i>
      <x v="10"/>
    </i>
    <i r="1">
      <x v="5"/>
    </i>
    <i r="2">
      <x v="13"/>
    </i>
    <i r="3">
      <x v="143"/>
    </i>
    <i r="4">
      <x v="1"/>
    </i>
    <i>
      <x v="11"/>
    </i>
    <i r="1">
      <x v="2"/>
    </i>
    <i r="2">
      <x v="3"/>
    </i>
    <i r="3">
      <x v="1"/>
    </i>
    <i r="4">
      <x v="5"/>
    </i>
    <i r="3">
      <x v="2"/>
    </i>
    <i r="4">
      <x v="5"/>
    </i>
    <i>
      <x v="12"/>
    </i>
    <i r="1">
      <x v="2"/>
    </i>
    <i r="2">
      <x v="3"/>
    </i>
    <i r="3">
      <x/>
    </i>
    <i r="4">
      <x v="5"/>
    </i>
    <i>
      <x v="13"/>
    </i>
    <i r="1">
      <x v="2"/>
    </i>
    <i r="2">
      <x v="9"/>
    </i>
    <i r="3">
      <x v="135"/>
    </i>
    <i r="4">
      <x v="1"/>
    </i>
    <i r="1">
      <x v="5"/>
    </i>
    <i r="2">
      <x v="13"/>
    </i>
    <i r="3">
      <x v="143"/>
    </i>
    <i r="4">
      <x v="1"/>
    </i>
    <i>
      <x v="14"/>
    </i>
    <i r="1">
      <x v="2"/>
    </i>
    <i r="2">
      <x v="3"/>
    </i>
    <i r="3">
      <x/>
    </i>
    <i r="4">
      <x v="1"/>
    </i>
    <i r="3">
      <x v="1"/>
    </i>
    <i r="4">
      <x v="1"/>
    </i>
    <i r="3">
      <x v="2"/>
    </i>
    <i r="4">
      <x v="1"/>
    </i>
    <i r="3">
      <x v="19"/>
    </i>
    <i r="4">
      <x v="1"/>
    </i>
    <i>
      <x v="15"/>
    </i>
    <i r="1">
      <x v="2"/>
    </i>
    <i r="2">
      <x/>
    </i>
    <i r="3">
      <x v="160"/>
    </i>
    <i r="4">
      <x v="3"/>
    </i>
    <i>
      <x v="16"/>
    </i>
    <i r="1">
      <x v="2"/>
    </i>
    <i r="2">
      <x v="9"/>
    </i>
    <i r="3">
      <x v="79"/>
    </i>
    <i r="4">
      <x v="4"/>
    </i>
    <i>
      <x v="17"/>
    </i>
    <i r="1">
      <x v="2"/>
    </i>
    <i r="2">
      <x v="9"/>
    </i>
    <i r="3">
      <x v="78"/>
    </i>
    <i r="4">
      <x v="4"/>
    </i>
    <i>
      <x v="18"/>
    </i>
    <i r="1">
      <x v="2"/>
    </i>
    <i r="2">
      <x/>
    </i>
    <i r="3">
      <x v="17"/>
    </i>
    <i r="4">
      <x v="1"/>
    </i>
    <i>
      <x v="19"/>
    </i>
    <i r="1">
      <x v="2"/>
    </i>
    <i r="2">
      <x/>
    </i>
    <i r="3">
      <x v="159"/>
    </i>
    <i r="4">
      <x v="1"/>
    </i>
    <i>
      <x v="20"/>
    </i>
    <i r="1">
      <x v="2"/>
    </i>
    <i r="2">
      <x/>
    </i>
    <i r="3">
      <x v="158"/>
    </i>
    <i r="4">
      <x v="1"/>
    </i>
    <i>
      <x v="21"/>
    </i>
    <i r="1">
      <x v="2"/>
    </i>
    <i r="2">
      <x/>
    </i>
    <i r="3">
      <x v="19"/>
    </i>
    <i r="4">
      <x v="1"/>
    </i>
    <i r="3">
      <x v="160"/>
    </i>
    <i r="4">
      <x v="1"/>
    </i>
    <i>
      <x v="22"/>
    </i>
    <i r="1">
      <x v="2"/>
    </i>
    <i r="2">
      <x/>
    </i>
    <i r="3">
      <x v="4"/>
    </i>
    <i r="4">
      <x v="1"/>
    </i>
    <i>
      <x v="23"/>
    </i>
    <i r="1">
      <x v="2"/>
    </i>
    <i r="2">
      <x v="9"/>
    </i>
    <i r="3">
      <x v="76"/>
    </i>
    <i r="4">
      <x v="2"/>
    </i>
    <i r="3">
      <x v="81"/>
    </i>
    <i r="4">
      <x v="2"/>
    </i>
    <i>
      <x v="24"/>
    </i>
    <i r="1">
      <x v="2"/>
    </i>
    <i r="2">
      <x v="9"/>
    </i>
    <i r="3">
      <x v="82"/>
    </i>
    <i r="4">
      <x v="2"/>
    </i>
    <i>
      <x v="25"/>
    </i>
    <i r="1">
      <x v="2"/>
    </i>
    <i r="2">
      <x v="9"/>
    </i>
    <i r="3">
      <x v="80"/>
    </i>
    <i r="4">
      <x v="2"/>
    </i>
    <i>
      <x v="26"/>
    </i>
    <i r="1">
      <x v="2"/>
    </i>
    <i r="2">
      <x v="9"/>
    </i>
    <i r="3">
      <x v="76"/>
    </i>
    <i r="4">
      <x v="2"/>
    </i>
    <i r="3">
      <x v="81"/>
    </i>
    <i r="4">
      <x v="2"/>
    </i>
    <i r="3">
      <x v="82"/>
    </i>
    <i r="4">
      <x v="2"/>
    </i>
    <i>
      <x v="27"/>
    </i>
    <i r="1">
      <x v="2"/>
    </i>
    <i r="2">
      <x v="9"/>
    </i>
    <i r="3">
      <x v="56"/>
    </i>
    <i r="4">
      <x v="2"/>
    </i>
    <i r="3">
      <x v="76"/>
    </i>
    <i r="4">
      <x v="2"/>
    </i>
    <i r="3">
      <x v="81"/>
    </i>
    <i r="4">
      <x v="2"/>
    </i>
    <i r="3">
      <x v="82"/>
    </i>
    <i r="4">
      <x v="2"/>
    </i>
    <i>
      <x v="28"/>
    </i>
    <i r="1">
      <x v="2"/>
    </i>
    <i r="2">
      <x v="9"/>
    </i>
    <i r="3">
      <x v="58"/>
    </i>
    <i r="4">
      <x v="2"/>
    </i>
    <i r="3">
      <x v="78"/>
    </i>
    <i r="4">
      <x v="2"/>
    </i>
    <i>
      <x v="29"/>
    </i>
    <i r="1">
      <x v="2"/>
    </i>
    <i r="2">
      <x v="9"/>
    </i>
    <i r="3">
      <x v="35"/>
    </i>
    <i r="4">
      <x v="1"/>
    </i>
    <i>
      <x v="30"/>
    </i>
    <i r="1">
      <x v="2"/>
    </i>
    <i r="2">
      <x v="9"/>
    </i>
    <i r="3">
      <x v="35"/>
    </i>
    <i r="4">
      <x v="1"/>
    </i>
    <i r="3">
      <x v="50"/>
    </i>
    <i r="4">
      <x v="1"/>
    </i>
    <i>
      <x v="31"/>
    </i>
    <i r="1">
      <x v="2"/>
    </i>
    <i r="2">
      <x v="9"/>
    </i>
    <i r="3">
      <x v="95"/>
    </i>
    <i r="4">
      <x v="1"/>
    </i>
    <i r="3">
      <x v="123"/>
    </i>
    <i r="4">
      <x v="1"/>
    </i>
    <i>
      <x v="32"/>
    </i>
    <i r="1">
      <x v="2"/>
    </i>
    <i r="2">
      <x v="9"/>
    </i>
    <i r="3">
      <x v="95"/>
    </i>
    <i r="4">
      <x v="1"/>
    </i>
    <i>
      <x v="33"/>
    </i>
    <i r="1">
      <x v="2"/>
    </i>
    <i r="2">
      <x v="9"/>
    </i>
    <i r="3">
      <x v="35"/>
    </i>
    <i r="4">
      <x v="2"/>
    </i>
    <i r="3">
      <x v="107"/>
    </i>
    <i r="4">
      <x v="2"/>
    </i>
    <i>
      <x v="34"/>
    </i>
    <i r="1">
      <x v="2"/>
    </i>
    <i r="2">
      <x v="9"/>
    </i>
    <i r="3">
      <x v="35"/>
    </i>
    <i r="4">
      <x v="2"/>
    </i>
    <i r="3">
      <x v="50"/>
    </i>
    <i r="4">
      <x v="2"/>
    </i>
    <i>
      <x v="35"/>
    </i>
    <i r="1">
      <x v="2"/>
    </i>
    <i r="2">
      <x v="9"/>
    </i>
    <i r="3">
      <x v="76"/>
    </i>
    <i r="4">
      <x v="2"/>
    </i>
    <i r="3">
      <x v="81"/>
    </i>
    <i r="4">
      <x v="2"/>
    </i>
    <i r="3">
      <x v="82"/>
    </i>
    <i r="4">
      <x v="2"/>
    </i>
    <i>
      <x v="36"/>
    </i>
    <i r="1">
      <x v="2"/>
    </i>
    <i r="2">
      <x v="9"/>
    </i>
    <i r="3">
      <x v="30"/>
    </i>
    <i r="4">
      <x v="3"/>
    </i>
    <i r="3">
      <x v="137"/>
    </i>
    <i r="4">
      <x v="3"/>
    </i>
    <i r="1">
      <x v="4"/>
    </i>
    <i r="2">
      <x v="10"/>
    </i>
    <i r="3">
      <x v="33"/>
    </i>
    <i r="4">
      <x v="3"/>
    </i>
    <i>
      <x v="37"/>
    </i>
    <i r="1">
      <x v="2"/>
    </i>
    <i r="2">
      <x v="3"/>
    </i>
    <i r="3">
      <x/>
    </i>
    <i r="4">
      <x v="1"/>
    </i>
    <i r="3">
      <x v="1"/>
    </i>
    <i r="4">
      <x v="1"/>
    </i>
    <i r="3">
      <x v="2"/>
    </i>
    <i r="4">
      <x v="1"/>
    </i>
    <i r="3">
      <x v="19"/>
    </i>
    <i r="4">
      <x v="1"/>
    </i>
    <i r="2">
      <x v="9"/>
    </i>
    <i r="3">
      <x v="24"/>
    </i>
    <i r="4">
      <x v="1"/>
    </i>
    <i>
      <x v="38"/>
    </i>
    <i r="1">
      <x v="2"/>
    </i>
    <i r="2">
      <x v="9"/>
    </i>
    <i r="3">
      <x v="38"/>
    </i>
    <i r="4">
      <x v="2"/>
    </i>
    <i r="3">
      <x v="39"/>
    </i>
    <i r="4">
      <x v="2"/>
    </i>
    <i r="3">
      <x v="40"/>
    </i>
    <i r="4">
      <x v="2"/>
    </i>
    <i r="3">
      <x v="48"/>
    </i>
    <i r="4">
      <x v="2"/>
    </i>
    <i r="3">
      <x v="98"/>
    </i>
    <i r="4">
      <x v="1"/>
    </i>
    <i r="3">
      <x v="100"/>
    </i>
    <i r="4">
      <x v="1"/>
    </i>
    <i r="3">
      <x v="105"/>
    </i>
    <i r="4">
      <x v="1"/>
    </i>
    <i r="3">
      <x v="125"/>
    </i>
    <i r="4">
      <x v="1"/>
    </i>
    <i r="3">
      <x v="126"/>
    </i>
    <i r="4">
      <x v="1"/>
    </i>
    <i r="3">
      <x v="127"/>
    </i>
    <i r="4">
      <x v="1"/>
    </i>
    <i r="3">
      <x v="132"/>
    </i>
    <i r="4">
      <x v="1"/>
    </i>
    <i>
      <x v="39"/>
    </i>
    <i r="1">
      <x v="2"/>
    </i>
    <i r="2">
      <x v="9"/>
    </i>
    <i r="3">
      <x v="36"/>
    </i>
    <i r="4">
      <x v="2"/>
    </i>
    <i r="3">
      <x v="50"/>
    </i>
    <i r="4">
      <x v="2"/>
    </i>
    <i r="3">
      <x v="51"/>
    </i>
    <i r="4">
      <x v="2"/>
    </i>
    <i r="3">
      <x v="57"/>
    </i>
    <i r="4">
      <x v="2"/>
    </i>
    <i r="3">
      <x v="66"/>
    </i>
    <i r="4">
      <x v="2"/>
    </i>
    <i r="3">
      <x v="77"/>
    </i>
    <i r="4">
      <x v="2"/>
    </i>
    <i r="3">
      <x v="84"/>
    </i>
    <i r="4">
      <x v="2"/>
    </i>
    <i r="3">
      <x v="96"/>
    </i>
    <i r="4">
      <x v="1"/>
    </i>
    <i r="3">
      <x v="100"/>
    </i>
    <i r="4">
      <x v="1"/>
    </i>
    <i r="3">
      <x v="105"/>
    </i>
    <i r="4">
      <x v="1"/>
    </i>
    <i r="3">
      <x v="110"/>
    </i>
    <i r="4">
      <x v="2"/>
    </i>
    <i r="3">
      <x v="124"/>
    </i>
    <i r="4">
      <x v="1"/>
    </i>
    <i>
      <x v="40"/>
    </i>
    <i r="1">
      <x v="2"/>
    </i>
    <i r="2">
      <x v="6"/>
    </i>
    <i r="3">
      <x v="19"/>
    </i>
    <i r="4">
      <x v="2"/>
    </i>
    <i>
      <x v="41"/>
    </i>
    <i r="1">
      <x/>
    </i>
    <i r="2">
      <x v="4"/>
    </i>
    <i r="3">
      <x v="5"/>
    </i>
    <i r="4">
      <x v="1"/>
    </i>
    <i r="3">
      <x v="19"/>
    </i>
    <i r="4">
      <x v="1"/>
    </i>
    <i r="2">
      <x v="14"/>
    </i>
    <i r="3">
      <x v="19"/>
    </i>
    <i r="4">
      <x v="1"/>
    </i>
    <i r="2">
      <x v="16"/>
    </i>
    <i r="3">
      <x v="19"/>
    </i>
    <i r="4">
      <x v="1"/>
    </i>
    <i r="1">
      <x v="1"/>
    </i>
    <i r="2">
      <x v="5"/>
    </i>
    <i r="3">
      <x v="19"/>
    </i>
    <i r="4">
      <x v="1"/>
    </i>
    <i r="1">
      <x v="2"/>
    </i>
    <i r="2">
      <x/>
    </i>
    <i r="3">
      <x v="19"/>
    </i>
    <i r="4">
      <x v="1"/>
    </i>
    <i r="3">
      <x v="157"/>
    </i>
    <i r="4">
      <x v="1"/>
    </i>
    <i r="3">
      <x v="160"/>
    </i>
    <i r="4">
      <x v="1"/>
    </i>
    <i r="2">
      <x v="6"/>
    </i>
    <i r="3">
      <x v="12"/>
    </i>
    <i r="4">
      <x v="2"/>
    </i>
    <i r="3">
      <x v="13"/>
    </i>
    <i r="4">
      <x v="2"/>
    </i>
    <i r="3">
      <x v="14"/>
    </i>
    <i r="4">
      <x v="2"/>
    </i>
    <i r="3">
      <x v="15"/>
    </i>
    <i r="4">
      <x v="2"/>
    </i>
    <i r="3">
      <x v="19"/>
    </i>
    <i r="4">
      <x v="2"/>
    </i>
    <i r="3">
      <x v="25"/>
    </i>
    <i r="4">
      <x v="2"/>
    </i>
    <i r="3">
      <x v="26"/>
    </i>
    <i r="4">
      <x v="2"/>
    </i>
    <i r="3">
      <x v="150"/>
    </i>
    <i r="4">
      <x v="2"/>
    </i>
    <i r="3">
      <x v="151"/>
    </i>
    <i r="4">
      <x v="2"/>
    </i>
    <i r="3">
      <x v="152"/>
    </i>
    <i r="4">
      <x v="2"/>
    </i>
    <i r="2">
      <x v="9"/>
    </i>
    <i r="3">
      <x v="19"/>
    </i>
    <i r="4">
      <x v="2"/>
    </i>
    <i r="3">
      <x v="34"/>
    </i>
    <i r="4">
      <x v="2"/>
    </i>
    <i r="3">
      <x v="56"/>
    </i>
    <i r="4">
      <x v="2"/>
    </i>
    <i r="3">
      <x v="83"/>
    </i>
    <i r="4">
      <x v="2"/>
    </i>
    <i r="3">
      <x v="85"/>
    </i>
    <i r="4">
      <x v="2"/>
    </i>
    <i r="3">
      <x v="86"/>
    </i>
    <i r="4">
      <x v="2"/>
    </i>
    <i r="3">
      <x v="107"/>
    </i>
    <i r="4">
      <x v="2"/>
    </i>
    <i r="3">
      <x v="123"/>
    </i>
    <i r="4">
      <x v="1"/>
    </i>
    <i r="3">
      <x v="144"/>
    </i>
    <i r="4">
      <x v="2"/>
    </i>
    <i r="3">
      <x v="145"/>
    </i>
    <i r="4">
      <x v="2"/>
    </i>
    <i r="3">
      <x v="161"/>
    </i>
    <i r="4">
      <x v="2"/>
    </i>
    <i r="3">
      <x v="162"/>
    </i>
    <i r="4">
      <x v="1"/>
    </i>
    <i r="1">
      <x v="3"/>
    </i>
    <i r="2">
      <x v="13"/>
    </i>
    <i r="3">
      <x v="19"/>
    </i>
    <i r="4">
      <x v="1"/>
    </i>
    <i r="1">
      <x v="6"/>
    </i>
    <i r="2">
      <x v="8"/>
    </i>
    <i r="3">
      <x v="18"/>
    </i>
    <i r="4">
      <x v="1"/>
    </i>
    <i r="1">
      <x v="7"/>
    </i>
    <i r="2">
      <x v="7"/>
    </i>
    <i r="3">
      <x v="19"/>
    </i>
    <i r="4">
      <x v="1"/>
    </i>
    <i r="2">
      <x v="11"/>
    </i>
    <i r="3">
      <x v="19"/>
    </i>
    <i r="4">
      <x v="1"/>
    </i>
    <i r="2">
      <x v="12"/>
    </i>
    <i r="3">
      <x v="19"/>
    </i>
    <i r="4">
      <x v="1"/>
    </i>
    <i>
      <x v="42"/>
    </i>
    <i r="1">
      <x v="2"/>
    </i>
    <i r="2">
      <x v="9"/>
    </i>
    <i r="3">
      <x v="20"/>
    </i>
    <i r="4">
      <x v="1"/>
    </i>
    <i r="3">
      <x v="36"/>
    </i>
    <i r="4">
      <x v="2"/>
    </i>
    <i r="3">
      <x v="37"/>
    </i>
    <i r="4">
      <x v="2"/>
    </i>
    <i r="3">
      <x v="39"/>
    </i>
    <i r="4">
      <x v="2"/>
    </i>
    <i r="3">
      <x v="40"/>
    </i>
    <i r="4">
      <x v="2"/>
    </i>
    <i r="3">
      <x v="46"/>
    </i>
    <i r="4">
      <x v="2"/>
    </i>
    <i r="3">
      <x v="48"/>
    </i>
    <i r="4">
      <x v="2"/>
    </i>
    <i r="3">
      <x v="51"/>
    </i>
    <i r="4">
      <x v="2"/>
    </i>
    <i r="3">
      <x v="57"/>
    </i>
    <i r="4">
      <x v="2"/>
    </i>
    <i r="3">
      <x v="66"/>
    </i>
    <i r="4">
      <x v="2"/>
    </i>
    <i r="3">
      <x v="77"/>
    </i>
    <i r="4">
      <x v="2"/>
    </i>
    <i r="3">
      <x v="84"/>
    </i>
    <i r="4">
      <x v="2"/>
    </i>
    <i r="3">
      <x v="85"/>
    </i>
    <i r="4">
      <x v="2"/>
    </i>
    <i r="3">
      <x v="88"/>
    </i>
    <i r="4">
      <x v="2"/>
    </i>
    <i r="3">
      <x v="96"/>
    </i>
    <i r="4">
      <x v="1"/>
    </i>
    <i r="3">
      <x v="97"/>
    </i>
    <i r="4">
      <x v="1"/>
    </i>
    <i r="3">
      <x v="99"/>
    </i>
    <i r="4">
      <x v="1"/>
    </i>
    <i r="3">
      <x v="100"/>
    </i>
    <i r="4">
      <x v="1"/>
    </i>
    <i r="3">
      <x v="101"/>
    </i>
    <i r="4">
      <x v="1"/>
    </i>
    <i r="3">
      <x v="105"/>
    </i>
    <i r="4">
      <x v="1"/>
    </i>
    <i r="3">
      <x v="110"/>
    </i>
    <i r="4">
      <x v="2"/>
    </i>
    <i r="3">
      <x v="124"/>
    </i>
    <i r="4">
      <x v="1"/>
    </i>
    <i r="3">
      <x v="126"/>
    </i>
    <i r="4">
      <x v="1"/>
    </i>
    <i r="3">
      <x v="127"/>
    </i>
    <i r="4">
      <x v="1"/>
    </i>
    <i r="3">
      <x v="132"/>
    </i>
    <i r="4">
      <x v="1"/>
    </i>
    <i>
      <x v="43"/>
    </i>
    <i r="1">
      <x v="2"/>
    </i>
    <i r="2">
      <x v="9"/>
    </i>
    <i r="3">
      <x v="34"/>
    </i>
    <i r="4">
      <x v="2"/>
    </i>
    <i r="3">
      <x v="35"/>
    </i>
    <i r="4">
      <x v="1"/>
    </i>
    <i r="4">
      <x v="2"/>
    </i>
    <i r="3">
      <x v="37"/>
    </i>
    <i r="4">
      <x v="2"/>
    </i>
    <i r="3">
      <x v="39"/>
    </i>
    <i r="4">
      <x v="2"/>
    </i>
    <i r="3">
      <x v="41"/>
    </i>
    <i r="4">
      <x v="2"/>
    </i>
    <i r="3">
      <x v="58"/>
    </i>
    <i r="4">
      <x v="2"/>
    </i>
    <i r="3">
      <x v="85"/>
    </i>
    <i r="4">
      <x v="2"/>
    </i>
    <i r="3">
      <x v="88"/>
    </i>
    <i r="4">
      <x v="2"/>
    </i>
    <i r="3">
      <x v="95"/>
    </i>
    <i r="4">
      <x v="1"/>
    </i>
    <i r="3">
      <x v="97"/>
    </i>
    <i r="4">
      <x v="1"/>
    </i>
    <i r="3">
      <x v="99"/>
    </i>
    <i r="4">
      <x v="1"/>
    </i>
    <i r="3">
      <x v="101"/>
    </i>
    <i r="4">
      <x v="1"/>
    </i>
    <i r="3">
      <x v="108"/>
    </i>
    <i r="4">
      <x v="2"/>
    </i>
    <i r="3">
      <x v="109"/>
    </i>
    <i r="4">
      <x v="2"/>
    </i>
    <i r="3">
      <x v="119"/>
    </i>
    <i r="4">
      <x v="2"/>
    </i>
    <i r="3">
      <x v="120"/>
    </i>
    <i r="4">
      <x v="2"/>
    </i>
    <i r="3">
      <x v="121"/>
    </i>
    <i r="4">
      <x v="2"/>
    </i>
    <i r="3">
      <x v="122"/>
    </i>
    <i r="4">
      <x v="2"/>
    </i>
    <i r="3">
      <x v="145"/>
    </i>
    <i r="4">
      <x v="2"/>
    </i>
    <i r="3">
      <x v="147"/>
    </i>
    <i r="4">
      <x v="2"/>
    </i>
    <i r="3">
      <x v="148"/>
    </i>
    <i r="4">
      <x v="2"/>
    </i>
    <i r="3">
      <x v="162"/>
    </i>
    <i r="4">
      <x v="1"/>
    </i>
    <i>
      <x v="44"/>
    </i>
    <i r="1">
      <x/>
    </i>
    <i r="2">
      <x v="14"/>
    </i>
    <i r="3">
      <x v="19"/>
    </i>
    <i r="4">
      <x v="1"/>
    </i>
    <i>
      <x v="45"/>
    </i>
    <i r="1">
      <x v="2"/>
    </i>
    <i r="2">
      <x v="9"/>
    </i>
    <i r="3">
      <x v="20"/>
    </i>
    <i r="4">
      <x v="1"/>
    </i>
    <i r="3">
      <x v="35"/>
    </i>
    <i r="4">
      <x v="1"/>
    </i>
    <i r="3">
      <x v="39"/>
    </i>
    <i r="4">
      <x v="2"/>
    </i>
    <i r="3">
      <x v="40"/>
    </i>
    <i r="4">
      <x v="2"/>
    </i>
    <i r="3">
      <x v="41"/>
    </i>
    <i r="4">
      <x v="2"/>
    </i>
    <i r="3">
      <x v="44"/>
    </i>
    <i r="4">
      <x v="1"/>
    </i>
    <i r="3">
      <x v="48"/>
    </i>
    <i r="4">
      <x v="2"/>
    </i>
    <i r="3">
      <x v="56"/>
    </i>
    <i r="4">
      <x v="2"/>
    </i>
    <i r="3">
      <x v="76"/>
    </i>
    <i r="4">
      <x v="2"/>
    </i>
    <i r="3">
      <x v="99"/>
    </i>
    <i r="4">
      <x v="1"/>
    </i>
    <i r="3">
      <x v="100"/>
    </i>
    <i r="4">
      <x v="1"/>
    </i>
    <i r="3">
      <x v="101"/>
    </i>
    <i r="4">
      <x v="1"/>
    </i>
    <i r="3">
      <x v="104"/>
    </i>
    <i r="4">
      <x v="1"/>
    </i>
    <i r="3">
      <x v="105"/>
    </i>
    <i r="4">
      <x v="1"/>
    </i>
    <i r="3">
      <x v="126"/>
    </i>
    <i r="4">
      <x v="1"/>
    </i>
    <i r="3">
      <x v="127"/>
    </i>
    <i r="4">
      <x v="1"/>
    </i>
    <i r="3">
      <x v="128"/>
    </i>
    <i r="4">
      <x v="1"/>
    </i>
    <i r="3">
      <x v="131"/>
    </i>
    <i r="4">
      <x v="1"/>
    </i>
    <i r="3">
      <x v="132"/>
    </i>
    <i r="4">
      <x v="1"/>
    </i>
    <i r="1">
      <x v="7"/>
    </i>
    <i r="2">
      <x v="7"/>
    </i>
    <i r="3">
      <x v="19"/>
    </i>
    <i r="4">
      <x v="1"/>
    </i>
    <i r="3">
      <x v="29"/>
    </i>
    <i r="4">
      <x v="1"/>
    </i>
    <i r="2">
      <x v="11"/>
    </i>
    <i r="3">
      <x v="19"/>
    </i>
    <i r="4">
      <x v="1"/>
    </i>
    <i r="2">
      <x v="12"/>
    </i>
    <i r="3">
      <x v="19"/>
    </i>
    <i r="4">
      <x v="1"/>
    </i>
    <i>
      <x v="46"/>
    </i>
    <i r="1">
      <x/>
    </i>
    <i r="2">
      <x v="4"/>
    </i>
    <i r="3">
      <x v="16"/>
    </i>
    <i r="4">
      <x v="1"/>
    </i>
    <i>
      <x v="47"/>
    </i>
    <i r="1">
      <x/>
    </i>
    <i r="2">
      <x v="4"/>
    </i>
    <i r="3">
      <x v="17"/>
    </i>
    <i r="4">
      <x v="1"/>
    </i>
    <i>
      <x v="48"/>
    </i>
    <i r="1">
      <x v="2"/>
    </i>
    <i r="2">
      <x/>
    </i>
    <i r="3">
      <x v="140"/>
    </i>
    <i r="4">
      <x v="1"/>
    </i>
    <i r="1">
      <x v="4"/>
    </i>
    <i r="2">
      <x v="1"/>
    </i>
    <i r="3">
      <x v="141"/>
    </i>
    <i r="4">
      <x v="1"/>
    </i>
    <i r="2">
      <x v="10"/>
    </i>
    <i r="3">
      <x v="25"/>
    </i>
    <i r="4">
      <x v="1"/>
    </i>
    <i r="1">
      <x v="7"/>
    </i>
    <i r="2">
      <x v="7"/>
    </i>
    <i r="3">
      <x v="29"/>
    </i>
    <i r="4">
      <x v="1"/>
    </i>
    <i r="3">
      <x v="164"/>
    </i>
    <i r="4">
      <x v="1"/>
    </i>
    <i>
      <x v="49"/>
    </i>
    <i r="1">
      <x v="2"/>
    </i>
    <i r="2">
      <x v="9"/>
    </i>
    <i r="3">
      <x v="23"/>
    </i>
    <i r="4">
      <x v="3"/>
    </i>
    <i r="3">
      <x v="36"/>
    </i>
    <i r="4">
      <x v="4"/>
    </i>
    <i r="3">
      <x v="51"/>
    </i>
    <i r="4">
      <x v="4"/>
    </i>
    <i r="3">
      <x v="57"/>
    </i>
    <i r="4">
      <x v="4"/>
    </i>
    <i r="3">
      <x v="66"/>
    </i>
    <i r="4">
      <x v="4"/>
    </i>
    <i r="3">
      <x v="77"/>
    </i>
    <i r="4">
      <x v="4"/>
    </i>
    <i r="3">
      <x v="84"/>
    </i>
    <i r="4">
      <x v="4"/>
    </i>
    <i r="3">
      <x v="96"/>
    </i>
    <i r="4">
      <x v="3"/>
    </i>
    <i r="3">
      <x v="110"/>
    </i>
    <i r="4">
      <x v="4"/>
    </i>
    <i r="3">
      <x v="124"/>
    </i>
    <i r="4">
      <x v="3"/>
    </i>
    <i>
      <x v="50"/>
    </i>
    <i r="1">
      <x v="2"/>
    </i>
    <i r="2">
      <x v="9"/>
    </i>
    <i r="3">
      <x v="23"/>
    </i>
    <i r="4">
      <x v="1"/>
    </i>
    <i r="3">
      <x v="36"/>
    </i>
    <i r="4">
      <x v="2"/>
    </i>
    <i r="3">
      <x v="51"/>
    </i>
    <i r="4">
      <x v="2"/>
    </i>
    <i r="3">
      <x v="57"/>
    </i>
    <i r="4">
      <x v="2"/>
    </i>
    <i r="3">
      <x v="66"/>
    </i>
    <i r="4">
      <x v="2"/>
    </i>
    <i r="3">
      <x v="77"/>
    </i>
    <i r="4">
      <x v="2"/>
    </i>
    <i r="3">
      <x v="84"/>
    </i>
    <i r="4">
      <x v="2"/>
    </i>
    <i r="3">
      <x v="96"/>
    </i>
    <i r="4">
      <x v="1"/>
    </i>
    <i r="3">
      <x v="110"/>
    </i>
    <i r="4">
      <x v="2"/>
    </i>
    <i r="3">
      <x v="124"/>
    </i>
    <i r="4">
      <x v="1"/>
    </i>
    <i>
      <x v="51"/>
    </i>
    <i r="1">
      <x v="2"/>
    </i>
    <i r="2">
      <x v="6"/>
    </i>
    <i r="3">
      <x v="152"/>
    </i>
    <i r="4">
      <x v="4"/>
    </i>
    <i>
      <x v="52"/>
    </i>
    <i r="1">
      <x v="2"/>
    </i>
    <i r="2">
      <x v="6"/>
    </i>
    <i r="3">
      <x v="13"/>
    </i>
    <i r="4">
      <x v="6"/>
    </i>
    <i>
      <x v="53"/>
    </i>
    <i r="1">
      <x v="2"/>
    </i>
    <i r="2">
      <x v="6"/>
    </i>
    <i r="3">
      <x v="151"/>
    </i>
    <i r="4">
      <x v="6"/>
    </i>
    <i>
      <x v="54"/>
    </i>
    <i r="1">
      <x v="2"/>
    </i>
    <i r="2">
      <x v="6"/>
    </i>
    <i r="3">
      <x v="26"/>
    </i>
    <i r="4">
      <x v="6"/>
    </i>
    <i>
      <x v="55"/>
    </i>
    <i r="1">
      <x v="2"/>
    </i>
    <i r="2">
      <x v="6"/>
    </i>
    <i r="3">
      <x v="14"/>
    </i>
    <i r="4">
      <x v="6"/>
    </i>
    <i r="3">
      <x v="15"/>
    </i>
    <i r="4">
      <x v="6"/>
    </i>
    <i>
      <x v="56"/>
    </i>
    <i r="1">
      <x v="2"/>
    </i>
    <i r="2">
      <x v="9"/>
    </i>
    <i r="3">
      <x v="134"/>
    </i>
    <i r="4">
      <x v="1"/>
    </i>
    <i r="3">
      <x v="135"/>
    </i>
    <i r="4">
      <x v="1"/>
    </i>
    <i r="3">
      <x v="136"/>
    </i>
    <i r="4">
      <x v="1"/>
    </i>
    <i>
      <x v="57"/>
    </i>
    <i r="1">
      <x v="2"/>
    </i>
    <i r="2">
      <x v="9"/>
    </i>
    <i r="3">
      <x v="162"/>
    </i>
    <i r="4">
      <x v="1"/>
    </i>
    <i>
      <x v="58"/>
    </i>
    <i r="1">
      <x/>
    </i>
    <i r="2">
      <x v="4"/>
    </i>
    <i r="3">
      <x v="5"/>
    </i>
    <i r="4">
      <x v="1"/>
    </i>
    <i>
      <x v="59"/>
    </i>
    <i r="1">
      <x v="2"/>
    </i>
    <i r="2">
      <x v="6"/>
    </i>
    <i r="3">
      <x v="4"/>
    </i>
    <i r="4">
      <x v="2"/>
    </i>
    <i>
      <x v="60"/>
    </i>
    <i r="1">
      <x/>
    </i>
    <i r="2">
      <x v="4"/>
    </i>
    <i r="3">
      <x v="5"/>
    </i>
    <i r="4">
      <x v="1"/>
    </i>
    <i r="1">
      <x v="2"/>
    </i>
    <i r="2">
      <x v="6"/>
    </i>
    <i r="3">
      <x v="12"/>
    </i>
    <i r="4">
      <x v="2"/>
    </i>
    <i r="3">
      <x v="25"/>
    </i>
    <i r="4">
      <x v="2"/>
    </i>
    <i r="2">
      <x v="9"/>
    </i>
    <i r="3">
      <x v="113"/>
    </i>
    <i r="4">
      <x v="2"/>
    </i>
    <i r="3">
      <x v="114"/>
    </i>
    <i r="4">
      <x v="2"/>
    </i>
    <i>
      <x v="61"/>
    </i>
    <i r="1">
      <x/>
    </i>
    <i r="2">
      <x v="4"/>
    </i>
    <i r="3">
      <x v="5"/>
    </i>
    <i r="4">
      <x v="1"/>
    </i>
    <i r="1">
      <x v="2"/>
    </i>
    <i r="2">
      <x v="6"/>
    </i>
    <i r="3">
      <x v="12"/>
    </i>
    <i r="4">
      <x v="2"/>
    </i>
    <i r="3">
      <x v="25"/>
    </i>
    <i r="4">
      <x v="2"/>
    </i>
    <i r="2">
      <x v="9"/>
    </i>
    <i r="3">
      <x v="124"/>
    </i>
    <i r="4">
      <x v="1"/>
    </i>
    <i r="3">
      <x v="162"/>
    </i>
    <i r="4">
      <x v="1"/>
    </i>
    <i>
      <x v="62"/>
    </i>
    <i r="1">
      <x/>
    </i>
    <i r="2">
      <x v="4"/>
    </i>
    <i r="3">
      <x v="6"/>
    </i>
    <i r="4">
      <x v="1"/>
    </i>
    <i r="1">
      <x v="2"/>
    </i>
    <i r="2">
      <x v="9"/>
    </i>
    <i r="3">
      <x v="36"/>
    </i>
    <i r="4">
      <x v="2"/>
    </i>
    <i r="3">
      <x v="51"/>
    </i>
    <i r="4">
      <x v="2"/>
    </i>
    <i r="3">
      <x v="57"/>
    </i>
    <i r="4">
      <x v="2"/>
    </i>
    <i r="3">
      <x v="66"/>
    </i>
    <i r="4">
      <x v="2"/>
    </i>
    <i r="3">
      <x v="84"/>
    </i>
    <i r="4">
      <x v="2"/>
    </i>
    <i r="3">
      <x v="96"/>
    </i>
    <i r="4">
      <x v="1"/>
    </i>
    <i r="3">
      <x v="110"/>
    </i>
    <i r="4">
      <x v="2"/>
    </i>
    <i>
      <x v="63"/>
    </i>
    <i r="1">
      <x v="2"/>
    </i>
    <i r="2">
      <x v="6"/>
    </i>
    <i r="3">
      <x v="13"/>
    </i>
    <i r="4">
      <x v="2"/>
    </i>
    <i r="3">
      <x v="14"/>
    </i>
    <i r="4">
      <x v="2"/>
    </i>
    <i r="3">
      <x v="15"/>
    </i>
    <i r="4">
      <x v="2"/>
    </i>
    <i r="3">
      <x v="19"/>
    </i>
    <i r="4">
      <x v="2"/>
    </i>
    <i r="3">
      <x v="26"/>
    </i>
    <i r="4">
      <x v="2"/>
    </i>
    <i r="3">
      <x v="151"/>
    </i>
    <i r="4">
      <x v="2"/>
    </i>
    <i r="3">
      <x v="152"/>
    </i>
    <i r="4">
      <x v="2"/>
    </i>
    <i>
      <x v="64"/>
    </i>
    <i r="1">
      <x v="2"/>
    </i>
    <i r="2">
      <x v="6"/>
    </i>
    <i r="3">
      <x v="17"/>
    </i>
    <i r="4">
      <x v="4"/>
    </i>
    <i>
      <x v="65"/>
    </i>
    <i r="1">
      <x v="2"/>
    </i>
    <i r="2">
      <x v="6"/>
    </i>
    <i r="3">
      <x v="10"/>
    </i>
    <i r="4">
      <x v="4"/>
    </i>
    <i>
      <x v="66"/>
    </i>
    <i r="1">
      <x v="2"/>
    </i>
    <i r="2">
      <x v="6"/>
    </i>
    <i r="3">
      <x v="153"/>
    </i>
    <i r="4">
      <x v="2"/>
    </i>
    <i r="3">
      <x v="156"/>
    </i>
    <i r="4">
      <x v="2"/>
    </i>
    <i>
      <x v="67"/>
    </i>
    <i r="1">
      <x v="2"/>
    </i>
    <i r="2">
      <x v="6"/>
    </i>
    <i r="3">
      <x v="154"/>
    </i>
    <i r="4">
      <x v="2"/>
    </i>
    <i r="3">
      <x v="155"/>
    </i>
    <i r="4">
      <x v="2"/>
    </i>
    <i>
      <x v="68"/>
    </i>
    <i r="1">
      <x v="7"/>
    </i>
    <i r="2">
      <x v="7"/>
    </i>
    <i r="3">
      <x v="29"/>
    </i>
    <i r="4">
      <x v="3"/>
    </i>
    <i>
      <x v="69"/>
    </i>
    <i r="1">
      <x v="2"/>
    </i>
    <i r="2">
      <x v="9"/>
    </i>
    <i r="3">
      <x v="23"/>
    </i>
    <i r="4">
      <x v="3"/>
    </i>
    <i>
      <x v="70"/>
    </i>
    <i r="1">
      <x v="7"/>
    </i>
    <i r="2">
      <x v="7"/>
    </i>
    <i r="3">
      <x v="29"/>
    </i>
    <i r="4">
      <x v="5"/>
    </i>
    <i>
      <x v="71"/>
    </i>
    <i r="1">
      <x v="7"/>
    </i>
    <i r="2">
      <x v="7"/>
    </i>
    <i r="3">
      <x v="4"/>
    </i>
    <i r="4">
      <x v="3"/>
    </i>
    <i r="3">
      <x v="17"/>
    </i>
    <i r="4">
      <x v="3"/>
    </i>
    <i r="3">
      <x v="19"/>
    </i>
    <i r="4">
      <x v="3"/>
    </i>
    <i r="3">
      <x v="29"/>
    </i>
    <i r="4">
      <x v="3"/>
    </i>
    <i>
      <x v="72"/>
    </i>
    <i r="1">
      <x v="2"/>
    </i>
    <i r="2">
      <x v="9"/>
    </i>
    <i r="3">
      <x v="115"/>
    </i>
    <i r="4">
      <x v="6"/>
    </i>
    <i r="3">
      <x v="116"/>
    </i>
    <i r="4">
      <x v="6"/>
    </i>
    <i>
      <x v="73"/>
    </i>
    <i r="1">
      <x v="2"/>
    </i>
    <i r="2">
      <x v="9"/>
    </i>
    <i r="3">
      <x v="21"/>
    </i>
    <i r="4">
      <x v="3"/>
    </i>
    <i>
      <x v="74"/>
    </i>
    <i r="1">
      <x v="2"/>
    </i>
    <i r="2">
      <x v="9"/>
    </i>
    <i r="3">
      <x v="24"/>
    </i>
    <i r="4">
      <x v="3"/>
    </i>
    <i>
      <x v="75"/>
    </i>
    <i r="1">
      <x v="2"/>
    </i>
    <i r="2">
      <x v="9"/>
    </i>
    <i r="3">
      <x v="107"/>
    </i>
    <i r="4">
      <x v="4"/>
    </i>
    <i r="3">
      <x v="109"/>
    </i>
    <i r="4">
      <x v="4"/>
    </i>
    <i>
      <x v="76"/>
    </i>
    <i r="1">
      <x v="2"/>
    </i>
    <i r="2">
      <x v="9"/>
    </i>
    <i r="3">
      <x v="108"/>
    </i>
    <i r="4">
      <x v="4"/>
    </i>
    <i r="3">
      <x v="109"/>
    </i>
    <i r="4">
      <x v="4"/>
    </i>
    <i r="3">
      <x v="115"/>
    </i>
    <i r="4">
      <x v="4"/>
    </i>
    <i r="3">
      <x v="116"/>
    </i>
    <i r="4">
      <x v="4"/>
    </i>
    <i>
      <x v="77"/>
    </i>
    <i r="1">
      <x v="2"/>
    </i>
    <i r="2">
      <x v="9"/>
    </i>
    <i r="3">
      <x v="23"/>
    </i>
    <i r="4">
      <x v="3"/>
    </i>
    <i>
      <x v="78"/>
    </i>
    <i r="1">
      <x v="2"/>
    </i>
    <i r="2">
      <x v="9"/>
    </i>
    <i r="3">
      <x v="115"/>
    </i>
    <i r="4">
      <x v="6"/>
    </i>
    <i r="3">
      <x v="116"/>
    </i>
    <i r="4">
      <x v="6"/>
    </i>
    <i>
      <x v="79"/>
    </i>
    <i r="1">
      <x v="2"/>
    </i>
    <i r="2">
      <x v="9"/>
    </i>
    <i r="3">
      <x v="35"/>
    </i>
    <i r="4">
      <x v="3"/>
    </i>
    <i r="3">
      <x v="44"/>
    </i>
    <i r="4">
      <x v="3"/>
    </i>
    <i r="3">
      <x v="55"/>
    </i>
    <i r="4">
      <x v="3"/>
    </i>
    <i r="3">
      <x v="64"/>
    </i>
    <i r="4">
      <x v="4"/>
    </i>
    <i r="3">
      <x v="74"/>
    </i>
    <i r="4">
      <x v="4"/>
    </i>
    <i r="3">
      <x v="92"/>
    </i>
    <i r="4">
      <x v="4"/>
    </i>
    <i r="3">
      <x v="94"/>
    </i>
    <i r="4">
      <x v="4"/>
    </i>
    <i r="3">
      <x v="104"/>
    </i>
    <i r="4">
      <x v="3"/>
    </i>
    <i r="3">
      <x v="118"/>
    </i>
    <i r="4">
      <x v="4"/>
    </i>
    <i r="3">
      <x v="131"/>
    </i>
    <i r="4">
      <x v="3"/>
    </i>
    <i>
      <x v="80"/>
    </i>
    <i r="1">
      <x v="2"/>
    </i>
    <i r="2">
      <x v="9"/>
    </i>
    <i r="3">
      <x v="145"/>
    </i>
    <i r="4">
      <x v="4"/>
    </i>
    <i>
      <x v="81"/>
    </i>
    <i r="1">
      <x v="2"/>
    </i>
    <i r="2">
      <x v="9"/>
    </i>
    <i r="3">
      <x v="162"/>
    </i>
    <i r="4">
      <x v="3"/>
    </i>
    <i>
      <x v="82"/>
    </i>
    <i r="1">
      <x v="2"/>
    </i>
    <i r="2">
      <x v="9"/>
    </i>
    <i r="3">
      <x v="139"/>
    </i>
    <i r="4">
      <x v="3"/>
    </i>
    <i>
      <x v="83"/>
    </i>
    <i r="1">
      <x v="2"/>
    </i>
    <i r="2">
      <x v="9"/>
    </i>
    <i r="3">
      <x v="89"/>
    </i>
    <i r="4">
      <x v="6"/>
    </i>
    <i>
      <x v="84"/>
    </i>
    <i r="1">
      <x v="2"/>
    </i>
    <i r="2">
      <x v="9"/>
    </i>
    <i r="3">
      <x v="116"/>
    </i>
    <i r="4">
      <x v="4"/>
    </i>
    <i>
      <x v="85"/>
    </i>
    <i r="1">
      <x v="2"/>
    </i>
    <i r="2">
      <x v="9"/>
    </i>
    <i r="3">
      <x v="115"/>
    </i>
    <i r="4">
      <x v="6"/>
    </i>
    <i>
      <x v="86"/>
    </i>
    <i r="1">
      <x v="2"/>
    </i>
    <i r="2">
      <x v="9"/>
    </i>
    <i r="3">
      <x v="135"/>
    </i>
    <i r="4">
      <x v="3"/>
    </i>
    <i>
      <x v="87"/>
    </i>
    <i r="1">
      <x v="2"/>
    </i>
    <i r="2">
      <x v="9"/>
    </i>
    <i r="3">
      <x v="59"/>
    </i>
    <i r="4">
      <x v="4"/>
    </i>
    <i>
      <x v="88"/>
    </i>
    <i r="1">
      <x v="2"/>
    </i>
    <i r="2">
      <x v="9"/>
    </i>
    <i r="3">
      <x v="115"/>
    </i>
    <i r="4">
      <x v="6"/>
    </i>
    <i r="3">
      <x v="116"/>
    </i>
    <i r="4">
      <x v="6"/>
    </i>
    <i>
      <x v="89"/>
    </i>
    <i r="1">
      <x v="2"/>
    </i>
    <i r="2">
      <x v="9"/>
    </i>
    <i r="3">
      <x v="115"/>
    </i>
    <i r="4">
      <x v="6"/>
    </i>
    <i r="3">
      <x v="116"/>
    </i>
    <i r="4">
      <x v="6"/>
    </i>
    <i>
      <x v="90"/>
    </i>
    <i r="1">
      <x v="2"/>
    </i>
    <i r="2">
      <x v="9"/>
    </i>
    <i r="3">
      <x v="68"/>
    </i>
    <i r="4">
      <x v="4"/>
    </i>
    <i>
      <x v="91"/>
    </i>
    <i r="1">
      <x v="2"/>
    </i>
    <i r="2">
      <x v="9"/>
    </i>
    <i r="3">
      <x v="107"/>
    </i>
    <i r="4">
      <x v="2"/>
    </i>
    <i r="3">
      <x v="108"/>
    </i>
    <i r="4">
      <x v="2"/>
    </i>
    <i r="3">
      <x v="109"/>
    </i>
    <i r="4">
      <x v="2"/>
    </i>
    <i r="3">
      <x v="115"/>
    </i>
    <i r="4">
      <x v="2"/>
    </i>
    <i r="3">
      <x v="116"/>
    </i>
    <i r="4">
      <x v="2"/>
    </i>
    <i r="3">
      <x v="118"/>
    </i>
    <i r="4">
      <x v="2"/>
    </i>
    <i>
      <x v="92"/>
    </i>
    <i r="1">
      <x v="2"/>
    </i>
    <i r="2">
      <x v="9"/>
    </i>
    <i r="3">
      <x v="20"/>
    </i>
    <i r="4">
      <x v="1"/>
    </i>
    <i r="3">
      <x v="43"/>
    </i>
    <i r="4">
      <x v="1"/>
    </i>
    <i r="3">
      <x v="44"/>
    </i>
    <i r="4">
      <x v="1"/>
    </i>
    <i r="3">
      <x v="54"/>
    </i>
    <i r="4">
      <x v="1"/>
    </i>
    <i r="3">
      <x v="55"/>
    </i>
    <i r="4">
      <x v="1"/>
    </i>
    <i r="3">
      <x v="63"/>
    </i>
    <i r="4">
      <x v="2"/>
    </i>
    <i r="3">
      <x v="64"/>
    </i>
    <i r="4">
      <x v="2"/>
    </i>
    <i r="3">
      <x v="73"/>
    </i>
    <i r="4">
      <x v="2"/>
    </i>
    <i r="3">
      <x v="74"/>
    </i>
    <i r="4">
      <x v="2"/>
    </i>
    <i r="3">
      <x v="91"/>
    </i>
    <i r="4">
      <x v="2"/>
    </i>
    <i r="3">
      <x v="92"/>
    </i>
    <i r="4">
      <x v="2"/>
    </i>
    <i r="3">
      <x v="93"/>
    </i>
    <i r="4">
      <x v="2"/>
    </i>
    <i r="3">
      <x v="94"/>
    </i>
    <i r="4">
      <x v="2"/>
    </i>
    <i r="3">
      <x v="103"/>
    </i>
    <i r="4">
      <x v="1"/>
    </i>
    <i r="3">
      <x v="104"/>
    </i>
    <i r="4">
      <x v="1"/>
    </i>
    <i r="3">
      <x v="117"/>
    </i>
    <i r="4">
      <x v="2"/>
    </i>
    <i r="3">
      <x v="118"/>
    </i>
    <i r="4">
      <x v="2"/>
    </i>
    <i r="3">
      <x v="130"/>
    </i>
    <i r="4">
      <x v="1"/>
    </i>
    <i r="3">
      <x v="131"/>
    </i>
    <i r="4">
      <x v="1"/>
    </i>
    <i r="3">
      <x v="134"/>
    </i>
    <i r="4">
      <x v="1"/>
    </i>
    <i r="3">
      <x v="135"/>
    </i>
    <i r="4">
      <x v="1"/>
    </i>
    <i r="3">
      <x v="136"/>
    </i>
    <i r="4">
      <x v="1"/>
    </i>
    <i>
      <x v="93"/>
    </i>
    <i r="1">
      <x v="2"/>
    </i>
    <i r="2">
      <x v="9"/>
    </i>
    <i r="3">
      <x v="112"/>
    </i>
    <i r="4">
      <x v="2"/>
    </i>
    <i>
      <x v="94"/>
    </i>
    <i r="1">
      <x v="2"/>
    </i>
    <i r="2">
      <x v="9"/>
    </i>
    <i r="3">
      <x v="20"/>
    </i>
    <i r="4">
      <x v="1"/>
    </i>
    <i>
      <x v="95"/>
    </i>
    <i r="1">
      <x v="2"/>
    </i>
    <i r="2">
      <x v="9"/>
    </i>
    <i r="3">
      <x v="24"/>
    </i>
    <i r="4">
      <x v="1"/>
    </i>
    <i>
      <x v="96"/>
    </i>
    <i r="1">
      <x v="2"/>
    </i>
    <i r="2">
      <x v="9"/>
    </i>
    <i r="3">
      <x v="65"/>
    </i>
    <i r="4">
      <x v="2"/>
    </i>
    <i r="3">
      <x v="68"/>
    </i>
    <i r="4">
      <x v="2"/>
    </i>
    <i r="3">
      <x v="70"/>
    </i>
    <i r="4">
      <x v="2"/>
    </i>
    <i r="3">
      <x v="71"/>
    </i>
    <i r="4">
      <x v="2"/>
    </i>
    <i r="3">
      <x v="72"/>
    </i>
    <i r="4">
      <x v="2"/>
    </i>
    <i r="3">
      <x v="74"/>
    </i>
    <i r="4">
      <x v="2"/>
    </i>
    <i r="3">
      <x v="75"/>
    </i>
    <i r="4">
      <x v="2"/>
    </i>
    <i>
      <x v="97"/>
    </i>
    <i r="1">
      <x v="2"/>
    </i>
    <i r="2">
      <x v="9"/>
    </i>
    <i r="3">
      <x v="35"/>
    </i>
    <i r="4">
      <x v="1"/>
    </i>
    <i>
      <x v="98"/>
    </i>
    <i r="1">
      <x v="2"/>
    </i>
    <i r="2">
      <x v="9"/>
    </i>
    <i r="3">
      <x v="35"/>
    </i>
    <i r="4">
      <x v="2"/>
    </i>
    <i>
      <x v="99"/>
    </i>
    <i r="1">
      <x v="2"/>
    </i>
    <i r="2">
      <x v="9"/>
    </i>
    <i r="3">
      <x v="39"/>
    </i>
    <i r="4">
      <x v="2"/>
    </i>
    <i r="3">
      <x v="41"/>
    </i>
    <i r="4">
      <x v="2"/>
    </i>
    <i>
      <x v="100"/>
    </i>
    <i r="1">
      <x v="2"/>
    </i>
    <i r="2">
      <x v="9"/>
    </i>
    <i r="3">
      <x v="45"/>
    </i>
    <i r="4">
      <x v="2"/>
    </i>
    <i>
      <x v="101"/>
    </i>
    <i r="1">
      <x v="2"/>
    </i>
    <i r="2">
      <x v="9"/>
    </i>
    <i r="3">
      <x v="22"/>
    </i>
    <i r="4">
      <x v="1"/>
    </i>
    <i r="3">
      <x v="134"/>
    </i>
    <i r="4">
      <x v="1"/>
    </i>
    <i r="3">
      <x v="135"/>
    </i>
    <i r="4">
      <x v="1"/>
    </i>
    <i r="3">
      <x v="136"/>
    </i>
    <i r="4">
      <x v="1"/>
    </i>
    <i>
      <x v="102"/>
    </i>
    <i r="1">
      <x v="2"/>
    </i>
    <i r="2">
      <x v="9"/>
    </i>
    <i r="3">
      <x v="22"/>
    </i>
    <i r="4">
      <x v="1"/>
    </i>
    <i>
      <x v="103"/>
    </i>
    <i r="1">
      <x v="2"/>
    </i>
    <i r="2">
      <x v="9"/>
    </i>
    <i r="3">
      <x v="23"/>
    </i>
    <i r="4">
      <x v="3"/>
    </i>
    <i>
      <x v="104"/>
    </i>
    <i r="1">
      <x v="1"/>
    </i>
    <i r="2">
      <x v="5"/>
    </i>
    <i r="3">
      <x v="11"/>
    </i>
    <i r="4">
      <x v="1"/>
    </i>
    <i>
      <x v="105"/>
    </i>
    <i r="1">
      <x v="2"/>
    </i>
    <i r="2">
      <x v="9"/>
    </i>
    <i r="3">
      <x v="107"/>
    </i>
    <i r="4">
      <x v="2"/>
    </i>
    <i r="3">
      <x v="115"/>
    </i>
    <i r="4">
      <x v="2"/>
    </i>
    <i r="3">
      <x v="116"/>
    </i>
    <i r="4">
      <x v="2"/>
    </i>
    <i r="3">
      <x v="118"/>
    </i>
    <i r="4">
      <x v="2"/>
    </i>
    <i r="3">
      <x v="121"/>
    </i>
    <i r="4">
      <x v="2"/>
    </i>
    <i r="3">
      <x v="122"/>
    </i>
    <i r="4">
      <x v="2"/>
    </i>
    <i>
      <x v="106"/>
    </i>
    <i r="1">
      <x v="2"/>
    </i>
    <i r="2">
      <x v="9"/>
    </i>
    <i r="3">
      <x v="35"/>
    </i>
    <i r="4">
      <x v="1"/>
    </i>
    <i r="3">
      <x v="44"/>
    </i>
    <i r="4">
      <x v="1"/>
    </i>
    <i r="3">
      <x v="55"/>
    </i>
    <i r="4">
      <x v="1"/>
    </i>
    <i>
      <x v="107"/>
    </i>
    <i r="1">
      <x v="2"/>
    </i>
    <i r="2">
      <x v="9"/>
    </i>
    <i r="3">
      <x v="20"/>
    </i>
    <i r="4">
      <x v="1"/>
    </i>
    <i r="3">
      <x v="22"/>
    </i>
    <i r="4">
      <x v="1"/>
    </i>
    <i r="3">
      <x v="99"/>
    </i>
    <i r="4">
      <x v="1"/>
    </i>
    <i r="3">
      <x v="100"/>
    </i>
    <i r="4">
      <x v="1"/>
    </i>
    <i r="3">
      <x v="101"/>
    </i>
    <i r="4">
      <x v="1"/>
    </i>
    <i r="3">
      <x v="104"/>
    </i>
    <i r="4">
      <x v="1"/>
    </i>
    <i r="3">
      <x v="105"/>
    </i>
    <i r="4">
      <x v="1"/>
    </i>
    <i r="3">
      <x v="126"/>
    </i>
    <i r="4">
      <x v="1"/>
    </i>
    <i r="3">
      <x v="128"/>
    </i>
    <i r="4">
      <x v="1"/>
    </i>
    <i r="3">
      <x v="131"/>
    </i>
    <i r="4">
      <x v="1"/>
    </i>
    <i r="3">
      <x v="132"/>
    </i>
    <i r="4">
      <x v="1"/>
    </i>
    <i r="3">
      <x v="134"/>
    </i>
    <i r="4">
      <x v="1"/>
    </i>
    <i r="3">
      <x v="135"/>
    </i>
    <i r="4">
      <x v="1"/>
    </i>
    <i>
      <x v="108"/>
    </i>
    <i r="1">
      <x v="2"/>
    </i>
    <i r="2">
      <x v="9"/>
    </i>
    <i r="3">
      <x v="137"/>
    </i>
    <i r="4">
      <x v="1"/>
    </i>
    <i>
      <x v="109"/>
    </i>
    <i r="1">
      <x v="2"/>
    </i>
    <i r="2">
      <x v="9"/>
    </i>
    <i r="3">
      <x v="30"/>
    </i>
    <i r="4">
      <x v="1"/>
    </i>
    <i>
      <x v="110"/>
    </i>
    <i r="1">
      <x v="2"/>
    </i>
    <i r="2">
      <x v="9"/>
    </i>
    <i r="3">
      <x v="35"/>
    </i>
    <i r="4">
      <x v="2"/>
    </i>
    <i r="3">
      <x v="52"/>
    </i>
    <i r="4">
      <x v="2"/>
    </i>
    <i r="3">
      <x v="53"/>
    </i>
    <i r="4">
      <x v="2"/>
    </i>
    <i r="3">
      <x v="61"/>
    </i>
    <i r="4">
      <x v="2"/>
    </i>
    <i r="3">
      <x v="62"/>
    </i>
    <i r="4">
      <x v="2"/>
    </i>
    <i r="3">
      <x v="64"/>
    </i>
    <i r="4">
      <x v="2"/>
    </i>
    <i r="3">
      <x v="71"/>
    </i>
    <i r="4">
      <x v="2"/>
    </i>
    <i r="3">
      <x v="72"/>
    </i>
    <i r="4">
      <x v="2"/>
    </i>
    <i r="3">
      <x v="74"/>
    </i>
    <i r="4">
      <x v="2"/>
    </i>
    <i r="3">
      <x v="89"/>
    </i>
    <i r="4">
      <x v="2"/>
    </i>
    <i r="3">
      <x v="90"/>
    </i>
    <i r="4">
      <x v="2"/>
    </i>
    <i r="3">
      <x v="115"/>
    </i>
    <i r="4">
      <x v="2"/>
    </i>
    <i r="3">
      <x v="116"/>
    </i>
    <i r="4">
      <x v="2"/>
    </i>
    <i r="3">
      <x v="118"/>
    </i>
    <i r="4">
      <x v="2"/>
    </i>
    <i>
      <x v="111"/>
    </i>
    <i r="1">
      <x v="2"/>
    </i>
    <i r="2">
      <x v="9"/>
    </i>
    <i r="3">
      <x v="34"/>
    </i>
    <i r="4">
      <x v="2"/>
    </i>
    <i r="3">
      <x v="79"/>
    </i>
    <i r="4">
      <x v="2"/>
    </i>
    <i r="3">
      <x v="81"/>
    </i>
    <i r="4">
      <x v="2"/>
    </i>
    <i r="3">
      <x v="82"/>
    </i>
    <i r="4">
      <x v="2"/>
    </i>
    <i r="3">
      <x v="94"/>
    </i>
    <i r="4">
      <x v="2"/>
    </i>
    <i r="3">
      <x v="145"/>
    </i>
    <i r="4">
      <x v="2"/>
    </i>
    <i>
      <x v="112"/>
    </i>
    <i r="1">
      <x v="2"/>
    </i>
    <i r="2">
      <x v="9"/>
    </i>
    <i r="3">
      <x v="127"/>
    </i>
    <i r="4">
      <x v="1"/>
    </i>
    <i>
      <x v="113"/>
    </i>
    <i r="1">
      <x v="2"/>
    </i>
    <i r="2">
      <x v="9"/>
    </i>
    <i r="3">
      <x v="39"/>
    </i>
    <i r="4">
      <x v="2"/>
    </i>
    <i r="3">
      <x v="40"/>
    </i>
    <i r="4">
      <x v="2"/>
    </i>
    <i r="3">
      <x v="41"/>
    </i>
    <i r="4">
      <x v="2"/>
    </i>
    <i r="3">
      <x v="48"/>
    </i>
    <i r="4">
      <x v="2"/>
    </i>
    <i r="3">
      <x v="92"/>
    </i>
    <i r="4">
      <x v="2"/>
    </i>
    <i>
      <x v="114"/>
    </i>
    <i r="1">
      <x v="2"/>
    </i>
    <i r="2">
      <x v="9"/>
    </i>
    <i r="3">
      <x v="162"/>
    </i>
    <i r="4">
      <x v="1"/>
    </i>
    <i>
      <x v="115"/>
    </i>
    <i r="1">
      <x v="2"/>
    </i>
    <i r="2">
      <x v="9"/>
    </i>
    <i r="3">
      <x v="22"/>
    </i>
    <i r="4">
      <x v="1"/>
    </i>
    <i>
      <x v="116"/>
    </i>
    <i r="1">
      <x v="2"/>
    </i>
    <i r="2">
      <x v="9"/>
    </i>
    <i r="3">
      <x v="3"/>
    </i>
    <i r="4">
      <x v="4"/>
    </i>
    <i r="3">
      <x v="4"/>
    </i>
    <i r="4">
      <x v="4"/>
    </i>
    <i r="3">
      <x v="10"/>
    </i>
    <i r="4">
      <x v="4"/>
    </i>
    <i r="3">
      <x v="17"/>
    </i>
    <i r="4">
      <x v="4"/>
    </i>
    <i r="3">
      <x v="19"/>
    </i>
    <i r="4">
      <x v="4"/>
    </i>
    <i r="3">
      <x v="21"/>
    </i>
    <i r="4">
      <x v="3"/>
    </i>
    <i r="3">
      <x v="23"/>
    </i>
    <i r="4">
      <x v="3"/>
    </i>
    <i r="3">
      <x v="24"/>
    </i>
    <i r="4">
      <x v="3"/>
    </i>
    <i r="3">
      <x v="137"/>
    </i>
    <i r="4">
      <x v="3"/>
    </i>
    <i r="3">
      <x v="144"/>
    </i>
    <i r="4">
      <x v="4"/>
    </i>
    <i r="3">
      <x v="161"/>
    </i>
    <i r="4">
      <x v="4"/>
    </i>
    <i>
      <x v="117"/>
    </i>
    <i r="1">
      <x v="1"/>
    </i>
    <i r="2">
      <x v="5"/>
    </i>
    <i r="3">
      <x v="4"/>
    </i>
    <i r="4">
      <x v="3"/>
    </i>
    <i r="3">
      <x v="17"/>
    </i>
    <i r="4">
      <x v="3"/>
    </i>
    <i r="3">
      <x v="19"/>
    </i>
    <i r="4">
      <x v="3"/>
    </i>
    <i>
      <x v="118"/>
    </i>
    <i r="1">
      <x v="2"/>
    </i>
    <i r="2">
      <x v="9"/>
    </i>
    <i r="3">
      <x v="35"/>
    </i>
    <i r="4">
      <x v="1"/>
    </i>
    <i r="3">
      <x v="44"/>
    </i>
    <i r="4">
      <x v="1"/>
    </i>
    <i r="3">
      <x v="55"/>
    </i>
    <i r="4">
      <x v="1"/>
    </i>
    <i>
      <x v="119"/>
    </i>
    <i r="1">
      <x v="2"/>
    </i>
    <i r="2">
      <x v="9"/>
    </i>
    <i r="3">
      <x v="99"/>
    </i>
    <i r="4">
      <x v="1"/>
    </i>
    <i r="3">
      <x v="100"/>
    </i>
    <i r="4">
      <x v="1"/>
    </i>
    <i r="3">
      <x v="101"/>
    </i>
    <i r="4">
      <x v="1"/>
    </i>
    <i r="3">
      <x v="104"/>
    </i>
    <i r="4">
      <x v="1"/>
    </i>
    <i r="3">
      <x v="105"/>
    </i>
    <i r="4">
      <x v="1"/>
    </i>
    <i r="3">
      <x v="126"/>
    </i>
    <i r="4">
      <x v="1"/>
    </i>
    <i r="3">
      <x v="128"/>
    </i>
    <i r="4">
      <x v="1"/>
    </i>
    <i r="3">
      <x v="131"/>
    </i>
    <i r="4">
      <x v="1"/>
    </i>
    <i r="3">
      <x v="132"/>
    </i>
    <i r="4">
      <x v="1"/>
    </i>
    <i>
      <x v="120"/>
    </i>
    <i r="1">
      <x v="2"/>
    </i>
    <i r="2">
      <x v="9"/>
    </i>
    <i r="3">
      <x v="53"/>
    </i>
    <i r="4">
      <x v="2"/>
    </i>
    <i r="3">
      <x v="61"/>
    </i>
    <i r="4">
      <x v="2"/>
    </i>
    <i r="3">
      <x v="62"/>
    </i>
    <i r="4">
      <x v="2"/>
    </i>
    <i r="3">
      <x v="64"/>
    </i>
    <i r="4">
      <x v="2"/>
    </i>
    <i r="3">
      <x v="71"/>
    </i>
    <i r="4">
      <x v="2"/>
    </i>
    <i r="3">
      <x v="72"/>
    </i>
    <i r="4">
      <x v="2"/>
    </i>
    <i r="3">
      <x v="74"/>
    </i>
    <i r="4">
      <x v="2"/>
    </i>
    <i r="3">
      <x v="89"/>
    </i>
    <i r="4">
      <x v="2"/>
    </i>
    <i r="3">
      <x v="115"/>
    </i>
    <i r="4">
      <x v="2"/>
    </i>
    <i r="3">
      <x v="116"/>
    </i>
    <i r="4">
      <x v="2"/>
    </i>
    <i r="3">
      <x v="118"/>
    </i>
    <i r="4">
      <x v="2"/>
    </i>
    <i>
      <x v="121"/>
    </i>
    <i r="1">
      <x v="2"/>
    </i>
    <i r="2">
      <x v="9"/>
    </i>
    <i r="3">
      <x v="34"/>
    </i>
    <i r="4">
      <x v="2"/>
    </i>
    <i r="3">
      <x v="79"/>
    </i>
    <i r="4">
      <x v="2"/>
    </i>
    <i r="3">
      <x v="81"/>
    </i>
    <i r="4">
      <x v="2"/>
    </i>
    <i r="3">
      <x v="82"/>
    </i>
    <i r="4">
      <x v="2"/>
    </i>
    <i r="3">
      <x v="94"/>
    </i>
    <i r="4">
      <x v="2"/>
    </i>
    <i r="3">
      <x v="145"/>
    </i>
    <i r="4">
      <x v="2"/>
    </i>
    <i>
      <x v="122"/>
    </i>
    <i r="1">
      <x v="2"/>
    </i>
    <i r="2">
      <x v="9"/>
    </i>
    <i r="3">
      <x v="127"/>
    </i>
    <i r="4">
      <x v="1"/>
    </i>
    <i>
      <x v="123"/>
    </i>
    <i r="1">
      <x v="2"/>
    </i>
    <i r="2">
      <x v="9"/>
    </i>
    <i r="3">
      <x v="39"/>
    </i>
    <i r="4">
      <x v="2"/>
    </i>
    <i r="3">
      <x v="40"/>
    </i>
    <i r="4">
      <x v="2"/>
    </i>
    <i r="3">
      <x v="41"/>
    </i>
    <i r="4">
      <x v="2"/>
    </i>
    <i r="3">
      <x v="48"/>
    </i>
    <i r="4">
      <x v="2"/>
    </i>
    <i r="3">
      <x v="92"/>
    </i>
    <i r="4">
      <x v="2"/>
    </i>
    <i>
      <x v="124"/>
    </i>
    <i r="1">
      <x v="2"/>
    </i>
    <i r="2">
      <x v="9"/>
    </i>
    <i r="3">
      <x v="162"/>
    </i>
    <i r="4">
      <x v="1"/>
    </i>
    <i>
      <x v="125"/>
    </i>
    <i r="1">
      <x v="2"/>
    </i>
    <i r="2">
      <x v="9"/>
    </i>
    <i r="3">
      <x v="10"/>
    </i>
    <i r="4">
      <x v="4"/>
    </i>
    <i>
      <x v="126"/>
    </i>
    <i r="1">
      <x v="2"/>
    </i>
    <i r="2">
      <x v="9"/>
    </i>
    <i r="3">
      <x v="163"/>
    </i>
    <i r="4">
      <x v="1"/>
    </i>
    <i>
      <x v="127"/>
    </i>
    <i r="1">
      <x v="2"/>
    </i>
    <i r="2">
      <x v="9"/>
    </i>
    <i r="3">
      <x v="149"/>
    </i>
    <i r="4">
      <x v="2"/>
    </i>
    <i>
      <x v="128"/>
    </i>
    <i r="1">
      <x v="2"/>
    </i>
    <i r="2">
      <x v="9"/>
    </i>
    <i r="3">
      <x v="146"/>
    </i>
    <i r="4">
      <x v="2"/>
    </i>
    <i r="3">
      <x v="163"/>
    </i>
    <i r="4">
      <x v="1"/>
    </i>
    <i>
      <x v="129"/>
    </i>
    <i r="1">
      <x v="2"/>
    </i>
    <i r="2">
      <x/>
    </i>
    <i r="3">
      <x v="19"/>
    </i>
    <i r="4">
      <x v="1"/>
    </i>
    <i r="3">
      <x v="157"/>
    </i>
    <i r="4">
      <x v="1"/>
    </i>
    <i r="3">
      <x v="160"/>
    </i>
    <i r="4">
      <x v="1"/>
    </i>
    <i r="2">
      <x v="9"/>
    </i>
    <i r="3">
      <x v="19"/>
    </i>
    <i r="4">
      <x v="2"/>
    </i>
    <i r="3">
      <x v="34"/>
    </i>
    <i r="4">
      <x v="2"/>
    </i>
    <i r="3">
      <x v="145"/>
    </i>
    <i r="4">
      <x v="2"/>
    </i>
    <i r="3">
      <x v="162"/>
    </i>
    <i r="4">
      <x v="1"/>
    </i>
    <i r="1">
      <x v="6"/>
    </i>
    <i r="2">
      <x v="8"/>
    </i>
    <i r="3">
      <x v="18"/>
    </i>
    <i r="4">
      <x v="1"/>
    </i>
    <i>
      <x v="130"/>
    </i>
    <i r="1">
      <x v="2"/>
    </i>
    <i r="2">
      <x v="9"/>
    </i>
    <i r="3">
      <x v="123"/>
    </i>
    <i r="4">
      <x v="1"/>
    </i>
    <i>
      <x v="131"/>
    </i>
    <i r="1">
      <x v="2"/>
    </i>
    <i r="2">
      <x v="9"/>
    </i>
    <i r="3">
      <x v="23"/>
    </i>
    <i r="4">
      <x v="1"/>
    </i>
    <i>
      <x v="132"/>
    </i>
    <i r="1">
      <x v="2"/>
    </i>
    <i r="2">
      <x v="9"/>
    </i>
    <i r="3">
      <x v="23"/>
    </i>
    <i r="4">
      <x v="1"/>
    </i>
    <i>
      <x v="133"/>
    </i>
    <i r="1">
      <x v="2"/>
    </i>
    <i r="2">
      <x v="9"/>
    </i>
    <i r="3">
      <x v="35"/>
    </i>
    <i r="4">
      <x v="1"/>
    </i>
    <i r="3">
      <x v="44"/>
    </i>
    <i r="4">
      <x v="1"/>
    </i>
    <i r="3">
      <x v="55"/>
    </i>
    <i r="4">
      <x v="1"/>
    </i>
    <i>
      <x v="134"/>
    </i>
    <i r="1">
      <x v="2"/>
    </i>
    <i r="2">
      <x v="9"/>
    </i>
    <i r="3">
      <x v="104"/>
    </i>
    <i r="4">
      <x v="1"/>
    </i>
    <i r="3">
      <x v="131"/>
    </i>
    <i r="4">
      <x v="1"/>
    </i>
    <i>
      <x v="135"/>
    </i>
    <i r="1">
      <x v="2"/>
    </i>
    <i r="2">
      <x v="9"/>
    </i>
    <i r="3">
      <x v="64"/>
    </i>
    <i r="4">
      <x v="2"/>
    </i>
    <i r="3">
      <x v="74"/>
    </i>
    <i r="4">
      <x v="2"/>
    </i>
    <i r="3">
      <x v="118"/>
    </i>
    <i r="4">
      <x v="2"/>
    </i>
    <i>
      <x v="136"/>
    </i>
    <i r="1">
      <x v="2"/>
    </i>
    <i r="2">
      <x v="9"/>
    </i>
    <i r="3">
      <x v="94"/>
    </i>
    <i r="4">
      <x v="2"/>
    </i>
    <i>
      <x v="137"/>
    </i>
    <i r="1">
      <x v="2"/>
    </i>
    <i r="2">
      <x v="9"/>
    </i>
    <i r="3">
      <x v="92"/>
    </i>
    <i r="4">
      <x v="2"/>
    </i>
    <i>
      <x v="138"/>
    </i>
    <i r="1">
      <x v="2"/>
    </i>
    <i r="2">
      <x v="9"/>
    </i>
    <i r="3">
      <x v="20"/>
    </i>
    <i r="4">
      <x v="1"/>
    </i>
    <i r="3">
      <x v="27"/>
    </i>
    <i r="4">
      <x v="2"/>
    </i>
    <i r="3">
      <x v="28"/>
    </i>
    <i r="4">
      <x v="2"/>
    </i>
    <i r="3">
      <x v="43"/>
    </i>
    <i r="4">
      <x v="1"/>
    </i>
    <i r="3">
      <x v="44"/>
    </i>
    <i r="4">
      <x v="1"/>
    </i>
    <i r="3">
      <x v="54"/>
    </i>
    <i r="4">
      <x v="1"/>
    </i>
    <i r="3">
      <x v="55"/>
    </i>
    <i r="4">
      <x v="1"/>
    </i>
    <i r="3">
      <x v="63"/>
    </i>
    <i r="4">
      <x v="2"/>
    </i>
    <i r="3">
      <x v="64"/>
    </i>
    <i r="4">
      <x v="2"/>
    </i>
    <i r="3">
      <x v="73"/>
    </i>
    <i r="4">
      <x v="2"/>
    </i>
    <i r="3">
      <x v="74"/>
    </i>
    <i r="4">
      <x v="2"/>
    </i>
    <i r="3">
      <x v="91"/>
    </i>
    <i r="4">
      <x v="2"/>
    </i>
    <i r="3">
      <x v="92"/>
    </i>
    <i r="4">
      <x v="2"/>
    </i>
    <i r="3">
      <x v="93"/>
    </i>
    <i r="4">
      <x v="2"/>
    </i>
    <i r="3">
      <x v="94"/>
    </i>
    <i r="4">
      <x v="2"/>
    </i>
    <i r="3">
      <x v="103"/>
    </i>
    <i r="4">
      <x v="1"/>
    </i>
    <i r="3">
      <x v="104"/>
    </i>
    <i r="4">
      <x v="1"/>
    </i>
    <i r="3">
      <x v="117"/>
    </i>
    <i r="4">
      <x v="2"/>
    </i>
    <i r="3">
      <x v="118"/>
    </i>
    <i r="4">
      <x v="2"/>
    </i>
    <i r="3">
      <x v="130"/>
    </i>
    <i r="4">
      <x v="1"/>
    </i>
    <i r="3">
      <x v="131"/>
    </i>
    <i r="4">
      <x v="1"/>
    </i>
    <i r="3">
      <x v="138"/>
    </i>
    <i r="4">
      <x v="1"/>
    </i>
    <i>
      <x v="139"/>
    </i>
    <i r="1">
      <x v="2"/>
    </i>
    <i r="2">
      <x v="9"/>
    </i>
    <i r="3">
      <x v="31"/>
    </i>
    <i r="4">
      <x v="1"/>
    </i>
    <i>
      <x v="140"/>
    </i>
    <i r="1">
      <x v="2"/>
    </i>
    <i r="2">
      <x v="9"/>
    </i>
    <i r="3">
      <x v="56"/>
    </i>
    <i r="4">
      <x v="2"/>
    </i>
    <i r="3">
      <x v="61"/>
    </i>
    <i r="4">
      <x v="2"/>
    </i>
    <i r="3">
      <x v="62"/>
    </i>
    <i r="4">
      <x v="2"/>
    </i>
    <i>
      <x v="141"/>
    </i>
    <i r="1">
      <x v="2"/>
    </i>
    <i r="2">
      <x v="9"/>
    </i>
    <i r="3">
      <x v="83"/>
    </i>
    <i r="4">
      <x v="2"/>
    </i>
    <i r="3">
      <x v="90"/>
    </i>
    <i r="4">
      <x v="2"/>
    </i>
    <i>
      <x v="142"/>
    </i>
    <i r="1">
      <x v="2"/>
    </i>
    <i r="2">
      <x v="9"/>
    </i>
    <i r="3">
      <x v="83"/>
    </i>
    <i r="4">
      <x v="2"/>
    </i>
    <i>
      <x v="143"/>
    </i>
    <i r="1">
      <x v="2"/>
    </i>
    <i r="2">
      <x v="9"/>
    </i>
    <i r="3">
      <x v="83"/>
    </i>
    <i r="4">
      <x v="2"/>
    </i>
    <i r="3">
      <x v="90"/>
    </i>
    <i r="4">
      <x v="2"/>
    </i>
    <i>
      <x v="144"/>
    </i>
    <i r="1">
      <x v="2"/>
    </i>
    <i r="2">
      <x v="9"/>
    </i>
    <i r="3">
      <x v="83"/>
    </i>
    <i r="4">
      <x v="2"/>
    </i>
    <i>
      <x v="145"/>
    </i>
    <i r="1">
      <x v="2"/>
    </i>
    <i r="2">
      <x v="9"/>
    </i>
    <i r="3">
      <x v="107"/>
    </i>
    <i r="4">
      <x v="2"/>
    </i>
    <i r="3">
      <x v="134"/>
    </i>
    <i r="4">
      <x v="1"/>
    </i>
    <i r="3">
      <x v="135"/>
    </i>
    <i r="4">
      <x v="1"/>
    </i>
    <i r="3">
      <x v="136"/>
    </i>
    <i r="4">
      <x v="1"/>
    </i>
    <i r="1">
      <x v="6"/>
    </i>
    <i r="2">
      <x v="8"/>
    </i>
    <i r="3">
      <x v="18"/>
    </i>
    <i r="4">
      <x v="1"/>
    </i>
    <i>
      <x v="146"/>
    </i>
    <i r="1">
      <x v="2"/>
    </i>
    <i r="2">
      <x v="9"/>
    </i>
    <i r="3">
      <x v="134"/>
    </i>
    <i r="4">
      <x v="1"/>
    </i>
    <i r="3">
      <x v="135"/>
    </i>
    <i r="4">
      <x v="1"/>
    </i>
    <i r="3">
      <x v="136"/>
    </i>
    <i r="4">
      <x v="1"/>
    </i>
    <i>
      <x v="147"/>
    </i>
    <i r="1">
      <x v="2"/>
    </i>
    <i r="2">
      <x v="9"/>
    </i>
    <i r="3">
      <x v="83"/>
    </i>
    <i r="4">
      <x v="2"/>
    </i>
    <i r="3">
      <x v="107"/>
    </i>
    <i r="4">
      <x v="2"/>
    </i>
    <i r="3">
      <x v="111"/>
    </i>
    <i r="4">
      <x v="2"/>
    </i>
    <i r="3">
      <x v="115"/>
    </i>
    <i r="4">
      <x v="2"/>
    </i>
    <i r="3">
      <x v="116"/>
    </i>
    <i r="4">
      <x v="2"/>
    </i>
    <i r="3">
      <x v="118"/>
    </i>
    <i r="4">
      <x v="2"/>
    </i>
    <i>
      <x v="148"/>
    </i>
    <i r="1">
      <x v="2"/>
    </i>
    <i r="2">
      <x v="9"/>
    </i>
    <i r="3">
      <x v="50"/>
    </i>
    <i r="4">
      <x v="1"/>
    </i>
    <i>
      <x v="149"/>
    </i>
    <i r="1">
      <x v="2"/>
    </i>
    <i r="2">
      <x v="9"/>
    </i>
    <i r="3">
      <x v="50"/>
    </i>
    <i r="4">
      <x v="2"/>
    </i>
    <i r="3">
      <x v="52"/>
    </i>
    <i r="4">
      <x v="2"/>
    </i>
    <i r="3">
      <x v="53"/>
    </i>
    <i r="4">
      <x v="2"/>
    </i>
    <i>
      <x v="150"/>
    </i>
    <i r="1">
      <x v="2"/>
    </i>
    <i r="2">
      <x v="9"/>
    </i>
    <i r="3">
      <x v="107"/>
    </i>
    <i r="4">
      <x v="2"/>
    </i>
    <i r="3">
      <x v="121"/>
    </i>
    <i r="4">
      <x v="2"/>
    </i>
    <i r="3">
      <x v="122"/>
    </i>
    <i r="4">
      <x v="2"/>
    </i>
    <i>
      <x v="151"/>
    </i>
    <i r="1">
      <x v="2"/>
    </i>
    <i r="2">
      <x v="9"/>
    </i>
    <i r="3">
      <x v="134"/>
    </i>
    <i r="4">
      <x v="1"/>
    </i>
    <i r="3">
      <x v="135"/>
    </i>
    <i r="4">
      <x v="1"/>
    </i>
    <i>
      <x v="152"/>
    </i>
    <i r="1">
      <x v="2"/>
    </i>
    <i r="2">
      <x v="9"/>
    </i>
    <i r="3">
      <x v="32"/>
    </i>
    <i r="4">
      <x v="1"/>
    </i>
    <i>
      <x v="153"/>
    </i>
    <i r="1">
      <x v="2"/>
    </i>
    <i r="2">
      <x v="9"/>
    </i>
    <i r="3">
      <x v="134"/>
    </i>
    <i r="4">
      <x v="1"/>
    </i>
    <i r="3">
      <x v="135"/>
    </i>
    <i r="4">
      <x v="1"/>
    </i>
    <i>
      <x v="154"/>
    </i>
    <i r="1">
      <x v="2"/>
    </i>
    <i r="2">
      <x v="9"/>
    </i>
    <i r="3">
      <x v="134"/>
    </i>
    <i r="4">
      <x v="1"/>
    </i>
    <i r="3">
      <x v="135"/>
    </i>
    <i r="4">
      <x v="1"/>
    </i>
    <i>
      <x v="155"/>
    </i>
    <i r="1">
      <x v="2"/>
    </i>
    <i r="2">
      <x v="9"/>
    </i>
    <i r="3">
      <x v="46"/>
    </i>
    <i r="4">
      <x v="2"/>
    </i>
    <i r="3">
      <x v="47"/>
    </i>
    <i r="4">
      <x v="2"/>
    </i>
    <i>
      <x v="156"/>
    </i>
    <i r="1">
      <x v="2"/>
    </i>
    <i r="2">
      <x v="9"/>
    </i>
    <i r="3">
      <x v="35"/>
    </i>
    <i r="4">
      <x v="1"/>
    </i>
    <i>
      <x v="157"/>
    </i>
    <i r="1">
      <x v="2"/>
    </i>
    <i r="2">
      <x v="9"/>
    </i>
    <i r="3">
      <x v="95"/>
    </i>
    <i r="4">
      <x v="1"/>
    </i>
    <i r="3">
      <x v="123"/>
    </i>
    <i r="4">
      <x v="1"/>
    </i>
    <i>
      <x v="158"/>
    </i>
    <i r="1">
      <x v="2"/>
    </i>
    <i r="2">
      <x v="9"/>
    </i>
    <i r="3">
      <x v="35"/>
    </i>
    <i r="4">
      <x v="2"/>
    </i>
    <i r="3">
      <x v="56"/>
    </i>
    <i r="4">
      <x v="2"/>
    </i>
    <i r="3">
      <x v="61"/>
    </i>
    <i r="4">
      <x v="2"/>
    </i>
    <i r="3">
      <x v="62"/>
    </i>
    <i r="4">
      <x v="2"/>
    </i>
    <i>
      <x v="159"/>
    </i>
    <i r="1">
      <x v="2"/>
    </i>
    <i r="2">
      <x v="9"/>
    </i>
    <i r="3">
      <x v="95"/>
    </i>
    <i r="4">
      <x v="1"/>
    </i>
    <i r="3">
      <x v="99"/>
    </i>
    <i r="4">
      <x v="1"/>
    </i>
    <i r="3">
      <x v="101"/>
    </i>
    <i r="4">
      <x v="1"/>
    </i>
    <i>
      <x v="160"/>
    </i>
    <i r="1">
      <x v="2"/>
    </i>
    <i r="2">
      <x v="9"/>
    </i>
    <i r="3">
      <x v="107"/>
    </i>
    <i r="4">
      <x v="2"/>
    </i>
    <i>
      <x v="161"/>
    </i>
    <i r="1">
      <x v="2"/>
    </i>
    <i r="2">
      <x v="9"/>
    </i>
    <i r="3">
      <x v="107"/>
    </i>
    <i r="4">
      <x v="2"/>
    </i>
    <i>
      <x v="162"/>
    </i>
    <i r="1">
      <x v="2"/>
    </i>
    <i r="2">
      <x v="9"/>
    </i>
    <i r="3">
      <x v="107"/>
    </i>
    <i r="4">
      <x v="2"/>
    </i>
    <i r="3">
      <x v="115"/>
    </i>
    <i r="4">
      <x v="2"/>
    </i>
    <i r="3">
      <x v="116"/>
    </i>
    <i r="4">
      <x v="2"/>
    </i>
    <i r="3">
      <x v="118"/>
    </i>
    <i r="4">
      <x v="2"/>
    </i>
    <i r="3">
      <x v="119"/>
    </i>
    <i r="4">
      <x v="2"/>
    </i>
    <i r="3">
      <x v="120"/>
    </i>
    <i r="4">
      <x v="2"/>
    </i>
    <i>
      <x v="163"/>
    </i>
    <i r="1">
      <x v="2"/>
    </i>
    <i r="2">
      <x v="9"/>
    </i>
    <i r="3">
      <x v="65"/>
    </i>
    <i r="4">
      <x v="2"/>
    </i>
    <i r="3">
      <x v="67"/>
    </i>
    <i r="4">
      <x v="2"/>
    </i>
    <i r="3">
      <x v="68"/>
    </i>
    <i r="4">
      <x v="2"/>
    </i>
    <i r="3">
      <x v="70"/>
    </i>
    <i r="4">
      <x v="2"/>
    </i>
    <i r="3">
      <x v="71"/>
    </i>
    <i r="4">
      <x v="2"/>
    </i>
    <i r="3">
      <x v="72"/>
    </i>
    <i r="4">
      <x v="2"/>
    </i>
    <i r="3">
      <x v="74"/>
    </i>
    <i r="4">
      <x v="2"/>
    </i>
    <i r="3">
      <x v="75"/>
    </i>
    <i r="4">
      <x v="2"/>
    </i>
    <i>
      <x v="164"/>
    </i>
    <i r="1">
      <x v="2"/>
    </i>
    <i r="2">
      <x v="9"/>
    </i>
    <i r="3">
      <x v="60"/>
    </i>
    <i r="4">
      <x v="2"/>
    </i>
    <i>
      <x v="165"/>
    </i>
    <i r="1">
      <x v="2"/>
    </i>
    <i r="2">
      <x v="9"/>
    </i>
    <i r="3">
      <x v="87"/>
    </i>
    <i r="4">
      <x v="2"/>
    </i>
    <i>
      <x v="166"/>
    </i>
    <i r="1">
      <x v="2"/>
    </i>
    <i r="2">
      <x v="9"/>
    </i>
    <i r="3">
      <x v="69"/>
    </i>
    <i r="4">
      <x v="2"/>
    </i>
    <i>
      <x v="167"/>
    </i>
    <i r="1">
      <x v="2"/>
    </i>
    <i r="2">
      <x v="9"/>
    </i>
    <i r="3">
      <x v="65"/>
    </i>
    <i r="4">
      <x v="2"/>
    </i>
    <i>
      <x v="168"/>
    </i>
    <i r="1">
      <x v="2"/>
    </i>
    <i r="2">
      <x v="9"/>
    </i>
    <i r="3">
      <x v="123"/>
    </i>
    <i r="4">
      <x v="1"/>
    </i>
    <i>
      <x v="169"/>
    </i>
    <i r="1">
      <x v="2"/>
    </i>
    <i r="2">
      <x v="9"/>
    </i>
    <i r="3">
      <x v="20"/>
    </i>
    <i r="4">
      <x v="1"/>
    </i>
    <i>
      <x v="170"/>
    </i>
    <i r="1">
      <x v="2"/>
    </i>
    <i r="2">
      <x v="9"/>
    </i>
    <i r="3">
      <x v="123"/>
    </i>
    <i r="4">
      <x v="1"/>
    </i>
    <i>
      <x v="171"/>
    </i>
    <i r="1">
      <x v="2"/>
    </i>
    <i r="2">
      <x v="9"/>
    </i>
    <i r="3">
      <x v="123"/>
    </i>
    <i r="4">
      <x v="1"/>
    </i>
    <i>
      <x v="172"/>
    </i>
    <i r="1">
      <x v="2"/>
    </i>
    <i r="2">
      <x v="9"/>
    </i>
    <i r="3">
      <x v="46"/>
    </i>
    <i r="4">
      <x v="2"/>
    </i>
    <i r="3">
      <x v="47"/>
    </i>
    <i r="4">
      <x v="2"/>
    </i>
    <i>
      <x v="173"/>
    </i>
    <i r="1">
      <x v="4"/>
    </i>
    <i r="2">
      <x v="1"/>
    </i>
    <i r="3">
      <x v="7"/>
    </i>
    <i r="4">
      <x v="3"/>
    </i>
    <i>
      <x v="174"/>
    </i>
    <i r="1">
      <x v="2"/>
    </i>
    <i r="2">
      <x v="9"/>
    </i>
    <i r="3">
      <x v="30"/>
    </i>
    <i r="4">
      <x v="3"/>
    </i>
    <i r="1">
      <x v="4"/>
    </i>
    <i r="2">
      <x v="1"/>
    </i>
    <i r="3">
      <x v="7"/>
    </i>
    <i r="4">
      <x v="3"/>
    </i>
    <i r="2">
      <x v="10"/>
    </i>
    <i r="3">
      <x v="33"/>
    </i>
    <i r="4">
      <x v="3"/>
    </i>
    <i>
      <x v="175"/>
    </i>
    <i r="1">
      <x v="2"/>
    </i>
    <i r="2">
      <x v="9"/>
    </i>
    <i r="3">
      <x v="30"/>
    </i>
    <i r="4">
      <x v="3"/>
    </i>
    <i r="1">
      <x v="4"/>
    </i>
    <i r="2">
      <x v="10"/>
    </i>
    <i r="3">
      <x v="33"/>
    </i>
    <i r="4">
      <x v="5"/>
    </i>
    <i>
      <x v="176"/>
    </i>
    <i r="1">
      <x v="4"/>
    </i>
    <i r="2">
      <x v="1"/>
    </i>
    <i r="3">
      <x v="9"/>
    </i>
    <i r="4">
      <x v="3"/>
    </i>
    <i>
      <x v="177"/>
    </i>
    <i r="1">
      <x v="4"/>
    </i>
    <i r="2">
      <x v="1"/>
    </i>
    <i r="3">
      <x v="9"/>
    </i>
    <i r="4">
      <x v="3"/>
    </i>
    <i>
      <x v="178"/>
    </i>
    <i r="1">
      <x v="4"/>
    </i>
    <i r="2">
      <x v="1"/>
    </i>
    <i r="3">
      <x v="8"/>
    </i>
    <i r="4">
      <x v="1"/>
    </i>
    <i>
      <x v="179"/>
    </i>
    <i r="1">
      <x v="4"/>
    </i>
    <i r="2">
      <x v="1"/>
    </i>
    <i r="3">
      <x v="8"/>
    </i>
    <i r="4">
      <x v="1"/>
    </i>
    <i>
      <x v="180"/>
    </i>
    <i r="1">
      <x v="4"/>
    </i>
    <i r="2">
      <x v="1"/>
    </i>
    <i r="3">
      <x v="4"/>
    </i>
    <i r="4">
      <x v="1"/>
    </i>
    <i r="3">
      <x v="7"/>
    </i>
    <i r="4">
      <x v="1"/>
    </i>
    <i r="3">
      <x v="9"/>
    </i>
    <i r="4">
      <x v="1"/>
    </i>
    <i r="3">
      <x v="17"/>
    </i>
    <i r="4">
      <x v="1"/>
    </i>
    <i r="3">
      <x v="19"/>
    </i>
    <i r="4">
      <x v="1"/>
    </i>
    <i r="3">
      <x v="141"/>
    </i>
    <i r="4">
      <x v="1"/>
    </i>
    <i>
      <x v="181"/>
    </i>
    <i r="1">
      <x v="4"/>
    </i>
    <i r="2">
      <x v="1"/>
    </i>
    <i r="3">
      <x v="141"/>
    </i>
    <i r="4">
      <x v="1"/>
    </i>
    <i r="2">
      <x v="10"/>
    </i>
    <i r="3">
      <x v="25"/>
    </i>
    <i r="4">
      <x v="1"/>
    </i>
    <i>
      <x v="182"/>
    </i>
    <i r="1">
      <x v="4"/>
    </i>
    <i r="2">
      <x v="10"/>
    </i>
    <i r="3">
      <x v="17"/>
    </i>
    <i r="4">
      <x v="1"/>
    </i>
    <i r="3">
      <x v="19"/>
    </i>
    <i r="4">
      <x v="1"/>
    </i>
    <i r="3">
      <x v="33"/>
    </i>
    <i r="4">
      <x v="1"/>
    </i>
    <i>
      <x v="183"/>
    </i>
    <i r="1">
      <x v="4"/>
    </i>
    <i r="2">
      <x v="10"/>
    </i>
    <i r="3">
      <x v="4"/>
    </i>
    <i r="4">
      <x v="1"/>
    </i>
    <i>
      <x v="184"/>
    </i>
    <i r="1">
      <x v="2"/>
    </i>
    <i r="2">
      <x v="9"/>
    </i>
    <i r="3">
      <x v="24"/>
    </i>
    <i r="4">
      <x v="1"/>
    </i>
    <i>
      <x v="185"/>
    </i>
    <i r="1">
      <x v="2"/>
    </i>
    <i r="2">
      <x v="9"/>
    </i>
    <i r="3">
      <x v="39"/>
    </i>
    <i r="4">
      <x v="6"/>
    </i>
    <i r="3">
      <x v="41"/>
    </i>
    <i r="4">
      <x v="6"/>
    </i>
    <i r="3">
      <x v="44"/>
    </i>
    <i r="4">
      <x v="5"/>
    </i>
    <i r="3">
      <x v="52"/>
    </i>
    <i r="4">
      <x v="6"/>
    </i>
    <i r="3">
      <x v="53"/>
    </i>
    <i r="4">
      <x v="6"/>
    </i>
    <i r="3">
      <x v="55"/>
    </i>
    <i r="4">
      <x v="5"/>
    </i>
    <i r="3">
      <x v="61"/>
    </i>
    <i r="4">
      <x v="6"/>
    </i>
    <i r="3">
      <x v="62"/>
    </i>
    <i r="4">
      <x v="6"/>
    </i>
    <i r="3">
      <x v="64"/>
    </i>
    <i r="4">
      <x v="6"/>
    </i>
    <i r="3">
      <x v="71"/>
    </i>
    <i r="4">
      <x v="6"/>
    </i>
    <i r="3">
      <x v="72"/>
    </i>
    <i r="4">
      <x v="6"/>
    </i>
    <i r="3">
      <x v="74"/>
    </i>
    <i r="4">
      <x v="6"/>
    </i>
    <i r="3">
      <x v="81"/>
    </i>
    <i r="4">
      <x v="6"/>
    </i>
    <i r="3">
      <x v="82"/>
    </i>
    <i r="4">
      <x v="6"/>
    </i>
    <i r="3">
      <x v="89"/>
    </i>
    <i r="4">
      <x v="6"/>
    </i>
    <i r="3">
      <x v="90"/>
    </i>
    <i r="4">
      <x v="6"/>
    </i>
    <i r="3">
      <x v="92"/>
    </i>
    <i r="4">
      <x v="6"/>
    </i>
    <i r="3">
      <x v="94"/>
    </i>
    <i r="4">
      <x v="6"/>
    </i>
    <i r="3">
      <x v="99"/>
    </i>
    <i r="4">
      <x v="5"/>
    </i>
    <i r="3">
      <x v="101"/>
    </i>
    <i r="4">
      <x v="5"/>
    </i>
    <i r="3">
      <x v="104"/>
    </i>
    <i r="4">
      <x v="5"/>
    </i>
    <i r="3">
      <x v="115"/>
    </i>
    <i r="4">
      <x v="6"/>
    </i>
    <i r="3">
      <x v="116"/>
    </i>
    <i r="4">
      <x v="6"/>
    </i>
    <i r="3">
      <x v="118"/>
    </i>
    <i r="4">
      <x v="6"/>
    </i>
    <i r="3">
      <x v="126"/>
    </i>
    <i r="4">
      <x v="5"/>
    </i>
    <i r="3">
      <x v="128"/>
    </i>
    <i r="4">
      <x v="5"/>
    </i>
    <i r="3">
      <x v="131"/>
    </i>
    <i r="4">
      <x v="5"/>
    </i>
    <i r="3">
      <x v="145"/>
    </i>
    <i r="4">
      <x v="4"/>
    </i>
    <i r="3">
      <x v="162"/>
    </i>
    <i r="4">
      <x v="3"/>
    </i>
    <i>
      <x v="186"/>
    </i>
    <i r="1">
      <x v="3"/>
    </i>
    <i r="2">
      <x v="13"/>
    </i>
    <i r="3">
      <x v="19"/>
    </i>
    <i r="4">
      <x v="1"/>
    </i>
    <i r="1">
      <x v="6"/>
    </i>
    <i r="2">
      <x v="8"/>
    </i>
    <i r="3">
      <x v="18"/>
    </i>
    <i r="4">
      <x v="1"/>
    </i>
    <i>
      <x v="187"/>
    </i>
    <i r="1">
      <x v="3"/>
    </i>
    <i r="2">
      <x v="13"/>
    </i>
    <i r="3">
      <x v="140"/>
    </i>
    <i r="4">
      <x v="1"/>
    </i>
    <i>
      <x v="188"/>
    </i>
    <i r="1">
      <x v="3"/>
    </i>
    <i r="2">
      <x v="13"/>
    </i>
    <i r="3">
      <x v="19"/>
    </i>
    <i r="4">
      <x v="1"/>
    </i>
    <i>
      <x v="189"/>
    </i>
    <i r="1">
      <x v="3"/>
    </i>
    <i r="2">
      <x v="13"/>
    </i>
    <i r="3">
      <x v="17"/>
    </i>
    <i r="4">
      <x v="1"/>
    </i>
    <i>
      <x v="190"/>
    </i>
    <i r="1">
      <x v="2"/>
    </i>
    <i r="2">
      <x v="9"/>
    </i>
    <i r="3">
      <x v="32"/>
    </i>
    <i r="4">
      <x v="3"/>
    </i>
    <i r="3">
      <x v="138"/>
    </i>
    <i r="4">
      <x v="3"/>
    </i>
    <i r="1">
      <x v="6"/>
    </i>
    <i r="2">
      <x v="8"/>
    </i>
    <i r="3">
      <x v="18"/>
    </i>
    <i r="4">
      <x v="3"/>
    </i>
    <i>
      <x v="191"/>
    </i>
    <i r="1">
      <x v="1"/>
    </i>
    <i r="2">
      <x v="5"/>
    </i>
    <i r="3">
      <x v="165"/>
    </i>
    <i r="4">
      <x v="3"/>
    </i>
    <i r="1">
      <x v="2"/>
    </i>
    <i r="2">
      <x v="9"/>
    </i>
    <i r="3">
      <x v="31"/>
    </i>
    <i r="4">
      <x v="3"/>
    </i>
    <i>
      <x v="192"/>
    </i>
    <i r="1">
      <x v="2"/>
    </i>
    <i r="2">
      <x v="9"/>
    </i>
    <i r="3">
      <x v="135"/>
    </i>
    <i r="4">
      <x v="1"/>
    </i>
    <i r="1">
      <x v="5"/>
    </i>
    <i r="2">
      <x v="13"/>
    </i>
    <i r="3">
      <x v="143"/>
    </i>
    <i r="4">
      <x v="1"/>
    </i>
    <i>
      <x v="193"/>
    </i>
    <i r="1">
      <x v="2"/>
    </i>
    <i r="2">
      <x v="9"/>
    </i>
    <i r="3">
      <x v="135"/>
    </i>
    <i r="4">
      <x v="1"/>
    </i>
    <i r="1">
      <x v="5"/>
    </i>
    <i r="2">
      <x v="13"/>
    </i>
    <i r="3">
      <x v="143"/>
    </i>
    <i r="4">
      <x v="1"/>
    </i>
    <i>
      <x v="194"/>
    </i>
    <i r="1">
      <x v="2"/>
    </i>
    <i r="2">
      <x v="9"/>
    </i>
    <i r="3">
      <x v="135"/>
    </i>
    <i r="4">
      <x v="1"/>
    </i>
    <i r="1">
      <x v="5"/>
    </i>
    <i r="2">
      <x v="13"/>
    </i>
    <i r="3">
      <x v="143"/>
    </i>
    <i r="4">
      <x v="1"/>
    </i>
    <i>
      <x v="195"/>
    </i>
    <i r="1">
      <x v="2"/>
    </i>
    <i r="2">
      <x v="9"/>
    </i>
    <i r="3">
      <x v="49"/>
    </i>
    <i r="4">
      <x v="2"/>
    </i>
    <i r="3">
      <x v="106"/>
    </i>
    <i r="4">
      <x v="1"/>
    </i>
    <i r="3">
      <x v="133"/>
    </i>
    <i r="4">
      <x v="1"/>
    </i>
    <i>
      <x v="196"/>
    </i>
    <i r="1">
      <x v="2"/>
    </i>
    <i r="2">
      <x v="9"/>
    </i>
    <i r="3">
      <x v="40"/>
    </i>
    <i r="4">
      <x v="4"/>
    </i>
    <i r="3">
      <x v="48"/>
    </i>
    <i r="4">
      <x v="4"/>
    </i>
    <i r="3">
      <x v="100"/>
    </i>
    <i r="4">
      <x v="3"/>
    </i>
    <i r="3">
      <x v="105"/>
    </i>
    <i r="4">
      <x v="3"/>
    </i>
    <i r="3">
      <x v="127"/>
    </i>
    <i r="4">
      <x v="3"/>
    </i>
    <i r="3">
      <x v="132"/>
    </i>
    <i r="4">
      <x v="3"/>
    </i>
    <i>
      <x v="197"/>
    </i>
    <i r="1">
      <x v="2"/>
    </i>
    <i r="2">
      <x v="9"/>
    </i>
    <i r="3">
      <x v="35"/>
    </i>
    <i r="4">
      <x v="1"/>
    </i>
    <i>
      <x v="198"/>
    </i>
    <i r="1">
      <x v="2"/>
    </i>
    <i r="2">
      <x v="9"/>
    </i>
    <i r="3">
      <x v="95"/>
    </i>
    <i r="4">
      <x v="1"/>
    </i>
    <i r="3">
      <x v="99"/>
    </i>
    <i r="4">
      <x v="1"/>
    </i>
    <i r="3">
      <x v="100"/>
    </i>
    <i r="4">
      <x v="1"/>
    </i>
    <i r="3">
      <x v="105"/>
    </i>
    <i r="4">
      <x v="1"/>
    </i>
    <i r="3">
      <x v="106"/>
    </i>
    <i r="4">
      <x v="1"/>
    </i>
    <i r="3">
      <x v="123"/>
    </i>
    <i r="4">
      <x v="1"/>
    </i>
    <i r="3">
      <x v="126"/>
    </i>
    <i r="4">
      <x v="1"/>
    </i>
    <i r="3">
      <x v="132"/>
    </i>
    <i r="4">
      <x v="1"/>
    </i>
    <i r="3">
      <x v="133"/>
    </i>
    <i r="4">
      <x v="1"/>
    </i>
    <i>
      <x v="199"/>
    </i>
    <i r="1">
      <x v="2"/>
    </i>
    <i r="2">
      <x v="9"/>
    </i>
    <i r="3">
      <x v="95"/>
    </i>
    <i r="4">
      <x v="1"/>
    </i>
    <i>
      <x v="200"/>
    </i>
    <i r="1">
      <x v="2"/>
    </i>
    <i r="2">
      <x v="9"/>
    </i>
    <i r="3">
      <x v="132"/>
    </i>
    <i r="4">
      <x v="5"/>
    </i>
    <i>
      <x v="201"/>
    </i>
    <i r="1">
      <x v="2"/>
    </i>
    <i r="2">
      <x v="9"/>
    </i>
    <i r="3">
      <x v="48"/>
    </i>
    <i r="4">
      <x v="6"/>
    </i>
    <i>
      <x v="202"/>
    </i>
    <i r="1">
      <x v="2"/>
    </i>
    <i r="2">
      <x v="9"/>
    </i>
    <i r="3">
      <x v="42"/>
    </i>
    <i r="4">
      <x v="2"/>
    </i>
    <i>
      <x v="203"/>
    </i>
    <i r="1">
      <x v="2"/>
    </i>
    <i r="2">
      <x v="9"/>
    </i>
    <i r="3">
      <x v="105"/>
    </i>
    <i r="4">
      <x v="5"/>
    </i>
    <i>
      <x v="204"/>
    </i>
    <i r="1">
      <x v="2"/>
    </i>
    <i r="2">
      <x v="9"/>
    </i>
    <i r="3">
      <x v="102"/>
    </i>
    <i r="4">
      <x v="1"/>
    </i>
    <i>
      <x v="205"/>
    </i>
    <i r="1">
      <x v="2"/>
    </i>
    <i r="2">
      <x v="9"/>
    </i>
    <i r="3">
      <x v="129"/>
    </i>
    <i r="4">
      <x v="1"/>
    </i>
    <i>
      <x v="206"/>
    </i>
    <i r="1">
      <x v="2"/>
    </i>
    <i r="2">
      <x v="9"/>
    </i>
    <i r="3">
      <x v="35"/>
    </i>
    <i r="4">
      <x v="2"/>
    </i>
    <i>
      <x v="207"/>
    </i>
    <i r="1">
      <x v="2"/>
    </i>
    <i r="2">
      <x v="9"/>
    </i>
    <i r="3">
      <x v="127"/>
    </i>
    <i r="4">
      <x v="1"/>
    </i>
    <i>
      <x v="208"/>
    </i>
    <i r="1">
      <x v="2"/>
    </i>
    <i r="2">
      <x v="9"/>
    </i>
    <i r="3">
      <x v="39"/>
    </i>
    <i r="4">
      <x v="2"/>
    </i>
    <i r="3">
      <x v="40"/>
    </i>
    <i r="4">
      <x v="2"/>
    </i>
    <i r="3">
      <x v="48"/>
    </i>
    <i r="4">
      <x v="2"/>
    </i>
    <i r="3">
      <x v="49"/>
    </i>
    <i r="4">
      <x v="2"/>
    </i>
    <i>
      <x v="209"/>
    </i>
    <i r="1">
      <x v="2"/>
    </i>
    <i r="2">
      <x v="9"/>
    </i>
    <i r="3">
      <x v="40"/>
    </i>
    <i r="4">
      <x v="2"/>
    </i>
    <i r="3">
      <x v="48"/>
    </i>
    <i r="4">
      <x v="2"/>
    </i>
    <i r="3">
      <x v="100"/>
    </i>
    <i r="4">
      <x v="1"/>
    </i>
    <i r="3">
      <x v="105"/>
    </i>
    <i r="4">
      <x v="1"/>
    </i>
    <i r="3">
      <x v="127"/>
    </i>
    <i r="4">
      <x v="1"/>
    </i>
    <i r="3">
      <x v="132"/>
    </i>
    <i r="4">
      <x v="1"/>
    </i>
    <i>
      <x v="210"/>
    </i>
    <i r="1">
      <x v="2"/>
    </i>
    <i r="2">
      <x v="9"/>
    </i>
    <i r="3">
      <x v="126"/>
    </i>
    <i r="4">
      <x v="1"/>
    </i>
    <i r="3">
      <x v="132"/>
    </i>
    <i r="4">
      <x v="1"/>
    </i>
    <i>
      <x v="211"/>
    </i>
    <i r="1">
      <x v="2"/>
    </i>
    <i r="2">
      <x v="9"/>
    </i>
    <i r="3">
      <x v="99"/>
    </i>
    <i r="4">
      <x v="1"/>
    </i>
    <i>
      <x v="212"/>
    </i>
    <i r="1">
      <x v="2"/>
    </i>
    <i r="2">
      <x v="9"/>
    </i>
    <i r="3">
      <x v="99"/>
    </i>
    <i r="4">
      <x v="1"/>
    </i>
    <i r="3">
      <x v="100"/>
    </i>
    <i r="4">
      <x v="1"/>
    </i>
    <i r="3">
      <x v="105"/>
    </i>
    <i r="4">
      <x v="1"/>
    </i>
    <i>
      <x v="213"/>
    </i>
    <i r="1">
      <x v="2"/>
    </i>
    <i r="2">
      <x v="9"/>
    </i>
    <i r="3">
      <x v="127"/>
    </i>
    <i r="4">
      <x v="1"/>
    </i>
    <i>
      <x v="214"/>
    </i>
    <i r="1">
      <x v="2"/>
    </i>
    <i r="2">
      <x v="9"/>
    </i>
    <i r="3">
      <x v="39"/>
    </i>
    <i r="4">
      <x v="2"/>
    </i>
    <i r="3">
      <x v="40"/>
    </i>
    <i r="4">
      <x v="2"/>
    </i>
    <i r="3">
      <x v="48"/>
    </i>
    <i r="4">
      <x v="2"/>
    </i>
    <i>
      <x v="215"/>
    </i>
    <i r="1">
      <x v="2"/>
    </i>
    <i r="2">
      <x v="9"/>
    </i>
    <i r="3">
      <x v="38"/>
    </i>
    <i r="4">
      <x v="4"/>
    </i>
    <i r="3">
      <x v="98"/>
    </i>
    <i r="4">
      <x v="3"/>
    </i>
    <i r="3">
      <x v="125"/>
    </i>
    <i r="4">
      <x v="3"/>
    </i>
    <i>
      <x v="216"/>
    </i>
    <i r="1">
      <x v="7"/>
    </i>
    <i r="2">
      <x v="11"/>
    </i>
    <i r="3">
      <x v="4"/>
    </i>
    <i r="4">
      <x v="1"/>
    </i>
    <i r="3">
      <x v="17"/>
    </i>
    <i r="4">
      <x v="1"/>
    </i>
    <i r="3">
      <x v="19"/>
    </i>
    <i r="4">
      <x v="1"/>
    </i>
    <i>
      <x v="217"/>
    </i>
    <i r="1">
      <x v="2"/>
    </i>
    <i r="2">
      <x v="9"/>
    </i>
    <i r="3">
      <x v="38"/>
    </i>
    <i r="4">
      <x v="2"/>
    </i>
    <i r="3">
      <x v="39"/>
    </i>
    <i r="4">
      <x v="2"/>
    </i>
    <i r="3">
      <x v="98"/>
    </i>
    <i r="4">
      <x v="1"/>
    </i>
    <i r="3">
      <x v="125"/>
    </i>
    <i r="4">
      <x v="1"/>
    </i>
    <i r="3">
      <x v="126"/>
    </i>
    <i r="4">
      <x v="1"/>
    </i>
    <i>
      <x v="218"/>
    </i>
    <i r="1">
      <x v="2"/>
    </i>
    <i r="2">
      <x v="9"/>
    </i>
    <i r="3">
      <x v="98"/>
    </i>
    <i r="4">
      <x v="1"/>
    </i>
    <i r="3">
      <x v="99"/>
    </i>
    <i r="4">
      <x v="1"/>
    </i>
    <i r="3">
      <x v="125"/>
    </i>
    <i r="4">
      <x v="1"/>
    </i>
    <i r="3">
      <x v="126"/>
    </i>
    <i r="4">
      <x v="1"/>
    </i>
    <i>
      <x v="219"/>
    </i>
    <i r="1">
      <x v="2"/>
    </i>
    <i r="2">
      <x v="9"/>
    </i>
    <i r="3">
      <x v="38"/>
    </i>
    <i r="4">
      <x v="2"/>
    </i>
    <i r="3">
      <x v="39"/>
    </i>
    <i r="4">
      <x v="2"/>
    </i>
    <i>
      <x v="220"/>
    </i>
    <i r="1">
      <x v="2"/>
    </i>
    <i r="2">
      <x v="9"/>
    </i>
    <i r="3">
      <x v="35"/>
    </i>
    <i r="4">
      <x v="1"/>
    </i>
    <i r="3">
      <x v="44"/>
    </i>
    <i r="4">
      <x v="1"/>
    </i>
    <i>
      <x v="221"/>
    </i>
    <i r="1">
      <x v="2"/>
    </i>
    <i r="2">
      <x v="9"/>
    </i>
    <i r="3">
      <x v="123"/>
    </i>
    <i r="4">
      <x v="1"/>
    </i>
    <i r="3">
      <x v="126"/>
    </i>
    <i r="4">
      <x v="1"/>
    </i>
    <i r="3">
      <x v="128"/>
    </i>
    <i r="4">
      <x v="1"/>
    </i>
    <i r="3">
      <x v="131"/>
    </i>
    <i r="4">
      <x v="1"/>
    </i>
    <i r="3">
      <x v="132"/>
    </i>
    <i r="4">
      <x v="1"/>
    </i>
    <i>
      <x v="222"/>
    </i>
    <i r="1">
      <x v="2"/>
    </i>
    <i r="2">
      <x v="9"/>
    </i>
    <i r="3">
      <x v="95"/>
    </i>
    <i r="4">
      <x v="1"/>
    </i>
    <i r="3">
      <x v="99"/>
    </i>
    <i r="4">
      <x v="1"/>
    </i>
    <i r="3">
      <x v="100"/>
    </i>
    <i r="4">
      <x v="1"/>
    </i>
    <i r="3">
      <x v="101"/>
    </i>
    <i r="4">
      <x v="1"/>
    </i>
    <i r="3">
      <x v="104"/>
    </i>
    <i r="4">
      <x v="1"/>
    </i>
    <i r="3">
      <x v="105"/>
    </i>
    <i r="4">
      <x v="1"/>
    </i>
    <i>
      <x v="223"/>
    </i>
    <i r="1">
      <x v="2"/>
    </i>
    <i r="2">
      <x v="9"/>
    </i>
    <i r="3">
      <x v="35"/>
    </i>
    <i r="4">
      <x v="2"/>
    </i>
    <i>
      <x v="224"/>
    </i>
    <i r="1">
      <x v="2"/>
    </i>
    <i r="2">
      <x v="9"/>
    </i>
    <i r="3">
      <x v="127"/>
    </i>
    <i r="4">
      <x v="1"/>
    </i>
    <i>
      <x v="225"/>
    </i>
    <i r="1">
      <x v="2"/>
    </i>
    <i r="2">
      <x v="9"/>
    </i>
    <i r="3">
      <x v="39"/>
    </i>
    <i r="4">
      <x v="2"/>
    </i>
    <i r="3">
      <x v="40"/>
    </i>
    <i r="4">
      <x v="2"/>
    </i>
    <i r="3">
      <x v="41"/>
    </i>
    <i r="4">
      <x v="2"/>
    </i>
    <i r="3">
      <x v="48"/>
    </i>
    <i r="4">
      <x v="2"/>
    </i>
    <i>
      <x v="226"/>
    </i>
    <i r="1">
      <x v="7"/>
    </i>
    <i r="2">
      <x v="12"/>
    </i>
    <i r="3">
      <x v="4"/>
    </i>
    <i r="4">
      <x v="1"/>
    </i>
    <i r="3">
      <x v="17"/>
    </i>
    <i r="4">
      <x v="1"/>
    </i>
    <i r="3">
      <x v="19"/>
    </i>
    <i r="4">
      <x v="1"/>
    </i>
    <i>
      <x v="227"/>
    </i>
    <i r="1">
      <x/>
    </i>
    <i r="2">
      <x v="4"/>
    </i>
    <i r="3">
      <x v="19"/>
    </i>
    <i r="4">
      <x v="1"/>
    </i>
    <i r="2">
      <x v="14"/>
    </i>
    <i r="3">
      <x v="19"/>
    </i>
    <i r="4">
      <x v="1"/>
    </i>
    <i r="2">
      <x v="16"/>
    </i>
    <i r="3">
      <x v="19"/>
    </i>
    <i r="4">
      <x v="1"/>
    </i>
    <i r="1">
      <x v="1"/>
    </i>
    <i r="2">
      <x v="5"/>
    </i>
    <i r="3">
      <x v="19"/>
    </i>
    <i r="4">
      <x v="1"/>
    </i>
    <i r="1">
      <x v="2"/>
    </i>
    <i r="2">
      <x/>
    </i>
    <i r="3">
      <x v="19"/>
    </i>
    <i r="4">
      <x v="1"/>
    </i>
    <i r="2">
      <x v="3"/>
    </i>
    <i r="3">
      <x v="19"/>
    </i>
    <i r="4">
      <x v="1"/>
    </i>
    <i r="2">
      <x v="6"/>
    </i>
    <i r="3">
      <x v="19"/>
    </i>
    <i r="4">
      <x v="2"/>
    </i>
    <i r="2">
      <x v="9"/>
    </i>
    <i r="3">
      <x v="19"/>
    </i>
    <i r="4">
      <x v="2"/>
    </i>
    <i r="3">
      <x v="135"/>
    </i>
    <i r="4">
      <x v="1"/>
    </i>
    <i r="1">
      <x v="3"/>
    </i>
    <i r="2">
      <x v="13"/>
    </i>
    <i r="3">
      <x v="19"/>
    </i>
    <i r="4">
      <x v="1"/>
    </i>
    <i r="1">
      <x v="4"/>
    </i>
    <i r="2">
      <x v="10"/>
    </i>
    <i r="3">
      <x v="19"/>
    </i>
    <i r="4">
      <x v="1"/>
    </i>
    <i r="1">
      <x v="5"/>
    </i>
    <i r="2">
      <x v="13"/>
    </i>
    <i r="3">
      <x v="143"/>
    </i>
    <i r="4">
      <x v="1"/>
    </i>
    <i r="1">
      <x v="6"/>
    </i>
    <i r="2">
      <x v="8"/>
    </i>
    <i r="3">
      <x v="18"/>
    </i>
    <i r="4">
      <x v="1"/>
    </i>
    <i r="1">
      <x v="7"/>
    </i>
    <i r="2">
      <x v="2"/>
    </i>
    <i r="3">
      <x v="19"/>
    </i>
    <i r="4">
      <x v="7"/>
    </i>
    <i r="2">
      <x v="7"/>
    </i>
    <i r="3">
      <x v="19"/>
    </i>
    <i r="4">
      <x v="1"/>
    </i>
    <i r="2">
      <x v="11"/>
    </i>
    <i r="3">
      <x v="19"/>
    </i>
    <i r="4">
      <x v="1"/>
    </i>
    <i r="2">
      <x v="12"/>
    </i>
    <i r="3">
      <x v="19"/>
    </i>
    <i r="4">
      <x v="1"/>
    </i>
    <i>
      <x v="228"/>
    </i>
    <i r="1">
      <x v="2"/>
    </i>
    <i r="2">
      <x v="9"/>
    </i>
    <i r="3">
      <x v="135"/>
    </i>
    <i r="4">
      <x v="3"/>
    </i>
    <i r="1">
      <x v="5"/>
    </i>
    <i r="2">
      <x v="13"/>
    </i>
    <i r="3">
      <x v="143"/>
    </i>
    <i r="4">
      <x v="3"/>
    </i>
    <i>
      <x v="229"/>
    </i>
    <i r="1">
      <x v="5"/>
    </i>
    <i r="2">
      <x v="13"/>
    </i>
    <i r="3">
      <x v="143"/>
    </i>
    <i r="4">
      <x v="1"/>
    </i>
    <i>
      <x v="230"/>
    </i>
    <i r="1">
      <x v="2"/>
    </i>
    <i r="2">
      <x v="9"/>
    </i>
    <i r="3">
      <x v="135"/>
    </i>
    <i r="4">
      <x v="1"/>
    </i>
    <i>
      <x v="231"/>
    </i>
    <i r="1">
      <x/>
    </i>
    <i r="2">
      <x v="15"/>
    </i>
    <i r="3">
      <x v="142"/>
    </i>
    <i r="4">
      <x/>
    </i>
    <i t="grand">
      <x/>
    </i>
  </rowItems>
  <colItems count="1">
    <i/>
  </colItems>
  <dataFields count="1">
    <dataField name="Cuenta de EndpointSTDOK" fld="19" subtotal="count" baseField="0" baseItem="0"/>
  </dataFields>
  <formats count="2">
    <format dxfId="10">
      <pivotArea dataOnly="0" labelOnly="1" fieldPosition="0">
        <references count="1">
          <reference field="19" count="1">
            <x v="96"/>
          </reference>
        </references>
      </pivotArea>
    </format>
    <format dxfId="9">
      <pivotArea dataOnly="0" labelOnly="1" fieldPosition="0">
        <references count="1">
          <reference field="19" count="1">
            <x v="19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landing-test.vuce.gob.pe/cp2/impedimentozarpe/alertas" TargetMode="External"/><Relationship Id="rId21" Type="http://schemas.openxmlformats.org/officeDocument/2006/relationships/hyperlink" Target="https://landing-test.vuce.gob.pe/cp2/impedimentozarpe/alertas" TargetMode="External"/><Relationship Id="rId42" Type="http://schemas.openxmlformats.org/officeDocument/2006/relationships/hyperlink" Target="https://landing-test.vuce.gob.pe/cp2/consultaexpediente" TargetMode="External"/><Relationship Id="rId47" Type="http://schemas.openxmlformats.org/officeDocument/2006/relationships/hyperlink" Target="https://landing-test.vuce.gob.pe/cp2/tramiteyrectificacion" TargetMode="External"/><Relationship Id="rId63" Type="http://schemas.openxmlformats.org/officeDocument/2006/relationships/hyperlink" Target="https://gateway-apim-test.vuce.gob.pe/pass-through-https-cert/cp2/gestionduenave-command/1.0/escala-revision" TargetMode="External"/><Relationship Id="rId68" Type="http://schemas.openxmlformats.org/officeDocument/2006/relationships/hyperlink" Target="https://gateway-apim-test.vuce.gob.pe/pass-through-https-cert/cp2/comunes-query/1.0/master/allByCode?code=pais" TargetMode="External"/><Relationship Id="rId16" Type="http://schemas.openxmlformats.org/officeDocument/2006/relationships/hyperlink" Target="https://landing-test.vuce.gob.pe/cp2/tramiteyrectificacion" TargetMode="External"/><Relationship Id="rId11" Type="http://schemas.openxmlformats.org/officeDocument/2006/relationships/hyperlink" Target="https://landing-test.vuce.gob.pe/cp2/tramiteyrectificacion" TargetMode="External"/><Relationship Id="rId24" Type="http://schemas.openxmlformats.org/officeDocument/2006/relationships/hyperlink" Target="https://landing-test.vuce.gob.pe/cp2/impedimentozarpe/alertas" TargetMode="External"/><Relationship Id="rId32" Type="http://schemas.openxmlformats.org/officeDocument/2006/relationships/hyperlink" Target="https://landing-test.vuce.gob.pe/cp2/impedimentozarpe/alertas" TargetMode="External"/><Relationship Id="rId37" Type="http://schemas.openxmlformats.org/officeDocument/2006/relationships/hyperlink" Target="https://landing-test.vuce.gob.pe/cp2/consultaexpediente" TargetMode="External"/><Relationship Id="rId40" Type="http://schemas.openxmlformats.org/officeDocument/2006/relationships/hyperlink" Target="https://landing-test.vuce.gob.pe/cp2/consultaexpediente" TargetMode="External"/><Relationship Id="rId45" Type="http://schemas.openxmlformats.org/officeDocument/2006/relationships/hyperlink" Target="https://landing-test.vuce.gob.pe/cp2/consultaexpediente" TargetMode="External"/><Relationship Id="rId53" Type="http://schemas.openxmlformats.org/officeDocument/2006/relationships/hyperlink" Target="https://landing-test.vuce.gob.pe/cp2/tramiteyrectificacion" TargetMode="External"/><Relationship Id="rId58" Type="http://schemas.openxmlformats.org/officeDocument/2006/relationships/hyperlink" Target="https://landing-test.vuce.gob.pe/cp2/tramiteyrectificacion" TargetMode="External"/><Relationship Id="rId66" Type="http://schemas.openxmlformats.org/officeDocument/2006/relationships/hyperlink" Target="https://gateway-apim-test.vuce.gob.pe/pass-through-https-cert/cp2/comunes-query/1.0/master/allByCode?code=pais" TargetMode="External"/><Relationship Id="rId74" Type="http://schemas.openxmlformats.org/officeDocument/2006/relationships/hyperlink" Target="https://gateway-apim-test.vuce.gob.pe/pass-through-https-cert/cp2/comunes-query/1.0/master/allByCode?code=pais" TargetMode="External"/><Relationship Id="rId79" Type="http://schemas.openxmlformats.org/officeDocument/2006/relationships/vmlDrawing" Target="../drawings/vmlDrawing1.vml"/><Relationship Id="rId5" Type="http://schemas.openxmlformats.org/officeDocument/2006/relationships/hyperlink" Target="https://landing-test.vuce.gob.pe/cp2/declaracionjurada" TargetMode="External"/><Relationship Id="rId61" Type="http://schemas.openxmlformats.org/officeDocument/2006/relationships/hyperlink" Target="https://gateway-apim-test.vuce.gob.pe/pass-through-https-cert/cp2/gestionduenave-command/1.0/escala-revision" TargetMode="External"/><Relationship Id="rId19" Type="http://schemas.openxmlformats.org/officeDocument/2006/relationships/hyperlink" Target="https://landing-test.vuce.gob.pe/cp2/tramiteyrectificacion" TargetMode="External"/><Relationship Id="rId14" Type="http://schemas.openxmlformats.org/officeDocument/2006/relationships/hyperlink" Target="https://landing-test.vuce.gob.pe/cp2/tramiteyrectificacion" TargetMode="External"/><Relationship Id="rId22" Type="http://schemas.openxmlformats.org/officeDocument/2006/relationships/hyperlink" Target="https://landing-test.vuce.gob.pe/cp2/impedimentozarpe/alertas" TargetMode="External"/><Relationship Id="rId27" Type="http://schemas.openxmlformats.org/officeDocument/2006/relationships/hyperlink" Target="https://landing-test.vuce.gob.pe/cp2/impedimentozarpe/alertas" TargetMode="External"/><Relationship Id="rId30" Type="http://schemas.openxmlformats.org/officeDocument/2006/relationships/hyperlink" Target="https://landing-test.vuce.gob.pe/cp2/impedimentozarpe/alertas" TargetMode="External"/><Relationship Id="rId35" Type="http://schemas.openxmlformats.org/officeDocument/2006/relationships/hyperlink" Target="https://landing-test.vuce.gob.pe/cp2/impedimentozarpe/alertas" TargetMode="External"/><Relationship Id="rId43" Type="http://schemas.openxmlformats.org/officeDocument/2006/relationships/hyperlink" Target="https://landing-test.vuce.gob.pe/cp2/consultaexpediente" TargetMode="External"/><Relationship Id="rId48" Type="http://schemas.openxmlformats.org/officeDocument/2006/relationships/hyperlink" Target="https://landing-test.vuce.gob.pe/cp2/tramiteyrectificacion" TargetMode="External"/><Relationship Id="rId56" Type="http://schemas.openxmlformats.org/officeDocument/2006/relationships/hyperlink" Target="https://landing-test.vuce.gob.pe/cp2/tramiteyrectificacion" TargetMode="External"/><Relationship Id="rId64" Type="http://schemas.openxmlformats.org/officeDocument/2006/relationships/hyperlink" Target="https://gateway-apim-test.vuce.gob.pe/pass-through-https-cert/cp2/gestionduenave-command/1.0/escala-revision" TargetMode="External"/><Relationship Id="rId69" Type="http://schemas.openxmlformats.org/officeDocument/2006/relationships/hyperlink" Target="https://gateway-apim-test.vuce.gob.pe/pass-through-https-cert/cp2/comunes-query/1.0/master/allByCode?code=pais" TargetMode="External"/><Relationship Id="rId77" Type="http://schemas.openxmlformats.org/officeDocument/2006/relationships/hyperlink" Target="https://gateway-apim-test.vuce.gob.pe/pass-through-https-cert/cp2/comunes-query/1.0/master/allByCode?code=puerto" TargetMode="External"/><Relationship Id="rId8" Type="http://schemas.openxmlformats.org/officeDocument/2006/relationships/hyperlink" Target="https://landing-test.vuce.gob.pe/cp2/declaracionjurada" TargetMode="External"/><Relationship Id="rId51" Type="http://schemas.openxmlformats.org/officeDocument/2006/relationships/hyperlink" Target="https://landing-test.vuce.gob.pe/cp2/tramiteyrectificacion" TargetMode="External"/><Relationship Id="rId72" Type="http://schemas.openxmlformats.org/officeDocument/2006/relationships/hyperlink" Target="https://gateway-apim-test.vuce.gob.pe/pass-through-https-cert/cp2/comunes-query/1.0/master/allByCode?code=pais" TargetMode="External"/><Relationship Id="rId80" Type="http://schemas.openxmlformats.org/officeDocument/2006/relationships/comments" Target="../comments1.xml"/><Relationship Id="rId3" Type="http://schemas.openxmlformats.org/officeDocument/2006/relationships/hyperlink" Target="https://landing-test.vuce.gob.pe/cp2/declaracionjurada" TargetMode="External"/><Relationship Id="rId12" Type="http://schemas.openxmlformats.org/officeDocument/2006/relationships/hyperlink" Target="https://landing-test.vuce.gob.pe/cp2/tramiteyrectificacion" TargetMode="External"/><Relationship Id="rId17" Type="http://schemas.openxmlformats.org/officeDocument/2006/relationships/hyperlink" Target="https://landing-test.vuce.gob.pe/cp2/tramiteyrectificacion" TargetMode="External"/><Relationship Id="rId25" Type="http://schemas.openxmlformats.org/officeDocument/2006/relationships/hyperlink" Target="https://landing-test.vuce.gob.pe/cp2/impedimentozarpe/alertas" TargetMode="External"/><Relationship Id="rId33" Type="http://schemas.openxmlformats.org/officeDocument/2006/relationships/hyperlink" Target="https://landing-test.vuce.gob.pe/cp2/impedimentozarpe/alertas" TargetMode="External"/><Relationship Id="rId38" Type="http://schemas.openxmlformats.org/officeDocument/2006/relationships/hyperlink" Target="https://landing-test.vuce.gob.pe/cp2/consultaexpediente" TargetMode="External"/><Relationship Id="rId46" Type="http://schemas.openxmlformats.org/officeDocument/2006/relationships/hyperlink" Target="https://landing-test.vuce.gob.pe/cp2/consultaexpediente" TargetMode="External"/><Relationship Id="rId59" Type="http://schemas.openxmlformats.org/officeDocument/2006/relationships/hyperlink" Target="https://landing-test.vuce.gob.pe/cp2/tramiteyrectificacion" TargetMode="External"/><Relationship Id="rId67" Type="http://schemas.openxmlformats.org/officeDocument/2006/relationships/hyperlink" Target="https://gateway-apim-test.vuce.gob.pe/pass-through-https-cert/cp2/comunes-query/1.0/master/allByCode?code=pais" TargetMode="External"/><Relationship Id="rId20" Type="http://schemas.openxmlformats.org/officeDocument/2006/relationships/hyperlink" Target="https://landing-test.vuce.gob.pe/cp2/tramiteyrectificacion" TargetMode="External"/><Relationship Id="rId41" Type="http://schemas.openxmlformats.org/officeDocument/2006/relationships/hyperlink" Target="https://landing-test.vuce.gob.pe/cp2/consultaexpediente" TargetMode="External"/><Relationship Id="rId54" Type="http://schemas.openxmlformats.org/officeDocument/2006/relationships/hyperlink" Target="https://landing-test.vuce.gob.pe/cp2/tramiteyrectificacion" TargetMode="External"/><Relationship Id="rId62" Type="http://schemas.openxmlformats.org/officeDocument/2006/relationships/hyperlink" Target="https://gateway-apim-test.vuce.gob.pe/pass-through-https-cert/cp2/gestionduenave-command/1.0/escala-revision" TargetMode="External"/><Relationship Id="rId70" Type="http://schemas.openxmlformats.org/officeDocument/2006/relationships/hyperlink" Target="https://gateway-apim-test.vuce.gob.pe/pass-through-https-cert/cp2/comunes-query/1.0/master/allByCode?code=pais" TargetMode="External"/><Relationship Id="rId75" Type="http://schemas.openxmlformats.org/officeDocument/2006/relationships/hyperlink" Target="https://gateway-apim-test.vuce.gob.pe/pass-through-https-cert/cp2/comunes-query/1.0/master/allByCode?code=pais" TargetMode="External"/><Relationship Id="rId1" Type="http://schemas.openxmlformats.org/officeDocument/2006/relationships/hyperlink" Target="Agencia%20cambio%20tripulacion-cambioagenciatripulante-command.txt" TargetMode="External"/><Relationship Id="rId6" Type="http://schemas.openxmlformats.org/officeDocument/2006/relationships/hyperlink" Target="https://landing-test.vuce.gob.pe/cp2/declaracionjurada" TargetMode="External"/><Relationship Id="rId15" Type="http://schemas.openxmlformats.org/officeDocument/2006/relationships/hyperlink" Target="https://landing-test.vuce.gob.pe/cp2/tramiteyrectificacion" TargetMode="External"/><Relationship Id="rId23" Type="http://schemas.openxmlformats.org/officeDocument/2006/relationships/hyperlink" Target="https://landing-test.vuce.gob.pe/cp2/impedimentozarpe/alertas" TargetMode="External"/><Relationship Id="rId28" Type="http://schemas.openxmlformats.org/officeDocument/2006/relationships/hyperlink" Target="https://landing-test.vuce.gob.pe/cp2/impedimentozarpe/alertas" TargetMode="External"/><Relationship Id="rId36" Type="http://schemas.openxmlformats.org/officeDocument/2006/relationships/hyperlink" Target="https://landing-test.vuce.gob.pe/cp2/impedimentozarpe/alertas" TargetMode="External"/><Relationship Id="rId49" Type="http://schemas.openxmlformats.org/officeDocument/2006/relationships/hyperlink" Target="https://landing-test.vuce.gob.pe/cp2/tramiteyrectificacion" TargetMode="External"/><Relationship Id="rId57" Type="http://schemas.openxmlformats.org/officeDocument/2006/relationships/hyperlink" Target="https://landing-test.vuce.gob.pe/cp2/tramiteyrectificacion" TargetMode="External"/><Relationship Id="rId10" Type="http://schemas.openxmlformats.org/officeDocument/2006/relationships/hyperlink" Target="https://landing-test.vuce.gob.pe/cp2/declaracionjurada" TargetMode="External"/><Relationship Id="rId31" Type="http://schemas.openxmlformats.org/officeDocument/2006/relationships/hyperlink" Target="https://landing-test.vuce.gob.pe/cp2/impedimentozarpe/alertas" TargetMode="External"/><Relationship Id="rId44" Type="http://schemas.openxmlformats.org/officeDocument/2006/relationships/hyperlink" Target="https://landing-test.vuce.gob.pe/cp2/consultaexpediente" TargetMode="External"/><Relationship Id="rId52" Type="http://schemas.openxmlformats.org/officeDocument/2006/relationships/hyperlink" Target="https://landing-test.vuce.gob.pe/cp2/tramiteyrectificacion" TargetMode="External"/><Relationship Id="rId60" Type="http://schemas.openxmlformats.org/officeDocument/2006/relationships/hyperlink" Target="https://gateway-apim-test.vuce.gob.pe/pass-through-https-cert/cp2/gestionduenave-command/1.0/motivo-escala" TargetMode="External"/><Relationship Id="rId65" Type="http://schemas.openxmlformats.org/officeDocument/2006/relationships/hyperlink" Target="https://gateway-apim-test.vuce.gob.pe/pass-through-https-cert/cp2/gestionduenave-command/1.0/escala-revision" TargetMode="External"/><Relationship Id="rId73" Type="http://schemas.openxmlformats.org/officeDocument/2006/relationships/hyperlink" Target="https://gateway-apim-test.vuce.gob.pe/pass-through-https-cert/cp2/comunes-query/1.0/master/allByCode?code=pais" TargetMode="External"/><Relationship Id="rId78" Type="http://schemas.openxmlformats.org/officeDocument/2006/relationships/hyperlink" Target="https://gateway-apim-test.vuce.gob.pe/pass-through-https-cert/cp2/reportes/1.0/generate/format/pdf" TargetMode="External"/><Relationship Id="rId4" Type="http://schemas.openxmlformats.org/officeDocument/2006/relationships/hyperlink" Target="https://landing-test.vuce.gob.pe/cp2/declaracionjurada" TargetMode="External"/><Relationship Id="rId9" Type="http://schemas.openxmlformats.org/officeDocument/2006/relationships/hyperlink" Target="https://landing-test.vuce.gob.pe/cp2/declaracionjurada" TargetMode="External"/><Relationship Id="rId13" Type="http://schemas.openxmlformats.org/officeDocument/2006/relationships/hyperlink" Target="https://landing-test.vuce.gob.pe/cp2/tramiteyrectificacion" TargetMode="External"/><Relationship Id="rId18" Type="http://schemas.openxmlformats.org/officeDocument/2006/relationships/hyperlink" Target="https://landing-test.vuce.gob.pe/cp2/tramiteyrectificacion" TargetMode="External"/><Relationship Id="rId39" Type="http://schemas.openxmlformats.org/officeDocument/2006/relationships/hyperlink" Target="https://landing-test.vuce.gob.pe/cp2/consultaexpediente" TargetMode="External"/><Relationship Id="rId34" Type="http://schemas.openxmlformats.org/officeDocument/2006/relationships/hyperlink" Target="https://landing-test.vuce.gob.pe/cp2/impedimentozarpe/alertas" TargetMode="External"/><Relationship Id="rId50" Type="http://schemas.openxmlformats.org/officeDocument/2006/relationships/hyperlink" Target="https://landing-test.vuce.gob.pe/cp2/tramiteyrectificacion" TargetMode="External"/><Relationship Id="rId55" Type="http://schemas.openxmlformats.org/officeDocument/2006/relationships/hyperlink" Target="https://landing-test.vuce.gob.pe/cp2/tramiteyrectificacion" TargetMode="External"/><Relationship Id="rId76" Type="http://schemas.openxmlformats.org/officeDocument/2006/relationships/hyperlink" Target="https://gateway-apim-test.vuce.gob.pe/pass-through-https-cert/cp2/comunes-query/1.0/master/allByCode?code=puerto" TargetMode="External"/><Relationship Id="rId7" Type="http://schemas.openxmlformats.org/officeDocument/2006/relationships/hyperlink" Target="https://landing-test.vuce.gob.pe/cp2/declaracionjurada" TargetMode="External"/><Relationship Id="rId71" Type="http://schemas.openxmlformats.org/officeDocument/2006/relationships/hyperlink" Target="https://gateway-apim-test.vuce.gob.pe/pass-through-https-cert/cp2/comunes-query/1.0/master/allByCode?code=pais" TargetMode="External"/><Relationship Id="rId2" Type="http://schemas.openxmlformats.org/officeDocument/2006/relationships/hyperlink" Target="https://landing-test.vuce.gob.pe/cp2/declaracionjurada" TargetMode="External"/><Relationship Id="rId29" Type="http://schemas.openxmlformats.org/officeDocument/2006/relationships/hyperlink" Target="https://landing-test.vuce.gob.pe/cp2/impedimentozarpe/alertas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gateway-apim-desa.vuce.gob.pe/pass-through-https-desa/cp2/gestionduenave-query/1.0/escala-previa?escalaId=2196" TargetMode="External"/><Relationship Id="rId18" Type="http://schemas.openxmlformats.org/officeDocument/2006/relationships/hyperlink" Target="https://gateway-apim-test.vuce.gob.pe/pass-through-https-cert/cp2/tramiteyrectificacion-query/1.0/tramites/escala/2316/documento/64?indicadorES=S" TargetMode="External"/><Relationship Id="rId26" Type="http://schemas.openxmlformats.org/officeDocument/2006/relationships/hyperlink" Target="https://gateway-apim-test.vuce.gob.pe/pass-through-https-cert/cp2/gestionduenave-query/1.0/escalas/convoy/1492" TargetMode="External"/><Relationship Id="rId39" Type="http://schemas.openxmlformats.org/officeDocument/2006/relationships/hyperlink" Target="https://gateway-apim-test.vuce.gob.pe/pass-through-https-cert/cp2/fichatecnica-query/1.0/documentos/vencidos?idFichaTecnicaDet=3364" TargetMode="External"/><Relationship Id="rId21" Type="http://schemas.openxmlformats.org/officeDocument/2006/relationships/hyperlink" Target="https://gateway-apim-test.vuce.gob.pe/pass-through-https-cert/cp2/gestionduenave-query/1.0/escala-seguimientos/search?escalaId=1270&amp;documentoId=65" TargetMode="External"/><Relationship Id="rId34" Type="http://schemas.openxmlformats.org/officeDocument/2006/relationships/hyperlink" Target="https://gateway-apim-test.vuce.gob.pe/pass-through-https-cert/cp2/cambioagenciatripulante-query/1.0/pais/lista?page=0&amp;size=10" TargetMode="External"/><Relationship Id="rId42" Type="http://schemas.openxmlformats.org/officeDocument/2006/relationships/hyperlink" Target="https://gateway-apim-test.vuce.gob.pe/pass-through-https-cert/cp2/fichatecnica-command/1.0/camunda/fichas-tecnicas/3841/detalle/4302" TargetMode="External"/><Relationship Id="rId7" Type="http://schemas.openxmlformats.org/officeDocument/2006/relationships/hyperlink" Target="https://gateway-apim-test.vuce.gob.pe/pass-through-https-cert/cp2/comunes-query/1.0/documentos?descripcionAcronimo=SPS" TargetMode="External"/><Relationship Id="rId2" Type="http://schemas.openxmlformats.org/officeDocument/2006/relationships/hyperlink" Target="https://gateway-apim-test.vuce.gob.pe/pass-through-https-cert/cp2/gestionduenave-query/1.0/escalas/1571?escalaId=1571" TargetMode="External"/><Relationship Id="rId16" Type="http://schemas.openxmlformats.org/officeDocument/2006/relationships/hyperlink" Target="https://gateway-apim-test.vuce.gob.pe/pass-through-https-cert/cp2/sp-pagos/1.0/ordenes-pago/2315?documentoId=63" TargetMode="External"/><Relationship Id="rId29" Type="http://schemas.openxmlformats.org/officeDocument/2006/relationships/hyperlink" Target="https://gateway-apim-test.vuce.gob.pe/pass-through-https-cert/cp2/tramiteyrectificacion-query/1.0/tramites/escala/1332/documento/93?indicadorES=S" TargetMode="External"/><Relationship Id="rId1" Type="http://schemas.openxmlformats.org/officeDocument/2006/relationships/hyperlink" Target="https://gateway-apim-test.vuce.gob.pe/pass-through-https-cert/cp2/comunes-query/1.0/master/allByCode?code=tipoNave" TargetMode="External"/><Relationship Id="rId6" Type="http://schemas.openxmlformats.org/officeDocument/2006/relationships/hyperlink" Target="https://gateway-apim-test.vuce.gob.pe/pass-through-https-cert/cp2/gestionduenave-query/1.0/count-pasajero-tripulante/count?escalaId=2315&amp;indicadorEs=E&amp;estado=S" TargetMode="External"/><Relationship Id="rId11" Type="http://schemas.openxmlformats.org/officeDocument/2006/relationships/hyperlink" Target="https://gateway-apim-test.vuce.gob.pe/pass-through-https-cert/cp2/gestionduenave-query/1.0/motivo-escala/escala/2315" TargetMode="External"/><Relationship Id="rId24" Type="http://schemas.openxmlformats.org/officeDocument/2006/relationships/hyperlink" Target="https://gateway-apim-test.vuce.gob.pe/pass-through-https-cert/cp2/gestionduenave-query/1.0/escalas/1571?escalaId=1571" TargetMode="External"/><Relationship Id="rId32" Type="http://schemas.openxmlformats.org/officeDocument/2006/relationships/hyperlink" Target="https://gateway-apim-test.vuce.gob.pe/pass-through-https-cert/cp2/comunes-query/1.0/agencias" TargetMode="External"/><Relationship Id="rId37" Type="http://schemas.openxmlformats.org/officeDocument/2006/relationships/hyperlink" Target="https://gateway-apim-test.vuce.gob.pe/pass-through-https-cert/cp2/gestionduenave-query/1.0/escalas/1320?escalaId=1320" TargetMode="External"/><Relationship Id="rId40" Type="http://schemas.openxmlformats.org/officeDocument/2006/relationships/hyperlink" Target="https://gateway-apim-test.vuce.gob.pe/pass-through-https-cert/cp2/translate/1.0/lang/es" TargetMode="External"/><Relationship Id="rId45" Type="http://schemas.openxmlformats.org/officeDocument/2006/relationships/comments" Target="../comments2.xml"/><Relationship Id="rId5" Type="http://schemas.openxmlformats.org/officeDocument/2006/relationships/hyperlink" Target="https://gateway-apim-test.vuce.gob.pe/pass-through-https-cert/cp2/gestionduenave-query/1.0/agency/findByRuc?ruc=20153408191" TargetMode="External"/><Relationship Id="rId15" Type="http://schemas.openxmlformats.org/officeDocument/2006/relationships/hyperlink" Target="https://gateway-apim-test.vuce.gob.pe/pass-through-https-cert/cp2/tramiteyrectificacion-query/1.0/declaracion-jurada?escalaId=2315&amp;estado=S&amp;documentId=81&amp;estadoDdjjPago=A&amp;rucAgente=20100010136" TargetMode="External"/><Relationship Id="rId23" Type="http://schemas.openxmlformats.org/officeDocument/2006/relationships/hyperlink" Target="https://gateway-apim-test.vuce.gob.pe/pass-through-https-cert/cp2/escaladocumento-query/1.0/escala-documentos?pestanaId=67&amp;escalaId=1571&amp;indicador=E" TargetMode="External"/><Relationship Id="rId28" Type="http://schemas.openxmlformats.org/officeDocument/2006/relationships/hyperlink" Target="https://gateway-apim-test.vuce.gob.pe/pass-through-https-cert/cp2/sp-pagos/1.0/ordenes-pago/regla-negocio?entidadId=0&amp;actividadId=5&amp;codPuertoNacional=CLL" TargetMode="External"/><Relationship Id="rId36" Type="http://schemas.openxmlformats.org/officeDocument/2006/relationships/hyperlink" Target="https://gateway-apim-test.vuce.gob.pe/pass-through-https-cert/cp2/gestionduenave-query/1.0/escalas/1355?escalaId=1355" TargetMode="External"/><Relationship Id="rId10" Type="http://schemas.openxmlformats.org/officeDocument/2006/relationships/hyperlink" Target="https://gateway-apim-test.vuce.gob.pe/pass-through-https-cert/cp2/comunes-query/1.0/master/findByCode?codigo=PARAMETROS_GENERALES" TargetMode="External"/><Relationship Id="rId19" Type="http://schemas.openxmlformats.org/officeDocument/2006/relationships/hyperlink" Target="https://gateway-apim-test.vuce.gob.pe/pass-through-https-cert/cp2/tramiteyrectificacion-query/1.0/tramites/escala/2316/documento/81?indicadorES=E" TargetMode="External"/><Relationship Id="rId31" Type="http://schemas.openxmlformats.org/officeDocument/2006/relationships/hyperlink" Target="https://gateway-apim-test.vuce.gob.pe/pass-through-https-cert/cp2/gestionduenave-query/1.0/escalas/puertos/nacional?Listpuertos=CLL,YMS,IQT,NAU" TargetMode="External"/><Relationship Id="rId44" Type="http://schemas.openxmlformats.org/officeDocument/2006/relationships/vmlDrawing" Target="../drawings/vmlDrawing2.vml"/><Relationship Id="rId4" Type="http://schemas.openxmlformats.org/officeDocument/2006/relationships/hyperlink" Target="https://gateway-apim-test.vuce.gob.pe/pass-through-https-cert/cp2/gestionduenave-query/1.0/provisiones/estado/S/escala/2315/indicador/E" TargetMode="External"/><Relationship Id="rId9" Type="http://schemas.openxmlformats.org/officeDocument/2006/relationships/hyperlink" Target="https://gateway-apim-test.vuce.gob.pe/pass-through-https-cert/cp2/comunes-query/1.0/master/allByCodeAndDescription?code=puerto&amp;description=&amp;page=1&amp;size=10" TargetMode="External"/><Relationship Id="rId14" Type="http://schemas.openxmlformats.org/officeDocument/2006/relationships/hyperlink" Target="https://gateway-apim-desa.vuce.gob.pe/pass-through-https-desa/cp2/gestionduenave-query/1.0/proteccion-adicional?escalaId=2196" TargetMode="External"/><Relationship Id="rId22" Type="http://schemas.openxmlformats.org/officeDocument/2006/relationships/hyperlink" Target="https://gateway-apim-test.vuce.gob.pe/pass-through-https-cert/cp2/gestionduenave-query/1.0/escalas/buscaravanzadanew" TargetMode="External"/><Relationship Id="rId27" Type="http://schemas.openxmlformats.org/officeDocument/2006/relationships/hyperlink" Target="https://gateway-apim-test.vuce.gob.pe/pass-through-https-cert/cp2/sp-pagos/1.0/ordenes-pago/1274?documentoId=93" TargetMode="External"/><Relationship Id="rId30" Type="http://schemas.openxmlformats.org/officeDocument/2006/relationships/hyperlink" Target="https://gateway-apim-test.vuce.gob.pe/pass-through-https-cert/cp2/gestionduenave-query/1.0/escalas/convoy/1305" TargetMode="External"/><Relationship Id="rId35" Type="http://schemas.openxmlformats.org/officeDocument/2006/relationships/hyperlink" Target="https://gateway-apim-test.vuce.gob.pe/pass-through-https-cert/cp2/gestionduenave-query/1.0/escalas/convoy/1355" TargetMode="External"/><Relationship Id="rId43" Type="http://schemas.openxmlformats.org/officeDocument/2006/relationships/printerSettings" Target="../printerSettings/printerSettings1.bin"/><Relationship Id="rId8" Type="http://schemas.openxmlformats.org/officeDocument/2006/relationships/hyperlink" Target="https://gateway-apim-test.vuce.gob.pe/pass-through-https-cert/cp2/comunes-query/1.0/documentos-adjuntos?pestanaId=64" TargetMode="External"/><Relationship Id="rId3" Type="http://schemas.openxmlformats.org/officeDocument/2006/relationships/hyperlink" Target="https://gateway-apim-test.vuce.gob.pe/pass-through-https-cert/cp2/reportes/1.0/generate/format/pdf" TargetMode="External"/><Relationship Id="rId12" Type="http://schemas.openxmlformats.org/officeDocument/2006/relationships/hyperlink" Target="https://gateway-apim-desa.vuce.gob.pe/pass-through-https-desa/cp2/gestionduenave-query/1.0/actividad-nave?escalaId=2196" TargetMode="External"/><Relationship Id="rId17" Type="http://schemas.openxmlformats.org/officeDocument/2006/relationships/hyperlink" Target="https://gateway-apim-test.vuce.gob.pe/pass-through-https-cert/cp2/sp-pagos/1.0/ordenes-pago/2315?documentoId=93" TargetMode="External"/><Relationship Id="rId25" Type="http://schemas.openxmlformats.org/officeDocument/2006/relationships/hyperlink" Target="https://gateway-apim-test.vuce.gob.pe/pass-through-https-cert/cp2/gestionduenave-query/1.0/escalas/convoy/1571" TargetMode="External"/><Relationship Id="rId33" Type="http://schemas.openxmlformats.org/officeDocument/2006/relationships/hyperlink" Target="https://gateway-apim-test.vuce.gob.pe/pass-through-https-cert/cp2/cambioagenciatripulante-query/1.0/pais/lista?page=0&amp;size=10" TargetMode="External"/><Relationship Id="rId38" Type="http://schemas.openxmlformats.org/officeDocument/2006/relationships/hyperlink" Target="https://gateway-apim-test.vuce.gob.pe/pass-through-https-cert/cp2/impedimentozarpe-query/1.0/impedimentoszarpe/alertas?fechaInicio=2025-08-12&amp;fechaFin=2025-09-11&amp;numberpage=1&amp;sizepage=10&amp;estadoAlerta=S" TargetMode="External"/><Relationship Id="rId20" Type="http://schemas.openxmlformats.org/officeDocument/2006/relationships/hyperlink" Target="https://gateway-apim-test.vuce.gob.pe/pass-through-https-cert/cp2/comunes-query/1.0/master/allByCodeAndAttribute?code=actividadEntidadPuerto&amp;actividad_id=2&amp;cod_puerto_nacional=%27CLL%27" TargetMode="External"/><Relationship Id="rId41" Type="http://schemas.openxmlformats.org/officeDocument/2006/relationships/hyperlink" Target="https://gateway-apim-test.vuce.gob.pe/pass-through-https-cert/cp2/fichatecnica-query/1.0/ficha-tecnica?numberpage=1&amp;sizepage=25&amp;perfil=A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gateway-apim-test.vuce.gob.pe/pass-through-https-cert/cp2/gestionduenave-query/1.0/count-pasajero-tripulante/count?" TargetMode="External"/><Relationship Id="rId2" Type="http://schemas.openxmlformats.org/officeDocument/2006/relationships/hyperlink" Target="https://gateway-apim-test.vuce.gob.pe/pass-through-https-cert/cp2/comunes-query/1.0/master/allByCode?" TargetMode="External"/><Relationship Id="rId1" Type="http://schemas.openxmlformats.org/officeDocument/2006/relationships/hyperlink" Target="https://gateway-apim-test.vuce.gob.pe/pass-through-https-cert/cp2/comunes-query/1.0/master/allByCode?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gateway-apim-test.vuce.gob.pe/pass-through-https-cert/cp2/escaladocumento-query/1.0/escala-documentos?" TargetMode="External"/><Relationship Id="rId4" Type="http://schemas.openxmlformats.org/officeDocument/2006/relationships/hyperlink" Target="https://gateway-apim-test.vuce.gob.pe/pass-through-https-cert/cp2/comunes-query/1.0/master/allByCodeAndDescription?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1"/>
  </sheetPr>
  <dimension ref="A1:V1048576"/>
  <sheetViews>
    <sheetView topLeftCell="J1" zoomScale="85" zoomScaleNormal="85" workbookViewId="0">
      <selection activeCell="O305" sqref="O305"/>
    </sheetView>
  </sheetViews>
  <sheetFormatPr baseColWidth="10" defaultColWidth="11.42578125" defaultRowHeight="15" x14ac:dyDescent="0.25"/>
  <cols>
    <col min="2" max="2" width="13" customWidth="1"/>
    <col min="3" max="3" width="19.85546875" customWidth="1"/>
    <col min="4" max="4" width="16.42578125" customWidth="1"/>
    <col min="5" max="5" width="17.7109375" customWidth="1"/>
    <col min="6" max="6" width="10.140625" customWidth="1"/>
    <col min="7" max="7" width="15.85546875" customWidth="1"/>
    <col min="8" max="8" width="10.7109375" customWidth="1"/>
    <col min="9" max="9" width="19.28515625" customWidth="1"/>
    <col min="10" max="11" width="10.7109375" customWidth="1"/>
    <col min="12" max="12" width="26.85546875" customWidth="1"/>
    <col min="13" max="13" width="10.7109375" customWidth="1"/>
    <col min="14" max="14" width="12" customWidth="1"/>
    <col min="15" max="15" width="26.7109375" customWidth="1"/>
    <col min="16" max="16" width="121.42578125" customWidth="1"/>
    <col min="17" max="18" width="10.7109375" style="46"/>
    <col min="19" max="19" width="18.140625" bestFit="1" customWidth="1"/>
  </cols>
  <sheetData>
    <row r="1" spans="1:22" s="43" customFormat="1" ht="13.15" customHeight="1" x14ac:dyDescent="0.25">
      <c r="A1" s="43" t="s">
        <v>0</v>
      </c>
      <c r="B1" s="43" t="s">
        <v>1</v>
      </c>
      <c r="C1" s="43" t="s">
        <v>2</v>
      </c>
      <c r="D1" s="43" t="s">
        <v>3</v>
      </c>
      <c r="E1" s="43" t="s">
        <v>4</v>
      </c>
      <c r="F1" s="43" t="s">
        <v>5</v>
      </c>
      <c r="G1" s="43" t="s">
        <v>6</v>
      </c>
      <c r="H1" s="43" t="s">
        <v>7</v>
      </c>
      <c r="I1" s="43" t="s">
        <v>8</v>
      </c>
      <c r="J1" s="43" t="s">
        <v>9</v>
      </c>
      <c r="K1" s="43" t="s">
        <v>10</v>
      </c>
      <c r="L1" s="43" t="s">
        <v>11</v>
      </c>
      <c r="M1" s="43" t="s">
        <v>12</v>
      </c>
      <c r="N1" s="43" t="s">
        <v>13</v>
      </c>
      <c r="O1" s="43" t="s">
        <v>14</v>
      </c>
      <c r="P1" s="43" t="s">
        <v>6</v>
      </c>
      <c r="Q1" s="44" t="s">
        <v>15</v>
      </c>
      <c r="R1" s="44" t="s">
        <v>16</v>
      </c>
      <c r="S1" s="43" t="s">
        <v>17</v>
      </c>
      <c r="T1" s="43" t="s">
        <v>18</v>
      </c>
      <c r="U1" s="43" t="s">
        <v>19</v>
      </c>
      <c r="V1" s="43" t="s">
        <v>14</v>
      </c>
    </row>
    <row r="2" spans="1:22" x14ac:dyDescent="0.25">
      <c r="A2" t="s">
        <v>20</v>
      </c>
      <c r="B2" s="45" t="s">
        <v>21</v>
      </c>
      <c r="C2" s="45" t="s">
        <v>22</v>
      </c>
      <c r="D2" s="45" t="s">
        <v>23</v>
      </c>
      <c r="E2" s="45" t="s">
        <v>24</v>
      </c>
      <c r="F2" s="45" t="s">
        <v>25</v>
      </c>
      <c r="G2" s="45" t="s">
        <v>26</v>
      </c>
      <c r="H2" s="45" t="s">
        <v>27</v>
      </c>
      <c r="I2" s="45" t="s">
        <v>28</v>
      </c>
      <c r="J2" s="45">
        <v>101</v>
      </c>
      <c r="K2" s="45" t="s">
        <v>29</v>
      </c>
      <c r="L2" s="45" t="s">
        <v>30</v>
      </c>
      <c r="M2" s="45" t="s">
        <v>31</v>
      </c>
      <c r="N2" s="45">
        <v>20100010136</v>
      </c>
      <c r="O2" s="45" t="str">
        <f t="shared" ref="O2:O65" si="0">MID(G2,FIND("/cp2/",G2)+5,FIND("/",G2,FIND("/cp2/",G2)+5)-FIND("/cp2/",G2)-5)</f>
        <v>cambioagenciatripulante-query</v>
      </c>
      <c r="P2" s="45" t="s">
        <v>26</v>
      </c>
      <c r="Q2" s="46">
        <f t="shared" ref="Q2:Q65" si="1">LEN(P2)</f>
        <v>123</v>
      </c>
      <c r="R2" s="46">
        <f t="shared" ref="R2:R65" si="2">LEN(S2)</f>
        <v>123</v>
      </c>
      <c r="S2" t="str">
        <f>+P2</f>
        <v xml:space="preserve"> https://gateway-apim-test.vuce.gob.pe/pass-through-https-cert/cp2/cambioagenciatripulante-query/1.0/tripulante/lista/2180 </v>
      </c>
      <c r="T2" t="s">
        <v>26</v>
      </c>
      <c r="U2" t="str">
        <f>TRIM(T2)</f>
        <v>https://gateway-apim-test.vuce.gob.pe/pass-through-https-cert/cp2/cambioagenciatripulante-query/1.0/tripulante/lista/2180</v>
      </c>
      <c r="V2" t="s">
        <v>32</v>
      </c>
    </row>
    <row r="3" spans="1:22" x14ac:dyDescent="0.25">
      <c r="A3" t="s">
        <v>20</v>
      </c>
      <c r="B3" s="45" t="s">
        <v>21</v>
      </c>
      <c r="C3" s="45" t="s">
        <v>22</v>
      </c>
      <c r="D3" s="45" t="s">
        <v>23</v>
      </c>
      <c r="E3" s="45" t="s">
        <v>24</v>
      </c>
      <c r="F3" s="45" t="s">
        <v>25</v>
      </c>
      <c r="G3" s="45" t="s">
        <v>33</v>
      </c>
      <c r="H3" s="45" t="s">
        <v>27</v>
      </c>
      <c r="I3" s="45" t="s">
        <v>28</v>
      </c>
      <c r="J3" s="45">
        <v>101</v>
      </c>
      <c r="K3" s="45" t="s">
        <v>29</v>
      </c>
      <c r="L3" s="45" t="s">
        <v>30</v>
      </c>
      <c r="M3" s="45" t="s">
        <v>31</v>
      </c>
      <c r="N3" s="45">
        <v>20100010136</v>
      </c>
      <c r="O3" s="45" t="str">
        <f t="shared" si="0"/>
        <v>cambioagenciatripulante-query</v>
      </c>
      <c r="P3" s="45" t="s">
        <v>33</v>
      </c>
      <c r="Q3" s="46">
        <f t="shared" si="1"/>
        <v>136</v>
      </c>
      <c r="R3" s="46">
        <f t="shared" si="2"/>
        <v>123</v>
      </c>
      <c r="S3" t="str">
        <f>MID(P3,1,123)</f>
        <v xml:space="preserve"> https://gateway-apim-test.vuce.gob.pe/pass-through-https-cert/cp2/cambioagenciatripulante-query/1.0/tripulante/lista/2180?</v>
      </c>
      <c r="T3" t="s">
        <v>34</v>
      </c>
      <c r="U3" t="str">
        <f t="shared" ref="U3:U66" si="3">TRIM(T3)</f>
        <v>https://gateway-apim-test.vuce.gob.pe/pass-through-https-cert/cp2/cambioagenciatripulante-query/1.0/tripulante/lista/2180?</v>
      </c>
      <c r="V3" t="s">
        <v>32</v>
      </c>
    </row>
    <row r="4" spans="1:22" x14ac:dyDescent="0.25">
      <c r="A4" t="s">
        <v>20</v>
      </c>
      <c r="B4" s="45" t="s">
        <v>21</v>
      </c>
      <c r="C4" s="45" t="s">
        <v>22</v>
      </c>
      <c r="D4" s="45" t="s">
        <v>23</v>
      </c>
      <c r="E4" s="45" t="s">
        <v>35</v>
      </c>
      <c r="F4" s="45" t="s">
        <v>25</v>
      </c>
      <c r="G4" s="45" t="s">
        <v>36</v>
      </c>
      <c r="H4" s="45" t="s">
        <v>27</v>
      </c>
      <c r="I4" s="45" t="s">
        <v>37</v>
      </c>
      <c r="J4" s="45">
        <v>101</v>
      </c>
      <c r="K4" s="45" t="s">
        <v>29</v>
      </c>
      <c r="L4" s="45" t="s">
        <v>30</v>
      </c>
      <c r="M4" s="45" t="s">
        <v>31</v>
      </c>
      <c r="N4" s="45">
        <v>20100010136</v>
      </c>
      <c r="O4" s="45" t="str">
        <f t="shared" si="0"/>
        <v>comunes-query</v>
      </c>
      <c r="P4" s="45" t="s">
        <v>36</v>
      </c>
      <c r="Q4" s="46">
        <f t="shared" si="1"/>
        <v>120</v>
      </c>
      <c r="R4" s="46">
        <f t="shared" si="2"/>
        <v>96</v>
      </c>
      <c r="S4" t="str">
        <f t="shared" ref="S4:S9" si="4">MID(P4,1,96)</f>
        <v xml:space="preserve"> https://gateway-apim-test.vuce.gob.pe/pass-through-https-cert/cp2/comunes-query/1.0/documentos?</v>
      </c>
      <c r="T4" t="s">
        <v>38</v>
      </c>
      <c r="U4" t="str">
        <f t="shared" si="3"/>
        <v>https://gateway-apim-test.vuce.gob.pe/pass-through-https-cert/cp2/comunes-query/1.0/documentos?</v>
      </c>
      <c r="V4" t="s">
        <v>39</v>
      </c>
    </row>
    <row r="5" spans="1:22" x14ac:dyDescent="0.25">
      <c r="A5" t="s">
        <v>20</v>
      </c>
      <c r="B5" s="45" t="s">
        <v>21</v>
      </c>
      <c r="C5" s="45" t="s">
        <v>22</v>
      </c>
      <c r="D5" s="45" t="s">
        <v>23</v>
      </c>
      <c r="E5" s="45" t="s">
        <v>35</v>
      </c>
      <c r="F5" s="45" t="s">
        <v>25</v>
      </c>
      <c r="G5" s="45" t="s">
        <v>36</v>
      </c>
      <c r="H5" s="45" t="s">
        <v>27</v>
      </c>
      <c r="I5" s="45" t="s">
        <v>37</v>
      </c>
      <c r="J5" s="45">
        <v>101</v>
      </c>
      <c r="K5" s="45" t="s">
        <v>29</v>
      </c>
      <c r="L5" s="45" t="s">
        <v>30</v>
      </c>
      <c r="M5" s="45" t="s">
        <v>31</v>
      </c>
      <c r="N5" s="45">
        <v>20100010136</v>
      </c>
      <c r="O5" s="45" t="str">
        <f t="shared" si="0"/>
        <v>comunes-query</v>
      </c>
      <c r="P5" s="45" t="s">
        <v>36</v>
      </c>
      <c r="Q5" s="46">
        <f t="shared" si="1"/>
        <v>120</v>
      </c>
      <c r="R5" s="46">
        <f t="shared" si="2"/>
        <v>96</v>
      </c>
      <c r="S5" t="str">
        <f t="shared" si="4"/>
        <v xml:space="preserve"> https://gateway-apim-test.vuce.gob.pe/pass-through-https-cert/cp2/comunes-query/1.0/documentos?</v>
      </c>
      <c r="T5" t="s">
        <v>38</v>
      </c>
      <c r="U5" t="str">
        <f t="shared" si="3"/>
        <v>https://gateway-apim-test.vuce.gob.pe/pass-through-https-cert/cp2/comunes-query/1.0/documentos?</v>
      </c>
      <c r="V5" t="s">
        <v>39</v>
      </c>
    </row>
    <row r="6" spans="1:22" x14ac:dyDescent="0.25">
      <c r="A6" t="s">
        <v>20</v>
      </c>
      <c r="B6" s="45" t="s">
        <v>21</v>
      </c>
      <c r="C6" s="45" t="s">
        <v>22</v>
      </c>
      <c r="D6" s="45" t="s">
        <v>23</v>
      </c>
      <c r="E6" s="45" t="s">
        <v>35</v>
      </c>
      <c r="F6" s="45" t="s">
        <v>25</v>
      </c>
      <c r="G6" s="45" t="s">
        <v>36</v>
      </c>
      <c r="H6" s="45" t="s">
        <v>27</v>
      </c>
      <c r="I6" s="45" t="s">
        <v>37</v>
      </c>
      <c r="J6" s="45">
        <v>101</v>
      </c>
      <c r="K6" s="45" t="s">
        <v>29</v>
      </c>
      <c r="L6" s="45" t="s">
        <v>30</v>
      </c>
      <c r="M6" s="45" t="s">
        <v>31</v>
      </c>
      <c r="N6" s="45">
        <v>20100010136</v>
      </c>
      <c r="O6" s="45" t="str">
        <f t="shared" si="0"/>
        <v>comunes-query</v>
      </c>
      <c r="P6" s="45" t="s">
        <v>36</v>
      </c>
      <c r="Q6" s="46">
        <f t="shared" si="1"/>
        <v>120</v>
      </c>
      <c r="R6" s="46">
        <f t="shared" si="2"/>
        <v>96</v>
      </c>
      <c r="S6" t="str">
        <f t="shared" si="4"/>
        <v xml:space="preserve"> https://gateway-apim-test.vuce.gob.pe/pass-through-https-cert/cp2/comunes-query/1.0/documentos?</v>
      </c>
      <c r="T6" t="s">
        <v>38</v>
      </c>
      <c r="U6" t="str">
        <f t="shared" si="3"/>
        <v>https://gateway-apim-test.vuce.gob.pe/pass-through-https-cert/cp2/comunes-query/1.0/documentos?</v>
      </c>
      <c r="V6" t="s">
        <v>39</v>
      </c>
    </row>
    <row r="7" spans="1:22" x14ac:dyDescent="0.25">
      <c r="A7" t="s">
        <v>20</v>
      </c>
      <c r="B7" s="45" t="s">
        <v>21</v>
      </c>
      <c r="C7" s="45" t="s">
        <v>22</v>
      </c>
      <c r="D7" s="45" t="s">
        <v>23</v>
      </c>
      <c r="E7" s="45" t="s">
        <v>40</v>
      </c>
      <c r="F7" s="45" t="s">
        <v>25</v>
      </c>
      <c r="G7" s="45" t="s">
        <v>36</v>
      </c>
      <c r="H7" s="45" t="s">
        <v>27</v>
      </c>
      <c r="I7" s="45" t="s">
        <v>41</v>
      </c>
      <c r="J7" s="45">
        <v>101</v>
      </c>
      <c r="K7" s="45" t="s">
        <v>29</v>
      </c>
      <c r="L7" s="45" t="s">
        <v>30</v>
      </c>
      <c r="M7" s="45" t="s">
        <v>31</v>
      </c>
      <c r="N7" s="45">
        <v>20100010136</v>
      </c>
      <c r="O7" s="45" t="str">
        <f t="shared" si="0"/>
        <v>comunes-query</v>
      </c>
      <c r="P7" s="45" t="s">
        <v>36</v>
      </c>
      <c r="Q7" s="46">
        <f t="shared" si="1"/>
        <v>120</v>
      </c>
      <c r="R7" s="46">
        <f t="shared" si="2"/>
        <v>96</v>
      </c>
      <c r="S7" t="str">
        <f t="shared" si="4"/>
        <v xml:space="preserve"> https://gateway-apim-test.vuce.gob.pe/pass-through-https-cert/cp2/comunes-query/1.0/documentos?</v>
      </c>
      <c r="T7" t="s">
        <v>38</v>
      </c>
      <c r="U7" t="str">
        <f t="shared" si="3"/>
        <v>https://gateway-apim-test.vuce.gob.pe/pass-through-https-cert/cp2/comunes-query/1.0/documentos?</v>
      </c>
      <c r="V7" t="s">
        <v>39</v>
      </c>
    </row>
    <row r="8" spans="1:22" x14ac:dyDescent="0.25">
      <c r="A8" t="s">
        <v>20</v>
      </c>
      <c r="B8" s="45" t="s">
        <v>21</v>
      </c>
      <c r="C8" s="45" t="s">
        <v>22</v>
      </c>
      <c r="D8" s="45" t="s">
        <v>23</v>
      </c>
      <c r="E8" s="45" t="s">
        <v>42</v>
      </c>
      <c r="F8" s="45" t="s">
        <v>25</v>
      </c>
      <c r="G8" s="45" t="s">
        <v>36</v>
      </c>
      <c r="H8" s="45" t="s">
        <v>27</v>
      </c>
      <c r="I8" s="45" t="s">
        <v>37</v>
      </c>
      <c r="J8" s="45">
        <v>101</v>
      </c>
      <c r="K8" s="45" t="s">
        <v>29</v>
      </c>
      <c r="L8" s="45" t="s">
        <v>30</v>
      </c>
      <c r="M8" s="45" t="s">
        <v>31</v>
      </c>
      <c r="N8" s="45">
        <v>20100010136</v>
      </c>
      <c r="O8" s="45" t="str">
        <f t="shared" si="0"/>
        <v>comunes-query</v>
      </c>
      <c r="P8" s="45" t="s">
        <v>36</v>
      </c>
      <c r="Q8" s="46">
        <f t="shared" si="1"/>
        <v>120</v>
      </c>
      <c r="R8" s="46">
        <f t="shared" si="2"/>
        <v>96</v>
      </c>
      <c r="S8" t="str">
        <f t="shared" si="4"/>
        <v xml:space="preserve"> https://gateway-apim-test.vuce.gob.pe/pass-through-https-cert/cp2/comunes-query/1.0/documentos?</v>
      </c>
      <c r="T8" t="s">
        <v>38</v>
      </c>
      <c r="U8" t="str">
        <f t="shared" si="3"/>
        <v>https://gateway-apim-test.vuce.gob.pe/pass-through-https-cert/cp2/comunes-query/1.0/documentos?</v>
      </c>
      <c r="V8" t="s">
        <v>39</v>
      </c>
    </row>
    <row r="9" spans="1:22" x14ac:dyDescent="0.25">
      <c r="A9" t="s">
        <v>20</v>
      </c>
      <c r="B9" s="45" t="s">
        <v>21</v>
      </c>
      <c r="C9" s="45" t="s">
        <v>22</v>
      </c>
      <c r="D9" s="45" t="s">
        <v>23</v>
      </c>
      <c r="E9" s="45" t="s">
        <v>43</v>
      </c>
      <c r="F9" s="45" t="s">
        <v>25</v>
      </c>
      <c r="G9" s="45" t="s">
        <v>36</v>
      </c>
      <c r="H9" s="45" t="s">
        <v>27</v>
      </c>
      <c r="I9" s="45" t="s">
        <v>37</v>
      </c>
      <c r="J9" s="45">
        <v>101</v>
      </c>
      <c r="K9" s="45" t="s">
        <v>29</v>
      </c>
      <c r="L9" s="45" t="s">
        <v>30</v>
      </c>
      <c r="M9" s="45" t="s">
        <v>31</v>
      </c>
      <c r="N9" s="45">
        <v>20100010136</v>
      </c>
      <c r="O9" s="45" t="str">
        <f t="shared" si="0"/>
        <v>comunes-query</v>
      </c>
      <c r="P9" s="45" t="s">
        <v>36</v>
      </c>
      <c r="Q9" s="46">
        <f t="shared" si="1"/>
        <v>120</v>
      </c>
      <c r="R9" s="46">
        <f t="shared" si="2"/>
        <v>96</v>
      </c>
      <c r="S9" t="str">
        <f t="shared" si="4"/>
        <v xml:space="preserve"> https://gateway-apim-test.vuce.gob.pe/pass-through-https-cert/cp2/comunes-query/1.0/documentos?</v>
      </c>
      <c r="T9" t="s">
        <v>38</v>
      </c>
      <c r="U9" t="str">
        <f t="shared" si="3"/>
        <v>https://gateway-apim-test.vuce.gob.pe/pass-through-https-cert/cp2/comunes-query/1.0/documentos?</v>
      </c>
      <c r="V9" t="s">
        <v>39</v>
      </c>
    </row>
    <row r="10" spans="1:22" x14ac:dyDescent="0.25">
      <c r="A10" t="s">
        <v>20</v>
      </c>
      <c r="B10" s="45" t="s">
        <v>21</v>
      </c>
      <c r="C10" s="45" t="s">
        <v>22</v>
      </c>
      <c r="D10" s="45" t="s">
        <v>23</v>
      </c>
      <c r="E10" s="45" t="s">
        <v>44</v>
      </c>
      <c r="F10" s="45" t="s">
        <v>25</v>
      </c>
      <c r="G10" s="45" t="s">
        <v>45</v>
      </c>
      <c r="H10" s="45" t="s">
        <v>27</v>
      </c>
      <c r="I10" s="45" t="s">
        <v>37</v>
      </c>
      <c r="J10" s="45">
        <v>101</v>
      </c>
      <c r="K10" s="45" t="s">
        <v>29</v>
      </c>
      <c r="L10" s="45" t="s">
        <v>30</v>
      </c>
      <c r="M10" s="45" t="s">
        <v>31</v>
      </c>
      <c r="N10" s="45">
        <v>20100010136</v>
      </c>
      <c r="O10" s="45" t="str">
        <f t="shared" si="0"/>
        <v>comunes-query</v>
      </c>
      <c r="P10" s="45" t="s">
        <v>45</v>
      </c>
      <c r="Q10" s="46">
        <f t="shared" si="1"/>
        <v>118</v>
      </c>
      <c r="R10" s="46">
        <f t="shared" si="2"/>
        <v>105</v>
      </c>
      <c r="S10" t="str">
        <f>MID(P10,1,105)</f>
        <v xml:space="preserve"> https://gateway-apim-test.vuce.gob.pe/pass-through-https-cert/cp2/comunes-query/1.0/documentos-adjuntos?</v>
      </c>
      <c r="T10" t="s">
        <v>46</v>
      </c>
      <c r="U10" t="str">
        <f t="shared" si="3"/>
        <v>https://gateway-apim-test.vuce.gob.pe/pass-through-https-cert/cp2/comunes-query/1.0/documentos-adjuntos?</v>
      </c>
      <c r="V10" t="s">
        <v>39</v>
      </c>
    </row>
    <row r="11" spans="1:22" x14ac:dyDescent="0.25">
      <c r="A11" t="s">
        <v>20</v>
      </c>
      <c r="B11" s="45" t="s">
        <v>21</v>
      </c>
      <c r="C11" s="45" t="s">
        <v>22</v>
      </c>
      <c r="D11" s="45" t="s">
        <v>23</v>
      </c>
      <c r="E11" s="45" t="s">
        <v>40</v>
      </c>
      <c r="F11" s="45" t="s">
        <v>25</v>
      </c>
      <c r="G11" s="45" t="s">
        <v>47</v>
      </c>
      <c r="H11" s="45" t="s">
        <v>27</v>
      </c>
      <c r="I11" s="45" t="s">
        <v>41</v>
      </c>
      <c r="J11" s="45">
        <v>101</v>
      </c>
      <c r="K11" s="45" t="s">
        <v>29</v>
      </c>
      <c r="L11" s="45" t="s">
        <v>30</v>
      </c>
      <c r="M11" s="45" t="s">
        <v>31</v>
      </c>
      <c r="N11" s="45">
        <v>20100010136</v>
      </c>
      <c r="O11" s="45" t="str">
        <f t="shared" si="0"/>
        <v>comunes-query</v>
      </c>
      <c r="P11" s="45" t="s">
        <v>47</v>
      </c>
      <c r="Q11" s="46">
        <f t="shared" si="1"/>
        <v>187</v>
      </c>
      <c r="R11" s="46">
        <f t="shared" si="2"/>
        <v>114</v>
      </c>
      <c r="S11" t="str">
        <f>MID(P11,1,114)</f>
        <v xml:space="preserve"> https://gateway-apim-test.vuce.gob.pe/pass-through-https-cert/cp2/comunes-query/1.0/master/allByCodeAndAttribute?</v>
      </c>
      <c r="T11" t="s">
        <v>48</v>
      </c>
      <c r="U11" t="str">
        <f t="shared" si="3"/>
        <v>https://gateway-apim-test.vuce.gob.pe/pass-through-https-cert/cp2/comunes-query/1.0/master/allByCodeAndAttribute?</v>
      </c>
      <c r="V11" t="s">
        <v>39</v>
      </c>
    </row>
    <row r="12" spans="1:22" x14ac:dyDescent="0.25">
      <c r="A12" t="s">
        <v>20</v>
      </c>
      <c r="B12" s="45" t="s">
        <v>21</v>
      </c>
      <c r="C12" s="45" t="s">
        <v>22</v>
      </c>
      <c r="D12" s="45" t="s">
        <v>23</v>
      </c>
      <c r="E12" s="45" t="s">
        <v>42</v>
      </c>
      <c r="F12" s="45" t="s">
        <v>25</v>
      </c>
      <c r="G12" s="45" t="s">
        <v>47</v>
      </c>
      <c r="H12" s="45" t="s">
        <v>27</v>
      </c>
      <c r="I12" s="45" t="s">
        <v>37</v>
      </c>
      <c r="J12" s="45">
        <v>101</v>
      </c>
      <c r="K12" s="45" t="s">
        <v>29</v>
      </c>
      <c r="L12" s="45" t="s">
        <v>30</v>
      </c>
      <c r="M12" s="45" t="s">
        <v>31</v>
      </c>
      <c r="N12" s="45">
        <v>20100010136</v>
      </c>
      <c r="O12" s="45" t="str">
        <f t="shared" si="0"/>
        <v>comunes-query</v>
      </c>
      <c r="P12" s="45" t="s">
        <v>47</v>
      </c>
      <c r="Q12" s="46">
        <f t="shared" si="1"/>
        <v>187</v>
      </c>
      <c r="R12" s="46">
        <f t="shared" si="2"/>
        <v>114</v>
      </c>
      <c r="S12" t="str">
        <f>MID(P12,1,114)</f>
        <v xml:space="preserve"> https://gateway-apim-test.vuce.gob.pe/pass-through-https-cert/cp2/comunes-query/1.0/master/allByCodeAndAttribute?</v>
      </c>
      <c r="T12" t="s">
        <v>48</v>
      </c>
      <c r="U12" t="str">
        <f t="shared" si="3"/>
        <v>https://gateway-apim-test.vuce.gob.pe/pass-through-https-cert/cp2/comunes-query/1.0/master/allByCodeAndAttribute?</v>
      </c>
      <c r="V12" t="s">
        <v>39</v>
      </c>
    </row>
    <row r="13" spans="1:22" x14ac:dyDescent="0.25">
      <c r="A13" t="s">
        <v>20</v>
      </c>
      <c r="B13" s="45" t="s">
        <v>21</v>
      </c>
      <c r="C13" s="45" t="s">
        <v>22</v>
      </c>
      <c r="D13" s="45" t="s">
        <v>23</v>
      </c>
      <c r="E13" s="45" t="s">
        <v>43</v>
      </c>
      <c r="F13" s="45" t="s">
        <v>25</v>
      </c>
      <c r="G13" s="45" t="s">
        <v>47</v>
      </c>
      <c r="H13" s="45" t="s">
        <v>27</v>
      </c>
      <c r="I13" s="45" t="s">
        <v>37</v>
      </c>
      <c r="J13" s="45">
        <v>101</v>
      </c>
      <c r="K13" s="45" t="s">
        <v>29</v>
      </c>
      <c r="L13" s="45" t="s">
        <v>30</v>
      </c>
      <c r="M13" s="45" t="s">
        <v>31</v>
      </c>
      <c r="N13" s="45">
        <v>20100010136</v>
      </c>
      <c r="O13" s="45" t="str">
        <f t="shared" si="0"/>
        <v>comunes-query</v>
      </c>
      <c r="P13" s="45" t="s">
        <v>47</v>
      </c>
      <c r="Q13" s="46">
        <f t="shared" si="1"/>
        <v>187</v>
      </c>
      <c r="R13" s="46">
        <f t="shared" si="2"/>
        <v>114</v>
      </c>
      <c r="S13" t="str">
        <f>MID(P13,1,114)</f>
        <v xml:space="preserve"> https://gateway-apim-test.vuce.gob.pe/pass-through-https-cert/cp2/comunes-query/1.0/master/allByCodeAndAttribute?</v>
      </c>
      <c r="T13" t="s">
        <v>48</v>
      </c>
      <c r="U13" t="str">
        <f t="shared" si="3"/>
        <v>https://gateway-apim-test.vuce.gob.pe/pass-through-https-cert/cp2/comunes-query/1.0/master/allByCodeAndAttribute?</v>
      </c>
      <c r="V13" t="s">
        <v>39</v>
      </c>
    </row>
    <row r="14" spans="1:22" x14ac:dyDescent="0.25">
      <c r="A14" t="s">
        <v>20</v>
      </c>
      <c r="B14" s="45" t="s">
        <v>21</v>
      </c>
      <c r="C14" s="45" t="s">
        <v>22</v>
      </c>
      <c r="D14" s="45" t="s">
        <v>23</v>
      </c>
      <c r="E14" s="45" t="s">
        <v>49</v>
      </c>
      <c r="F14" s="45" t="s">
        <v>25</v>
      </c>
      <c r="G14" s="45" t="s">
        <v>50</v>
      </c>
      <c r="H14" s="45" t="s">
        <v>27</v>
      </c>
      <c r="I14" s="45" t="s">
        <v>28</v>
      </c>
      <c r="J14" s="45">
        <v>101</v>
      </c>
      <c r="K14" s="45" t="s">
        <v>29</v>
      </c>
      <c r="L14" s="45" t="s">
        <v>30</v>
      </c>
      <c r="M14" s="45" t="s">
        <v>31</v>
      </c>
      <c r="N14" s="45">
        <v>20100010136</v>
      </c>
      <c r="O14" s="45" t="str">
        <f t="shared" si="0"/>
        <v>comunes-query</v>
      </c>
      <c r="P14" s="45" t="s">
        <v>50</v>
      </c>
      <c r="Q14" s="46">
        <f t="shared" si="1"/>
        <v>140</v>
      </c>
      <c r="R14" s="46">
        <f t="shared" si="2"/>
        <v>114</v>
      </c>
      <c r="S14" t="s">
        <v>48</v>
      </c>
      <c r="T14" t="s">
        <v>48</v>
      </c>
      <c r="U14" t="str">
        <f t="shared" si="3"/>
        <v>https://gateway-apim-test.vuce.gob.pe/pass-through-https-cert/cp2/comunes-query/1.0/master/allByCodeAndAttribute?</v>
      </c>
      <c r="V14" t="s">
        <v>39</v>
      </c>
    </row>
    <row r="15" spans="1:22" x14ac:dyDescent="0.25">
      <c r="A15" t="s">
        <v>20</v>
      </c>
      <c r="B15" s="45" t="s">
        <v>21</v>
      </c>
      <c r="C15" s="45" t="s">
        <v>22</v>
      </c>
      <c r="D15" s="45" t="s">
        <v>23</v>
      </c>
      <c r="E15" s="45" t="s">
        <v>51</v>
      </c>
      <c r="F15" s="45" t="s">
        <v>25</v>
      </c>
      <c r="G15" s="45" t="s">
        <v>52</v>
      </c>
      <c r="H15" s="45" t="s">
        <v>27</v>
      </c>
      <c r="I15" s="45" t="s">
        <v>53</v>
      </c>
      <c r="J15" s="45">
        <v>101</v>
      </c>
      <c r="K15" s="45" t="s">
        <v>29</v>
      </c>
      <c r="L15" s="45" t="s">
        <v>30</v>
      </c>
      <c r="M15" s="45" t="s">
        <v>31</v>
      </c>
      <c r="N15" s="45">
        <v>20100010136</v>
      </c>
      <c r="O15" s="45" t="str">
        <f t="shared" si="0"/>
        <v>comunes-query</v>
      </c>
      <c r="P15" s="45" t="s">
        <v>52</v>
      </c>
      <c r="Q15" s="46">
        <f t="shared" si="1"/>
        <v>138</v>
      </c>
      <c r="R15" s="46">
        <f t="shared" si="2"/>
        <v>114</v>
      </c>
      <c r="S15" t="s">
        <v>48</v>
      </c>
      <c r="T15" t="s">
        <v>48</v>
      </c>
      <c r="U15" t="str">
        <f t="shared" si="3"/>
        <v>https://gateway-apim-test.vuce.gob.pe/pass-through-https-cert/cp2/comunes-query/1.0/master/allByCodeAndAttribute?</v>
      </c>
      <c r="V15" t="s">
        <v>39</v>
      </c>
    </row>
    <row r="16" spans="1:22" x14ac:dyDescent="0.25">
      <c r="A16" t="s">
        <v>20</v>
      </c>
      <c r="B16" s="45" t="s">
        <v>21</v>
      </c>
      <c r="C16" s="45" t="s">
        <v>22</v>
      </c>
      <c r="D16" s="45" t="s">
        <v>23</v>
      </c>
      <c r="E16" s="45" t="s">
        <v>44</v>
      </c>
      <c r="F16" s="45" t="s">
        <v>25</v>
      </c>
      <c r="G16" s="45" t="s">
        <v>54</v>
      </c>
      <c r="H16" s="45" t="s">
        <v>27</v>
      </c>
      <c r="I16" s="45" t="s">
        <v>37</v>
      </c>
      <c r="J16" s="45">
        <v>101</v>
      </c>
      <c r="K16" s="45" t="s">
        <v>29</v>
      </c>
      <c r="L16" s="45" t="s">
        <v>30</v>
      </c>
      <c r="M16" s="45" t="s">
        <v>31</v>
      </c>
      <c r="N16" s="45">
        <v>20100010136</v>
      </c>
      <c r="O16" s="45" t="str">
        <f t="shared" si="0"/>
        <v>comunes-query</v>
      </c>
      <c r="P16" s="45" t="s">
        <v>54</v>
      </c>
      <c r="Q16" s="46">
        <f t="shared" si="1"/>
        <v>160</v>
      </c>
      <c r="R16" s="46">
        <f t="shared" si="2"/>
        <v>114</v>
      </c>
      <c r="S16" t="str">
        <f>MID(P16,1,114)</f>
        <v xml:space="preserve"> https://gateway-apim-test.vuce.gob.pe/pass-through-https-cert/cp2/comunes-query/1.0/master/allByCodeAndAttribute?</v>
      </c>
      <c r="T16" t="s">
        <v>48</v>
      </c>
      <c r="U16" t="str">
        <f t="shared" si="3"/>
        <v>https://gateway-apim-test.vuce.gob.pe/pass-through-https-cert/cp2/comunes-query/1.0/master/allByCodeAndAttribute?</v>
      </c>
      <c r="V16" t="s">
        <v>39</v>
      </c>
    </row>
    <row r="17" spans="1:22" x14ac:dyDescent="0.25">
      <c r="A17" t="s">
        <v>20</v>
      </c>
      <c r="B17" s="45" t="s">
        <v>21</v>
      </c>
      <c r="C17" s="45" t="s">
        <v>22</v>
      </c>
      <c r="D17" s="45" t="s">
        <v>23</v>
      </c>
      <c r="E17" s="45" t="s">
        <v>24</v>
      </c>
      <c r="F17" s="45" t="s">
        <v>25</v>
      </c>
      <c r="G17" s="45" t="s">
        <v>55</v>
      </c>
      <c r="H17" s="45" t="s">
        <v>27</v>
      </c>
      <c r="I17" s="45" t="s">
        <v>28</v>
      </c>
      <c r="J17" s="45">
        <v>101</v>
      </c>
      <c r="K17" s="45" t="s">
        <v>29</v>
      </c>
      <c r="L17" s="45" t="s">
        <v>30</v>
      </c>
      <c r="M17" s="45" t="s">
        <v>31</v>
      </c>
      <c r="N17" s="45">
        <v>20100010136</v>
      </c>
      <c r="O17" s="45" t="str">
        <f t="shared" si="0"/>
        <v>comunes-query</v>
      </c>
      <c r="P17" s="45" t="s">
        <v>55</v>
      </c>
      <c r="Q17" s="46">
        <f t="shared" si="1"/>
        <v>156</v>
      </c>
      <c r="R17" s="46">
        <f t="shared" si="2"/>
        <v>116</v>
      </c>
      <c r="S17" t="str">
        <f t="shared" ref="S17:S22" si="5">MID(P17,1,116)</f>
        <v xml:space="preserve"> https://gateway-apim-test.vuce.gob.pe/pass-through-https-cert/cp2/comunes-query/1.0/master/allByCodeAndDescription?</v>
      </c>
      <c r="T17" t="s">
        <v>56</v>
      </c>
      <c r="U17" t="str">
        <f t="shared" si="3"/>
        <v>https://gateway-apim-test.vuce.gob.pe/pass-through-https-cert/cp2/comunes-query/1.0/master/allByCodeAndDescription?</v>
      </c>
      <c r="V17" t="s">
        <v>39</v>
      </c>
    </row>
    <row r="18" spans="1:22" x14ac:dyDescent="0.25">
      <c r="A18" t="s">
        <v>20</v>
      </c>
      <c r="B18" s="45" t="s">
        <v>21</v>
      </c>
      <c r="C18" s="45" t="s">
        <v>22</v>
      </c>
      <c r="D18" s="45" t="s">
        <v>23</v>
      </c>
      <c r="E18" s="45" t="s">
        <v>24</v>
      </c>
      <c r="F18" s="45" t="s">
        <v>25</v>
      </c>
      <c r="G18" s="45" t="s">
        <v>55</v>
      </c>
      <c r="H18" s="45" t="s">
        <v>27</v>
      </c>
      <c r="I18" s="45" t="s">
        <v>28</v>
      </c>
      <c r="J18" s="45">
        <v>101</v>
      </c>
      <c r="K18" s="45" t="s">
        <v>29</v>
      </c>
      <c r="L18" s="45" t="s">
        <v>30</v>
      </c>
      <c r="M18" s="45" t="s">
        <v>31</v>
      </c>
      <c r="N18" s="45">
        <v>20100010136</v>
      </c>
      <c r="O18" s="45" t="str">
        <f t="shared" si="0"/>
        <v>comunes-query</v>
      </c>
      <c r="P18" s="45" t="s">
        <v>55</v>
      </c>
      <c r="Q18" s="46">
        <f t="shared" si="1"/>
        <v>156</v>
      </c>
      <c r="R18" s="46">
        <f t="shared" si="2"/>
        <v>116</v>
      </c>
      <c r="S18" t="str">
        <f t="shared" si="5"/>
        <v xml:space="preserve"> https://gateway-apim-test.vuce.gob.pe/pass-through-https-cert/cp2/comunes-query/1.0/master/allByCodeAndDescription?</v>
      </c>
      <c r="T18" t="s">
        <v>56</v>
      </c>
      <c r="U18" t="str">
        <f t="shared" si="3"/>
        <v>https://gateway-apim-test.vuce.gob.pe/pass-through-https-cert/cp2/comunes-query/1.0/master/allByCodeAndDescription?</v>
      </c>
      <c r="V18" t="s">
        <v>39</v>
      </c>
    </row>
    <row r="19" spans="1:22" x14ac:dyDescent="0.25">
      <c r="A19" t="s">
        <v>20</v>
      </c>
      <c r="B19" s="45" t="s">
        <v>21</v>
      </c>
      <c r="C19" s="45" t="s">
        <v>22</v>
      </c>
      <c r="D19" s="45" t="s">
        <v>23</v>
      </c>
      <c r="E19" s="45" t="s">
        <v>49</v>
      </c>
      <c r="F19" s="45" t="s">
        <v>25</v>
      </c>
      <c r="G19" s="45" t="s">
        <v>55</v>
      </c>
      <c r="H19" s="45" t="s">
        <v>27</v>
      </c>
      <c r="I19" s="45" t="s">
        <v>28</v>
      </c>
      <c r="J19" s="45">
        <v>101</v>
      </c>
      <c r="K19" s="45" t="s">
        <v>29</v>
      </c>
      <c r="L19" s="45" t="s">
        <v>30</v>
      </c>
      <c r="M19" s="45" t="s">
        <v>31</v>
      </c>
      <c r="N19" s="45">
        <v>20100010136</v>
      </c>
      <c r="O19" s="45" t="str">
        <f t="shared" si="0"/>
        <v>comunes-query</v>
      </c>
      <c r="P19" s="45" t="s">
        <v>55</v>
      </c>
      <c r="Q19" s="46">
        <f t="shared" si="1"/>
        <v>156</v>
      </c>
      <c r="R19" s="46">
        <f t="shared" si="2"/>
        <v>116</v>
      </c>
      <c r="S19" t="str">
        <f t="shared" si="5"/>
        <v xml:space="preserve"> https://gateway-apim-test.vuce.gob.pe/pass-through-https-cert/cp2/comunes-query/1.0/master/allByCodeAndDescription?</v>
      </c>
      <c r="T19" t="s">
        <v>56</v>
      </c>
      <c r="U19" t="str">
        <f t="shared" si="3"/>
        <v>https://gateway-apim-test.vuce.gob.pe/pass-through-https-cert/cp2/comunes-query/1.0/master/allByCodeAndDescription?</v>
      </c>
      <c r="V19" t="s">
        <v>39</v>
      </c>
    </row>
    <row r="20" spans="1:22" x14ac:dyDescent="0.25">
      <c r="A20" t="s">
        <v>20</v>
      </c>
      <c r="B20" s="45" t="s">
        <v>21</v>
      </c>
      <c r="C20" s="45" t="s">
        <v>22</v>
      </c>
      <c r="D20" s="45" t="s">
        <v>23</v>
      </c>
      <c r="E20" s="45" t="s">
        <v>40</v>
      </c>
      <c r="F20" s="45" t="s">
        <v>25</v>
      </c>
      <c r="G20" s="45" t="s">
        <v>55</v>
      </c>
      <c r="H20" s="45" t="s">
        <v>27</v>
      </c>
      <c r="I20" s="45" t="s">
        <v>41</v>
      </c>
      <c r="J20" s="45">
        <v>101</v>
      </c>
      <c r="K20" s="45" t="s">
        <v>29</v>
      </c>
      <c r="L20" s="45" t="s">
        <v>30</v>
      </c>
      <c r="M20" s="45" t="s">
        <v>31</v>
      </c>
      <c r="N20" s="45">
        <v>20100010136</v>
      </c>
      <c r="O20" s="45" t="str">
        <f t="shared" si="0"/>
        <v>comunes-query</v>
      </c>
      <c r="P20" s="45" t="s">
        <v>55</v>
      </c>
      <c r="Q20" s="46">
        <f t="shared" si="1"/>
        <v>156</v>
      </c>
      <c r="R20" s="46">
        <f t="shared" si="2"/>
        <v>116</v>
      </c>
      <c r="S20" t="str">
        <f t="shared" si="5"/>
        <v xml:space="preserve"> https://gateway-apim-test.vuce.gob.pe/pass-through-https-cert/cp2/comunes-query/1.0/master/allByCodeAndDescription?</v>
      </c>
      <c r="T20" t="s">
        <v>56</v>
      </c>
      <c r="U20" t="str">
        <f t="shared" si="3"/>
        <v>https://gateway-apim-test.vuce.gob.pe/pass-through-https-cert/cp2/comunes-query/1.0/master/allByCodeAndDescription?</v>
      </c>
      <c r="V20" t="s">
        <v>39</v>
      </c>
    </row>
    <row r="21" spans="1:22" x14ac:dyDescent="0.25">
      <c r="A21" t="s">
        <v>20</v>
      </c>
      <c r="B21" s="45" t="s">
        <v>21</v>
      </c>
      <c r="C21" s="45" t="s">
        <v>22</v>
      </c>
      <c r="D21" s="45" t="s">
        <v>23</v>
      </c>
      <c r="E21" s="45" t="s">
        <v>57</v>
      </c>
      <c r="F21" s="45" t="s">
        <v>25</v>
      </c>
      <c r="G21" s="45" t="s">
        <v>55</v>
      </c>
      <c r="H21" s="45" t="s">
        <v>27</v>
      </c>
      <c r="I21" s="45" t="s">
        <v>37</v>
      </c>
      <c r="J21" s="45">
        <v>101</v>
      </c>
      <c r="K21" s="45" t="s">
        <v>29</v>
      </c>
      <c r="L21" s="45" t="s">
        <v>30</v>
      </c>
      <c r="M21" s="45" t="s">
        <v>31</v>
      </c>
      <c r="N21" s="45">
        <v>20100010136</v>
      </c>
      <c r="O21" s="45" t="str">
        <f t="shared" si="0"/>
        <v>comunes-query</v>
      </c>
      <c r="P21" s="45" t="s">
        <v>55</v>
      </c>
      <c r="Q21" s="46">
        <f t="shared" si="1"/>
        <v>156</v>
      </c>
      <c r="R21" s="46">
        <f t="shared" si="2"/>
        <v>116</v>
      </c>
      <c r="S21" t="str">
        <f t="shared" si="5"/>
        <v xml:space="preserve"> https://gateway-apim-test.vuce.gob.pe/pass-through-https-cert/cp2/comunes-query/1.0/master/allByCodeAndDescription?</v>
      </c>
      <c r="T21" t="s">
        <v>56</v>
      </c>
      <c r="U21" t="str">
        <f t="shared" si="3"/>
        <v>https://gateway-apim-test.vuce.gob.pe/pass-through-https-cert/cp2/comunes-query/1.0/master/allByCodeAndDescription?</v>
      </c>
      <c r="V21" t="s">
        <v>39</v>
      </c>
    </row>
    <row r="22" spans="1:22" x14ac:dyDescent="0.25">
      <c r="A22" t="s">
        <v>20</v>
      </c>
      <c r="B22" s="45" t="s">
        <v>21</v>
      </c>
      <c r="C22" s="45" t="s">
        <v>22</v>
      </c>
      <c r="D22" s="45" t="s">
        <v>23</v>
      </c>
      <c r="E22" s="45" t="s">
        <v>49</v>
      </c>
      <c r="F22" s="45" t="s">
        <v>25</v>
      </c>
      <c r="G22" s="45" t="s">
        <v>58</v>
      </c>
      <c r="H22" s="45" t="s">
        <v>27</v>
      </c>
      <c r="I22" s="45" t="s">
        <v>28</v>
      </c>
      <c r="J22" s="45">
        <v>101</v>
      </c>
      <c r="K22" s="45" t="s">
        <v>29</v>
      </c>
      <c r="L22" s="45" t="s">
        <v>30</v>
      </c>
      <c r="M22" s="45" t="s">
        <v>31</v>
      </c>
      <c r="N22" s="45">
        <v>20100010136</v>
      </c>
      <c r="O22" s="45" t="str">
        <f t="shared" si="0"/>
        <v>comunes-query</v>
      </c>
      <c r="P22" s="45" t="s">
        <v>58</v>
      </c>
      <c r="Q22" s="46">
        <f t="shared" si="1"/>
        <v>158</v>
      </c>
      <c r="R22" s="46">
        <f t="shared" si="2"/>
        <v>116</v>
      </c>
      <c r="S22" t="str">
        <f t="shared" si="5"/>
        <v xml:space="preserve"> https://gateway-apim-test.vuce.gob.pe/pass-through-https-cert/cp2/comunes-query/1.0/master/allByCodeAndDescription?</v>
      </c>
      <c r="T22" t="s">
        <v>56</v>
      </c>
      <c r="U22" t="str">
        <f t="shared" si="3"/>
        <v>https://gateway-apim-test.vuce.gob.pe/pass-through-https-cert/cp2/comunes-query/1.0/master/allByCodeAndDescription?</v>
      </c>
      <c r="V22" t="s">
        <v>39</v>
      </c>
    </row>
    <row r="23" spans="1:22" x14ac:dyDescent="0.25">
      <c r="A23" t="s">
        <v>20</v>
      </c>
      <c r="B23" s="45" t="s">
        <v>21</v>
      </c>
      <c r="C23" s="45" t="s">
        <v>22</v>
      </c>
      <c r="D23" s="45" t="s">
        <v>23</v>
      </c>
      <c r="E23" s="45" t="s">
        <v>40</v>
      </c>
      <c r="F23" s="45" t="s">
        <v>25</v>
      </c>
      <c r="G23" s="45" t="s">
        <v>59</v>
      </c>
      <c r="H23" s="45" t="s">
        <v>27</v>
      </c>
      <c r="I23" s="45" t="s">
        <v>41</v>
      </c>
      <c r="J23" s="45">
        <v>101</v>
      </c>
      <c r="K23" s="45" t="s">
        <v>29</v>
      </c>
      <c r="L23" s="45" t="s">
        <v>30</v>
      </c>
      <c r="M23" s="45" t="s">
        <v>31</v>
      </c>
      <c r="N23" s="45">
        <v>20100010136</v>
      </c>
      <c r="O23" s="45" t="str">
        <f t="shared" si="0"/>
        <v>comunes-query</v>
      </c>
      <c r="P23" s="45" t="s">
        <v>59</v>
      </c>
      <c r="Q23" s="46">
        <f t="shared" si="1"/>
        <v>131</v>
      </c>
      <c r="R23" s="46">
        <f t="shared" si="2"/>
        <v>103</v>
      </c>
      <c r="S23" t="str">
        <f t="shared" ref="S23:S29" si="6">MID(P23,1,103)</f>
        <v xml:space="preserve"> https://gateway-apim-test.vuce.gob.pe/pass-through-https-cert/cp2/comunes-query/1.0/master/findByCode?</v>
      </c>
      <c r="T23" t="s">
        <v>60</v>
      </c>
      <c r="U23" t="str">
        <f t="shared" si="3"/>
        <v>https://gateway-apim-test.vuce.gob.pe/pass-through-https-cert/cp2/comunes-query/1.0/master/findByCode?</v>
      </c>
      <c r="V23" t="s">
        <v>39</v>
      </c>
    </row>
    <row r="24" spans="1:22" x14ac:dyDescent="0.25">
      <c r="A24" t="s">
        <v>20</v>
      </c>
      <c r="B24" s="45" t="s">
        <v>21</v>
      </c>
      <c r="C24" s="45" t="s">
        <v>22</v>
      </c>
      <c r="D24" s="45" t="s">
        <v>23</v>
      </c>
      <c r="E24" s="45" t="s">
        <v>40</v>
      </c>
      <c r="F24" s="45" t="s">
        <v>25</v>
      </c>
      <c r="G24" s="45" t="s">
        <v>59</v>
      </c>
      <c r="H24" s="45" t="s">
        <v>27</v>
      </c>
      <c r="I24" s="45" t="s">
        <v>41</v>
      </c>
      <c r="J24" s="45">
        <v>101</v>
      </c>
      <c r="K24" s="45" t="s">
        <v>29</v>
      </c>
      <c r="L24" s="45" t="s">
        <v>30</v>
      </c>
      <c r="M24" s="45" t="s">
        <v>31</v>
      </c>
      <c r="N24" s="45">
        <v>20100010136</v>
      </c>
      <c r="O24" s="45" t="str">
        <f t="shared" si="0"/>
        <v>comunes-query</v>
      </c>
      <c r="P24" s="45" t="s">
        <v>59</v>
      </c>
      <c r="Q24" s="46">
        <f t="shared" si="1"/>
        <v>131</v>
      </c>
      <c r="R24" s="46">
        <f t="shared" si="2"/>
        <v>103</v>
      </c>
      <c r="S24" t="str">
        <f t="shared" si="6"/>
        <v xml:space="preserve"> https://gateway-apim-test.vuce.gob.pe/pass-through-https-cert/cp2/comunes-query/1.0/master/findByCode?</v>
      </c>
      <c r="T24" t="s">
        <v>60</v>
      </c>
      <c r="U24" t="str">
        <f t="shared" si="3"/>
        <v>https://gateway-apim-test.vuce.gob.pe/pass-through-https-cert/cp2/comunes-query/1.0/master/findByCode?</v>
      </c>
      <c r="V24" t="s">
        <v>39</v>
      </c>
    </row>
    <row r="25" spans="1:22" x14ac:dyDescent="0.25">
      <c r="A25" t="s">
        <v>20</v>
      </c>
      <c r="B25" s="45" t="s">
        <v>21</v>
      </c>
      <c r="C25" s="45" t="s">
        <v>22</v>
      </c>
      <c r="D25" s="45" t="s">
        <v>23</v>
      </c>
      <c r="E25" s="45" t="s">
        <v>42</v>
      </c>
      <c r="F25" s="45" t="s">
        <v>25</v>
      </c>
      <c r="G25" s="45" t="s">
        <v>59</v>
      </c>
      <c r="H25" s="45" t="s">
        <v>27</v>
      </c>
      <c r="I25" s="45" t="s">
        <v>37</v>
      </c>
      <c r="J25" s="45">
        <v>101</v>
      </c>
      <c r="K25" s="45" t="s">
        <v>29</v>
      </c>
      <c r="L25" s="45" t="s">
        <v>30</v>
      </c>
      <c r="M25" s="45" t="s">
        <v>31</v>
      </c>
      <c r="N25" s="45">
        <v>20100010136</v>
      </c>
      <c r="O25" s="45" t="str">
        <f t="shared" si="0"/>
        <v>comunes-query</v>
      </c>
      <c r="P25" s="45" t="s">
        <v>59</v>
      </c>
      <c r="Q25" s="46">
        <f t="shared" si="1"/>
        <v>131</v>
      </c>
      <c r="R25" s="46">
        <f t="shared" si="2"/>
        <v>103</v>
      </c>
      <c r="S25" t="str">
        <f t="shared" si="6"/>
        <v xml:space="preserve"> https://gateway-apim-test.vuce.gob.pe/pass-through-https-cert/cp2/comunes-query/1.0/master/findByCode?</v>
      </c>
      <c r="T25" t="s">
        <v>60</v>
      </c>
      <c r="U25" t="str">
        <f t="shared" si="3"/>
        <v>https://gateway-apim-test.vuce.gob.pe/pass-through-https-cert/cp2/comunes-query/1.0/master/findByCode?</v>
      </c>
      <c r="V25" t="s">
        <v>39</v>
      </c>
    </row>
    <row r="26" spans="1:22" x14ac:dyDescent="0.25">
      <c r="A26" t="s">
        <v>20</v>
      </c>
      <c r="B26" s="45" t="s">
        <v>21</v>
      </c>
      <c r="C26" s="45" t="s">
        <v>22</v>
      </c>
      <c r="D26" s="45" t="s">
        <v>23</v>
      </c>
      <c r="E26" s="45" t="s">
        <v>42</v>
      </c>
      <c r="F26" s="45" t="s">
        <v>25</v>
      </c>
      <c r="G26" s="45" t="s">
        <v>59</v>
      </c>
      <c r="H26" s="45" t="s">
        <v>27</v>
      </c>
      <c r="I26" s="45" t="s">
        <v>37</v>
      </c>
      <c r="J26" s="45">
        <v>101</v>
      </c>
      <c r="K26" s="45" t="s">
        <v>29</v>
      </c>
      <c r="L26" s="45" t="s">
        <v>30</v>
      </c>
      <c r="M26" s="45" t="s">
        <v>31</v>
      </c>
      <c r="N26" s="45">
        <v>20100010136</v>
      </c>
      <c r="O26" s="45" t="str">
        <f t="shared" si="0"/>
        <v>comunes-query</v>
      </c>
      <c r="P26" s="45" t="s">
        <v>59</v>
      </c>
      <c r="Q26" s="46">
        <f t="shared" si="1"/>
        <v>131</v>
      </c>
      <c r="R26" s="46">
        <f t="shared" si="2"/>
        <v>103</v>
      </c>
      <c r="S26" t="str">
        <f t="shared" si="6"/>
        <v xml:space="preserve"> https://gateway-apim-test.vuce.gob.pe/pass-through-https-cert/cp2/comunes-query/1.0/master/findByCode?</v>
      </c>
      <c r="T26" t="s">
        <v>60</v>
      </c>
      <c r="U26" t="str">
        <f t="shared" si="3"/>
        <v>https://gateway-apim-test.vuce.gob.pe/pass-through-https-cert/cp2/comunes-query/1.0/master/findByCode?</v>
      </c>
      <c r="V26" t="s">
        <v>39</v>
      </c>
    </row>
    <row r="27" spans="1:22" x14ac:dyDescent="0.25">
      <c r="A27" t="s">
        <v>20</v>
      </c>
      <c r="B27" s="45" t="s">
        <v>21</v>
      </c>
      <c r="C27" s="45" t="s">
        <v>22</v>
      </c>
      <c r="D27" s="45" t="s">
        <v>23</v>
      </c>
      <c r="E27" s="45" t="s">
        <v>57</v>
      </c>
      <c r="F27" s="45" t="s">
        <v>25</v>
      </c>
      <c r="G27" s="45" t="s">
        <v>59</v>
      </c>
      <c r="H27" s="45" t="s">
        <v>27</v>
      </c>
      <c r="I27" s="45" t="s">
        <v>37</v>
      </c>
      <c r="J27" s="45">
        <v>101</v>
      </c>
      <c r="K27" s="45" t="s">
        <v>29</v>
      </c>
      <c r="L27" s="45" t="s">
        <v>30</v>
      </c>
      <c r="M27" s="45" t="s">
        <v>31</v>
      </c>
      <c r="N27" s="45">
        <v>20100010136</v>
      </c>
      <c r="O27" s="45" t="str">
        <f t="shared" si="0"/>
        <v>comunes-query</v>
      </c>
      <c r="P27" s="45" t="s">
        <v>59</v>
      </c>
      <c r="Q27" s="46">
        <f t="shared" si="1"/>
        <v>131</v>
      </c>
      <c r="R27" s="46">
        <f t="shared" si="2"/>
        <v>103</v>
      </c>
      <c r="S27" t="str">
        <f t="shared" si="6"/>
        <v xml:space="preserve"> https://gateway-apim-test.vuce.gob.pe/pass-through-https-cert/cp2/comunes-query/1.0/master/findByCode?</v>
      </c>
      <c r="T27" t="s">
        <v>60</v>
      </c>
      <c r="U27" t="str">
        <f t="shared" si="3"/>
        <v>https://gateway-apim-test.vuce.gob.pe/pass-through-https-cert/cp2/comunes-query/1.0/master/findByCode?</v>
      </c>
      <c r="V27" t="s">
        <v>39</v>
      </c>
    </row>
    <row r="28" spans="1:22" ht="14.45" customHeight="1" x14ac:dyDescent="0.25">
      <c r="A28" t="s">
        <v>20</v>
      </c>
      <c r="B28" s="45" t="s">
        <v>21</v>
      </c>
      <c r="C28" s="45" t="s">
        <v>22</v>
      </c>
      <c r="D28" s="45" t="s">
        <v>23</v>
      </c>
      <c r="E28" s="45" t="s">
        <v>43</v>
      </c>
      <c r="F28" s="45" t="s">
        <v>25</v>
      </c>
      <c r="G28" s="45" t="s">
        <v>59</v>
      </c>
      <c r="H28" s="45" t="s">
        <v>27</v>
      </c>
      <c r="I28" s="45" t="s">
        <v>37</v>
      </c>
      <c r="J28" s="45">
        <v>101</v>
      </c>
      <c r="K28" s="45" t="s">
        <v>29</v>
      </c>
      <c r="L28" s="45" t="s">
        <v>30</v>
      </c>
      <c r="M28" s="45" t="s">
        <v>31</v>
      </c>
      <c r="N28" s="45">
        <v>20100010136</v>
      </c>
      <c r="O28" s="45" t="str">
        <f t="shared" si="0"/>
        <v>comunes-query</v>
      </c>
      <c r="P28" s="45" t="s">
        <v>59</v>
      </c>
      <c r="Q28" s="46">
        <f t="shared" si="1"/>
        <v>131</v>
      </c>
      <c r="R28" s="46">
        <f t="shared" si="2"/>
        <v>103</v>
      </c>
      <c r="S28" t="str">
        <f t="shared" si="6"/>
        <v xml:space="preserve"> https://gateway-apim-test.vuce.gob.pe/pass-through-https-cert/cp2/comunes-query/1.0/master/findByCode?</v>
      </c>
      <c r="T28" t="s">
        <v>60</v>
      </c>
      <c r="U28" t="str">
        <f t="shared" si="3"/>
        <v>https://gateway-apim-test.vuce.gob.pe/pass-through-https-cert/cp2/comunes-query/1.0/master/findByCode?</v>
      </c>
      <c r="V28" t="s">
        <v>39</v>
      </c>
    </row>
    <row r="29" spans="1:22" x14ac:dyDescent="0.25">
      <c r="A29" t="s">
        <v>20</v>
      </c>
      <c r="B29" s="45" t="s">
        <v>21</v>
      </c>
      <c r="C29" s="45" t="s">
        <v>22</v>
      </c>
      <c r="D29" s="45" t="s">
        <v>23</v>
      </c>
      <c r="E29" s="45" t="s">
        <v>43</v>
      </c>
      <c r="F29" s="45" t="s">
        <v>25</v>
      </c>
      <c r="G29" s="45" t="s">
        <v>59</v>
      </c>
      <c r="H29" s="45" t="s">
        <v>27</v>
      </c>
      <c r="I29" s="45" t="s">
        <v>37</v>
      </c>
      <c r="J29" s="45">
        <v>101</v>
      </c>
      <c r="K29" s="45" t="s">
        <v>29</v>
      </c>
      <c r="L29" s="45" t="s">
        <v>30</v>
      </c>
      <c r="M29" s="45" t="s">
        <v>31</v>
      </c>
      <c r="N29" s="45">
        <v>20100010136</v>
      </c>
      <c r="O29" s="45" t="str">
        <f t="shared" si="0"/>
        <v>comunes-query</v>
      </c>
      <c r="P29" s="45" t="s">
        <v>59</v>
      </c>
      <c r="Q29" s="46">
        <f t="shared" si="1"/>
        <v>131</v>
      </c>
      <c r="R29" s="46">
        <f t="shared" si="2"/>
        <v>103</v>
      </c>
      <c r="S29" t="str">
        <f t="shared" si="6"/>
        <v xml:space="preserve"> https://gateway-apim-test.vuce.gob.pe/pass-through-https-cert/cp2/comunes-query/1.0/master/findByCode?</v>
      </c>
      <c r="T29" t="s">
        <v>60</v>
      </c>
      <c r="U29" t="str">
        <f t="shared" si="3"/>
        <v>https://gateway-apim-test.vuce.gob.pe/pass-through-https-cert/cp2/comunes-query/1.0/master/findByCode?</v>
      </c>
      <c r="V29" t="s">
        <v>39</v>
      </c>
    </row>
    <row r="30" spans="1:22" x14ac:dyDescent="0.25">
      <c r="A30" t="s">
        <v>20</v>
      </c>
      <c r="B30" s="45" t="s">
        <v>21</v>
      </c>
      <c r="C30" s="45" t="s">
        <v>22</v>
      </c>
      <c r="D30" s="45" t="s">
        <v>23</v>
      </c>
      <c r="E30" s="45" t="s">
        <v>44</v>
      </c>
      <c r="F30" s="45" t="s">
        <v>61</v>
      </c>
      <c r="G30" s="45" t="s">
        <v>62</v>
      </c>
      <c r="H30" s="45" t="s">
        <v>27</v>
      </c>
      <c r="I30" s="45" t="s">
        <v>37</v>
      </c>
      <c r="J30" s="45">
        <v>101</v>
      </c>
      <c r="K30" s="45" t="s">
        <v>29</v>
      </c>
      <c r="L30" s="45" t="s">
        <v>30</v>
      </c>
      <c r="M30" s="45" t="s">
        <v>63</v>
      </c>
      <c r="N30" s="45">
        <v>20100010136</v>
      </c>
      <c r="O30" s="45" t="str">
        <f t="shared" si="0"/>
        <v>escaladocumento-command</v>
      </c>
      <c r="P30" s="45" t="s">
        <v>62</v>
      </c>
      <c r="Q30" s="46">
        <f t="shared" si="1"/>
        <v>113</v>
      </c>
      <c r="R30" s="46">
        <f t="shared" si="2"/>
        <v>113</v>
      </c>
      <c r="S30" t="str">
        <f>+P30</f>
        <v xml:space="preserve"> https://gateway-apim-test.vuce.gob.pe/pass-through-https-cert/cp2/escaladocumento-command/1.0/escala-documentos </v>
      </c>
      <c r="T30" t="s">
        <v>62</v>
      </c>
      <c r="U30" t="str">
        <f t="shared" si="3"/>
        <v>https://gateway-apim-test.vuce.gob.pe/pass-through-https-cert/cp2/escaladocumento-command/1.0/escala-documentos</v>
      </c>
      <c r="V30" t="s">
        <v>64</v>
      </c>
    </row>
    <row r="31" spans="1:22" x14ac:dyDescent="0.25">
      <c r="A31" t="s">
        <v>20</v>
      </c>
      <c r="B31" s="45" t="s">
        <v>21</v>
      </c>
      <c r="C31" s="45" t="s">
        <v>22</v>
      </c>
      <c r="D31" s="45" t="s">
        <v>23</v>
      </c>
      <c r="E31" s="45" t="s">
        <v>44</v>
      </c>
      <c r="F31" s="45" t="s">
        <v>25</v>
      </c>
      <c r="G31" s="45" t="s">
        <v>65</v>
      </c>
      <c r="H31" s="45" t="s">
        <v>27</v>
      </c>
      <c r="I31" s="45" t="s">
        <v>37</v>
      </c>
      <c r="J31" s="45">
        <v>101</v>
      </c>
      <c r="K31" s="45" t="s">
        <v>29</v>
      </c>
      <c r="L31" s="45" t="s">
        <v>30</v>
      </c>
      <c r="M31" s="45" t="s">
        <v>31</v>
      </c>
      <c r="N31" s="45">
        <v>20100010136</v>
      </c>
      <c r="O31" s="45" t="str">
        <f t="shared" si="0"/>
        <v>escaladocumento-query</v>
      </c>
      <c r="P31" s="45" t="s">
        <v>65</v>
      </c>
      <c r="Q31" s="46">
        <f t="shared" si="1"/>
        <v>150</v>
      </c>
      <c r="R31" s="46">
        <f t="shared" si="2"/>
        <v>111</v>
      </c>
      <c r="S31" t="str">
        <f>MID(P31,1,111)</f>
        <v xml:space="preserve"> https://gateway-apim-test.vuce.gob.pe/pass-through-https-cert/cp2/escaladocumento-query/1.0/escala-documentos?</v>
      </c>
      <c r="T31" t="s">
        <v>66</v>
      </c>
      <c r="U31" t="str">
        <f t="shared" si="3"/>
        <v>https://gateway-apim-test.vuce.gob.pe/pass-through-https-cert/cp2/escaladocumento-query/1.0/escala-documentos?</v>
      </c>
      <c r="V31" t="s">
        <v>67</v>
      </c>
    </row>
    <row r="32" spans="1:22" x14ac:dyDescent="0.25">
      <c r="A32" t="s">
        <v>20</v>
      </c>
      <c r="B32" s="45" t="s">
        <v>21</v>
      </c>
      <c r="C32" s="45" t="s">
        <v>22</v>
      </c>
      <c r="D32" s="45" t="s">
        <v>23</v>
      </c>
      <c r="E32" s="45" t="s">
        <v>44</v>
      </c>
      <c r="F32" s="45" t="s">
        <v>25</v>
      </c>
      <c r="G32" s="45" t="s">
        <v>65</v>
      </c>
      <c r="H32" s="45" t="s">
        <v>27</v>
      </c>
      <c r="I32" s="45" t="s">
        <v>37</v>
      </c>
      <c r="J32" s="45">
        <v>101</v>
      </c>
      <c r="K32" s="45" t="s">
        <v>29</v>
      </c>
      <c r="L32" s="45" t="s">
        <v>30</v>
      </c>
      <c r="M32" s="45" t="s">
        <v>31</v>
      </c>
      <c r="N32" s="45">
        <v>20100010136</v>
      </c>
      <c r="O32" s="45" t="str">
        <f t="shared" si="0"/>
        <v>escaladocumento-query</v>
      </c>
      <c r="P32" s="45" t="s">
        <v>65</v>
      </c>
      <c r="Q32" s="46">
        <f t="shared" si="1"/>
        <v>150</v>
      </c>
      <c r="R32" s="46">
        <f t="shared" si="2"/>
        <v>111</v>
      </c>
      <c r="S32" t="str">
        <f>MID(P32,1,111)</f>
        <v xml:space="preserve"> https://gateway-apim-test.vuce.gob.pe/pass-through-https-cert/cp2/escaladocumento-query/1.0/escala-documentos?</v>
      </c>
      <c r="T32" t="s">
        <v>66</v>
      </c>
      <c r="U32" t="str">
        <f t="shared" si="3"/>
        <v>https://gateway-apim-test.vuce.gob.pe/pass-through-https-cert/cp2/escaladocumento-query/1.0/escala-documentos?</v>
      </c>
      <c r="V32" t="s">
        <v>67</v>
      </c>
    </row>
    <row r="33" spans="1:22" x14ac:dyDescent="0.25">
      <c r="A33" t="s">
        <v>20</v>
      </c>
      <c r="B33" s="45" t="s">
        <v>21</v>
      </c>
      <c r="C33" s="45" t="s">
        <v>22</v>
      </c>
      <c r="D33" s="45" t="s">
        <v>23</v>
      </c>
      <c r="E33" s="45" t="s">
        <v>44</v>
      </c>
      <c r="F33" s="45" t="s">
        <v>25</v>
      </c>
      <c r="G33" s="45" t="s">
        <v>68</v>
      </c>
      <c r="H33" s="45" t="s">
        <v>27</v>
      </c>
      <c r="I33" s="45" t="s">
        <v>37</v>
      </c>
      <c r="J33" s="45">
        <v>101</v>
      </c>
      <c r="K33" s="45" t="s">
        <v>29</v>
      </c>
      <c r="L33" s="45" t="s">
        <v>30</v>
      </c>
      <c r="M33" s="45" t="s">
        <v>31</v>
      </c>
      <c r="N33" s="45">
        <v>20100010136</v>
      </c>
      <c r="O33" s="45" t="str">
        <f t="shared" si="0"/>
        <v>fichatecnica-query</v>
      </c>
      <c r="P33" s="45" t="s">
        <v>68</v>
      </c>
      <c r="Q33" s="46">
        <f t="shared" si="1"/>
        <v>153</v>
      </c>
      <c r="R33" s="46">
        <f t="shared" si="2"/>
        <v>101</v>
      </c>
      <c r="S33" t="str">
        <f>MID(P33,1,101)</f>
        <v xml:space="preserve"> https://gateway-apim-test.vuce.gob.pe/pass-through-https-cert/cp2/fichatecnica-query/1.0/documentos?</v>
      </c>
      <c r="T33" t="s">
        <v>69</v>
      </c>
      <c r="U33" t="str">
        <f t="shared" si="3"/>
        <v>https://gateway-apim-test.vuce.gob.pe/pass-through-https-cert/cp2/fichatecnica-query/1.0/documentos?</v>
      </c>
      <c r="V33" t="s">
        <v>70</v>
      </c>
    </row>
    <row r="34" spans="1:22" x14ac:dyDescent="0.25">
      <c r="A34" t="s">
        <v>20</v>
      </c>
      <c r="B34" s="45" t="s">
        <v>21</v>
      </c>
      <c r="C34" s="45" t="s">
        <v>22</v>
      </c>
      <c r="D34" s="45" t="s">
        <v>23</v>
      </c>
      <c r="E34" s="45" t="s">
        <v>24</v>
      </c>
      <c r="F34" s="45" t="s">
        <v>25</v>
      </c>
      <c r="G34" s="45" t="s">
        <v>71</v>
      </c>
      <c r="H34" s="45" t="s">
        <v>27</v>
      </c>
      <c r="I34" s="45" t="s">
        <v>28</v>
      </c>
      <c r="J34" s="45">
        <v>101</v>
      </c>
      <c r="K34" s="45" t="s">
        <v>29</v>
      </c>
      <c r="L34" s="45" t="s">
        <v>30</v>
      </c>
      <c r="M34" s="45" t="s">
        <v>31</v>
      </c>
      <c r="N34" s="45">
        <v>20100010136</v>
      </c>
      <c r="O34" s="45" t="str">
        <f t="shared" si="0"/>
        <v>gestionduenave-query</v>
      </c>
      <c r="P34" s="45" t="s">
        <v>71</v>
      </c>
      <c r="Q34" s="46">
        <f t="shared" si="1"/>
        <v>126</v>
      </c>
      <c r="R34" s="46">
        <f t="shared" si="2"/>
        <v>126</v>
      </c>
      <c r="S34" t="str">
        <f>+P34</f>
        <v xml:space="preserve"> https://gateway-apim-test.vuce.gob.pe/pass-through-https-cert/cp2/gestionduenave-query/1.0/declaracion-maritima-sanidad/2180 </v>
      </c>
      <c r="T34" t="s">
        <v>71</v>
      </c>
      <c r="U34" t="str">
        <f t="shared" si="3"/>
        <v>https://gateway-apim-test.vuce.gob.pe/pass-through-https-cert/cp2/gestionduenave-query/1.0/declaracion-maritima-sanidad/2180</v>
      </c>
      <c r="V34" t="s">
        <v>72</v>
      </c>
    </row>
    <row r="35" spans="1:22" x14ac:dyDescent="0.25">
      <c r="A35" t="s">
        <v>20</v>
      </c>
      <c r="B35" s="45" t="s">
        <v>21</v>
      </c>
      <c r="C35" s="45" t="s">
        <v>22</v>
      </c>
      <c r="D35" s="45" t="s">
        <v>23</v>
      </c>
      <c r="E35" s="45" t="s">
        <v>40</v>
      </c>
      <c r="F35" s="45" t="s">
        <v>25</v>
      </c>
      <c r="G35" s="45" t="s">
        <v>73</v>
      </c>
      <c r="H35" s="45" t="s">
        <v>27</v>
      </c>
      <c r="I35" s="45" t="s">
        <v>41</v>
      </c>
      <c r="J35" s="45">
        <v>101</v>
      </c>
      <c r="K35" s="45" t="s">
        <v>29</v>
      </c>
      <c r="L35" s="45" t="s">
        <v>30</v>
      </c>
      <c r="M35" s="45" t="s">
        <v>31</v>
      </c>
      <c r="N35" s="45">
        <v>20100010136</v>
      </c>
      <c r="O35" s="45" t="str">
        <f t="shared" si="0"/>
        <v>gestionduenave-query</v>
      </c>
      <c r="P35" s="45" t="s">
        <v>73</v>
      </c>
      <c r="Q35" s="46">
        <f t="shared" si="1"/>
        <v>126</v>
      </c>
      <c r="R35" s="46">
        <f t="shared" si="2"/>
        <v>126</v>
      </c>
      <c r="S35" t="str">
        <f>+P35</f>
        <v xml:space="preserve"> https://gateway-apim-test.vuce.gob.pe/pass-through-https-cert/cp2/gestionduenave-query/1.0/declaracion-maritima-sanidad/2287 </v>
      </c>
      <c r="T35" t="s">
        <v>73</v>
      </c>
      <c r="U35" t="str">
        <f t="shared" si="3"/>
        <v>https://gateway-apim-test.vuce.gob.pe/pass-through-https-cert/cp2/gestionduenave-query/1.0/declaracion-maritima-sanidad/2287</v>
      </c>
      <c r="V35" t="s">
        <v>72</v>
      </c>
    </row>
    <row r="36" spans="1:22" x14ac:dyDescent="0.25">
      <c r="A36" t="s">
        <v>20</v>
      </c>
      <c r="B36" s="45" t="s">
        <v>21</v>
      </c>
      <c r="C36" s="45" t="s">
        <v>22</v>
      </c>
      <c r="D36" s="45" t="s">
        <v>23</v>
      </c>
      <c r="E36" s="45" t="s">
        <v>57</v>
      </c>
      <c r="F36" s="45" t="s">
        <v>25</v>
      </c>
      <c r="G36" s="45" t="s">
        <v>73</v>
      </c>
      <c r="H36" s="45" t="s">
        <v>27</v>
      </c>
      <c r="I36" s="45" t="s">
        <v>37</v>
      </c>
      <c r="J36" s="45">
        <v>101</v>
      </c>
      <c r="K36" s="45" t="s">
        <v>29</v>
      </c>
      <c r="L36" s="45" t="s">
        <v>30</v>
      </c>
      <c r="M36" s="45" t="s">
        <v>31</v>
      </c>
      <c r="N36" s="45">
        <v>20100010136</v>
      </c>
      <c r="O36" s="45" t="str">
        <f t="shared" si="0"/>
        <v>gestionduenave-query</v>
      </c>
      <c r="P36" s="45" t="s">
        <v>73</v>
      </c>
      <c r="Q36" s="46">
        <f t="shared" si="1"/>
        <v>126</v>
      </c>
      <c r="R36" s="46">
        <f t="shared" si="2"/>
        <v>126</v>
      </c>
      <c r="S36" t="str">
        <f>+P36</f>
        <v xml:space="preserve"> https://gateway-apim-test.vuce.gob.pe/pass-through-https-cert/cp2/gestionduenave-query/1.0/declaracion-maritima-sanidad/2287 </v>
      </c>
      <c r="T36" t="s">
        <v>73</v>
      </c>
      <c r="U36" t="str">
        <f t="shared" si="3"/>
        <v>https://gateway-apim-test.vuce.gob.pe/pass-through-https-cert/cp2/gestionduenave-query/1.0/declaracion-maritima-sanidad/2287</v>
      </c>
      <c r="V36" t="s">
        <v>72</v>
      </c>
    </row>
    <row r="37" spans="1:22" x14ac:dyDescent="0.25">
      <c r="A37" t="s">
        <v>20</v>
      </c>
      <c r="B37" s="45" t="s">
        <v>21</v>
      </c>
      <c r="C37" s="45" t="s">
        <v>22</v>
      </c>
      <c r="D37" s="45" t="s">
        <v>23</v>
      </c>
      <c r="E37" s="45" t="s">
        <v>74</v>
      </c>
      <c r="F37" s="45" t="s">
        <v>25</v>
      </c>
      <c r="G37" s="45" t="s">
        <v>75</v>
      </c>
      <c r="H37" s="45" t="s">
        <v>27</v>
      </c>
      <c r="I37" s="45" t="s">
        <v>53</v>
      </c>
      <c r="J37" s="45">
        <v>101</v>
      </c>
      <c r="K37" s="45" t="s">
        <v>29</v>
      </c>
      <c r="L37" s="45" t="s">
        <v>30</v>
      </c>
      <c r="M37" s="45" t="s">
        <v>31</v>
      </c>
      <c r="N37" s="45">
        <v>20100010136</v>
      </c>
      <c r="O37" s="45" t="str">
        <f t="shared" si="0"/>
        <v>gestionduenave-query</v>
      </c>
      <c r="P37" s="45" t="s">
        <v>75</v>
      </c>
      <c r="Q37" s="46">
        <f t="shared" si="1"/>
        <v>151</v>
      </c>
      <c r="R37" s="46">
        <f t="shared" si="2"/>
        <v>136</v>
      </c>
      <c r="S37" t="str">
        <f>MID(P37,1,136)</f>
        <v xml:space="preserve"> https://gateway-apim-test.vuce.gob.pe/pass-through-https-cert/cp2/gestionduenave-query/1.0/declaracion-maritima-sanidad/planillas/2287?</v>
      </c>
      <c r="T37" t="s">
        <v>76</v>
      </c>
      <c r="U37" t="str">
        <f t="shared" si="3"/>
        <v>https://gateway-apim-test.vuce.gob.pe/pass-through-https-cert/cp2/gestionduenave-query/1.0/declaracion-maritima-sanidad/planillas/2287?</v>
      </c>
      <c r="V37" t="s">
        <v>72</v>
      </c>
    </row>
    <row r="38" spans="1:22" x14ac:dyDescent="0.25">
      <c r="A38" t="s">
        <v>20</v>
      </c>
      <c r="B38" s="45" t="s">
        <v>21</v>
      </c>
      <c r="C38" s="45" t="s">
        <v>22</v>
      </c>
      <c r="D38" s="45" t="s">
        <v>23</v>
      </c>
      <c r="E38" s="45" t="s">
        <v>24</v>
      </c>
      <c r="F38" s="45" t="s">
        <v>25</v>
      </c>
      <c r="G38" s="45" t="s">
        <v>77</v>
      </c>
      <c r="H38" s="45" t="s">
        <v>27</v>
      </c>
      <c r="I38" s="45" t="s">
        <v>28</v>
      </c>
      <c r="J38" s="45">
        <v>101</v>
      </c>
      <c r="K38" s="45" t="s">
        <v>29</v>
      </c>
      <c r="L38" s="45" t="s">
        <v>30</v>
      </c>
      <c r="M38" s="45" t="s">
        <v>31</v>
      </c>
      <c r="N38" s="45">
        <v>20100010136</v>
      </c>
      <c r="O38" s="45" t="str">
        <f t="shared" si="0"/>
        <v>gestionduenave-query</v>
      </c>
      <c r="P38" s="45" t="s">
        <v>77</v>
      </c>
      <c r="Q38" s="46">
        <f t="shared" si="1"/>
        <v>119</v>
      </c>
      <c r="R38" s="46">
        <f t="shared" si="2"/>
        <v>105</v>
      </c>
      <c r="S38" t="str">
        <f t="shared" ref="S38:S43" si="7">MID(P38,1,105)</f>
        <v xml:space="preserve"> https://gateway-apim-test.vuce.gob.pe/pass-through-https-cert/cp2/gestionduenave-query/1.0/escalas/2180?</v>
      </c>
      <c r="T38" t="s">
        <v>78</v>
      </c>
      <c r="U38" t="str">
        <f t="shared" si="3"/>
        <v>https://gateway-apim-test.vuce.gob.pe/pass-through-https-cert/cp2/gestionduenave-query/1.0/escalas/2180?</v>
      </c>
      <c r="V38" t="s">
        <v>72</v>
      </c>
    </row>
    <row r="39" spans="1:22" x14ac:dyDescent="0.25">
      <c r="B39" s="45" t="s">
        <v>21</v>
      </c>
      <c r="C39" s="45" t="s">
        <v>22</v>
      </c>
      <c r="D39" s="45" t="s">
        <v>23</v>
      </c>
      <c r="E39" s="45" t="s">
        <v>40</v>
      </c>
      <c r="F39" s="45" t="s">
        <v>25</v>
      </c>
      <c r="G39" s="45" t="s">
        <v>79</v>
      </c>
      <c r="H39" s="45" t="s">
        <v>27</v>
      </c>
      <c r="I39" s="45" t="s">
        <v>41</v>
      </c>
      <c r="J39" s="45">
        <v>101</v>
      </c>
      <c r="K39" s="45" t="s">
        <v>29</v>
      </c>
      <c r="L39" s="45" t="s">
        <v>30</v>
      </c>
      <c r="M39" s="45" t="s">
        <v>31</v>
      </c>
      <c r="N39" s="45">
        <v>20100010136</v>
      </c>
      <c r="O39" s="45" t="str">
        <f t="shared" si="0"/>
        <v>gestionduenave-query</v>
      </c>
      <c r="P39" s="45" t="s">
        <v>79</v>
      </c>
      <c r="Q39" s="46">
        <f t="shared" si="1"/>
        <v>119</v>
      </c>
      <c r="R39" s="46">
        <f t="shared" si="2"/>
        <v>105</v>
      </c>
      <c r="S39" t="str">
        <f t="shared" si="7"/>
        <v xml:space="preserve"> https://gateway-apim-test.vuce.gob.pe/pass-through-https-cert/cp2/gestionduenave-query/1.0/escalas/2287?</v>
      </c>
      <c r="T39" t="s">
        <v>80</v>
      </c>
      <c r="U39" t="str">
        <f t="shared" si="3"/>
        <v>https://gateway-apim-test.vuce.gob.pe/pass-through-https-cert/cp2/gestionduenave-query/1.0/escalas/2287?</v>
      </c>
      <c r="V39" t="s">
        <v>72</v>
      </c>
    </row>
    <row r="40" spans="1:22" x14ac:dyDescent="0.25">
      <c r="B40" s="45" t="s">
        <v>21</v>
      </c>
      <c r="C40" s="45" t="s">
        <v>22</v>
      </c>
      <c r="D40" s="45" t="s">
        <v>23</v>
      </c>
      <c r="E40" s="45" t="s">
        <v>40</v>
      </c>
      <c r="F40" s="45" t="s">
        <v>25</v>
      </c>
      <c r="G40" s="45" t="s">
        <v>79</v>
      </c>
      <c r="H40" s="45" t="s">
        <v>27</v>
      </c>
      <c r="I40" s="45" t="s">
        <v>41</v>
      </c>
      <c r="J40" s="45">
        <v>101</v>
      </c>
      <c r="K40" s="45" t="s">
        <v>29</v>
      </c>
      <c r="L40" s="45" t="s">
        <v>30</v>
      </c>
      <c r="M40" s="45" t="s">
        <v>31</v>
      </c>
      <c r="N40" s="45">
        <v>20100010136</v>
      </c>
      <c r="O40" s="45" t="str">
        <f t="shared" si="0"/>
        <v>gestionduenave-query</v>
      </c>
      <c r="P40" s="45" t="s">
        <v>79</v>
      </c>
      <c r="Q40" s="46">
        <f t="shared" si="1"/>
        <v>119</v>
      </c>
      <c r="R40" s="46">
        <f t="shared" si="2"/>
        <v>105</v>
      </c>
      <c r="S40" t="str">
        <f t="shared" si="7"/>
        <v xml:space="preserve"> https://gateway-apim-test.vuce.gob.pe/pass-through-https-cert/cp2/gestionduenave-query/1.0/escalas/2287?</v>
      </c>
      <c r="T40" t="s">
        <v>80</v>
      </c>
      <c r="U40" t="str">
        <f t="shared" si="3"/>
        <v>https://gateway-apim-test.vuce.gob.pe/pass-through-https-cert/cp2/gestionduenave-query/1.0/escalas/2287?</v>
      </c>
      <c r="V40" t="s">
        <v>72</v>
      </c>
    </row>
    <row r="41" spans="1:22" x14ac:dyDescent="0.25">
      <c r="B41" s="45" t="s">
        <v>21</v>
      </c>
      <c r="C41" s="45" t="s">
        <v>22</v>
      </c>
      <c r="D41" s="45" t="s">
        <v>23</v>
      </c>
      <c r="E41" s="45" t="s">
        <v>42</v>
      </c>
      <c r="F41" s="45" t="s">
        <v>25</v>
      </c>
      <c r="G41" s="45" t="s">
        <v>79</v>
      </c>
      <c r="H41" s="45" t="s">
        <v>27</v>
      </c>
      <c r="I41" s="45" t="s">
        <v>37</v>
      </c>
      <c r="J41" s="45">
        <v>101</v>
      </c>
      <c r="K41" s="45" t="s">
        <v>29</v>
      </c>
      <c r="L41" s="45" t="s">
        <v>30</v>
      </c>
      <c r="M41" s="45" t="s">
        <v>31</v>
      </c>
      <c r="N41" s="45">
        <v>20100010136</v>
      </c>
      <c r="O41" s="45" t="str">
        <f t="shared" si="0"/>
        <v>gestionduenave-query</v>
      </c>
      <c r="P41" s="45" t="s">
        <v>79</v>
      </c>
      <c r="Q41" s="46">
        <f t="shared" si="1"/>
        <v>119</v>
      </c>
      <c r="R41" s="46">
        <f t="shared" si="2"/>
        <v>105</v>
      </c>
      <c r="S41" t="str">
        <f t="shared" si="7"/>
        <v xml:space="preserve"> https://gateway-apim-test.vuce.gob.pe/pass-through-https-cert/cp2/gestionduenave-query/1.0/escalas/2287?</v>
      </c>
      <c r="T41" t="s">
        <v>80</v>
      </c>
      <c r="U41" t="str">
        <f t="shared" si="3"/>
        <v>https://gateway-apim-test.vuce.gob.pe/pass-through-https-cert/cp2/gestionduenave-query/1.0/escalas/2287?</v>
      </c>
      <c r="V41" t="s">
        <v>72</v>
      </c>
    </row>
    <row r="42" spans="1:22" x14ac:dyDescent="0.25">
      <c r="B42" s="45" t="s">
        <v>21</v>
      </c>
      <c r="C42" s="45" t="s">
        <v>22</v>
      </c>
      <c r="D42" s="45" t="s">
        <v>23</v>
      </c>
      <c r="E42" s="45" t="s">
        <v>57</v>
      </c>
      <c r="F42" s="45" t="s">
        <v>25</v>
      </c>
      <c r="G42" s="45" t="s">
        <v>79</v>
      </c>
      <c r="H42" s="45" t="s">
        <v>27</v>
      </c>
      <c r="I42" s="45" t="s">
        <v>37</v>
      </c>
      <c r="J42" s="45">
        <v>101</v>
      </c>
      <c r="K42" s="45" t="s">
        <v>29</v>
      </c>
      <c r="L42" s="45" t="s">
        <v>30</v>
      </c>
      <c r="M42" s="45" t="s">
        <v>31</v>
      </c>
      <c r="N42" s="45">
        <v>20100010136</v>
      </c>
      <c r="O42" s="45" t="str">
        <f t="shared" si="0"/>
        <v>gestionduenave-query</v>
      </c>
      <c r="P42" s="45" t="s">
        <v>79</v>
      </c>
      <c r="Q42" s="46">
        <f t="shared" si="1"/>
        <v>119</v>
      </c>
      <c r="R42" s="46">
        <f t="shared" si="2"/>
        <v>105</v>
      </c>
      <c r="S42" t="str">
        <f t="shared" si="7"/>
        <v xml:space="preserve"> https://gateway-apim-test.vuce.gob.pe/pass-through-https-cert/cp2/gestionduenave-query/1.0/escalas/2287?</v>
      </c>
      <c r="T42" t="s">
        <v>80</v>
      </c>
      <c r="U42" t="str">
        <f t="shared" si="3"/>
        <v>https://gateway-apim-test.vuce.gob.pe/pass-through-https-cert/cp2/gestionduenave-query/1.0/escalas/2287?</v>
      </c>
      <c r="V42" t="s">
        <v>72</v>
      </c>
    </row>
    <row r="43" spans="1:22" x14ac:dyDescent="0.25">
      <c r="B43" s="45" t="s">
        <v>21</v>
      </c>
      <c r="C43" s="45" t="s">
        <v>22</v>
      </c>
      <c r="D43" s="45" t="s">
        <v>23</v>
      </c>
      <c r="E43" s="45" t="s">
        <v>43</v>
      </c>
      <c r="F43" s="45" t="s">
        <v>25</v>
      </c>
      <c r="G43" s="45" t="s">
        <v>79</v>
      </c>
      <c r="H43" s="45" t="s">
        <v>27</v>
      </c>
      <c r="I43" s="45" t="s">
        <v>37</v>
      </c>
      <c r="J43" s="45">
        <v>101</v>
      </c>
      <c r="K43" s="45" t="s">
        <v>29</v>
      </c>
      <c r="L43" s="45" t="s">
        <v>30</v>
      </c>
      <c r="M43" s="45" t="s">
        <v>31</v>
      </c>
      <c r="N43" s="45">
        <v>20100010136</v>
      </c>
      <c r="O43" s="45" t="str">
        <f t="shared" si="0"/>
        <v>gestionduenave-query</v>
      </c>
      <c r="P43" s="45" t="s">
        <v>79</v>
      </c>
      <c r="Q43" s="46">
        <f t="shared" si="1"/>
        <v>119</v>
      </c>
      <c r="R43" s="46">
        <f t="shared" si="2"/>
        <v>105</v>
      </c>
      <c r="S43" t="str">
        <f t="shared" si="7"/>
        <v xml:space="preserve"> https://gateway-apim-test.vuce.gob.pe/pass-through-https-cert/cp2/gestionduenave-query/1.0/escalas/2287?</v>
      </c>
      <c r="T43" t="s">
        <v>80</v>
      </c>
      <c r="U43" t="str">
        <f t="shared" si="3"/>
        <v>https://gateway-apim-test.vuce.gob.pe/pass-through-https-cert/cp2/gestionduenave-query/1.0/escalas/2287?</v>
      </c>
      <c r="V43" t="s">
        <v>72</v>
      </c>
    </row>
    <row r="44" spans="1:22" x14ac:dyDescent="0.25">
      <c r="B44" s="45" t="s">
        <v>21</v>
      </c>
      <c r="C44" s="45" t="s">
        <v>22</v>
      </c>
      <c r="D44" s="45" t="s">
        <v>23</v>
      </c>
      <c r="E44" s="45" t="s">
        <v>40</v>
      </c>
      <c r="F44" s="45" t="s">
        <v>25</v>
      </c>
      <c r="G44" s="45" t="s">
        <v>81</v>
      </c>
      <c r="H44" s="45" t="s">
        <v>27</v>
      </c>
      <c r="I44" s="45" t="s">
        <v>41</v>
      </c>
      <c r="J44" s="45">
        <v>101</v>
      </c>
      <c r="K44" s="45" t="s">
        <v>29</v>
      </c>
      <c r="L44" s="45" t="s">
        <v>30</v>
      </c>
      <c r="M44" s="45" t="s">
        <v>31</v>
      </c>
      <c r="N44" s="45">
        <v>20100010136</v>
      </c>
      <c r="O44" s="45" t="str">
        <f t="shared" si="0"/>
        <v>gestionduenave-query</v>
      </c>
      <c r="P44" s="45" t="s">
        <v>81</v>
      </c>
      <c r="Q44" s="46">
        <f t="shared" si="1"/>
        <v>112</v>
      </c>
      <c r="R44" s="46">
        <f t="shared" si="2"/>
        <v>112</v>
      </c>
      <c r="S44" t="str">
        <f>+P44</f>
        <v xml:space="preserve"> https://gateway-apim-test.vuce.gob.pe/pass-through-https-cert/cp2/gestionduenave-query/1.0/escalas/convoy/2287 </v>
      </c>
      <c r="T44" t="s">
        <v>81</v>
      </c>
      <c r="U44" t="str">
        <f t="shared" si="3"/>
        <v>https://gateway-apim-test.vuce.gob.pe/pass-through-https-cert/cp2/gestionduenave-query/1.0/escalas/convoy/2287</v>
      </c>
      <c r="V44" t="s">
        <v>72</v>
      </c>
    </row>
    <row r="45" spans="1:22" x14ac:dyDescent="0.25">
      <c r="B45" s="45" t="s">
        <v>21</v>
      </c>
      <c r="C45" s="45" t="s">
        <v>22</v>
      </c>
      <c r="D45" s="45" t="s">
        <v>23</v>
      </c>
      <c r="E45" s="45" t="s">
        <v>40</v>
      </c>
      <c r="F45" s="45" t="s">
        <v>25</v>
      </c>
      <c r="G45" s="45" t="s">
        <v>81</v>
      </c>
      <c r="H45" s="45" t="s">
        <v>27</v>
      </c>
      <c r="I45" s="45" t="s">
        <v>41</v>
      </c>
      <c r="J45" s="45">
        <v>101</v>
      </c>
      <c r="K45" s="45" t="s">
        <v>29</v>
      </c>
      <c r="L45" s="45" t="s">
        <v>30</v>
      </c>
      <c r="M45" s="45" t="s">
        <v>31</v>
      </c>
      <c r="N45" s="45">
        <v>20100010136</v>
      </c>
      <c r="O45" s="45" t="str">
        <f t="shared" si="0"/>
        <v>gestionduenave-query</v>
      </c>
      <c r="P45" s="45" t="s">
        <v>81</v>
      </c>
      <c r="Q45" s="46">
        <f t="shared" si="1"/>
        <v>112</v>
      </c>
      <c r="R45" s="46">
        <f t="shared" si="2"/>
        <v>112</v>
      </c>
      <c r="S45" t="str">
        <f>+P45</f>
        <v xml:space="preserve"> https://gateway-apim-test.vuce.gob.pe/pass-through-https-cert/cp2/gestionduenave-query/1.0/escalas/convoy/2287 </v>
      </c>
      <c r="T45" t="s">
        <v>81</v>
      </c>
      <c r="U45" t="str">
        <f t="shared" si="3"/>
        <v>https://gateway-apim-test.vuce.gob.pe/pass-through-https-cert/cp2/gestionduenave-query/1.0/escalas/convoy/2287</v>
      </c>
      <c r="V45" t="s">
        <v>72</v>
      </c>
    </row>
    <row r="46" spans="1:22" x14ac:dyDescent="0.25">
      <c r="B46" s="45" t="s">
        <v>21</v>
      </c>
      <c r="C46" s="45" t="s">
        <v>22</v>
      </c>
      <c r="D46" s="45" t="s">
        <v>23</v>
      </c>
      <c r="E46" s="45" t="s">
        <v>42</v>
      </c>
      <c r="F46" s="45" t="s">
        <v>25</v>
      </c>
      <c r="G46" s="45" t="s">
        <v>81</v>
      </c>
      <c r="H46" s="45" t="s">
        <v>27</v>
      </c>
      <c r="I46" s="45" t="s">
        <v>37</v>
      </c>
      <c r="J46" s="45">
        <v>101</v>
      </c>
      <c r="K46" s="45" t="s">
        <v>29</v>
      </c>
      <c r="L46" s="45" t="s">
        <v>30</v>
      </c>
      <c r="M46" s="45" t="s">
        <v>31</v>
      </c>
      <c r="N46" s="45">
        <v>20100010136</v>
      </c>
      <c r="O46" s="45" t="str">
        <f t="shared" si="0"/>
        <v>gestionduenave-query</v>
      </c>
      <c r="P46" s="45" t="s">
        <v>81</v>
      </c>
      <c r="Q46" s="46">
        <f t="shared" si="1"/>
        <v>112</v>
      </c>
      <c r="R46" s="46">
        <f t="shared" si="2"/>
        <v>112</v>
      </c>
      <c r="S46" t="str">
        <f>+P46</f>
        <v xml:space="preserve"> https://gateway-apim-test.vuce.gob.pe/pass-through-https-cert/cp2/gestionduenave-query/1.0/escalas/convoy/2287 </v>
      </c>
      <c r="T46" t="s">
        <v>81</v>
      </c>
      <c r="U46" t="str">
        <f t="shared" si="3"/>
        <v>https://gateway-apim-test.vuce.gob.pe/pass-through-https-cert/cp2/gestionduenave-query/1.0/escalas/convoy/2287</v>
      </c>
      <c r="V46" t="s">
        <v>72</v>
      </c>
    </row>
    <row r="47" spans="1:22" x14ac:dyDescent="0.25">
      <c r="B47" s="45" t="s">
        <v>21</v>
      </c>
      <c r="C47" s="45" t="s">
        <v>22</v>
      </c>
      <c r="D47" s="45" t="s">
        <v>23</v>
      </c>
      <c r="E47" s="45" t="s">
        <v>57</v>
      </c>
      <c r="F47" s="45" t="s">
        <v>25</v>
      </c>
      <c r="G47" s="45" t="s">
        <v>81</v>
      </c>
      <c r="H47" s="45" t="s">
        <v>27</v>
      </c>
      <c r="I47" s="45" t="s">
        <v>37</v>
      </c>
      <c r="J47" s="45">
        <v>101</v>
      </c>
      <c r="K47" s="45" t="s">
        <v>29</v>
      </c>
      <c r="L47" s="45" t="s">
        <v>30</v>
      </c>
      <c r="M47" s="45" t="s">
        <v>31</v>
      </c>
      <c r="N47" s="45">
        <v>20100010136</v>
      </c>
      <c r="O47" s="45" t="str">
        <f t="shared" si="0"/>
        <v>gestionduenave-query</v>
      </c>
      <c r="P47" s="45" t="s">
        <v>81</v>
      </c>
      <c r="Q47" s="46">
        <f t="shared" si="1"/>
        <v>112</v>
      </c>
      <c r="R47" s="46">
        <f t="shared" si="2"/>
        <v>112</v>
      </c>
      <c r="S47" t="str">
        <f>+P47</f>
        <v xml:space="preserve"> https://gateway-apim-test.vuce.gob.pe/pass-through-https-cert/cp2/gestionduenave-query/1.0/escalas/convoy/2287 </v>
      </c>
      <c r="T47" t="s">
        <v>81</v>
      </c>
      <c r="U47" t="str">
        <f t="shared" si="3"/>
        <v>https://gateway-apim-test.vuce.gob.pe/pass-through-https-cert/cp2/gestionduenave-query/1.0/escalas/convoy/2287</v>
      </c>
      <c r="V47" t="s">
        <v>72</v>
      </c>
    </row>
    <row r="48" spans="1:22" x14ac:dyDescent="0.25">
      <c r="B48" s="45" t="s">
        <v>21</v>
      </c>
      <c r="C48" s="45" t="s">
        <v>22</v>
      </c>
      <c r="D48" s="45" t="s">
        <v>23</v>
      </c>
      <c r="E48" s="45" t="s">
        <v>43</v>
      </c>
      <c r="F48" s="45" t="s">
        <v>25</v>
      </c>
      <c r="G48" s="45" t="s">
        <v>81</v>
      </c>
      <c r="H48" s="45" t="s">
        <v>27</v>
      </c>
      <c r="I48" s="45" t="s">
        <v>37</v>
      </c>
      <c r="J48" s="45">
        <v>101</v>
      </c>
      <c r="K48" s="45" t="s">
        <v>29</v>
      </c>
      <c r="L48" s="45" t="s">
        <v>30</v>
      </c>
      <c r="M48" s="45" t="s">
        <v>31</v>
      </c>
      <c r="N48" s="45">
        <v>20100010136</v>
      </c>
      <c r="O48" s="45" t="str">
        <f t="shared" si="0"/>
        <v>gestionduenave-query</v>
      </c>
      <c r="P48" s="45" t="s">
        <v>81</v>
      </c>
      <c r="Q48" s="46">
        <f t="shared" si="1"/>
        <v>112</v>
      </c>
      <c r="R48" s="46">
        <f t="shared" si="2"/>
        <v>112</v>
      </c>
      <c r="S48" t="str">
        <f>+P48</f>
        <v xml:space="preserve"> https://gateway-apim-test.vuce.gob.pe/pass-through-https-cert/cp2/gestionduenave-query/1.0/escalas/convoy/2287 </v>
      </c>
      <c r="T48" t="s">
        <v>81</v>
      </c>
      <c r="U48" t="str">
        <f t="shared" si="3"/>
        <v>https://gateway-apim-test.vuce.gob.pe/pass-through-https-cert/cp2/gestionduenave-query/1.0/escalas/convoy/2287</v>
      </c>
      <c r="V48" t="s">
        <v>72</v>
      </c>
    </row>
    <row r="49" spans="2:22" x14ac:dyDescent="0.25">
      <c r="B49" s="45" t="s">
        <v>21</v>
      </c>
      <c r="C49" s="45" t="s">
        <v>22</v>
      </c>
      <c r="D49" s="45" t="s">
        <v>23</v>
      </c>
      <c r="E49" s="45" t="s">
        <v>51</v>
      </c>
      <c r="F49" s="45" t="s">
        <v>25</v>
      </c>
      <c r="G49" s="45" t="s">
        <v>82</v>
      </c>
      <c r="H49" s="45" t="s">
        <v>27</v>
      </c>
      <c r="I49" s="45" t="s">
        <v>53</v>
      </c>
      <c r="J49" s="45">
        <v>101</v>
      </c>
      <c r="K49" s="45" t="s">
        <v>29</v>
      </c>
      <c r="L49" s="45" t="s">
        <v>30</v>
      </c>
      <c r="M49" s="45" t="s">
        <v>31</v>
      </c>
      <c r="N49" s="45">
        <v>20100010136</v>
      </c>
      <c r="O49" s="45" t="str">
        <f t="shared" si="0"/>
        <v>gestionduenave-query</v>
      </c>
      <c r="P49" s="45" t="s">
        <v>82</v>
      </c>
      <c r="Q49" s="46">
        <f t="shared" si="1"/>
        <v>124</v>
      </c>
      <c r="R49" s="46">
        <f t="shared" si="2"/>
        <v>110</v>
      </c>
      <c r="S49" t="str">
        <f>MID(P49,1,110)</f>
        <v xml:space="preserve"> https://gateway-apim-test.vuce.gob.pe/pass-through-https-cert/cp2/gestionduenave-query/1.0/pasajero/all/2287?</v>
      </c>
      <c r="T49" t="s">
        <v>83</v>
      </c>
      <c r="U49" t="str">
        <f t="shared" si="3"/>
        <v>https://gateway-apim-test.vuce.gob.pe/pass-through-https-cert/cp2/gestionduenave-query/1.0/pasajero/all/2287?</v>
      </c>
      <c r="V49" t="s">
        <v>72</v>
      </c>
    </row>
    <row r="50" spans="2:22" x14ac:dyDescent="0.25">
      <c r="B50" s="45" t="s">
        <v>21</v>
      </c>
      <c r="C50" s="45" t="s">
        <v>22</v>
      </c>
      <c r="D50" s="45" t="s">
        <v>23</v>
      </c>
      <c r="E50" s="45" t="s">
        <v>51</v>
      </c>
      <c r="F50" s="45" t="s">
        <v>25</v>
      </c>
      <c r="G50" s="45" t="s">
        <v>82</v>
      </c>
      <c r="H50" s="45" t="s">
        <v>27</v>
      </c>
      <c r="I50" s="45" t="s">
        <v>53</v>
      </c>
      <c r="J50" s="45">
        <v>101</v>
      </c>
      <c r="K50" s="45" t="s">
        <v>29</v>
      </c>
      <c r="L50" s="45" t="s">
        <v>30</v>
      </c>
      <c r="M50" s="45" t="s">
        <v>31</v>
      </c>
      <c r="N50" s="45">
        <v>20100010136</v>
      </c>
      <c r="O50" s="45" t="str">
        <f t="shared" si="0"/>
        <v>gestionduenave-query</v>
      </c>
      <c r="P50" s="45" t="s">
        <v>82</v>
      </c>
      <c r="Q50" s="46">
        <f t="shared" si="1"/>
        <v>124</v>
      </c>
      <c r="R50" s="46">
        <f t="shared" si="2"/>
        <v>110</v>
      </c>
      <c r="S50" t="str">
        <f>MID(P50,1,110)</f>
        <v xml:space="preserve"> https://gateway-apim-test.vuce.gob.pe/pass-through-https-cert/cp2/gestionduenave-query/1.0/pasajero/all/2287?</v>
      </c>
      <c r="T50" t="s">
        <v>83</v>
      </c>
      <c r="U50" t="str">
        <f t="shared" si="3"/>
        <v>https://gateway-apim-test.vuce.gob.pe/pass-through-https-cert/cp2/gestionduenave-query/1.0/pasajero/all/2287?</v>
      </c>
      <c r="V50" t="s">
        <v>72</v>
      </c>
    </row>
    <row r="51" spans="2:22" x14ac:dyDescent="0.25">
      <c r="B51" s="45" t="s">
        <v>21</v>
      </c>
      <c r="C51" s="45" t="s">
        <v>22</v>
      </c>
      <c r="D51" s="45" t="s">
        <v>23</v>
      </c>
      <c r="E51" s="45" t="s">
        <v>84</v>
      </c>
      <c r="F51" s="45" t="s">
        <v>25</v>
      </c>
      <c r="G51" s="45" t="s">
        <v>85</v>
      </c>
      <c r="H51" s="45" t="s">
        <v>27</v>
      </c>
      <c r="I51" s="45" t="s">
        <v>53</v>
      </c>
      <c r="J51" s="45">
        <v>101</v>
      </c>
      <c r="K51" s="45" t="s">
        <v>29</v>
      </c>
      <c r="L51" s="45" t="s">
        <v>30</v>
      </c>
      <c r="M51" s="45" t="s">
        <v>31</v>
      </c>
      <c r="N51" s="45">
        <v>20100010136</v>
      </c>
      <c r="O51" s="45" t="str">
        <f t="shared" si="0"/>
        <v>gestionduenave-query</v>
      </c>
      <c r="P51" s="45" t="s">
        <v>85</v>
      </c>
      <c r="Q51" s="46">
        <f t="shared" si="1"/>
        <v>147</v>
      </c>
      <c r="R51" s="46">
        <f t="shared" si="2"/>
        <v>110</v>
      </c>
      <c r="S51" t="str">
        <f>MID(P51,1,110)</f>
        <v xml:space="preserve"> https://gateway-apim-test.vuce.gob.pe/pass-through-https-cert/cp2/gestionduenave-query/1.0/pasajero/all/2287?</v>
      </c>
      <c r="T51" t="s">
        <v>83</v>
      </c>
      <c r="U51" t="str">
        <f t="shared" si="3"/>
        <v>https://gateway-apim-test.vuce.gob.pe/pass-through-https-cert/cp2/gestionduenave-query/1.0/pasajero/all/2287?</v>
      </c>
      <c r="V51" t="s">
        <v>72</v>
      </c>
    </row>
    <row r="52" spans="2:22" x14ac:dyDescent="0.25">
      <c r="B52" s="45" t="s">
        <v>21</v>
      </c>
      <c r="C52" s="45" t="s">
        <v>22</v>
      </c>
      <c r="D52" s="45" t="s">
        <v>23</v>
      </c>
      <c r="E52" s="45" t="s">
        <v>24</v>
      </c>
      <c r="F52" s="45" t="s">
        <v>25</v>
      </c>
      <c r="G52" s="45" t="s">
        <v>86</v>
      </c>
      <c r="H52" s="45" t="s">
        <v>27</v>
      </c>
      <c r="I52" s="45" t="s">
        <v>28</v>
      </c>
      <c r="J52" s="45">
        <v>101</v>
      </c>
      <c r="K52" s="45" t="s">
        <v>29</v>
      </c>
      <c r="L52" s="45" t="s">
        <v>30</v>
      </c>
      <c r="M52" s="45" t="s">
        <v>31</v>
      </c>
      <c r="N52" s="45">
        <v>20100010136</v>
      </c>
      <c r="O52" s="45" t="str">
        <f t="shared" si="0"/>
        <v>gestionduenave-query</v>
      </c>
      <c r="P52" s="45" t="s">
        <v>86</v>
      </c>
      <c r="Q52" s="46">
        <f t="shared" si="1"/>
        <v>158</v>
      </c>
      <c r="R52" s="46">
        <f t="shared" si="2"/>
        <v>112</v>
      </c>
      <c r="S52" t="str">
        <f>MID(P52,1,112)</f>
        <v xml:space="preserve"> https://gateway-apim-test.vuce.gob.pe/pass-through-https-cert/cp2/gestionduenave-query/1.0/pasajero/lista/2180?</v>
      </c>
      <c r="T52" t="s">
        <v>87</v>
      </c>
      <c r="U52" t="str">
        <f t="shared" si="3"/>
        <v>https://gateway-apim-test.vuce.gob.pe/pass-through-https-cert/cp2/gestionduenave-query/1.0/pasajero/lista/2180?</v>
      </c>
      <c r="V52" t="s">
        <v>72</v>
      </c>
    </row>
    <row r="53" spans="2:22" x14ac:dyDescent="0.25">
      <c r="B53" s="45" t="s">
        <v>21</v>
      </c>
      <c r="C53" s="45" t="s">
        <v>22</v>
      </c>
      <c r="D53" s="45" t="s">
        <v>23</v>
      </c>
      <c r="E53" s="45" t="s">
        <v>51</v>
      </c>
      <c r="F53" s="45" t="s">
        <v>25</v>
      </c>
      <c r="G53" s="45" t="s">
        <v>88</v>
      </c>
      <c r="H53" s="45" t="s">
        <v>27</v>
      </c>
      <c r="I53" s="45" t="s">
        <v>53</v>
      </c>
      <c r="J53" s="45">
        <v>101</v>
      </c>
      <c r="K53" s="45" t="s">
        <v>29</v>
      </c>
      <c r="L53" s="45" t="s">
        <v>30</v>
      </c>
      <c r="M53" s="45" t="s">
        <v>31</v>
      </c>
      <c r="N53" s="45">
        <v>20100010136</v>
      </c>
      <c r="O53" s="45" t="str">
        <f t="shared" si="0"/>
        <v>gestionduenave-query</v>
      </c>
      <c r="P53" s="45" t="s">
        <v>88</v>
      </c>
      <c r="Q53" s="46">
        <f t="shared" si="1"/>
        <v>122</v>
      </c>
      <c r="R53" s="46">
        <f t="shared" si="2"/>
        <v>108</v>
      </c>
      <c r="S53" t="str">
        <f>MID(P53,1,108)</f>
        <v xml:space="preserve"> https://gateway-apim-test.vuce.gob.pe/pass-through-https-cert/cp2/gestionduenave-query/1.0/tripulante/2287?</v>
      </c>
      <c r="T53" t="s">
        <v>89</v>
      </c>
      <c r="U53" t="str">
        <f t="shared" si="3"/>
        <v>https://gateway-apim-test.vuce.gob.pe/pass-through-https-cert/cp2/gestionduenave-query/1.0/tripulante/2287?</v>
      </c>
      <c r="V53" t="s">
        <v>72</v>
      </c>
    </row>
    <row r="54" spans="2:22" x14ac:dyDescent="0.25">
      <c r="B54" s="45" t="s">
        <v>21</v>
      </c>
      <c r="C54" s="45" t="s">
        <v>22</v>
      </c>
      <c r="D54" s="45" t="s">
        <v>23</v>
      </c>
      <c r="E54" s="45" t="s">
        <v>51</v>
      </c>
      <c r="F54" s="45" t="s">
        <v>25</v>
      </c>
      <c r="G54" s="45" t="s">
        <v>88</v>
      </c>
      <c r="H54" s="45" t="s">
        <v>27</v>
      </c>
      <c r="I54" s="45" t="s">
        <v>53</v>
      </c>
      <c r="J54" s="45">
        <v>101</v>
      </c>
      <c r="K54" s="45" t="s">
        <v>29</v>
      </c>
      <c r="L54" s="45" t="s">
        <v>30</v>
      </c>
      <c r="M54" s="45" t="s">
        <v>31</v>
      </c>
      <c r="N54" s="45">
        <v>20100010136</v>
      </c>
      <c r="O54" s="45" t="str">
        <f t="shared" si="0"/>
        <v>gestionduenave-query</v>
      </c>
      <c r="P54" s="45" t="s">
        <v>88</v>
      </c>
      <c r="Q54" s="46">
        <f t="shared" si="1"/>
        <v>122</v>
      </c>
      <c r="R54" s="46">
        <f t="shared" si="2"/>
        <v>108</v>
      </c>
      <c r="S54" t="str">
        <f>MID(P54,1,108)</f>
        <v xml:space="preserve"> https://gateway-apim-test.vuce.gob.pe/pass-through-https-cert/cp2/gestionduenave-query/1.0/tripulante/2287?</v>
      </c>
      <c r="T54" t="s">
        <v>89</v>
      </c>
      <c r="U54" t="str">
        <f t="shared" si="3"/>
        <v>https://gateway-apim-test.vuce.gob.pe/pass-through-https-cert/cp2/gestionduenave-query/1.0/tripulante/2287?</v>
      </c>
      <c r="V54" t="s">
        <v>72</v>
      </c>
    </row>
    <row r="55" spans="2:22" x14ac:dyDescent="0.25">
      <c r="B55" s="45" t="s">
        <v>21</v>
      </c>
      <c r="C55" s="45" t="s">
        <v>22</v>
      </c>
      <c r="D55" s="45" t="s">
        <v>23</v>
      </c>
      <c r="E55" s="45" t="s">
        <v>84</v>
      </c>
      <c r="F55" s="45" t="s">
        <v>25</v>
      </c>
      <c r="G55" s="45" t="s">
        <v>88</v>
      </c>
      <c r="H55" s="45" t="s">
        <v>27</v>
      </c>
      <c r="I55" s="45" t="s">
        <v>53</v>
      </c>
      <c r="J55" s="45">
        <v>101</v>
      </c>
      <c r="K55" s="45" t="s">
        <v>29</v>
      </c>
      <c r="L55" s="45" t="s">
        <v>30</v>
      </c>
      <c r="M55" s="45" t="s">
        <v>31</v>
      </c>
      <c r="N55" s="45">
        <v>20100010136</v>
      </c>
      <c r="O55" s="45" t="str">
        <f t="shared" si="0"/>
        <v>gestionduenave-query</v>
      </c>
      <c r="P55" s="45" t="s">
        <v>88</v>
      </c>
      <c r="Q55" s="46">
        <f t="shared" si="1"/>
        <v>122</v>
      </c>
      <c r="R55" s="46">
        <f t="shared" si="2"/>
        <v>108</v>
      </c>
      <c r="S55" t="str">
        <f>MID(P55,1,108)</f>
        <v xml:space="preserve"> https://gateway-apim-test.vuce.gob.pe/pass-through-https-cert/cp2/gestionduenave-query/1.0/tripulante/2287?</v>
      </c>
      <c r="T55" t="s">
        <v>89</v>
      </c>
      <c r="U55" t="str">
        <f t="shared" si="3"/>
        <v>https://gateway-apim-test.vuce.gob.pe/pass-through-https-cert/cp2/gestionduenave-query/1.0/tripulante/2287?</v>
      </c>
      <c r="V55" t="s">
        <v>72</v>
      </c>
    </row>
    <row r="56" spans="2:22" x14ac:dyDescent="0.25">
      <c r="B56" s="45" t="s">
        <v>21</v>
      </c>
      <c r="C56" s="45" t="s">
        <v>22</v>
      </c>
      <c r="D56" s="45" t="s">
        <v>23</v>
      </c>
      <c r="E56" s="45" t="s">
        <v>40</v>
      </c>
      <c r="F56" s="45" t="s">
        <v>90</v>
      </c>
      <c r="G56" s="45" t="s">
        <v>91</v>
      </c>
      <c r="H56" s="45" t="s">
        <v>92</v>
      </c>
      <c r="I56" s="45" t="s">
        <v>41</v>
      </c>
      <c r="J56" s="45">
        <v>101</v>
      </c>
      <c r="K56" s="45" t="s">
        <v>29</v>
      </c>
      <c r="L56" s="45" t="s">
        <v>30</v>
      </c>
      <c r="M56" s="45" t="s">
        <v>93</v>
      </c>
      <c r="N56" s="45">
        <v>20100010136</v>
      </c>
      <c r="O56" s="45" t="str">
        <f t="shared" si="0"/>
        <v>processdue</v>
      </c>
      <c r="P56" s="45" t="s">
        <v>91</v>
      </c>
      <c r="Q56" s="46">
        <f t="shared" si="1"/>
        <v>95</v>
      </c>
      <c r="R56" s="46">
        <f t="shared" si="2"/>
        <v>95</v>
      </c>
      <c r="S56" t="str">
        <f>+P56</f>
        <v xml:space="preserve"> https://gateway-apim-test.vuce.gob.pe/pass-through-https-cert/cp2/processdue/1.0/camunda/init </v>
      </c>
      <c r="T56" t="s">
        <v>91</v>
      </c>
      <c r="U56" t="str">
        <f t="shared" si="3"/>
        <v>https://gateway-apim-test.vuce.gob.pe/pass-through-https-cert/cp2/processdue/1.0/camunda/init</v>
      </c>
      <c r="V56" t="s">
        <v>94</v>
      </c>
    </row>
    <row r="57" spans="2:22" x14ac:dyDescent="0.25">
      <c r="B57" s="45" t="s">
        <v>21</v>
      </c>
      <c r="C57" s="45" t="s">
        <v>22</v>
      </c>
      <c r="D57" s="45" t="s">
        <v>23</v>
      </c>
      <c r="E57" s="45" t="s">
        <v>57</v>
      </c>
      <c r="F57" s="45" t="s">
        <v>90</v>
      </c>
      <c r="G57" s="45" t="s">
        <v>91</v>
      </c>
      <c r="H57" s="45" t="s">
        <v>95</v>
      </c>
      <c r="I57" s="45" t="s">
        <v>37</v>
      </c>
      <c r="J57" s="45">
        <v>101</v>
      </c>
      <c r="K57" s="45" t="s">
        <v>29</v>
      </c>
      <c r="L57" s="45" t="s">
        <v>30</v>
      </c>
      <c r="M57" s="45" t="s">
        <v>93</v>
      </c>
      <c r="N57" s="45">
        <v>20100010136</v>
      </c>
      <c r="O57" s="45" t="str">
        <f t="shared" si="0"/>
        <v>processdue</v>
      </c>
      <c r="P57" s="45" t="s">
        <v>91</v>
      </c>
      <c r="Q57" s="46">
        <f t="shared" si="1"/>
        <v>95</v>
      </c>
      <c r="R57" s="46">
        <f t="shared" si="2"/>
        <v>95</v>
      </c>
      <c r="S57" t="str">
        <f>+P57</f>
        <v xml:space="preserve"> https://gateway-apim-test.vuce.gob.pe/pass-through-https-cert/cp2/processdue/1.0/camunda/init </v>
      </c>
      <c r="T57" t="s">
        <v>91</v>
      </c>
      <c r="U57" t="str">
        <f t="shared" si="3"/>
        <v>https://gateway-apim-test.vuce.gob.pe/pass-through-https-cert/cp2/processdue/1.0/camunda/init</v>
      </c>
      <c r="V57" t="s">
        <v>94</v>
      </c>
    </row>
    <row r="58" spans="2:22" x14ac:dyDescent="0.25">
      <c r="B58" s="45" t="s">
        <v>21</v>
      </c>
      <c r="C58" s="45" t="s">
        <v>22</v>
      </c>
      <c r="D58" s="45" t="s">
        <v>23</v>
      </c>
      <c r="E58" s="45" t="s">
        <v>96</v>
      </c>
      <c r="F58" s="45" t="s">
        <v>25</v>
      </c>
      <c r="G58" s="45" t="s">
        <v>97</v>
      </c>
      <c r="H58" s="45" t="s">
        <v>98</v>
      </c>
      <c r="I58" s="45" t="s">
        <v>37</v>
      </c>
      <c r="J58" s="45">
        <v>101</v>
      </c>
      <c r="K58" s="45" t="s">
        <v>29</v>
      </c>
      <c r="L58" s="45" t="s">
        <v>30</v>
      </c>
      <c r="M58" s="45" t="s">
        <v>31</v>
      </c>
      <c r="N58" s="45">
        <v>20100010136</v>
      </c>
      <c r="O58" s="45" t="str">
        <f t="shared" si="0"/>
        <v>sp-pagos</v>
      </c>
      <c r="P58" s="45" t="s">
        <v>97</v>
      </c>
      <c r="Q58" s="46">
        <f t="shared" si="1"/>
        <v>114</v>
      </c>
      <c r="R58" s="46">
        <f t="shared" si="2"/>
        <v>92</v>
      </c>
      <c r="S58" t="str">
        <f>MID(P58,1,92)</f>
        <v xml:space="preserve"> https://gateway-apim-test.vuce.gob.pe/pass-through-https-cert/cp2/sp-pagos/1.0/formas-pago?</v>
      </c>
      <c r="T58" t="s">
        <v>99</v>
      </c>
      <c r="U58" t="str">
        <f t="shared" si="3"/>
        <v>https://gateway-apim-test.vuce.gob.pe/pass-through-https-cert/cp2/sp-pagos/1.0/formas-pago?</v>
      </c>
      <c r="V58" t="s">
        <v>100</v>
      </c>
    </row>
    <row r="59" spans="2:22" x14ac:dyDescent="0.25">
      <c r="B59" s="45" t="s">
        <v>21</v>
      </c>
      <c r="C59" s="45" t="s">
        <v>22</v>
      </c>
      <c r="D59" s="45" t="s">
        <v>23</v>
      </c>
      <c r="E59" s="45" t="s">
        <v>42</v>
      </c>
      <c r="F59" s="45" t="s">
        <v>61</v>
      </c>
      <c r="G59" s="45" t="s">
        <v>101</v>
      </c>
      <c r="H59" s="45" t="s">
        <v>102</v>
      </c>
      <c r="I59" s="45" t="s">
        <v>37</v>
      </c>
      <c r="J59" s="45">
        <v>101</v>
      </c>
      <c r="K59" s="45" t="s">
        <v>29</v>
      </c>
      <c r="L59" s="45" t="s">
        <v>30</v>
      </c>
      <c r="M59" s="45" t="s">
        <v>93</v>
      </c>
      <c r="N59" s="45">
        <v>20100010136</v>
      </c>
      <c r="O59" s="45" t="str">
        <f t="shared" si="0"/>
        <v>sp-pagos</v>
      </c>
      <c r="P59" s="45" t="s">
        <v>101</v>
      </c>
      <c r="Q59" s="46">
        <f t="shared" si="1"/>
        <v>93</v>
      </c>
      <c r="R59" s="46">
        <f t="shared" si="2"/>
        <v>93</v>
      </c>
      <c r="S59" t="str">
        <f>+P59</f>
        <v xml:space="preserve"> https://gateway-apim-test.vuce.gob.pe/pass-through-https-cert/cp2/sp-pagos/1.0/ordenes-pago </v>
      </c>
      <c r="T59" t="s">
        <v>101</v>
      </c>
      <c r="U59" t="str">
        <f t="shared" si="3"/>
        <v>https://gateway-apim-test.vuce.gob.pe/pass-through-https-cert/cp2/sp-pagos/1.0/ordenes-pago</v>
      </c>
      <c r="V59" t="s">
        <v>100</v>
      </c>
    </row>
    <row r="60" spans="2:22" x14ac:dyDescent="0.25">
      <c r="B60" s="45" t="s">
        <v>21</v>
      </c>
      <c r="C60" s="45" t="s">
        <v>22</v>
      </c>
      <c r="D60" s="45" t="s">
        <v>23</v>
      </c>
      <c r="E60" s="45" t="s">
        <v>43</v>
      </c>
      <c r="F60" s="45" t="s">
        <v>61</v>
      </c>
      <c r="G60" s="45" t="s">
        <v>101</v>
      </c>
      <c r="H60" s="45" t="s">
        <v>103</v>
      </c>
      <c r="I60" s="45" t="s">
        <v>37</v>
      </c>
      <c r="J60" s="45">
        <v>101</v>
      </c>
      <c r="K60" s="45" t="s">
        <v>29</v>
      </c>
      <c r="L60" s="45" t="s">
        <v>30</v>
      </c>
      <c r="M60" s="45" t="s">
        <v>93</v>
      </c>
      <c r="N60" s="45">
        <v>20100010136</v>
      </c>
      <c r="O60" s="45" t="str">
        <f t="shared" si="0"/>
        <v>sp-pagos</v>
      </c>
      <c r="P60" s="45" t="s">
        <v>101</v>
      </c>
      <c r="Q60" s="46">
        <f t="shared" si="1"/>
        <v>93</v>
      </c>
      <c r="R60" s="46">
        <f t="shared" si="2"/>
        <v>93</v>
      </c>
      <c r="S60" t="str">
        <f>+P60</f>
        <v xml:space="preserve"> https://gateway-apim-test.vuce.gob.pe/pass-through-https-cert/cp2/sp-pagos/1.0/ordenes-pago </v>
      </c>
      <c r="T60" t="s">
        <v>101</v>
      </c>
      <c r="U60" t="str">
        <f t="shared" si="3"/>
        <v>https://gateway-apim-test.vuce.gob.pe/pass-through-https-cert/cp2/sp-pagos/1.0/ordenes-pago</v>
      </c>
      <c r="V60" t="s">
        <v>100</v>
      </c>
    </row>
    <row r="61" spans="2:22" x14ac:dyDescent="0.25">
      <c r="B61" s="45" t="s">
        <v>21</v>
      </c>
      <c r="C61" s="45" t="s">
        <v>22</v>
      </c>
      <c r="D61" s="45" t="s">
        <v>23</v>
      </c>
      <c r="E61" s="45" t="s">
        <v>43</v>
      </c>
      <c r="F61" s="45" t="s">
        <v>90</v>
      </c>
      <c r="G61" s="45" t="s">
        <v>104</v>
      </c>
      <c r="H61" s="45" t="s">
        <v>27</v>
      </c>
      <c r="I61" s="45" t="s">
        <v>37</v>
      </c>
      <c r="J61" s="45">
        <v>101</v>
      </c>
      <c r="K61" s="45" t="s">
        <v>29</v>
      </c>
      <c r="L61" s="45" t="s">
        <v>30</v>
      </c>
      <c r="M61" s="45" t="s">
        <v>93</v>
      </c>
      <c r="N61" s="45">
        <v>20100010136</v>
      </c>
      <c r="O61" s="45" t="str">
        <f t="shared" si="0"/>
        <v>sp-pagos</v>
      </c>
      <c r="P61" s="45" t="s">
        <v>104</v>
      </c>
      <c r="Q61" s="46">
        <f t="shared" si="1"/>
        <v>105</v>
      </c>
      <c r="R61" s="46">
        <f t="shared" si="2"/>
        <v>105</v>
      </c>
      <c r="S61" t="str">
        <f>+P61</f>
        <v xml:space="preserve"> https://gateway-apim-test.vuce.gob.pe/pass-through-https-cert/cp2/sp-pagos/1.0/ordenes-pago/1854/anular </v>
      </c>
      <c r="T61" t="s">
        <v>104</v>
      </c>
      <c r="U61" t="str">
        <f t="shared" si="3"/>
        <v>https://gateway-apim-test.vuce.gob.pe/pass-through-https-cert/cp2/sp-pagos/1.0/ordenes-pago/1854/anular</v>
      </c>
      <c r="V61" t="s">
        <v>100</v>
      </c>
    </row>
    <row r="62" spans="2:22" x14ac:dyDescent="0.25">
      <c r="B62" s="45" t="s">
        <v>21</v>
      </c>
      <c r="C62" s="45" t="s">
        <v>22</v>
      </c>
      <c r="D62" s="45" t="s">
        <v>23</v>
      </c>
      <c r="E62" s="45" t="s">
        <v>105</v>
      </c>
      <c r="F62" s="45" t="s">
        <v>25</v>
      </c>
      <c r="G62" s="45" t="s">
        <v>106</v>
      </c>
      <c r="H62" s="45" t="s">
        <v>27</v>
      </c>
      <c r="I62" s="45" t="s">
        <v>37</v>
      </c>
      <c r="J62" s="45">
        <v>101</v>
      </c>
      <c r="K62" s="45" t="s">
        <v>29</v>
      </c>
      <c r="L62" s="45" t="s">
        <v>30</v>
      </c>
      <c r="M62" s="45" t="s">
        <v>31</v>
      </c>
      <c r="N62" s="45">
        <v>20100010136</v>
      </c>
      <c r="O62" s="45" t="str">
        <f t="shared" si="0"/>
        <v>sp-pagos</v>
      </c>
      <c r="P62" s="45" t="s">
        <v>106</v>
      </c>
      <c r="Q62" s="46">
        <f t="shared" si="1"/>
        <v>102</v>
      </c>
      <c r="R62" s="46">
        <f t="shared" si="2"/>
        <v>102</v>
      </c>
      <c r="S62" t="str">
        <f>+P62</f>
        <v xml:space="preserve"> https://gateway-apim-test.vuce.gob.pe/pass-through-https-cert/cp2/sp-pagos/1.0/ordenes-pago/1855/pdf </v>
      </c>
      <c r="T62" t="s">
        <v>106</v>
      </c>
      <c r="U62" t="str">
        <f t="shared" si="3"/>
        <v>https://gateway-apim-test.vuce.gob.pe/pass-through-https-cert/cp2/sp-pagos/1.0/ordenes-pago/1855/pdf</v>
      </c>
      <c r="V62" t="s">
        <v>100</v>
      </c>
    </row>
    <row r="63" spans="2:22" x14ac:dyDescent="0.25">
      <c r="B63" s="45" t="s">
        <v>21</v>
      </c>
      <c r="C63" s="45" t="s">
        <v>22</v>
      </c>
      <c r="D63" s="45" t="s">
        <v>23</v>
      </c>
      <c r="E63" s="45" t="s">
        <v>24</v>
      </c>
      <c r="F63" s="45" t="s">
        <v>25</v>
      </c>
      <c r="G63" s="45" t="s">
        <v>107</v>
      </c>
      <c r="H63" s="45" t="s">
        <v>27</v>
      </c>
      <c r="I63" s="45" t="s">
        <v>28</v>
      </c>
      <c r="J63" s="45">
        <v>101</v>
      </c>
      <c r="K63" s="45" t="s">
        <v>29</v>
      </c>
      <c r="L63" s="45" t="s">
        <v>30</v>
      </c>
      <c r="M63" s="45" t="s">
        <v>31</v>
      </c>
      <c r="N63" s="45">
        <v>20100010136</v>
      </c>
      <c r="O63" s="45" t="str">
        <f t="shared" si="0"/>
        <v>sp-pagos</v>
      </c>
      <c r="P63" s="45" t="s">
        <v>107</v>
      </c>
      <c r="Q63" s="46">
        <f t="shared" si="1"/>
        <v>113</v>
      </c>
      <c r="R63" s="46">
        <f t="shared" si="2"/>
        <v>98</v>
      </c>
      <c r="S63" t="str">
        <f t="shared" ref="S63:S72" si="8">MID(P63,1,98)</f>
        <v xml:space="preserve"> https://gateway-apim-test.vuce.gob.pe/pass-through-https-cert/cp2/sp-pagos/1.0/ordenes-pago/2180?</v>
      </c>
      <c r="T63" t="s">
        <v>108</v>
      </c>
      <c r="U63" t="str">
        <f t="shared" si="3"/>
        <v>https://gateway-apim-test.vuce.gob.pe/pass-through-https-cert/cp2/sp-pagos/1.0/ordenes-pago/2180?</v>
      </c>
      <c r="V63" t="s">
        <v>100</v>
      </c>
    </row>
    <row r="64" spans="2:22" x14ac:dyDescent="0.25">
      <c r="B64" s="45" t="s">
        <v>21</v>
      </c>
      <c r="C64" s="45" t="s">
        <v>22</v>
      </c>
      <c r="D64" s="45" t="s">
        <v>23</v>
      </c>
      <c r="E64" s="45" t="s">
        <v>24</v>
      </c>
      <c r="F64" s="45" t="s">
        <v>25</v>
      </c>
      <c r="G64" s="45" t="s">
        <v>107</v>
      </c>
      <c r="H64" s="45" t="s">
        <v>27</v>
      </c>
      <c r="I64" s="45" t="s">
        <v>28</v>
      </c>
      <c r="J64" s="45">
        <v>101</v>
      </c>
      <c r="K64" s="45" t="s">
        <v>29</v>
      </c>
      <c r="L64" s="45" t="s">
        <v>30</v>
      </c>
      <c r="M64" s="45" t="s">
        <v>31</v>
      </c>
      <c r="N64" s="45">
        <v>20100010136</v>
      </c>
      <c r="O64" s="45" t="str">
        <f t="shared" si="0"/>
        <v>sp-pagos</v>
      </c>
      <c r="P64" s="45" t="s">
        <v>107</v>
      </c>
      <c r="Q64" s="46">
        <f t="shared" si="1"/>
        <v>113</v>
      </c>
      <c r="R64" s="46">
        <f t="shared" si="2"/>
        <v>98</v>
      </c>
      <c r="S64" t="str">
        <f t="shared" si="8"/>
        <v xml:space="preserve"> https://gateway-apim-test.vuce.gob.pe/pass-through-https-cert/cp2/sp-pagos/1.0/ordenes-pago/2180?</v>
      </c>
      <c r="T64" t="s">
        <v>108</v>
      </c>
      <c r="U64" t="str">
        <f t="shared" si="3"/>
        <v>https://gateway-apim-test.vuce.gob.pe/pass-through-https-cert/cp2/sp-pagos/1.0/ordenes-pago/2180?</v>
      </c>
      <c r="V64" t="s">
        <v>100</v>
      </c>
    </row>
    <row r="65" spans="2:22" x14ac:dyDescent="0.25">
      <c r="B65" s="45" t="s">
        <v>21</v>
      </c>
      <c r="C65" s="45" t="s">
        <v>22</v>
      </c>
      <c r="D65" s="45" t="s">
        <v>23</v>
      </c>
      <c r="E65" s="45" t="s">
        <v>40</v>
      </c>
      <c r="F65" s="45" t="s">
        <v>25</v>
      </c>
      <c r="G65" s="45" t="s">
        <v>109</v>
      </c>
      <c r="H65" s="45" t="s">
        <v>27</v>
      </c>
      <c r="I65" s="45" t="s">
        <v>41</v>
      </c>
      <c r="J65" s="45">
        <v>101</v>
      </c>
      <c r="K65" s="45" t="s">
        <v>29</v>
      </c>
      <c r="L65" s="45" t="s">
        <v>30</v>
      </c>
      <c r="M65" s="45" t="s">
        <v>31</v>
      </c>
      <c r="N65" s="45">
        <v>20100010136</v>
      </c>
      <c r="O65" s="45" t="str">
        <f t="shared" si="0"/>
        <v>sp-pagos</v>
      </c>
      <c r="P65" s="45" t="s">
        <v>109</v>
      </c>
      <c r="Q65" s="46">
        <f t="shared" si="1"/>
        <v>113</v>
      </c>
      <c r="R65" s="46">
        <f t="shared" si="2"/>
        <v>98</v>
      </c>
      <c r="S65" t="str">
        <f t="shared" si="8"/>
        <v xml:space="preserve"> https://gateway-apim-test.vuce.gob.pe/pass-through-https-cert/cp2/sp-pagos/1.0/ordenes-pago/2287?</v>
      </c>
      <c r="T65" t="s">
        <v>110</v>
      </c>
      <c r="U65" t="str">
        <f t="shared" si="3"/>
        <v>https://gateway-apim-test.vuce.gob.pe/pass-through-https-cert/cp2/sp-pagos/1.0/ordenes-pago/2287?</v>
      </c>
      <c r="V65" t="s">
        <v>100</v>
      </c>
    </row>
    <row r="66" spans="2:22" x14ac:dyDescent="0.25">
      <c r="B66" s="45" t="s">
        <v>21</v>
      </c>
      <c r="C66" s="45" t="s">
        <v>22</v>
      </c>
      <c r="D66" s="45" t="s">
        <v>23</v>
      </c>
      <c r="E66" s="45" t="s">
        <v>42</v>
      </c>
      <c r="F66" s="45" t="s">
        <v>25</v>
      </c>
      <c r="G66" s="45" t="s">
        <v>109</v>
      </c>
      <c r="H66" s="45" t="s">
        <v>27</v>
      </c>
      <c r="I66" s="45" t="s">
        <v>37</v>
      </c>
      <c r="J66" s="45">
        <v>101</v>
      </c>
      <c r="K66" s="45" t="s">
        <v>29</v>
      </c>
      <c r="L66" s="45" t="s">
        <v>30</v>
      </c>
      <c r="M66" s="45" t="s">
        <v>31</v>
      </c>
      <c r="N66" s="45">
        <v>20100010136</v>
      </c>
      <c r="O66" s="45" t="str">
        <f t="shared" ref="O66:O129" si="9">MID(G66,FIND("/cp2/",G66)+5,FIND("/",G66,FIND("/cp2/",G66)+5)-FIND("/cp2/",G66)-5)</f>
        <v>sp-pagos</v>
      </c>
      <c r="P66" s="45" t="s">
        <v>109</v>
      </c>
      <c r="Q66" s="46">
        <f t="shared" ref="Q66:Q129" si="10">LEN(P66)</f>
        <v>113</v>
      </c>
      <c r="R66" s="46">
        <f t="shared" ref="R66:R129" si="11">LEN(S66)</f>
        <v>98</v>
      </c>
      <c r="S66" t="str">
        <f t="shared" si="8"/>
        <v xml:space="preserve"> https://gateway-apim-test.vuce.gob.pe/pass-through-https-cert/cp2/sp-pagos/1.0/ordenes-pago/2287?</v>
      </c>
      <c r="T66" t="s">
        <v>110</v>
      </c>
      <c r="U66" t="str">
        <f t="shared" si="3"/>
        <v>https://gateway-apim-test.vuce.gob.pe/pass-through-https-cert/cp2/sp-pagos/1.0/ordenes-pago/2287?</v>
      </c>
      <c r="V66" t="s">
        <v>100</v>
      </c>
    </row>
    <row r="67" spans="2:22" x14ac:dyDescent="0.25">
      <c r="B67" s="45" t="s">
        <v>21</v>
      </c>
      <c r="C67" s="45" t="s">
        <v>22</v>
      </c>
      <c r="D67" s="45" t="s">
        <v>23</v>
      </c>
      <c r="E67" s="45" t="s">
        <v>42</v>
      </c>
      <c r="F67" s="45" t="s">
        <v>25</v>
      </c>
      <c r="G67" s="45" t="s">
        <v>109</v>
      </c>
      <c r="H67" s="45" t="s">
        <v>27</v>
      </c>
      <c r="I67" s="45" t="s">
        <v>37</v>
      </c>
      <c r="J67" s="45">
        <v>101</v>
      </c>
      <c r="K67" s="45" t="s">
        <v>29</v>
      </c>
      <c r="L67" s="45" t="s">
        <v>30</v>
      </c>
      <c r="M67" s="45" t="s">
        <v>31</v>
      </c>
      <c r="N67" s="45">
        <v>20100010136</v>
      </c>
      <c r="O67" s="45" t="str">
        <f t="shared" si="9"/>
        <v>sp-pagos</v>
      </c>
      <c r="P67" s="45" t="s">
        <v>109</v>
      </c>
      <c r="Q67" s="46">
        <f t="shared" si="10"/>
        <v>113</v>
      </c>
      <c r="R67" s="46">
        <f t="shared" si="11"/>
        <v>98</v>
      </c>
      <c r="S67" t="str">
        <f t="shared" si="8"/>
        <v xml:space="preserve"> https://gateway-apim-test.vuce.gob.pe/pass-through-https-cert/cp2/sp-pagos/1.0/ordenes-pago/2287?</v>
      </c>
      <c r="T67" t="s">
        <v>110</v>
      </c>
      <c r="U67" t="str">
        <f t="shared" ref="U67:U130" si="12">TRIM(T67)</f>
        <v>https://gateway-apim-test.vuce.gob.pe/pass-through-https-cert/cp2/sp-pagos/1.0/ordenes-pago/2287?</v>
      </c>
      <c r="V67" t="s">
        <v>100</v>
      </c>
    </row>
    <row r="68" spans="2:22" x14ac:dyDescent="0.25">
      <c r="B68" s="45" t="s">
        <v>21</v>
      </c>
      <c r="C68" s="45" t="s">
        <v>22</v>
      </c>
      <c r="D68" s="45" t="s">
        <v>23</v>
      </c>
      <c r="E68" s="45" t="s">
        <v>42</v>
      </c>
      <c r="F68" s="45" t="s">
        <v>25</v>
      </c>
      <c r="G68" s="45" t="s">
        <v>109</v>
      </c>
      <c r="H68" s="45" t="s">
        <v>27</v>
      </c>
      <c r="I68" s="45" t="s">
        <v>37</v>
      </c>
      <c r="J68" s="45">
        <v>101</v>
      </c>
      <c r="K68" s="45" t="s">
        <v>29</v>
      </c>
      <c r="L68" s="45" t="s">
        <v>30</v>
      </c>
      <c r="M68" s="45" t="s">
        <v>31</v>
      </c>
      <c r="N68" s="45">
        <v>20100010136</v>
      </c>
      <c r="O68" s="45" t="str">
        <f t="shared" si="9"/>
        <v>sp-pagos</v>
      </c>
      <c r="P68" s="45" t="s">
        <v>109</v>
      </c>
      <c r="Q68" s="46">
        <f t="shared" si="10"/>
        <v>113</v>
      </c>
      <c r="R68" s="46">
        <f t="shared" si="11"/>
        <v>98</v>
      </c>
      <c r="S68" t="str">
        <f t="shared" si="8"/>
        <v xml:space="preserve"> https://gateway-apim-test.vuce.gob.pe/pass-through-https-cert/cp2/sp-pagos/1.0/ordenes-pago/2287?</v>
      </c>
      <c r="T68" t="s">
        <v>110</v>
      </c>
      <c r="U68" t="str">
        <f t="shared" si="12"/>
        <v>https://gateway-apim-test.vuce.gob.pe/pass-through-https-cert/cp2/sp-pagos/1.0/ordenes-pago/2287?</v>
      </c>
      <c r="V68" t="s">
        <v>100</v>
      </c>
    </row>
    <row r="69" spans="2:22" x14ac:dyDescent="0.25">
      <c r="B69" s="45" t="s">
        <v>21</v>
      </c>
      <c r="C69" s="45" t="s">
        <v>22</v>
      </c>
      <c r="D69" s="45" t="s">
        <v>23</v>
      </c>
      <c r="E69" s="45" t="s">
        <v>43</v>
      </c>
      <c r="F69" s="45" t="s">
        <v>25</v>
      </c>
      <c r="G69" s="45" t="s">
        <v>109</v>
      </c>
      <c r="H69" s="45" t="s">
        <v>27</v>
      </c>
      <c r="I69" s="45" t="s">
        <v>37</v>
      </c>
      <c r="J69" s="45">
        <v>101</v>
      </c>
      <c r="K69" s="45" t="s">
        <v>29</v>
      </c>
      <c r="L69" s="45" t="s">
        <v>30</v>
      </c>
      <c r="M69" s="45" t="s">
        <v>31</v>
      </c>
      <c r="N69" s="45">
        <v>20100010136</v>
      </c>
      <c r="O69" s="45" t="str">
        <f t="shared" si="9"/>
        <v>sp-pagos</v>
      </c>
      <c r="P69" s="45" t="s">
        <v>109</v>
      </c>
      <c r="Q69" s="46">
        <f t="shared" si="10"/>
        <v>113</v>
      </c>
      <c r="R69" s="46">
        <f t="shared" si="11"/>
        <v>98</v>
      </c>
      <c r="S69" t="str">
        <f t="shared" si="8"/>
        <v xml:space="preserve"> https://gateway-apim-test.vuce.gob.pe/pass-through-https-cert/cp2/sp-pagos/1.0/ordenes-pago/2287?</v>
      </c>
      <c r="T69" t="s">
        <v>110</v>
      </c>
      <c r="U69" t="str">
        <f t="shared" si="12"/>
        <v>https://gateway-apim-test.vuce.gob.pe/pass-through-https-cert/cp2/sp-pagos/1.0/ordenes-pago/2287?</v>
      </c>
      <c r="V69" t="s">
        <v>100</v>
      </c>
    </row>
    <row r="70" spans="2:22" x14ac:dyDescent="0.25">
      <c r="B70" s="45" t="s">
        <v>21</v>
      </c>
      <c r="C70" s="45" t="s">
        <v>22</v>
      </c>
      <c r="D70" s="45" t="s">
        <v>23</v>
      </c>
      <c r="E70" s="45" t="s">
        <v>43</v>
      </c>
      <c r="F70" s="45" t="s">
        <v>25</v>
      </c>
      <c r="G70" s="45" t="s">
        <v>109</v>
      </c>
      <c r="H70" s="45" t="s">
        <v>27</v>
      </c>
      <c r="I70" s="45" t="s">
        <v>37</v>
      </c>
      <c r="J70" s="45">
        <v>101</v>
      </c>
      <c r="K70" s="45" t="s">
        <v>29</v>
      </c>
      <c r="L70" s="45" t="s">
        <v>30</v>
      </c>
      <c r="M70" s="45" t="s">
        <v>31</v>
      </c>
      <c r="N70" s="45">
        <v>20100010136</v>
      </c>
      <c r="O70" s="45" t="str">
        <f t="shared" si="9"/>
        <v>sp-pagos</v>
      </c>
      <c r="P70" s="45" t="s">
        <v>109</v>
      </c>
      <c r="Q70" s="46">
        <f t="shared" si="10"/>
        <v>113</v>
      </c>
      <c r="R70" s="46">
        <f t="shared" si="11"/>
        <v>98</v>
      </c>
      <c r="S70" t="str">
        <f t="shared" si="8"/>
        <v xml:space="preserve"> https://gateway-apim-test.vuce.gob.pe/pass-through-https-cert/cp2/sp-pagos/1.0/ordenes-pago/2287?</v>
      </c>
      <c r="T70" t="s">
        <v>110</v>
      </c>
      <c r="U70" t="str">
        <f t="shared" si="12"/>
        <v>https://gateway-apim-test.vuce.gob.pe/pass-through-https-cert/cp2/sp-pagos/1.0/ordenes-pago/2287?</v>
      </c>
      <c r="V70" t="s">
        <v>100</v>
      </c>
    </row>
    <row r="71" spans="2:22" x14ac:dyDescent="0.25">
      <c r="B71" s="45" t="s">
        <v>21</v>
      </c>
      <c r="C71" s="45" t="s">
        <v>22</v>
      </c>
      <c r="D71" s="45" t="s">
        <v>23</v>
      </c>
      <c r="E71" s="45" t="s">
        <v>43</v>
      </c>
      <c r="F71" s="45" t="s">
        <v>25</v>
      </c>
      <c r="G71" s="45" t="s">
        <v>109</v>
      </c>
      <c r="H71" s="45" t="s">
        <v>27</v>
      </c>
      <c r="I71" s="45" t="s">
        <v>37</v>
      </c>
      <c r="J71" s="45">
        <v>101</v>
      </c>
      <c r="K71" s="45" t="s">
        <v>29</v>
      </c>
      <c r="L71" s="45" t="s">
        <v>30</v>
      </c>
      <c r="M71" s="45" t="s">
        <v>31</v>
      </c>
      <c r="N71" s="45">
        <v>20100010136</v>
      </c>
      <c r="O71" s="45" t="str">
        <f t="shared" si="9"/>
        <v>sp-pagos</v>
      </c>
      <c r="P71" s="45" t="s">
        <v>109</v>
      </c>
      <c r="Q71" s="46">
        <f t="shared" si="10"/>
        <v>113</v>
      </c>
      <c r="R71" s="46">
        <f t="shared" si="11"/>
        <v>98</v>
      </c>
      <c r="S71" t="str">
        <f t="shared" si="8"/>
        <v xml:space="preserve"> https://gateway-apim-test.vuce.gob.pe/pass-through-https-cert/cp2/sp-pagos/1.0/ordenes-pago/2287?</v>
      </c>
      <c r="T71" t="s">
        <v>110</v>
      </c>
      <c r="U71" t="str">
        <f t="shared" si="12"/>
        <v>https://gateway-apim-test.vuce.gob.pe/pass-through-https-cert/cp2/sp-pagos/1.0/ordenes-pago/2287?</v>
      </c>
      <c r="V71" t="s">
        <v>100</v>
      </c>
    </row>
    <row r="72" spans="2:22" x14ac:dyDescent="0.25">
      <c r="B72" s="45" t="s">
        <v>21</v>
      </c>
      <c r="C72" s="45" t="s">
        <v>22</v>
      </c>
      <c r="D72" s="45" t="s">
        <v>23</v>
      </c>
      <c r="E72" s="45" t="s">
        <v>96</v>
      </c>
      <c r="F72" s="45" t="s">
        <v>25</v>
      </c>
      <c r="G72" s="45" t="s">
        <v>109</v>
      </c>
      <c r="H72" s="45" t="s">
        <v>111</v>
      </c>
      <c r="I72" s="45" t="s">
        <v>37</v>
      </c>
      <c r="J72" s="45">
        <v>101</v>
      </c>
      <c r="K72" s="45" t="s">
        <v>29</v>
      </c>
      <c r="L72" s="45" t="s">
        <v>30</v>
      </c>
      <c r="M72" s="45" t="s">
        <v>31</v>
      </c>
      <c r="N72" s="45">
        <v>20100010136</v>
      </c>
      <c r="O72" s="45" t="str">
        <f t="shared" si="9"/>
        <v>sp-pagos</v>
      </c>
      <c r="P72" s="45" t="s">
        <v>109</v>
      </c>
      <c r="Q72" s="46">
        <f t="shared" si="10"/>
        <v>113</v>
      </c>
      <c r="R72" s="46">
        <f t="shared" si="11"/>
        <v>98</v>
      </c>
      <c r="S72" t="str">
        <f t="shared" si="8"/>
        <v xml:space="preserve"> https://gateway-apim-test.vuce.gob.pe/pass-through-https-cert/cp2/sp-pagos/1.0/ordenes-pago/2287?</v>
      </c>
      <c r="T72" t="s">
        <v>110</v>
      </c>
      <c r="U72" t="str">
        <f t="shared" si="12"/>
        <v>https://gateway-apim-test.vuce.gob.pe/pass-through-https-cert/cp2/sp-pagos/1.0/ordenes-pago/2287?</v>
      </c>
      <c r="V72" t="s">
        <v>100</v>
      </c>
    </row>
    <row r="73" spans="2:22" x14ac:dyDescent="0.25">
      <c r="B73" s="45" t="s">
        <v>21</v>
      </c>
      <c r="C73" s="45" t="s">
        <v>22</v>
      </c>
      <c r="D73" s="45" t="s">
        <v>23</v>
      </c>
      <c r="E73" s="45" t="s">
        <v>42</v>
      </c>
      <c r="F73" s="45" t="s">
        <v>25</v>
      </c>
      <c r="G73" s="45" t="s">
        <v>112</v>
      </c>
      <c r="H73" s="45" t="s">
        <v>27</v>
      </c>
      <c r="I73" s="45" t="s">
        <v>37</v>
      </c>
      <c r="J73" s="45">
        <v>101</v>
      </c>
      <c r="K73" s="45" t="s">
        <v>29</v>
      </c>
      <c r="L73" s="45" t="s">
        <v>30</v>
      </c>
      <c r="M73" s="45" t="s">
        <v>31</v>
      </c>
      <c r="N73" s="45">
        <v>20100010136</v>
      </c>
      <c r="O73" s="45" t="str">
        <f t="shared" si="9"/>
        <v>sp-pagos</v>
      </c>
      <c r="P73" s="45" t="s">
        <v>112</v>
      </c>
      <c r="Q73" s="46">
        <f t="shared" si="10"/>
        <v>155</v>
      </c>
      <c r="R73" s="46">
        <f t="shared" si="11"/>
        <v>107</v>
      </c>
      <c r="S73" t="str">
        <f>MID(P73,1,107)</f>
        <v xml:space="preserve"> https://gateway-apim-test.vuce.gob.pe/pass-through-https-cert/cp2/sp-pagos/1.0/ordenes-pago/regla-negocio?</v>
      </c>
      <c r="T73" t="s">
        <v>113</v>
      </c>
      <c r="U73" t="str">
        <f t="shared" si="12"/>
        <v>https://gateway-apim-test.vuce.gob.pe/pass-through-https-cert/cp2/sp-pagos/1.0/ordenes-pago/regla-negocio?</v>
      </c>
      <c r="V73" t="s">
        <v>100</v>
      </c>
    </row>
    <row r="74" spans="2:22" x14ac:dyDescent="0.25">
      <c r="B74" s="45" t="s">
        <v>21</v>
      </c>
      <c r="C74" s="45" t="s">
        <v>22</v>
      </c>
      <c r="D74" s="45" t="s">
        <v>23</v>
      </c>
      <c r="E74" s="45" t="s">
        <v>43</v>
      </c>
      <c r="F74" s="45" t="s">
        <v>25</v>
      </c>
      <c r="G74" s="45" t="s">
        <v>112</v>
      </c>
      <c r="H74" s="45" t="s">
        <v>27</v>
      </c>
      <c r="I74" s="45" t="s">
        <v>37</v>
      </c>
      <c r="J74" s="45">
        <v>101</v>
      </c>
      <c r="K74" s="45" t="s">
        <v>29</v>
      </c>
      <c r="L74" s="45" t="s">
        <v>30</v>
      </c>
      <c r="M74" s="45" t="s">
        <v>31</v>
      </c>
      <c r="N74" s="45">
        <v>20100010136</v>
      </c>
      <c r="O74" s="45" t="str">
        <f t="shared" si="9"/>
        <v>sp-pagos</v>
      </c>
      <c r="P74" s="45" t="s">
        <v>112</v>
      </c>
      <c r="Q74" s="46">
        <f t="shared" si="10"/>
        <v>155</v>
      </c>
      <c r="R74" s="46">
        <f t="shared" si="11"/>
        <v>107</v>
      </c>
      <c r="S74" t="str">
        <f>MID(P74,1,107)</f>
        <v xml:space="preserve"> https://gateway-apim-test.vuce.gob.pe/pass-through-https-cert/cp2/sp-pagos/1.0/ordenes-pago/regla-negocio?</v>
      </c>
      <c r="T74" t="s">
        <v>113</v>
      </c>
      <c r="U74" t="str">
        <f t="shared" si="12"/>
        <v>https://gateway-apim-test.vuce.gob.pe/pass-through-https-cert/cp2/sp-pagos/1.0/ordenes-pago/regla-negocio?</v>
      </c>
      <c r="V74" t="s">
        <v>100</v>
      </c>
    </row>
    <row r="75" spans="2:22" x14ac:dyDescent="0.25">
      <c r="B75" s="45" t="s">
        <v>21</v>
      </c>
      <c r="C75" s="45" t="s">
        <v>22</v>
      </c>
      <c r="D75" s="45" t="s">
        <v>23</v>
      </c>
      <c r="E75" s="45" t="s">
        <v>40</v>
      </c>
      <c r="F75" s="45" t="s">
        <v>25</v>
      </c>
      <c r="G75" s="45" t="s">
        <v>114</v>
      </c>
      <c r="H75" s="45" t="s">
        <v>27</v>
      </c>
      <c r="I75" s="45" t="s">
        <v>41</v>
      </c>
      <c r="J75" s="45">
        <v>101</v>
      </c>
      <c r="K75" s="45" t="s">
        <v>29</v>
      </c>
      <c r="L75" s="45" t="s">
        <v>30</v>
      </c>
      <c r="M75" s="45" t="s">
        <v>31</v>
      </c>
      <c r="N75" s="45">
        <v>20100010136</v>
      </c>
      <c r="O75" s="45" t="str">
        <f t="shared" si="9"/>
        <v>sp-pagos</v>
      </c>
      <c r="P75" s="45" t="s">
        <v>114</v>
      </c>
      <c r="Q75" s="46">
        <f t="shared" si="10"/>
        <v>121</v>
      </c>
      <c r="R75" s="46">
        <f t="shared" si="11"/>
        <v>121</v>
      </c>
      <c r="S75" t="str">
        <f>+P75</f>
        <v xml:space="preserve"> https://gateway-apim-test.vuce.gob.pe/pass-through-https-cert/cp2/sp-pagos/1.0/pagos/escala/2287/detalles-declaracion/1 </v>
      </c>
      <c r="T75" t="s">
        <v>114</v>
      </c>
      <c r="U75" t="str">
        <f t="shared" si="12"/>
        <v>https://gateway-apim-test.vuce.gob.pe/pass-through-https-cert/cp2/sp-pagos/1.0/pagos/escala/2287/detalles-declaracion/1</v>
      </c>
      <c r="V75" t="s">
        <v>100</v>
      </c>
    </row>
    <row r="76" spans="2:22" x14ac:dyDescent="0.25">
      <c r="B76" s="45" t="s">
        <v>21</v>
      </c>
      <c r="C76" s="45" t="s">
        <v>22</v>
      </c>
      <c r="D76" s="45" t="s">
        <v>23</v>
      </c>
      <c r="E76" s="45" t="s">
        <v>40</v>
      </c>
      <c r="F76" s="45" t="s">
        <v>25</v>
      </c>
      <c r="G76" s="45" t="s">
        <v>114</v>
      </c>
      <c r="H76" s="45" t="s">
        <v>27</v>
      </c>
      <c r="I76" s="45" t="s">
        <v>41</v>
      </c>
      <c r="J76" s="45">
        <v>101</v>
      </c>
      <c r="K76" s="45" t="s">
        <v>29</v>
      </c>
      <c r="L76" s="45" t="s">
        <v>30</v>
      </c>
      <c r="M76" s="45" t="s">
        <v>31</v>
      </c>
      <c r="N76" s="45">
        <v>20100010136</v>
      </c>
      <c r="O76" s="45" t="str">
        <f t="shared" si="9"/>
        <v>sp-pagos</v>
      </c>
      <c r="P76" s="45" t="s">
        <v>114</v>
      </c>
      <c r="Q76" s="46">
        <f t="shared" si="10"/>
        <v>121</v>
      </c>
      <c r="R76" s="46">
        <f t="shared" si="11"/>
        <v>121</v>
      </c>
      <c r="S76" t="str">
        <f>+P76</f>
        <v xml:space="preserve"> https://gateway-apim-test.vuce.gob.pe/pass-through-https-cert/cp2/sp-pagos/1.0/pagos/escala/2287/detalles-declaracion/1 </v>
      </c>
      <c r="T76" t="s">
        <v>114</v>
      </c>
      <c r="U76" t="str">
        <f t="shared" si="12"/>
        <v>https://gateway-apim-test.vuce.gob.pe/pass-through-https-cert/cp2/sp-pagos/1.0/pagos/escala/2287/detalles-declaracion/1</v>
      </c>
      <c r="V76" t="s">
        <v>100</v>
      </c>
    </row>
    <row r="77" spans="2:22" x14ac:dyDescent="0.25">
      <c r="B77" s="45" t="s">
        <v>21</v>
      </c>
      <c r="C77" s="45" t="s">
        <v>22</v>
      </c>
      <c r="D77" s="45" t="s">
        <v>23</v>
      </c>
      <c r="E77" s="45" t="s">
        <v>42</v>
      </c>
      <c r="F77" s="45" t="s">
        <v>25</v>
      </c>
      <c r="G77" s="45" t="s">
        <v>114</v>
      </c>
      <c r="H77" s="45" t="s">
        <v>27</v>
      </c>
      <c r="I77" s="45" t="s">
        <v>37</v>
      </c>
      <c r="J77" s="45">
        <v>101</v>
      </c>
      <c r="K77" s="45" t="s">
        <v>29</v>
      </c>
      <c r="L77" s="45" t="s">
        <v>30</v>
      </c>
      <c r="M77" s="45" t="s">
        <v>31</v>
      </c>
      <c r="N77" s="45">
        <v>20100010136</v>
      </c>
      <c r="O77" s="45" t="str">
        <f t="shared" si="9"/>
        <v>sp-pagos</v>
      </c>
      <c r="P77" s="45" t="s">
        <v>114</v>
      </c>
      <c r="Q77" s="46">
        <f t="shared" si="10"/>
        <v>121</v>
      </c>
      <c r="R77" s="46">
        <f t="shared" si="11"/>
        <v>121</v>
      </c>
      <c r="S77" t="str">
        <f>+P77</f>
        <v xml:space="preserve"> https://gateway-apim-test.vuce.gob.pe/pass-through-https-cert/cp2/sp-pagos/1.0/pagos/escala/2287/detalles-declaracion/1 </v>
      </c>
      <c r="T77" t="s">
        <v>114</v>
      </c>
      <c r="U77" t="str">
        <f t="shared" si="12"/>
        <v>https://gateway-apim-test.vuce.gob.pe/pass-through-https-cert/cp2/sp-pagos/1.0/pagos/escala/2287/detalles-declaracion/1</v>
      </c>
      <c r="V77" t="s">
        <v>100</v>
      </c>
    </row>
    <row r="78" spans="2:22" x14ac:dyDescent="0.25">
      <c r="B78" s="45" t="s">
        <v>21</v>
      </c>
      <c r="C78" s="45" t="s">
        <v>22</v>
      </c>
      <c r="D78" s="45" t="s">
        <v>23</v>
      </c>
      <c r="E78" s="45" t="s">
        <v>43</v>
      </c>
      <c r="F78" s="45" t="s">
        <v>25</v>
      </c>
      <c r="G78" s="45" t="s">
        <v>114</v>
      </c>
      <c r="H78" s="45" t="s">
        <v>27</v>
      </c>
      <c r="I78" s="45" t="s">
        <v>37</v>
      </c>
      <c r="J78" s="45">
        <v>101</v>
      </c>
      <c r="K78" s="45" t="s">
        <v>29</v>
      </c>
      <c r="L78" s="45" t="s">
        <v>30</v>
      </c>
      <c r="M78" s="45" t="s">
        <v>31</v>
      </c>
      <c r="N78" s="45">
        <v>20100010136</v>
      </c>
      <c r="O78" s="45" t="str">
        <f t="shared" si="9"/>
        <v>sp-pagos</v>
      </c>
      <c r="P78" s="45" t="s">
        <v>114</v>
      </c>
      <c r="Q78" s="46">
        <f t="shared" si="10"/>
        <v>121</v>
      </c>
      <c r="R78" s="46">
        <f t="shared" si="11"/>
        <v>121</v>
      </c>
      <c r="S78" t="str">
        <f>+P78</f>
        <v xml:space="preserve"> https://gateway-apim-test.vuce.gob.pe/pass-through-https-cert/cp2/sp-pagos/1.0/pagos/escala/2287/detalles-declaracion/1 </v>
      </c>
      <c r="T78" t="s">
        <v>114</v>
      </c>
      <c r="U78" t="str">
        <f t="shared" si="12"/>
        <v>https://gateway-apim-test.vuce.gob.pe/pass-through-https-cert/cp2/sp-pagos/1.0/pagos/escala/2287/detalles-declaracion/1</v>
      </c>
      <c r="V78" t="s">
        <v>100</v>
      </c>
    </row>
    <row r="79" spans="2:22" x14ac:dyDescent="0.25">
      <c r="B79" s="45" t="s">
        <v>21</v>
      </c>
      <c r="C79" s="45" t="s">
        <v>22</v>
      </c>
      <c r="D79" s="45" t="s">
        <v>23</v>
      </c>
      <c r="E79" s="45" t="s">
        <v>35</v>
      </c>
      <c r="F79" s="45" t="s">
        <v>61</v>
      </c>
      <c r="G79" s="45" t="s">
        <v>115</v>
      </c>
      <c r="H79" s="45" t="s">
        <v>116</v>
      </c>
      <c r="I79" s="45" t="s">
        <v>37</v>
      </c>
      <c r="J79" s="45">
        <v>101</v>
      </c>
      <c r="K79" s="45" t="s">
        <v>29</v>
      </c>
      <c r="L79" s="45" t="s">
        <v>30</v>
      </c>
      <c r="M79" s="45" t="s">
        <v>93</v>
      </c>
      <c r="N79" s="45">
        <v>20100010136</v>
      </c>
      <c r="O79" s="45" t="str">
        <f t="shared" si="9"/>
        <v>tramiteyrectificacion-command</v>
      </c>
      <c r="P79" s="45" t="s">
        <v>115</v>
      </c>
      <c r="Q79" s="46">
        <f t="shared" si="10"/>
        <v>120</v>
      </c>
      <c r="R79" s="46">
        <f t="shared" si="11"/>
        <v>120</v>
      </c>
      <c r="S79" t="str">
        <f>+P79</f>
        <v xml:space="preserve"> https://gateway-apim-test.vuce.gob.pe/pass-through-https-cert/cp2/tramiteyrectificacion-command/1.0/declaracion-jurada </v>
      </c>
      <c r="T79" t="s">
        <v>115</v>
      </c>
      <c r="U79" t="str">
        <f t="shared" si="12"/>
        <v>https://gateway-apim-test.vuce.gob.pe/pass-through-https-cert/cp2/tramiteyrectificacion-command/1.0/declaracion-jurada</v>
      </c>
      <c r="V79" t="s">
        <v>117</v>
      </c>
    </row>
    <row r="80" spans="2:22" x14ac:dyDescent="0.25">
      <c r="B80" s="45" t="s">
        <v>21</v>
      </c>
      <c r="C80" s="45" t="s">
        <v>22</v>
      </c>
      <c r="D80" s="45" t="s">
        <v>23</v>
      </c>
      <c r="E80" s="45" t="s">
        <v>35</v>
      </c>
      <c r="F80" s="45" t="s">
        <v>25</v>
      </c>
      <c r="G80" s="45" t="s">
        <v>118</v>
      </c>
      <c r="H80" s="45" t="s">
        <v>27</v>
      </c>
      <c r="I80" s="45" t="s">
        <v>37</v>
      </c>
      <c r="J80" s="45">
        <v>101</v>
      </c>
      <c r="K80" s="45" t="s">
        <v>29</v>
      </c>
      <c r="L80" s="45" t="s">
        <v>30</v>
      </c>
      <c r="M80" s="45" t="s">
        <v>31</v>
      </c>
      <c r="N80" s="45">
        <v>20100010136</v>
      </c>
      <c r="O80" s="45" t="str">
        <f t="shared" si="9"/>
        <v>tramiteyrectificacion-query</v>
      </c>
      <c r="P80" s="45" t="s">
        <v>118</v>
      </c>
      <c r="Q80" s="46">
        <f t="shared" si="10"/>
        <v>194</v>
      </c>
      <c r="R80" s="46">
        <f t="shared" si="11"/>
        <v>118</v>
      </c>
      <c r="S80" t="str">
        <f>MID(P80,1,118)</f>
        <v xml:space="preserve"> https://gateway-apim-test.vuce.gob.pe/pass-through-https-cert/cp2/tramiteyrectificacion-query/1.0/declaracion-jurada?</v>
      </c>
      <c r="T80" t="s">
        <v>119</v>
      </c>
      <c r="U80" t="str">
        <f t="shared" si="12"/>
        <v>https://gateway-apim-test.vuce.gob.pe/pass-through-https-cert/cp2/tramiteyrectificacion-query/1.0/declaracion-jurada?</v>
      </c>
      <c r="V80" t="s">
        <v>120</v>
      </c>
    </row>
    <row r="81" spans="2:22" x14ac:dyDescent="0.25">
      <c r="B81" s="45" t="s">
        <v>21</v>
      </c>
      <c r="C81" s="45" t="s">
        <v>22</v>
      </c>
      <c r="D81" s="45" t="s">
        <v>23</v>
      </c>
      <c r="E81" s="45" t="s">
        <v>35</v>
      </c>
      <c r="F81" s="45" t="s">
        <v>25</v>
      </c>
      <c r="G81" s="45" t="s">
        <v>118</v>
      </c>
      <c r="H81" s="45" t="s">
        <v>27</v>
      </c>
      <c r="I81" s="45" t="s">
        <v>37</v>
      </c>
      <c r="J81" s="45">
        <v>101</v>
      </c>
      <c r="K81" s="45" t="s">
        <v>29</v>
      </c>
      <c r="L81" s="45" t="s">
        <v>30</v>
      </c>
      <c r="M81" s="45" t="s">
        <v>31</v>
      </c>
      <c r="N81" s="45">
        <v>20100010136</v>
      </c>
      <c r="O81" s="45" t="str">
        <f t="shared" si="9"/>
        <v>tramiteyrectificacion-query</v>
      </c>
      <c r="P81" s="45" t="s">
        <v>118</v>
      </c>
      <c r="Q81" s="46">
        <f t="shared" si="10"/>
        <v>194</v>
      </c>
      <c r="R81" s="46">
        <f t="shared" si="11"/>
        <v>118</v>
      </c>
      <c r="S81" t="str">
        <f>MID(P81,1,118)</f>
        <v xml:space="preserve"> https://gateway-apim-test.vuce.gob.pe/pass-through-https-cert/cp2/tramiteyrectificacion-query/1.0/declaracion-jurada?</v>
      </c>
      <c r="T81" t="s">
        <v>119</v>
      </c>
      <c r="U81" t="str">
        <f t="shared" si="12"/>
        <v>https://gateway-apim-test.vuce.gob.pe/pass-through-https-cert/cp2/tramiteyrectificacion-query/1.0/declaracion-jurada?</v>
      </c>
      <c r="V81" t="s">
        <v>120</v>
      </c>
    </row>
    <row r="82" spans="2:22" x14ac:dyDescent="0.25">
      <c r="B82" s="45" t="s">
        <v>21</v>
      </c>
      <c r="C82" s="45" t="s">
        <v>22</v>
      </c>
      <c r="D82" s="45" t="s">
        <v>23</v>
      </c>
      <c r="E82" s="45" t="s">
        <v>40</v>
      </c>
      <c r="F82" s="45" t="s">
        <v>25</v>
      </c>
      <c r="G82" s="45" t="s">
        <v>118</v>
      </c>
      <c r="H82" s="45" t="s">
        <v>27</v>
      </c>
      <c r="I82" s="45" t="s">
        <v>41</v>
      </c>
      <c r="J82" s="45">
        <v>101</v>
      </c>
      <c r="K82" s="45" t="s">
        <v>29</v>
      </c>
      <c r="L82" s="45" t="s">
        <v>30</v>
      </c>
      <c r="M82" s="45" t="s">
        <v>31</v>
      </c>
      <c r="N82" s="45">
        <v>20100010136</v>
      </c>
      <c r="O82" s="45" t="str">
        <f t="shared" si="9"/>
        <v>tramiteyrectificacion-query</v>
      </c>
      <c r="P82" s="45" t="s">
        <v>118</v>
      </c>
      <c r="Q82" s="46">
        <f t="shared" si="10"/>
        <v>194</v>
      </c>
      <c r="R82" s="46">
        <f t="shared" si="11"/>
        <v>118</v>
      </c>
      <c r="S82" t="str">
        <f>MID(P82,1,118)</f>
        <v xml:space="preserve"> https://gateway-apim-test.vuce.gob.pe/pass-through-https-cert/cp2/tramiteyrectificacion-query/1.0/declaracion-jurada?</v>
      </c>
      <c r="T82" t="s">
        <v>119</v>
      </c>
      <c r="U82" t="str">
        <f t="shared" si="12"/>
        <v>https://gateway-apim-test.vuce.gob.pe/pass-through-https-cert/cp2/tramiteyrectificacion-query/1.0/declaracion-jurada?</v>
      </c>
      <c r="V82" t="s">
        <v>120</v>
      </c>
    </row>
    <row r="83" spans="2:22" x14ac:dyDescent="0.25">
      <c r="B83" s="45" t="s">
        <v>21</v>
      </c>
      <c r="C83" s="45" t="s">
        <v>22</v>
      </c>
      <c r="D83" s="45" t="s">
        <v>23</v>
      </c>
      <c r="E83" s="45" t="s">
        <v>35</v>
      </c>
      <c r="F83" s="45" t="s">
        <v>25</v>
      </c>
      <c r="G83" s="45" t="s">
        <v>121</v>
      </c>
      <c r="H83" s="45" t="s">
        <v>27</v>
      </c>
      <c r="I83" s="45" t="s">
        <v>37</v>
      </c>
      <c r="J83" s="45">
        <v>101</v>
      </c>
      <c r="K83" s="45" t="s">
        <v>29</v>
      </c>
      <c r="L83" s="45" t="s">
        <v>30</v>
      </c>
      <c r="M83" s="45" t="s">
        <v>31</v>
      </c>
      <c r="N83" s="45">
        <v>20100010136</v>
      </c>
      <c r="O83" s="45" t="str">
        <f t="shared" si="9"/>
        <v>tramiteyrectificacion-query</v>
      </c>
      <c r="P83" s="45" t="s">
        <v>121</v>
      </c>
      <c r="Q83" s="46">
        <f t="shared" si="10"/>
        <v>194</v>
      </c>
      <c r="R83" s="46">
        <f t="shared" si="11"/>
        <v>118</v>
      </c>
      <c r="S83" t="str">
        <f>MID(P83,1,118)</f>
        <v xml:space="preserve"> https://gateway-apim-test.vuce.gob.pe/pass-through-https-cert/cp2/tramiteyrectificacion-query/1.0/declaracion-jurada?</v>
      </c>
      <c r="T83" t="s">
        <v>119</v>
      </c>
      <c r="U83" t="str">
        <f t="shared" si="12"/>
        <v>https://gateway-apim-test.vuce.gob.pe/pass-through-https-cert/cp2/tramiteyrectificacion-query/1.0/declaracion-jurada?</v>
      </c>
      <c r="V83" t="s">
        <v>120</v>
      </c>
    </row>
    <row r="84" spans="2:22" x14ac:dyDescent="0.25">
      <c r="B84" s="45" t="s">
        <v>21</v>
      </c>
      <c r="C84" s="45" t="s">
        <v>22</v>
      </c>
      <c r="D84" s="45" t="s">
        <v>23</v>
      </c>
      <c r="E84" s="45" t="s">
        <v>35</v>
      </c>
      <c r="F84" s="45" t="s">
        <v>25</v>
      </c>
      <c r="G84" s="45" t="s">
        <v>121</v>
      </c>
      <c r="H84" s="45" t="s">
        <v>27</v>
      </c>
      <c r="I84" s="45" t="s">
        <v>37</v>
      </c>
      <c r="J84" s="45">
        <v>101</v>
      </c>
      <c r="K84" s="45" t="s">
        <v>29</v>
      </c>
      <c r="L84" s="45" t="s">
        <v>30</v>
      </c>
      <c r="M84" s="45" t="s">
        <v>31</v>
      </c>
      <c r="N84" s="45">
        <v>20100010136</v>
      </c>
      <c r="O84" s="45" t="str">
        <f t="shared" si="9"/>
        <v>tramiteyrectificacion-query</v>
      </c>
      <c r="P84" s="45" t="s">
        <v>121</v>
      </c>
      <c r="Q84" s="46">
        <f t="shared" si="10"/>
        <v>194</v>
      </c>
      <c r="R84" s="46">
        <f t="shared" si="11"/>
        <v>118</v>
      </c>
      <c r="S84" t="str">
        <f>MID(P84,1,118)</f>
        <v xml:space="preserve"> https://gateway-apim-test.vuce.gob.pe/pass-through-https-cert/cp2/tramiteyrectificacion-query/1.0/declaracion-jurada?</v>
      </c>
      <c r="T84" t="s">
        <v>119</v>
      </c>
      <c r="U84" t="str">
        <f t="shared" si="12"/>
        <v>https://gateway-apim-test.vuce.gob.pe/pass-through-https-cert/cp2/tramiteyrectificacion-query/1.0/declaracion-jurada?</v>
      </c>
      <c r="V84" t="s">
        <v>120</v>
      </c>
    </row>
    <row r="85" spans="2:22" x14ac:dyDescent="0.25">
      <c r="B85" s="45" t="s">
        <v>21</v>
      </c>
      <c r="C85" s="45" t="s">
        <v>22</v>
      </c>
      <c r="D85" s="45" t="s">
        <v>23</v>
      </c>
      <c r="E85" s="45" t="s">
        <v>35</v>
      </c>
      <c r="F85" s="45" t="s">
        <v>25</v>
      </c>
      <c r="G85" s="45" t="s">
        <v>122</v>
      </c>
      <c r="H85" s="45" t="s">
        <v>27</v>
      </c>
      <c r="I85" s="45" t="s">
        <v>37</v>
      </c>
      <c r="J85" s="45">
        <v>101</v>
      </c>
      <c r="K85" s="45" t="s">
        <v>29</v>
      </c>
      <c r="L85" s="45" t="s">
        <v>30</v>
      </c>
      <c r="M85" s="45" t="s">
        <v>31</v>
      </c>
      <c r="N85" s="45">
        <v>20100010136</v>
      </c>
      <c r="O85" s="45" t="str">
        <f t="shared" si="9"/>
        <v>tramiteyrectificacion-query</v>
      </c>
      <c r="P85" s="45" t="s">
        <v>122</v>
      </c>
      <c r="Q85" s="46">
        <f t="shared" si="10"/>
        <v>153</v>
      </c>
      <c r="R85" s="46">
        <f t="shared" si="11"/>
        <v>117</v>
      </c>
      <c r="S85" t="str">
        <f>MID(P85,1,117)</f>
        <v xml:space="preserve"> https://gateway-apim-test.vuce.gob.pe/pass-through-https-cert/cp2/tramiteyrectificacion-query/1.0/ordenes-pago/2287?</v>
      </c>
      <c r="T85" t="s">
        <v>123</v>
      </c>
      <c r="U85" t="str">
        <f t="shared" si="12"/>
        <v>https://gateway-apim-test.vuce.gob.pe/pass-through-https-cert/cp2/tramiteyrectificacion-query/1.0/ordenes-pago/2287?</v>
      </c>
      <c r="V85" t="s">
        <v>120</v>
      </c>
    </row>
    <row r="86" spans="2:22" x14ac:dyDescent="0.25">
      <c r="B86" s="45" t="s">
        <v>21</v>
      </c>
      <c r="C86" s="45" t="s">
        <v>22</v>
      </c>
      <c r="D86" s="45" t="s">
        <v>23</v>
      </c>
      <c r="E86" s="45" t="s">
        <v>40</v>
      </c>
      <c r="F86" s="45" t="s">
        <v>25</v>
      </c>
      <c r="G86" s="45" t="s">
        <v>122</v>
      </c>
      <c r="H86" s="45" t="s">
        <v>27</v>
      </c>
      <c r="I86" s="45" t="s">
        <v>41</v>
      </c>
      <c r="J86" s="45">
        <v>101</v>
      </c>
      <c r="K86" s="45" t="s">
        <v>29</v>
      </c>
      <c r="L86" s="45" t="s">
        <v>30</v>
      </c>
      <c r="M86" s="45" t="s">
        <v>31</v>
      </c>
      <c r="N86" s="45">
        <v>20100010136</v>
      </c>
      <c r="O86" s="45" t="str">
        <f t="shared" si="9"/>
        <v>tramiteyrectificacion-query</v>
      </c>
      <c r="P86" s="45" t="s">
        <v>122</v>
      </c>
      <c r="Q86" s="46">
        <f t="shared" si="10"/>
        <v>153</v>
      </c>
      <c r="R86" s="46">
        <f t="shared" si="11"/>
        <v>117</v>
      </c>
      <c r="S86" t="str">
        <f>MID(P86,1,117)</f>
        <v xml:space="preserve"> https://gateway-apim-test.vuce.gob.pe/pass-through-https-cert/cp2/tramiteyrectificacion-query/1.0/ordenes-pago/2287?</v>
      </c>
      <c r="T86" t="s">
        <v>123</v>
      </c>
      <c r="U86" t="str">
        <f t="shared" si="12"/>
        <v>https://gateway-apim-test.vuce.gob.pe/pass-through-https-cert/cp2/tramiteyrectificacion-query/1.0/ordenes-pago/2287?</v>
      </c>
      <c r="V86" t="s">
        <v>120</v>
      </c>
    </row>
    <row r="87" spans="2:22" x14ac:dyDescent="0.25">
      <c r="B87" s="45" t="s">
        <v>21</v>
      </c>
      <c r="C87" s="45" t="s">
        <v>22</v>
      </c>
      <c r="D87" s="45" t="s">
        <v>23</v>
      </c>
      <c r="E87" s="45" t="s">
        <v>24</v>
      </c>
      <c r="F87" s="45" t="s">
        <v>25</v>
      </c>
      <c r="G87" s="45" t="s">
        <v>124</v>
      </c>
      <c r="H87" s="45" t="s">
        <v>27</v>
      </c>
      <c r="I87" s="45" t="s">
        <v>28</v>
      </c>
      <c r="J87" s="45">
        <v>101</v>
      </c>
      <c r="K87" s="45" t="s">
        <v>29</v>
      </c>
      <c r="L87" s="45" t="s">
        <v>30</v>
      </c>
      <c r="M87" s="45" t="s">
        <v>31</v>
      </c>
      <c r="N87" s="45">
        <v>20100010136</v>
      </c>
      <c r="O87" s="45" t="str">
        <f t="shared" si="9"/>
        <v>tramiteyrectificacion-query</v>
      </c>
      <c r="P87" s="45" t="s">
        <v>124</v>
      </c>
      <c r="Q87" s="46">
        <f t="shared" si="10"/>
        <v>147</v>
      </c>
      <c r="R87" s="46">
        <f t="shared" si="11"/>
        <v>133</v>
      </c>
      <c r="S87" t="str">
        <f t="shared" ref="S87:S96" si="13">MID(P87,1,133)</f>
        <v xml:space="preserve"> https://gateway-apim-test.vuce.gob.pe/pass-through-https-cert/cp2/tramiteyrectificacion-query/1.0/tramites/escala/2180/documento/81?</v>
      </c>
      <c r="T87" t="s">
        <v>125</v>
      </c>
      <c r="U87" t="str">
        <f t="shared" si="12"/>
        <v>https://gateway-apim-test.vuce.gob.pe/pass-through-https-cert/cp2/tramiteyrectificacion-query/1.0/tramites/escala/2180/documento/81?</v>
      </c>
      <c r="V87" t="s">
        <v>120</v>
      </c>
    </row>
    <row r="88" spans="2:22" x14ac:dyDescent="0.25">
      <c r="B88" s="45" t="s">
        <v>21</v>
      </c>
      <c r="C88" s="45" t="s">
        <v>22</v>
      </c>
      <c r="D88" s="45" t="s">
        <v>23</v>
      </c>
      <c r="E88" s="45" t="s">
        <v>24</v>
      </c>
      <c r="F88" s="45" t="s">
        <v>25</v>
      </c>
      <c r="G88" s="45" t="s">
        <v>124</v>
      </c>
      <c r="H88" s="45" t="s">
        <v>27</v>
      </c>
      <c r="I88" s="45" t="s">
        <v>28</v>
      </c>
      <c r="J88" s="45">
        <v>101</v>
      </c>
      <c r="K88" s="45" t="s">
        <v>29</v>
      </c>
      <c r="L88" s="45" t="s">
        <v>30</v>
      </c>
      <c r="M88" s="45" t="s">
        <v>31</v>
      </c>
      <c r="N88" s="45">
        <v>20100010136</v>
      </c>
      <c r="O88" s="45" t="str">
        <f t="shared" si="9"/>
        <v>tramiteyrectificacion-query</v>
      </c>
      <c r="P88" s="45" t="s">
        <v>124</v>
      </c>
      <c r="Q88" s="46">
        <f t="shared" si="10"/>
        <v>147</v>
      </c>
      <c r="R88" s="46">
        <f t="shared" si="11"/>
        <v>133</v>
      </c>
      <c r="S88" t="str">
        <f t="shared" si="13"/>
        <v xml:space="preserve"> https://gateway-apim-test.vuce.gob.pe/pass-through-https-cert/cp2/tramiteyrectificacion-query/1.0/tramites/escala/2180/documento/81?</v>
      </c>
      <c r="T88" t="s">
        <v>125</v>
      </c>
      <c r="U88" t="str">
        <f t="shared" si="12"/>
        <v>https://gateway-apim-test.vuce.gob.pe/pass-through-https-cert/cp2/tramiteyrectificacion-query/1.0/tramites/escala/2180/documento/81?</v>
      </c>
      <c r="V88" t="s">
        <v>120</v>
      </c>
    </row>
    <row r="89" spans="2:22" x14ac:dyDescent="0.25">
      <c r="B89" s="45" t="s">
        <v>21</v>
      </c>
      <c r="C89" s="45" t="s">
        <v>22</v>
      </c>
      <c r="D89" s="45" t="s">
        <v>23</v>
      </c>
      <c r="E89" s="45" t="s">
        <v>40</v>
      </c>
      <c r="F89" s="45" t="s">
        <v>25</v>
      </c>
      <c r="G89" s="45" t="s">
        <v>126</v>
      </c>
      <c r="H89" s="45" t="s">
        <v>27</v>
      </c>
      <c r="I89" s="45" t="s">
        <v>41</v>
      </c>
      <c r="J89" s="45">
        <v>101</v>
      </c>
      <c r="K89" s="45" t="s">
        <v>29</v>
      </c>
      <c r="L89" s="45" t="s">
        <v>30</v>
      </c>
      <c r="M89" s="45" t="s">
        <v>31</v>
      </c>
      <c r="N89" s="45">
        <v>20100010136</v>
      </c>
      <c r="O89" s="45" t="str">
        <f t="shared" si="9"/>
        <v>tramiteyrectificacion-query</v>
      </c>
      <c r="P89" s="45" t="s">
        <v>126</v>
      </c>
      <c r="Q89" s="46">
        <f t="shared" si="10"/>
        <v>147</v>
      </c>
      <c r="R89" s="46">
        <f t="shared" si="11"/>
        <v>133</v>
      </c>
      <c r="S89" t="str">
        <f t="shared" si="13"/>
        <v xml:space="preserve"> https://gateway-apim-test.vuce.gob.pe/pass-through-https-cert/cp2/tramiteyrectificacion-query/1.0/tramites/escala/2287/documento/81?</v>
      </c>
      <c r="T89" t="s">
        <v>127</v>
      </c>
      <c r="U89" t="str">
        <f t="shared" si="12"/>
        <v>https://gateway-apim-test.vuce.gob.pe/pass-through-https-cert/cp2/tramiteyrectificacion-query/1.0/tramites/escala/2287/documento/81?</v>
      </c>
      <c r="V89" t="s">
        <v>120</v>
      </c>
    </row>
    <row r="90" spans="2:22" x14ac:dyDescent="0.25">
      <c r="B90" s="45" t="s">
        <v>21</v>
      </c>
      <c r="C90" s="45" t="s">
        <v>22</v>
      </c>
      <c r="D90" s="45" t="s">
        <v>23</v>
      </c>
      <c r="E90" s="45" t="s">
        <v>40</v>
      </c>
      <c r="F90" s="45" t="s">
        <v>25</v>
      </c>
      <c r="G90" s="45" t="s">
        <v>126</v>
      </c>
      <c r="H90" s="45" t="s">
        <v>27</v>
      </c>
      <c r="I90" s="45" t="s">
        <v>41</v>
      </c>
      <c r="J90" s="45">
        <v>101</v>
      </c>
      <c r="K90" s="45" t="s">
        <v>29</v>
      </c>
      <c r="L90" s="45" t="s">
        <v>30</v>
      </c>
      <c r="M90" s="45" t="s">
        <v>31</v>
      </c>
      <c r="N90" s="45">
        <v>20100010136</v>
      </c>
      <c r="O90" s="45" t="str">
        <f t="shared" si="9"/>
        <v>tramiteyrectificacion-query</v>
      </c>
      <c r="P90" s="45" t="s">
        <v>126</v>
      </c>
      <c r="Q90" s="46">
        <f t="shared" si="10"/>
        <v>147</v>
      </c>
      <c r="R90" s="46">
        <f t="shared" si="11"/>
        <v>133</v>
      </c>
      <c r="S90" t="str">
        <f t="shared" si="13"/>
        <v xml:space="preserve"> https://gateway-apim-test.vuce.gob.pe/pass-through-https-cert/cp2/tramiteyrectificacion-query/1.0/tramites/escala/2287/documento/81?</v>
      </c>
      <c r="T90" t="s">
        <v>127</v>
      </c>
      <c r="U90" t="str">
        <f t="shared" si="12"/>
        <v>https://gateway-apim-test.vuce.gob.pe/pass-through-https-cert/cp2/tramiteyrectificacion-query/1.0/tramites/escala/2287/documento/81?</v>
      </c>
      <c r="V90" t="s">
        <v>120</v>
      </c>
    </row>
    <row r="91" spans="2:22" x14ac:dyDescent="0.25">
      <c r="B91" s="45" t="s">
        <v>21</v>
      </c>
      <c r="C91" s="45" t="s">
        <v>22</v>
      </c>
      <c r="D91" s="45" t="s">
        <v>23</v>
      </c>
      <c r="E91" s="45" t="s">
        <v>40</v>
      </c>
      <c r="F91" s="45" t="s">
        <v>25</v>
      </c>
      <c r="G91" s="45" t="s">
        <v>126</v>
      </c>
      <c r="H91" s="45" t="s">
        <v>27</v>
      </c>
      <c r="I91" s="45" t="s">
        <v>41</v>
      </c>
      <c r="J91" s="45">
        <v>101</v>
      </c>
      <c r="K91" s="45" t="s">
        <v>29</v>
      </c>
      <c r="L91" s="45" t="s">
        <v>30</v>
      </c>
      <c r="M91" s="45" t="s">
        <v>31</v>
      </c>
      <c r="N91" s="45">
        <v>20100010136</v>
      </c>
      <c r="O91" s="45" t="str">
        <f t="shared" si="9"/>
        <v>tramiteyrectificacion-query</v>
      </c>
      <c r="P91" s="45" t="s">
        <v>126</v>
      </c>
      <c r="Q91" s="46">
        <f t="shared" si="10"/>
        <v>147</v>
      </c>
      <c r="R91" s="46">
        <f t="shared" si="11"/>
        <v>133</v>
      </c>
      <c r="S91" t="str">
        <f t="shared" si="13"/>
        <v xml:space="preserve"> https://gateway-apim-test.vuce.gob.pe/pass-through-https-cert/cp2/tramiteyrectificacion-query/1.0/tramites/escala/2287/documento/81?</v>
      </c>
      <c r="T91" t="s">
        <v>127</v>
      </c>
      <c r="U91" t="str">
        <f t="shared" si="12"/>
        <v>https://gateway-apim-test.vuce.gob.pe/pass-through-https-cert/cp2/tramiteyrectificacion-query/1.0/tramites/escala/2287/documento/81?</v>
      </c>
      <c r="V91" t="s">
        <v>120</v>
      </c>
    </row>
    <row r="92" spans="2:22" x14ac:dyDescent="0.25">
      <c r="B92" s="45" t="s">
        <v>21</v>
      </c>
      <c r="C92" s="45" t="s">
        <v>22</v>
      </c>
      <c r="D92" s="45" t="s">
        <v>23</v>
      </c>
      <c r="E92" s="45" t="s">
        <v>42</v>
      </c>
      <c r="F92" s="45" t="s">
        <v>25</v>
      </c>
      <c r="G92" s="45" t="s">
        <v>126</v>
      </c>
      <c r="H92" s="45" t="s">
        <v>27</v>
      </c>
      <c r="I92" s="45" t="s">
        <v>37</v>
      </c>
      <c r="J92" s="45">
        <v>101</v>
      </c>
      <c r="K92" s="45" t="s">
        <v>29</v>
      </c>
      <c r="L92" s="45" t="s">
        <v>30</v>
      </c>
      <c r="M92" s="45" t="s">
        <v>31</v>
      </c>
      <c r="N92" s="45">
        <v>20100010136</v>
      </c>
      <c r="O92" s="45" t="str">
        <f t="shared" si="9"/>
        <v>tramiteyrectificacion-query</v>
      </c>
      <c r="P92" s="45" t="s">
        <v>126</v>
      </c>
      <c r="Q92" s="46">
        <f t="shared" si="10"/>
        <v>147</v>
      </c>
      <c r="R92" s="46">
        <f t="shared" si="11"/>
        <v>133</v>
      </c>
      <c r="S92" t="str">
        <f t="shared" si="13"/>
        <v xml:space="preserve"> https://gateway-apim-test.vuce.gob.pe/pass-through-https-cert/cp2/tramiteyrectificacion-query/1.0/tramites/escala/2287/documento/81?</v>
      </c>
      <c r="T92" t="s">
        <v>127</v>
      </c>
      <c r="U92" t="str">
        <f t="shared" si="12"/>
        <v>https://gateway-apim-test.vuce.gob.pe/pass-through-https-cert/cp2/tramiteyrectificacion-query/1.0/tramites/escala/2287/documento/81?</v>
      </c>
      <c r="V92" t="s">
        <v>120</v>
      </c>
    </row>
    <row r="93" spans="2:22" x14ac:dyDescent="0.25">
      <c r="B93" s="45" t="s">
        <v>21</v>
      </c>
      <c r="C93" s="45" t="s">
        <v>22</v>
      </c>
      <c r="D93" s="45" t="s">
        <v>23</v>
      </c>
      <c r="E93" s="45" t="s">
        <v>42</v>
      </c>
      <c r="F93" s="45" t="s">
        <v>25</v>
      </c>
      <c r="G93" s="45" t="s">
        <v>126</v>
      </c>
      <c r="H93" s="45" t="s">
        <v>27</v>
      </c>
      <c r="I93" s="45" t="s">
        <v>37</v>
      </c>
      <c r="J93" s="45">
        <v>101</v>
      </c>
      <c r="K93" s="45" t="s">
        <v>29</v>
      </c>
      <c r="L93" s="45" t="s">
        <v>30</v>
      </c>
      <c r="M93" s="45" t="s">
        <v>31</v>
      </c>
      <c r="N93" s="45">
        <v>20100010136</v>
      </c>
      <c r="O93" s="45" t="str">
        <f t="shared" si="9"/>
        <v>tramiteyrectificacion-query</v>
      </c>
      <c r="P93" s="45" t="s">
        <v>126</v>
      </c>
      <c r="Q93" s="46">
        <f t="shared" si="10"/>
        <v>147</v>
      </c>
      <c r="R93" s="46">
        <f t="shared" si="11"/>
        <v>133</v>
      </c>
      <c r="S93" t="str">
        <f t="shared" si="13"/>
        <v xml:space="preserve"> https://gateway-apim-test.vuce.gob.pe/pass-through-https-cert/cp2/tramiteyrectificacion-query/1.0/tramites/escala/2287/documento/81?</v>
      </c>
      <c r="T93" t="s">
        <v>127</v>
      </c>
      <c r="U93" t="str">
        <f t="shared" si="12"/>
        <v>https://gateway-apim-test.vuce.gob.pe/pass-through-https-cert/cp2/tramiteyrectificacion-query/1.0/tramites/escala/2287/documento/81?</v>
      </c>
      <c r="V93" t="s">
        <v>120</v>
      </c>
    </row>
    <row r="94" spans="2:22" x14ac:dyDescent="0.25">
      <c r="B94" s="45" t="s">
        <v>21</v>
      </c>
      <c r="C94" s="45" t="s">
        <v>22</v>
      </c>
      <c r="D94" s="45" t="s">
        <v>23</v>
      </c>
      <c r="E94" s="45" t="s">
        <v>57</v>
      </c>
      <c r="F94" s="45" t="s">
        <v>25</v>
      </c>
      <c r="G94" s="45" t="s">
        <v>126</v>
      </c>
      <c r="H94" s="45" t="s">
        <v>27</v>
      </c>
      <c r="I94" s="45" t="s">
        <v>37</v>
      </c>
      <c r="J94" s="45">
        <v>101</v>
      </c>
      <c r="K94" s="45" t="s">
        <v>29</v>
      </c>
      <c r="L94" s="45" t="s">
        <v>30</v>
      </c>
      <c r="M94" s="45" t="s">
        <v>31</v>
      </c>
      <c r="N94" s="45">
        <v>20100010136</v>
      </c>
      <c r="O94" s="45" t="str">
        <f t="shared" si="9"/>
        <v>tramiteyrectificacion-query</v>
      </c>
      <c r="P94" s="45" t="s">
        <v>126</v>
      </c>
      <c r="Q94" s="46">
        <f t="shared" si="10"/>
        <v>147</v>
      </c>
      <c r="R94" s="46">
        <f t="shared" si="11"/>
        <v>133</v>
      </c>
      <c r="S94" t="str">
        <f t="shared" si="13"/>
        <v xml:space="preserve"> https://gateway-apim-test.vuce.gob.pe/pass-through-https-cert/cp2/tramiteyrectificacion-query/1.0/tramites/escala/2287/documento/81?</v>
      </c>
      <c r="T94" t="s">
        <v>127</v>
      </c>
      <c r="U94" t="str">
        <f t="shared" si="12"/>
        <v>https://gateway-apim-test.vuce.gob.pe/pass-through-https-cert/cp2/tramiteyrectificacion-query/1.0/tramites/escala/2287/documento/81?</v>
      </c>
      <c r="V94" t="s">
        <v>120</v>
      </c>
    </row>
    <row r="95" spans="2:22" x14ac:dyDescent="0.25">
      <c r="B95" s="45" t="s">
        <v>21</v>
      </c>
      <c r="C95" s="45" t="s">
        <v>22</v>
      </c>
      <c r="D95" s="45" t="s">
        <v>23</v>
      </c>
      <c r="E95" s="45" t="s">
        <v>43</v>
      </c>
      <c r="F95" s="45" t="s">
        <v>25</v>
      </c>
      <c r="G95" s="45" t="s">
        <v>126</v>
      </c>
      <c r="H95" s="45" t="s">
        <v>27</v>
      </c>
      <c r="I95" s="45" t="s">
        <v>37</v>
      </c>
      <c r="J95" s="45">
        <v>101</v>
      </c>
      <c r="K95" s="45" t="s">
        <v>29</v>
      </c>
      <c r="L95" s="45" t="s">
        <v>30</v>
      </c>
      <c r="M95" s="45" t="s">
        <v>31</v>
      </c>
      <c r="N95" s="45">
        <v>20100010136</v>
      </c>
      <c r="O95" s="45" t="str">
        <f t="shared" si="9"/>
        <v>tramiteyrectificacion-query</v>
      </c>
      <c r="P95" s="45" t="s">
        <v>126</v>
      </c>
      <c r="Q95" s="46">
        <f t="shared" si="10"/>
        <v>147</v>
      </c>
      <c r="R95" s="46">
        <f t="shared" si="11"/>
        <v>133</v>
      </c>
      <c r="S95" t="str">
        <f t="shared" si="13"/>
        <v xml:space="preserve"> https://gateway-apim-test.vuce.gob.pe/pass-through-https-cert/cp2/tramiteyrectificacion-query/1.0/tramites/escala/2287/documento/81?</v>
      </c>
      <c r="T95" t="s">
        <v>127</v>
      </c>
      <c r="U95" t="str">
        <f t="shared" si="12"/>
        <v>https://gateway-apim-test.vuce.gob.pe/pass-through-https-cert/cp2/tramiteyrectificacion-query/1.0/tramites/escala/2287/documento/81?</v>
      </c>
      <c r="V95" t="s">
        <v>120</v>
      </c>
    </row>
    <row r="96" spans="2:22" x14ac:dyDescent="0.25">
      <c r="B96" s="45" t="s">
        <v>21</v>
      </c>
      <c r="C96" s="45" t="s">
        <v>22</v>
      </c>
      <c r="D96" s="45" t="s">
        <v>23</v>
      </c>
      <c r="E96" s="45" t="s">
        <v>43</v>
      </c>
      <c r="F96" s="45" t="s">
        <v>25</v>
      </c>
      <c r="G96" s="45" t="s">
        <v>126</v>
      </c>
      <c r="H96" s="45" t="s">
        <v>27</v>
      </c>
      <c r="I96" s="45" t="s">
        <v>37</v>
      </c>
      <c r="J96" s="45">
        <v>101</v>
      </c>
      <c r="K96" s="45" t="s">
        <v>29</v>
      </c>
      <c r="L96" s="45" t="s">
        <v>30</v>
      </c>
      <c r="M96" s="45" t="s">
        <v>31</v>
      </c>
      <c r="N96" s="45">
        <v>20100010136</v>
      </c>
      <c r="O96" s="45" t="str">
        <f t="shared" si="9"/>
        <v>tramiteyrectificacion-query</v>
      </c>
      <c r="P96" s="45" t="s">
        <v>126</v>
      </c>
      <c r="Q96" s="46">
        <f t="shared" si="10"/>
        <v>147</v>
      </c>
      <c r="R96" s="46">
        <f t="shared" si="11"/>
        <v>133</v>
      </c>
      <c r="S96" t="str">
        <f t="shared" si="13"/>
        <v xml:space="preserve"> https://gateway-apim-test.vuce.gob.pe/pass-through-https-cert/cp2/tramiteyrectificacion-query/1.0/tramites/escala/2287/documento/81?</v>
      </c>
      <c r="T96" t="s">
        <v>127</v>
      </c>
      <c r="U96" t="str">
        <f t="shared" si="12"/>
        <v>https://gateway-apim-test.vuce.gob.pe/pass-through-https-cert/cp2/tramiteyrectificacion-query/1.0/tramites/escala/2287/documento/81?</v>
      </c>
      <c r="V96" t="s">
        <v>120</v>
      </c>
    </row>
    <row r="97" spans="2:22" x14ac:dyDescent="0.25">
      <c r="B97" s="45" t="s">
        <v>128</v>
      </c>
      <c r="C97" s="45" t="s">
        <v>22</v>
      </c>
      <c r="D97" s="45" t="s">
        <v>23</v>
      </c>
      <c r="E97" s="45" t="s">
        <v>24</v>
      </c>
      <c r="F97" s="45" t="s">
        <v>129</v>
      </c>
      <c r="G97" s="45" t="s">
        <v>130</v>
      </c>
      <c r="H97" s="45"/>
      <c r="I97" s="45" t="s">
        <v>131</v>
      </c>
      <c r="J97" s="45">
        <v>111</v>
      </c>
      <c r="K97" s="45" t="s">
        <v>132</v>
      </c>
      <c r="L97" s="45" t="s">
        <v>133</v>
      </c>
      <c r="M97" s="45"/>
      <c r="N97" s="45">
        <v>20147907487</v>
      </c>
      <c r="O97" s="45" t="str">
        <f t="shared" si="9"/>
        <v>cambioagenciatripulante-query</v>
      </c>
      <c r="P97" s="45" t="s">
        <v>130</v>
      </c>
      <c r="Q97" s="46">
        <f t="shared" si="10"/>
        <v>121</v>
      </c>
      <c r="R97" s="46">
        <f t="shared" si="11"/>
        <v>121</v>
      </c>
      <c r="S97" t="str">
        <f>+P97</f>
        <v>https://gateway-apim-test.vuce.gob.pe/pass-through-https-cert/cp2/cambioagenciatripulante-query/1.0/tripulante/lista/1306</v>
      </c>
      <c r="T97" t="s">
        <v>130</v>
      </c>
      <c r="U97" t="str">
        <f t="shared" si="12"/>
        <v>https://gateway-apim-test.vuce.gob.pe/pass-through-https-cert/cp2/cambioagenciatripulante-query/1.0/tripulante/lista/1306</v>
      </c>
      <c r="V97" t="s">
        <v>32</v>
      </c>
    </row>
    <row r="98" spans="2:22" x14ac:dyDescent="0.25">
      <c r="B98" s="45" t="s">
        <v>128</v>
      </c>
      <c r="C98" s="45" t="s">
        <v>22</v>
      </c>
      <c r="D98" s="45" t="s">
        <v>23</v>
      </c>
      <c r="E98" s="45" t="s">
        <v>24</v>
      </c>
      <c r="F98" s="45" t="s">
        <v>129</v>
      </c>
      <c r="G98" s="45" t="s">
        <v>134</v>
      </c>
      <c r="H98" s="45"/>
      <c r="I98" s="45" t="s">
        <v>131</v>
      </c>
      <c r="J98" s="45">
        <v>111</v>
      </c>
      <c r="K98" s="45" t="s">
        <v>132</v>
      </c>
      <c r="L98" s="45" t="s">
        <v>133</v>
      </c>
      <c r="M98" s="45"/>
      <c r="N98" s="45">
        <v>20147907487</v>
      </c>
      <c r="O98" s="45" t="str">
        <f t="shared" si="9"/>
        <v>cambioagenciatripulante-query</v>
      </c>
      <c r="P98" s="45" t="s">
        <v>134</v>
      </c>
      <c r="Q98" s="46">
        <f t="shared" si="10"/>
        <v>134</v>
      </c>
      <c r="R98" s="46">
        <f t="shared" si="11"/>
        <v>122</v>
      </c>
      <c r="S98" t="str">
        <f>MID(P98,1,122)</f>
        <v>https://gateway-apim-test.vuce.gob.pe/pass-through-https-cert/cp2/cambioagenciatripulante-query/1.0/tripulante/lista/1306?</v>
      </c>
      <c r="T98" t="s">
        <v>135</v>
      </c>
      <c r="U98" t="str">
        <f t="shared" si="12"/>
        <v>https://gateway-apim-test.vuce.gob.pe/pass-through-https-cert/cp2/cambioagenciatripulante-query/1.0/tripulante/lista/1306?</v>
      </c>
      <c r="V98" t="s">
        <v>32</v>
      </c>
    </row>
    <row r="99" spans="2:22" x14ac:dyDescent="0.25">
      <c r="B99" s="45" t="s">
        <v>128</v>
      </c>
      <c r="C99" s="45" t="s">
        <v>22</v>
      </c>
      <c r="D99" s="45" t="s">
        <v>23</v>
      </c>
      <c r="E99" s="45" t="s">
        <v>24</v>
      </c>
      <c r="F99" s="45" t="s">
        <v>129</v>
      </c>
      <c r="G99" s="45" t="s">
        <v>136</v>
      </c>
      <c r="H99" s="45"/>
      <c r="I99" s="45" t="s">
        <v>131</v>
      </c>
      <c r="J99" s="45">
        <v>111</v>
      </c>
      <c r="K99" s="45" t="s">
        <v>132</v>
      </c>
      <c r="L99" s="45" t="s">
        <v>133</v>
      </c>
      <c r="M99" s="45"/>
      <c r="N99" s="45">
        <v>20147907487</v>
      </c>
      <c r="O99" s="45" t="str">
        <f t="shared" si="9"/>
        <v>comunes-query</v>
      </c>
      <c r="P99" s="45" t="s">
        <v>136</v>
      </c>
      <c r="Q99" s="46">
        <f t="shared" si="10"/>
        <v>154</v>
      </c>
      <c r="R99" s="46">
        <f t="shared" si="11"/>
        <v>115</v>
      </c>
      <c r="S99" t="str">
        <f>MID(P99,1,115)</f>
        <v>https://gateway-apim-test.vuce.gob.pe/pass-through-https-cert/cp2/comunes-query/1.0/master/allByCodeAndDescription?</v>
      </c>
      <c r="T99" t="s">
        <v>137</v>
      </c>
      <c r="U99" t="str">
        <f t="shared" si="12"/>
        <v>https://gateway-apim-test.vuce.gob.pe/pass-through-https-cert/cp2/comunes-query/1.0/master/allByCodeAndDescription?</v>
      </c>
      <c r="V99" t="s">
        <v>39</v>
      </c>
    </row>
    <row r="100" spans="2:22" x14ac:dyDescent="0.25">
      <c r="B100" s="45" t="s">
        <v>128</v>
      </c>
      <c r="C100" s="45" t="s">
        <v>22</v>
      </c>
      <c r="D100" s="45" t="s">
        <v>23</v>
      </c>
      <c r="E100" s="45" t="s">
        <v>24</v>
      </c>
      <c r="F100" s="45" t="s">
        <v>129</v>
      </c>
      <c r="G100" s="45" t="s">
        <v>136</v>
      </c>
      <c r="H100" s="45"/>
      <c r="I100" s="45" t="s">
        <v>131</v>
      </c>
      <c r="J100" s="45">
        <v>111</v>
      </c>
      <c r="K100" s="45" t="s">
        <v>132</v>
      </c>
      <c r="L100" s="45" t="s">
        <v>133</v>
      </c>
      <c r="M100" s="45"/>
      <c r="N100" s="45">
        <v>20147907487</v>
      </c>
      <c r="O100" s="45" t="str">
        <f t="shared" si="9"/>
        <v>comunes-query</v>
      </c>
      <c r="P100" s="45" t="s">
        <v>136</v>
      </c>
      <c r="Q100" s="46">
        <f t="shared" si="10"/>
        <v>154</v>
      </c>
      <c r="R100" s="46">
        <f t="shared" si="11"/>
        <v>115</v>
      </c>
      <c r="S100" t="str">
        <f>MID(P100,1,115)</f>
        <v>https://gateway-apim-test.vuce.gob.pe/pass-through-https-cert/cp2/comunes-query/1.0/master/allByCodeAndDescription?</v>
      </c>
      <c r="T100" t="s">
        <v>137</v>
      </c>
      <c r="U100" t="str">
        <f t="shared" si="12"/>
        <v>https://gateway-apim-test.vuce.gob.pe/pass-through-https-cert/cp2/comunes-query/1.0/master/allByCodeAndDescription?</v>
      </c>
      <c r="V100" t="s">
        <v>39</v>
      </c>
    </row>
    <row r="101" spans="2:22" x14ac:dyDescent="0.25">
      <c r="B101" s="45" t="s">
        <v>128</v>
      </c>
      <c r="C101" s="45" t="s">
        <v>22</v>
      </c>
      <c r="D101" s="45" t="s">
        <v>23</v>
      </c>
      <c r="E101" s="45" t="s">
        <v>24</v>
      </c>
      <c r="F101" s="45" t="s">
        <v>129</v>
      </c>
      <c r="G101" s="45" t="s">
        <v>138</v>
      </c>
      <c r="H101" s="45"/>
      <c r="I101" s="45" t="s">
        <v>131</v>
      </c>
      <c r="J101" s="45">
        <v>111</v>
      </c>
      <c r="K101" s="45" t="s">
        <v>132</v>
      </c>
      <c r="L101" s="45" t="s">
        <v>133</v>
      </c>
      <c r="M101" s="45"/>
      <c r="N101" s="45">
        <v>20147907487</v>
      </c>
      <c r="O101" s="45" t="str">
        <f t="shared" si="9"/>
        <v>comunes-query</v>
      </c>
      <c r="P101" s="45" t="s">
        <v>138</v>
      </c>
      <c r="Q101" s="46">
        <f t="shared" si="10"/>
        <v>129</v>
      </c>
      <c r="R101" s="46">
        <f t="shared" si="11"/>
        <v>102</v>
      </c>
      <c r="S101" t="str">
        <f>MID(P101,1,102)</f>
        <v>https://gateway-apim-test.vuce.gob.pe/pass-through-https-cert/cp2/comunes-query/1.0/master/findByCode?</v>
      </c>
      <c r="T101" t="s">
        <v>139</v>
      </c>
      <c r="U101" t="str">
        <f t="shared" si="12"/>
        <v>https://gateway-apim-test.vuce.gob.pe/pass-through-https-cert/cp2/comunes-query/1.0/master/findByCode?</v>
      </c>
      <c r="V101" t="s">
        <v>39</v>
      </c>
    </row>
    <row r="102" spans="2:22" x14ac:dyDescent="0.25">
      <c r="B102" s="45" t="s">
        <v>128</v>
      </c>
      <c r="C102" s="45" t="s">
        <v>22</v>
      </c>
      <c r="D102" s="45" t="s">
        <v>23</v>
      </c>
      <c r="E102" s="45" t="s">
        <v>140</v>
      </c>
      <c r="F102" s="45" t="s">
        <v>129</v>
      </c>
      <c r="G102" s="45" t="s">
        <v>138</v>
      </c>
      <c r="H102" s="45"/>
      <c r="I102" s="45" t="s">
        <v>141</v>
      </c>
      <c r="J102" s="45">
        <v>111</v>
      </c>
      <c r="K102" s="45" t="s">
        <v>132</v>
      </c>
      <c r="L102" s="45" t="s">
        <v>133</v>
      </c>
      <c r="M102" s="45"/>
      <c r="N102" s="45">
        <v>20147907487</v>
      </c>
      <c r="O102" s="45" t="str">
        <f t="shared" si="9"/>
        <v>comunes-query</v>
      </c>
      <c r="P102" s="45" t="s">
        <v>138</v>
      </c>
      <c r="Q102" s="46">
        <f t="shared" si="10"/>
        <v>129</v>
      </c>
      <c r="R102" s="46">
        <f t="shared" si="11"/>
        <v>102</v>
      </c>
      <c r="S102" t="str">
        <f>MID(P102,1,102)</f>
        <v>https://gateway-apim-test.vuce.gob.pe/pass-through-https-cert/cp2/comunes-query/1.0/master/findByCode?</v>
      </c>
      <c r="T102" t="s">
        <v>139</v>
      </c>
      <c r="U102" t="str">
        <f t="shared" si="12"/>
        <v>https://gateway-apim-test.vuce.gob.pe/pass-through-https-cert/cp2/comunes-query/1.0/master/findByCode?</v>
      </c>
      <c r="V102" t="s">
        <v>39</v>
      </c>
    </row>
    <row r="103" spans="2:22" x14ac:dyDescent="0.25">
      <c r="B103" s="45" t="s">
        <v>128</v>
      </c>
      <c r="C103" s="45" t="s">
        <v>22</v>
      </c>
      <c r="D103" s="45" t="s">
        <v>23</v>
      </c>
      <c r="E103" s="45" t="s">
        <v>24</v>
      </c>
      <c r="F103" s="45" t="s">
        <v>142</v>
      </c>
      <c r="G103" s="45" t="s">
        <v>143</v>
      </c>
      <c r="H103" s="45" t="s">
        <v>144</v>
      </c>
      <c r="I103" s="45" t="s">
        <v>131</v>
      </c>
      <c r="J103" s="45">
        <v>111</v>
      </c>
      <c r="K103" s="45" t="s">
        <v>132</v>
      </c>
      <c r="L103" s="45" t="s">
        <v>133</v>
      </c>
      <c r="M103" s="45" t="s">
        <v>145</v>
      </c>
      <c r="N103" s="45">
        <v>20147907487</v>
      </c>
      <c r="O103" s="45" t="str">
        <f t="shared" si="9"/>
        <v>gestionduenave-command</v>
      </c>
      <c r="P103" s="45" t="s">
        <v>143</v>
      </c>
      <c r="Q103" s="46">
        <f t="shared" si="10"/>
        <v>108</v>
      </c>
      <c r="R103" s="46">
        <f t="shared" si="11"/>
        <v>108</v>
      </c>
      <c r="S103" t="str">
        <f>+P103</f>
        <v>https://gateway-apim-test.vuce.gob.pe/pass-through-https-cert/cp2/gestionduenave-command/1.0/escala-revision</v>
      </c>
      <c r="T103" t="s">
        <v>143</v>
      </c>
      <c r="U103" t="str">
        <f t="shared" si="12"/>
        <v>https://gateway-apim-test.vuce.gob.pe/pass-through-https-cert/cp2/gestionduenave-command/1.0/escala-revision</v>
      </c>
      <c r="V103" t="s">
        <v>146</v>
      </c>
    </row>
    <row r="104" spans="2:22" x14ac:dyDescent="0.25">
      <c r="B104" s="45" t="s">
        <v>128</v>
      </c>
      <c r="C104" s="45" t="s">
        <v>22</v>
      </c>
      <c r="D104" s="45" t="s">
        <v>23</v>
      </c>
      <c r="E104" s="45" t="s">
        <v>140</v>
      </c>
      <c r="F104" s="45" t="s">
        <v>142</v>
      </c>
      <c r="G104" s="45" t="s">
        <v>143</v>
      </c>
      <c r="H104" s="45" t="s">
        <v>144</v>
      </c>
      <c r="I104" s="45" t="s">
        <v>141</v>
      </c>
      <c r="J104" s="45">
        <v>111</v>
      </c>
      <c r="K104" s="45" t="s">
        <v>132</v>
      </c>
      <c r="L104" s="45" t="s">
        <v>133</v>
      </c>
      <c r="M104" s="45" t="s">
        <v>145</v>
      </c>
      <c r="N104" s="45">
        <v>20147907487</v>
      </c>
      <c r="O104" s="45" t="str">
        <f t="shared" si="9"/>
        <v>gestionduenave-command</v>
      </c>
      <c r="P104" s="45" t="s">
        <v>143</v>
      </c>
      <c r="Q104" s="46">
        <f t="shared" si="10"/>
        <v>108</v>
      </c>
      <c r="R104" s="46">
        <f t="shared" si="11"/>
        <v>108</v>
      </c>
      <c r="S104" t="str">
        <f>+P104</f>
        <v>https://gateway-apim-test.vuce.gob.pe/pass-through-https-cert/cp2/gestionduenave-command/1.0/escala-revision</v>
      </c>
      <c r="T104" t="s">
        <v>143</v>
      </c>
      <c r="U104" t="str">
        <f t="shared" si="12"/>
        <v>https://gateway-apim-test.vuce.gob.pe/pass-through-https-cert/cp2/gestionduenave-command/1.0/escala-revision</v>
      </c>
      <c r="V104" t="s">
        <v>146</v>
      </c>
    </row>
    <row r="105" spans="2:22" x14ac:dyDescent="0.25">
      <c r="B105" s="45" t="s">
        <v>128</v>
      </c>
      <c r="C105" s="45" t="s">
        <v>22</v>
      </c>
      <c r="D105" s="45" t="s">
        <v>23</v>
      </c>
      <c r="E105" s="45" t="s">
        <v>147</v>
      </c>
      <c r="F105" s="45" t="s">
        <v>129</v>
      </c>
      <c r="G105" s="45" t="s">
        <v>148</v>
      </c>
      <c r="H105" s="45"/>
      <c r="I105" s="45" t="s">
        <v>141</v>
      </c>
      <c r="J105" s="45">
        <v>111</v>
      </c>
      <c r="K105" s="45" t="s">
        <v>132</v>
      </c>
      <c r="L105" s="45" t="s">
        <v>133</v>
      </c>
      <c r="M105" s="45"/>
      <c r="N105" s="45">
        <v>20147907487</v>
      </c>
      <c r="O105" s="45" t="str">
        <f t="shared" si="9"/>
        <v>gestionduenave-query</v>
      </c>
      <c r="P105" s="45" t="s">
        <v>148</v>
      </c>
      <c r="Q105" s="46">
        <f t="shared" si="10"/>
        <v>123</v>
      </c>
      <c r="R105" s="46">
        <f t="shared" si="11"/>
        <v>108</v>
      </c>
      <c r="S105" t="str">
        <f>MID(P105,1,108)</f>
        <v>https://gateway-apim-test.vuce.gob.pe/pass-through-https-cert/cp2/gestionduenave-query/1.0/agency/findByRuc?</v>
      </c>
      <c r="T105" t="s">
        <v>149</v>
      </c>
      <c r="U105" t="str">
        <f t="shared" si="12"/>
        <v>https://gateway-apim-test.vuce.gob.pe/pass-through-https-cert/cp2/gestionduenave-query/1.0/agency/findByRuc?</v>
      </c>
      <c r="V105" t="s">
        <v>72</v>
      </c>
    </row>
    <row r="106" spans="2:22" x14ac:dyDescent="0.25">
      <c r="B106" s="45" t="s">
        <v>128</v>
      </c>
      <c r="C106" s="45" t="s">
        <v>22</v>
      </c>
      <c r="D106" s="45" t="s">
        <v>23</v>
      </c>
      <c r="E106" s="45" t="s">
        <v>140</v>
      </c>
      <c r="F106" s="45" t="s">
        <v>129</v>
      </c>
      <c r="G106" s="45" t="s">
        <v>148</v>
      </c>
      <c r="H106" s="45"/>
      <c r="I106" s="45" t="s">
        <v>141</v>
      </c>
      <c r="J106" s="45">
        <v>111</v>
      </c>
      <c r="K106" s="45" t="s">
        <v>132</v>
      </c>
      <c r="L106" s="45" t="s">
        <v>133</v>
      </c>
      <c r="M106" s="45"/>
      <c r="N106" s="45">
        <v>20147907487</v>
      </c>
      <c r="O106" s="45" t="str">
        <f t="shared" si="9"/>
        <v>gestionduenave-query</v>
      </c>
      <c r="P106" s="45" t="s">
        <v>148</v>
      </c>
      <c r="Q106" s="46">
        <f t="shared" si="10"/>
        <v>123</v>
      </c>
      <c r="R106" s="46">
        <f t="shared" si="11"/>
        <v>108</v>
      </c>
      <c r="S106" t="str">
        <f>MID(P106,1,108)</f>
        <v>https://gateway-apim-test.vuce.gob.pe/pass-through-https-cert/cp2/gestionduenave-query/1.0/agency/findByRuc?</v>
      </c>
      <c r="T106" t="s">
        <v>149</v>
      </c>
      <c r="U106" t="str">
        <f t="shared" si="12"/>
        <v>https://gateway-apim-test.vuce.gob.pe/pass-through-https-cert/cp2/gestionduenave-query/1.0/agency/findByRuc?</v>
      </c>
      <c r="V106" t="s">
        <v>72</v>
      </c>
    </row>
    <row r="107" spans="2:22" x14ac:dyDescent="0.25">
      <c r="B107" s="45" t="s">
        <v>128</v>
      </c>
      <c r="C107" s="45" t="s">
        <v>22</v>
      </c>
      <c r="D107" s="45" t="s">
        <v>23</v>
      </c>
      <c r="E107" s="45" t="s">
        <v>140</v>
      </c>
      <c r="F107" s="45" t="s">
        <v>129</v>
      </c>
      <c r="G107" s="45" t="s">
        <v>150</v>
      </c>
      <c r="H107" s="45"/>
      <c r="I107" s="45" t="s">
        <v>141</v>
      </c>
      <c r="J107" s="45">
        <v>111</v>
      </c>
      <c r="K107" s="45" t="s">
        <v>132</v>
      </c>
      <c r="L107" s="45" t="s">
        <v>133</v>
      </c>
      <c r="M107" s="45"/>
      <c r="N107" s="45">
        <v>20147907487</v>
      </c>
      <c r="O107" s="45" t="str">
        <f t="shared" si="9"/>
        <v>gestionduenave-query</v>
      </c>
      <c r="P107" s="45" t="s">
        <v>150</v>
      </c>
      <c r="Q107" s="46">
        <f t="shared" si="10"/>
        <v>123</v>
      </c>
      <c r="R107" s="46">
        <f t="shared" si="11"/>
        <v>108</v>
      </c>
      <c r="S107" t="str">
        <f>MID(P107,1,108)</f>
        <v>https://gateway-apim-test.vuce.gob.pe/pass-through-https-cert/cp2/gestionduenave-query/1.0/agency/findByRuc?</v>
      </c>
      <c r="T107" t="s">
        <v>149</v>
      </c>
      <c r="U107" t="str">
        <f t="shared" si="12"/>
        <v>https://gateway-apim-test.vuce.gob.pe/pass-through-https-cert/cp2/gestionduenave-query/1.0/agency/findByRuc?</v>
      </c>
      <c r="V107" t="s">
        <v>72</v>
      </c>
    </row>
    <row r="108" spans="2:22" x14ac:dyDescent="0.25">
      <c r="B108" s="45" t="s">
        <v>128</v>
      </c>
      <c r="C108" s="45" t="s">
        <v>22</v>
      </c>
      <c r="D108" s="45" t="s">
        <v>23</v>
      </c>
      <c r="E108" s="45" t="s">
        <v>140</v>
      </c>
      <c r="F108" s="45" t="s">
        <v>129</v>
      </c>
      <c r="G108" s="45" t="s">
        <v>151</v>
      </c>
      <c r="H108" s="45"/>
      <c r="I108" s="45" t="s">
        <v>141</v>
      </c>
      <c r="J108" s="45">
        <v>111</v>
      </c>
      <c r="K108" s="45" t="s">
        <v>132</v>
      </c>
      <c r="L108" s="45" t="s">
        <v>133</v>
      </c>
      <c r="M108" s="45"/>
      <c r="N108" s="45">
        <v>20147907487</v>
      </c>
      <c r="O108" s="45" t="str">
        <f t="shared" si="9"/>
        <v>gestionduenave-query</v>
      </c>
      <c r="P108" s="45" t="s">
        <v>151</v>
      </c>
      <c r="Q108" s="46">
        <f t="shared" si="10"/>
        <v>123</v>
      </c>
      <c r="R108" s="46">
        <f t="shared" si="11"/>
        <v>108</v>
      </c>
      <c r="S108" t="str">
        <f>MID(P108,1,108)</f>
        <v>https://gateway-apim-test.vuce.gob.pe/pass-through-https-cert/cp2/gestionduenave-query/1.0/agency/findByRuc?</v>
      </c>
      <c r="T108" t="s">
        <v>149</v>
      </c>
      <c r="U108" t="str">
        <f t="shared" si="12"/>
        <v>https://gateway-apim-test.vuce.gob.pe/pass-through-https-cert/cp2/gestionduenave-query/1.0/agency/findByRuc?</v>
      </c>
      <c r="V108" t="s">
        <v>72</v>
      </c>
    </row>
    <row r="109" spans="2:22" x14ac:dyDescent="0.25">
      <c r="B109" s="45" t="s">
        <v>128</v>
      </c>
      <c r="C109" s="45" t="s">
        <v>22</v>
      </c>
      <c r="D109" s="45" t="s">
        <v>23</v>
      </c>
      <c r="E109" s="45" t="s">
        <v>24</v>
      </c>
      <c r="F109" s="45" t="s">
        <v>129</v>
      </c>
      <c r="G109" s="45" t="s">
        <v>152</v>
      </c>
      <c r="H109" s="45"/>
      <c r="I109" s="45" t="s">
        <v>131</v>
      </c>
      <c r="J109" s="45">
        <v>111</v>
      </c>
      <c r="K109" s="45" t="s">
        <v>132</v>
      </c>
      <c r="L109" s="45" t="s">
        <v>133</v>
      </c>
      <c r="M109" s="45"/>
      <c r="N109" s="45">
        <v>20147907487</v>
      </c>
      <c r="O109" s="45" t="str">
        <f t="shared" si="9"/>
        <v>gestionduenave-query</v>
      </c>
      <c r="P109" s="45" t="s">
        <v>152</v>
      </c>
      <c r="Q109" s="46">
        <f t="shared" si="10"/>
        <v>124</v>
      </c>
      <c r="R109" s="46">
        <f t="shared" si="11"/>
        <v>124</v>
      </c>
      <c r="S109" t="str">
        <f>+P109</f>
        <v>https://gateway-apim-test.vuce.gob.pe/pass-through-https-cert/cp2/gestionduenave-query/1.0/declaracion-maritima-sanidad/1306</v>
      </c>
      <c r="T109" t="s">
        <v>152</v>
      </c>
      <c r="U109" t="str">
        <f t="shared" si="12"/>
        <v>https://gateway-apim-test.vuce.gob.pe/pass-through-https-cert/cp2/gestionduenave-query/1.0/declaracion-maritima-sanidad/1306</v>
      </c>
      <c r="V109" t="s">
        <v>72</v>
      </c>
    </row>
    <row r="110" spans="2:22" x14ac:dyDescent="0.25">
      <c r="B110" s="45" t="s">
        <v>128</v>
      </c>
      <c r="C110" s="45" t="s">
        <v>22</v>
      </c>
      <c r="D110" s="45" t="s">
        <v>23</v>
      </c>
      <c r="E110" s="45" t="s">
        <v>24</v>
      </c>
      <c r="F110" s="45" t="s">
        <v>129</v>
      </c>
      <c r="G110" s="45" t="s">
        <v>153</v>
      </c>
      <c r="H110" s="45"/>
      <c r="I110" s="45" t="s">
        <v>131</v>
      </c>
      <c r="J110" s="45">
        <v>111</v>
      </c>
      <c r="K110" s="45" t="s">
        <v>132</v>
      </c>
      <c r="L110" s="45" t="s">
        <v>133</v>
      </c>
      <c r="M110" s="45"/>
      <c r="N110" s="45">
        <v>20147907487</v>
      </c>
      <c r="O110" s="45" t="str">
        <f t="shared" si="9"/>
        <v>gestionduenave-query</v>
      </c>
      <c r="P110" s="45" t="s">
        <v>153</v>
      </c>
      <c r="Q110" s="46">
        <f t="shared" si="10"/>
        <v>117</v>
      </c>
      <c r="R110" s="46">
        <f t="shared" si="11"/>
        <v>104</v>
      </c>
      <c r="S110" t="str">
        <f>MID(P110,1,104)</f>
        <v>https://gateway-apim-test.vuce.gob.pe/pass-through-https-cert/cp2/gestionduenave-query/1.0/escalas/1306?</v>
      </c>
      <c r="T110" t="s">
        <v>154</v>
      </c>
      <c r="U110" t="str">
        <f t="shared" si="12"/>
        <v>https://gateway-apim-test.vuce.gob.pe/pass-through-https-cert/cp2/gestionduenave-query/1.0/escalas/1306?</v>
      </c>
      <c r="V110" t="s">
        <v>72</v>
      </c>
    </row>
    <row r="111" spans="2:22" x14ac:dyDescent="0.25">
      <c r="B111" s="45" t="s">
        <v>128</v>
      </c>
      <c r="C111" s="45" t="s">
        <v>22</v>
      </c>
      <c r="D111" s="45" t="s">
        <v>23</v>
      </c>
      <c r="E111" s="45" t="s">
        <v>140</v>
      </c>
      <c r="F111" s="45" t="s">
        <v>129</v>
      </c>
      <c r="G111" s="45" t="s">
        <v>153</v>
      </c>
      <c r="H111" s="45"/>
      <c r="I111" s="45" t="s">
        <v>141</v>
      </c>
      <c r="J111" s="45">
        <v>111</v>
      </c>
      <c r="K111" s="45" t="s">
        <v>132</v>
      </c>
      <c r="L111" s="45" t="s">
        <v>133</v>
      </c>
      <c r="M111" s="45"/>
      <c r="N111" s="45">
        <v>20147907487</v>
      </c>
      <c r="O111" s="45" t="str">
        <f t="shared" si="9"/>
        <v>gestionduenave-query</v>
      </c>
      <c r="P111" s="45" t="s">
        <v>153</v>
      </c>
      <c r="Q111" s="46">
        <f t="shared" si="10"/>
        <v>117</v>
      </c>
      <c r="R111" s="46">
        <f t="shared" si="11"/>
        <v>104</v>
      </c>
      <c r="S111" t="str">
        <f>MID(P111,1,104)</f>
        <v>https://gateway-apim-test.vuce.gob.pe/pass-through-https-cert/cp2/gestionduenave-query/1.0/escalas/1306?</v>
      </c>
      <c r="T111" t="s">
        <v>154</v>
      </c>
      <c r="U111" t="str">
        <f t="shared" si="12"/>
        <v>https://gateway-apim-test.vuce.gob.pe/pass-through-https-cert/cp2/gestionduenave-query/1.0/escalas/1306?</v>
      </c>
      <c r="V111" t="s">
        <v>72</v>
      </c>
    </row>
    <row r="112" spans="2:22" x14ac:dyDescent="0.25">
      <c r="B112" s="45" t="s">
        <v>128</v>
      </c>
      <c r="C112" s="45" t="s">
        <v>22</v>
      </c>
      <c r="D112" s="45" t="s">
        <v>23</v>
      </c>
      <c r="E112" s="45" t="s">
        <v>24</v>
      </c>
      <c r="F112" s="45" t="s">
        <v>129</v>
      </c>
      <c r="G112" s="45" t="s">
        <v>155</v>
      </c>
      <c r="H112" s="45"/>
      <c r="I112" s="45" t="s">
        <v>131</v>
      </c>
      <c r="J112" s="45">
        <v>111</v>
      </c>
      <c r="K112" s="45" t="s">
        <v>132</v>
      </c>
      <c r="L112" s="45" t="s">
        <v>133</v>
      </c>
      <c r="M112" s="45"/>
      <c r="N112" s="45">
        <v>20147907487</v>
      </c>
      <c r="O112" s="45" t="str">
        <f t="shared" si="9"/>
        <v>gestionduenave-query</v>
      </c>
      <c r="P112" s="45" t="s">
        <v>155</v>
      </c>
      <c r="Q112" s="46">
        <f t="shared" si="10"/>
        <v>110</v>
      </c>
      <c r="R112" s="46">
        <f t="shared" si="11"/>
        <v>110</v>
      </c>
      <c r="S112" t="str">
        <f>+P112</f>
        <v>https://gateway-apim-test.vuce.gob.pe/pass-through-https-cert/cp2/gestionduenave-query/1.0/escalas/convoy/1306</v>
      </c>
      <c r="T112" t="s">
        <v>155</v>
      </c>
      <c r="U112" t="str">
        <f t="shared" si="12"/>
        <v>https://gateway-apim-test.vuce.gob.pe/pass-through-https-cert/cp2/gestionduenave-query/1.0/escalas/convoy/1306</v>
      </c>
      <c r="V112" t="s">
        <v>72</v>
      </c>
    </row>
    <row r="113" spans="2:22" x14ac:dyDescent="0.25">
      <c r="B113" s="45" t="s">
        <v>128</v>
      </c>
      <c r="C113" s="45" t="s">
        <v>22</v>
      </c>
      <c r="D113" s="45" t="s">
        <v>23</v>
      </c>
      <c r="E113" s="45" t="s">
        <v>140</v>
      </c>
      <c r="F113" s="45" t="s">
        <v>129</v>
      </c>
      <c r="G113" s="45" t="s">
        <v>155</v>
      </c>
      <c r="H113" s="45"/>
      <c r="I113" s="45" t="s">
        <v>141</v>
      </c>
      <c r="J113" s="45">
        <v>111</v>
      </c>
      <c r="K113" s="45" t="s">
        <v>132</v>
      </c>
      <c r="L113" s="45" t="s">
        <v>133</v>
      </c>
      <c r="M113" s="45"/>
      <c r="N113" s="45">
        <v>20147907487</v>
      </c>
      <c r="O113" s="45" t="str">
        <f t="shared" si="9"/>
        <v>gestionduenave-query</v>
      </c>
      <c r="P113" s="45" t="s">
        <v>155</v>
      </c>
      <c r="Q113" s="46">
        <f t="shared" si="10"/>
        <v>110</v>
      </c>
      <c r="R113" s="46">
        <f t="shared" si="11"/>
        <v>110</v>
      </c>
      <c r="S113" t="str">
        <f>+P113</f>
        <v>https://gateway-apim-test.vuce.gob.pe/pass-through-https-cert/cp2/gestionduenave-query/1.0/escalas/convoy/1306</v>
      </c>
      <c r="T113" t="s">
        <v>155</v>
      </c>
      <c r="U113" t="str">
        <f t="shared" si="12"/>
        <v>https://gateway-apim-test.vuce.gob.pe/pass-through-https-cert/cp2/gestionduenave-query/1.0/escalas/convoy/1306</v>
      </c>
      <c r="V113" t="s">
        <v>72</v>
      </c>
    </row>
    <row r="114" spans="2:22" x14ac:dyDescent="0.25">
      <c r="B114" s="45" t="s">
        <v>128</v>
      </c>
      <c r="C114" s="45" t="s">
        <v>22</v>
      </c>
      <c r="D114" s="45" t="s">
        <v>23</v>
      </c>
      <c r="E114" s="45" t="s">
        <v>24</v>
      </c>
      <c r="F114" s="45" t="s">
        <v>129</v>
      </c>
      <c r="G114" s="45" t="s">
        <v>156</v>
      </c>
      <c r="H114" s="45"/>
      <c r="I114" s="45" t="s">
        <v>131</v>
      </c>
      <c r="J114" s="45">
        <v>111</v>
      </c>
      <c r="K114" s="45" t="s">
        <v>132</v>
      </c>
      <c r="L114" s="45" t="s">
        <v>133</v>
      </c>
      <c r="M114" s="45"/>
      <c r="N114" s="45">
        <v>20147907487</v>
      </c>
      <c r="O114" s="45" t="str">
        <f t="shared" si="9"/>
        <v>gestionduenave-query</v>
      </c>
      <c r="P114" s="45" t="s">
        <v>156</v>
      </c>
      <c r="Q114" s="46">
        <f t="shared" si="10"/>
        <v>149</v>
      </c>
      <c r="R114" s="46">
        <f t="shared" si="11"/>
        <v>127</v>
      </c>
      <c r="S114" t="str">
        <f>MID(P114,1,127)</f>
        <v>https://gateway-apim-test.vuce.gob.pe/pass-through-https-cert/cp2/gestionduenave-query/1.0/escala-seguimientos/escalaId/1306/1?</v>
      </c>
      <c r="T114" t="s">
        <v>157</v>
      </c>
      <c r="U114" t="str">
        <f t="shared" si="12"/>
        <v>https://gateway-apim-test.vuce.gob.pe/pass-through-https-cert/cp2/gestionduenave-query/1.0/escala-seguimientos/escalaId/1306/1?</v>
      </c>
      <c r="V114" t="s">
        <v>72</v>
      </c>
    </row>
    <row r="115" spans="2:22" x14ac:dyDescent="0.25">
      <c r="B115" s="45" t="s">
        <v>128</v>
      </c>
      <c r="C115" s="45" t="s">
        <v>22</v>
      </c>
      <c r="D115" s="45" t="s">
        <v>23</v>
      </c>
      <c r="E115" s="45" t="s">
        <v>140</v>
      </c>
      <c r="F115" s="45" t="s">
        <v>129</v>
      </c>
      <c r="G115" s="45" t="s">
        <v>156</v>
      </c>
      <c r="H115" s="45"/>
      <c r="I115" s="45" t="s">
        <v>141</v>
      </c>
      <c r="J115" s="45">
        <v>111</v>
      </c>
      <c r="K115" s="45" t="s">
        <v>132</v>
      </c>
      <c r="L115" s="45" t="s">
        <v>133</v>
      </c>
      <c r="M115" s="45"/>
      <c r="N115" s="45">
        <v>20147907487</v>
      </c>
      <c r="O115" s="45" t="str">
        <f t="shared" si="9"/>
        <v>gestionduenave-query</v>
      </c>
      <c r="P115" s="45" t="s">
        <v>156</v>
      </c>
      <c r="Q115" s="46">
        <f t="shared" si="10"/>
        <v>149</v>
      </c>
      <c r="R115" s="46">
        <f t="shared" si="11"/>
        <v>127</v>
      </c>
      <c r="S115" t="str">
        <f>MID(P115,1,127)</f>
        <v>https://gateway-apim-test.vuce.gob.pe/pass-through-https-cert/cp2/gestionduenave-query/1.0/escala-seguimientos/escalaId/1306/1?</v>
      </c>
      <c r="T115" t="s">
        <v>157</v>
      </c>
      <c r="U115" t="str">
        <f t="shared" si="12"/>
        <v>https://gateway-apim-test.vuce.gob.pe/pass-through-https-cert/cp2/gestionduenave-query/1.0/escala-seguimientos/escalaId/1306/1?</v>
      </c>
      <c r="V115" t="s">
        <v>72</v>
      </c>
    </row>
    <row r="116" spans="2:22" x14ac:dyDescent="0.25">
      <c r="B116" s="45" t="s">
        <v>128</v>
      </c>
      <c r="C116" s="45" t="s">
        <v>22</v>
      </c>
      <c r="D116" s="45" t="s">
        <v>23</v>
      </c>
      <c r="E116" s="45" t="s">
        <v>140</v>
      </c>
      <c r="F116" s="45" t="s">
        <v>129</v>
      </c>
      <c r="G116" s="45" t="s">
        <v>158</v>
      </c>
      <c r="H116" s="45"/>
      <c r="I116" s="45" t="s">
        <v>141</v>
      </c>
      <c r="J116" s="45">
        <v>111</v>
      </c>
      <c r="K116" s="45" t="s">
        <v>132</v>
      </c>
      <c r="L116" s="45" t="s">
        <v>133</v>
      </c>
      <c r="M116" s="45"/>
      <c r="N116" s="45">
        <v>20147907487</v>
      </c>
      <c r="O116" s="45" t="str">
        <f t="shared" si="9"/>
        <v>gestionduenave-query</v>
      </c>
      <c r="P116" s="45" t="s">
        <v>158</v>
      </c>
      <c r="Q116" s="46">
        <f t="shared" si="10"/>
        <v>131</v>
      </c>
      <c r="R116" s="46">
        <f t="shared" si="11"/>
        <v>118</v>
      </c>
      <c r="S116" t="str">
        <f>MID(P116,1,118)</f>
        <v>https://gateway-apim-test.vuce.gob.pe/pass-through-https-cert/cp2/gestionduenave-query/1.0/escala-seguimientos/search?</v>
      </c>
      <c r="T116" t="s">
        <v>159</v>
      </c>
      <c r="U116" t="str">
        <f t="shared" si="12"/>
        <v>https://gateway-apim-test.vuce.gob.pe/pass-through-https-cert/cp2/gestionduenave-query/1.0/escala-seguimientos/search?</v>
      </c>
      <c r="V116" t="s">
        <v>72</v>
      </c>
    </row>
    <row r="117" spans="2:22" x14ac:dyDescent="0.25">
      <c r="B117" s="45" t="s">
        <v>128</v>
      </c>
      <c r="C117" s="45" t="s">
        <v>22</v>
      </c>
      <c r="D117" s="45" t="s">
        <v>23</v>
      </c>
      <c r="E117" s="45" t="s">
        <v>147</v>
      </c>
      <c r="F117" s="45" t="s">
        <v>129</v>
      </c>
      <c r="G117" s="45" t="s">
        <v>160</v>
      </c>
      <c r="H117" s="45"/>
      <c r="I117" s="45" t="s">
        <v>141</v>
      </c>
      <c r="J117" s="45">
        <v>111</v>
      </c>
      <c r="K117" s="45" t="s">
        <v>132</v>
      </c>
      <c r="L117" s="45" t="s">
        <v>133</v>
      </c>
      <c r="M117" s="45"/>
      <c r="N117" s="45">
        <v>20147907487</v>
      </c>
      <c r="O117" s="45" t="str">
        <f t="shared" si="9"/>
        <v>gestionduenave-query</v>
      </c>
      <c r="P117" s="45" t="s">
        <v>160</v>
      </c>
      <c r="Q117" s="46">
        <f t="shared" si="10"/>
        <v>146</v>
      </c>
      <c r="R117" s="46">
        <f t="shared" si="11"/>
        <v>118</v>
      </c>
      <c r="S117" t="str">
        <f>MID(P117,1,118)</f>
        <v>https://gateway-apim-test.vuce.gob.pe/pass-through-https-cert/cp2/gestionduenave-query/1.0/escala-seguimientos/search?</v>
      </c>
      <c r="T117" t="s">
        <v>159</v>
      </c>
      <c r="U117" t="str">
        <f t="shared" si="12"/>
        <v>https://gateway-apim-test.vuce.gob.pe/pass-through-https-cert/cp2/gestionduenave-query/1.0/escala-seguimientos/search?</v>
      </c>
      <c r="V117" t="s">
        <v>72</v>
      </c>
    </row>
    <row r="118" spans="2:22" x14ac:dyDescent="0.25">
      <c r="B118" s="45" t="s">
        <v>128</v>
      </c>
      <c r="C118" s="45" t="s">
        <v>22</v>
      </c>
      <c r="D118" s="45" t="s">
        <v>23</v>
      </c>
      <c r="E118" s="45" t="s">
        <v>24</v>
      </c>
      <c r="F118" s="45" t="s">
        <v>129</v>
      </c>
      <c r="G118" s="45" t="s">
        <v>161</v>
      </c>
      <c r="H118" s="45"/>
      <c r="I118" s="45" t="s">
        <v>131</v>
      </c>
      <c r="J118" s="45">
        <v>111</v>
      </c>
      <c r="K118" s="45" t="s">
        <v>132</v>
      </c>
      <c r="L118" s="45" t="s">
        <v>133</v>
      </c>
      <c r="M118" s="45"/>
      <c r="N118" s="45">
        <v>20147907487</v>
      </c>
      <c r="O118" s="45" t="str">
        <f t="shared" si="9"/>
        <v>gestionduenave-query</v>
      </c>
      <c r="P118" s="45" t="s">
        <v>161</v>
      </c>
      <c r="Q118" s="46">
        <f t="shared" si="10"/>
        <v>156</v>
      </c>
      <c r="R118" s="46">
        <f t="shared" si="11"/>
        <v>111</v>
      </c>
      <c r="S118" t="str">
        <f>MID(P118,1,111)</f>
        <v>https://gateway-apim-test.vuce.gob.pe/pass-through-https-cert/cp2/gestionduenave-query/1.0/pasajero/lista/1306?</v>
      </c>
      <c r="T118" t="s">
        <v>162</v>
      </c>
      <c r="U118" t="str">
        <f t="shared" si="12"/>
        <v>https://gateway-apim-test.vuce.gob.pe/pass-through-https-cert/cp2/gestionduenave-query/1.0/pasajero/lista/1306?</v>
      </c>
      <c r="V118" t="s">
        <v>72</v>
      </c>
    </row>
    <row r="119" spans="2:22" x14ac:dyDescent="0.25">
      <c r="B119" s="45" t="s">
        <v>128</v>
      </c>
      <c r="C119" s="45" t="s">
        <v>22</v>
      </c>
      <c r="D119" s="45" t="s">
        <v>23</v>
      </c>
      <c r="E119" s="45" t="s">
        <v>140</v>
      </c>
      <c r="F119" s="45" t="s">
        <v>163</v>
      </c>
      <c r="G119" s="45" t="s">
        <v>164</v>
      </c>
      <c r="H119" s="45" t="s">
        <v>165</v>
      </c>
      <c r="I119" s="45" t="s">
        <v>141</v>
      </c>
      <c r="J119" s="45">
        <v>111</v>
      </c>
      <c r="K119" s="45" t="s">
        <v>132</v>
      </c>
      <c r="L119" s="45" t="s">
        <v>133</v>
      </c>
      <c r="M119" s="45" t="s">
        <v>145</v>
      </c>
      <c r="N119" s="45">
        <v>20147907487</v>
      </c>
      <c r="O119" s="45" t="str">
        <f t="shared" si="9"/>
        <v>processdue</v>
      </c>
      <c r="P119" s="45" t="s">
        <v>164</v>
      </c>
      <c r="Q119" s="46">
        <f t="shared" si="10"/>
        <v>93</v>
      </c>
      <c r="R119" s="46">
        <f t="shared" si="11"/>
        <v>93</v>
      </c>
      <c r="S119" t="str">
        <f>+P119</f>
        <v>https://gateway-apim-test.vuce.gob.pe/pass-through-https-cert/cp2/processdue/1.0/camunda/init</v>
      </c>
      <c r="T119" t="s">
        <v>164</v>
      </c>
      <c r="U119" t="str">
        <f t="shared" si="12"/>
        <v>https://gateway-apim-test.vuce.gob.pe/pass-through-https-cert/cp2/processdue/1.0/camunda/init</v>
      </c>
      <c r="V119" t="s">
        <v>94</v>
      </c>
    </row>
    <row r="120" spans="2:22" x14ac:dyDescent="0.25">
      <c r="B120" s="45" t="s">
        <v>128</v>
      </c>
      <c r="C120" s="45" t="s">
        <v>22</v>
      </c>
      <c r="D120" s="45" t="s">
        <v>23</v>
      </c>
      <c r="E120" s="45" t="s">
        <v>24</v>
      </c>
      <c r="F120" s="45" t="s">
        <v>129</v>
      </c>
      <c r="G120" s="45" t="s">
        <v>166</v>
      </c>
      <c r="H120" s="45"/>
      <c r="I120" s="45" t="s">
        <v>131</v>
      </c>
      <c r="J120" s="45">
        <v>111</v>
      </c>
      <c r="K120" s="45" t="s">
        <v>132</v>
      </c>
      <c r="L120" s="45" t="s">
        <v>133</v>
      </c>
      <c r="M120" s="45"/>
      <c r="N120" s="45">
        <v>20147907487</v>
      </c>
      <c r="O120" s="45" t="str">
        <f t="shared" si="9"/>
        <v>sp-pagos</v>
      </c>
      <c r="P120" s="45" t="s">
        <v>166</v>
      </c>
      <c r="Q120" s="46">
        <f t="shared" si="10"/>
        <v>111</v>
      </c>
      <c r="R120" s="46">
        <f t="shared" si="11"/>
        <v>102</v>
      </c>
      <c r="S120" t="str">
        <f>MID(P120,1,102)</f>
        <v>https://gateway-apim-test.vuce.gob.pe/pass-through-https-cert/cp2/sp-pagos/1.0/ordenes-pago/1306?docum</v>
      </c>
      <c r="T120" t="s">
        <v>167</v>
      </c>
      <c r="U120" t="str">
        <f t="shared" si="12"/>
        <v>https://gateway-apim-test.vuce.gob.pe/pass-through-https-cert/cp2/sp-pagos/1.0/ordenes-pago/1306?docum</v>
      </c>
      <c r="V120" t="s">
        <v>100</v>
      </c>
    </row>
    <row r="121" spans="2:22" x14ac:dyDescent="0.25">
      <c r="B121" s="45" t="s">
        <v>128</v>
      </c>
      <c r="C121" s="45" t="s">
        <v>22</v>
      </c>
      <c r="D121" s="45" t="s">
        <v>23</v>
      </c>
      <c r="E121" s="45" t="s">
        <v>24</v>
      </c>
      <c r="F121" s="45" t="s">
        <v>129</v>
      </c>
      <c r="G121" s="45" t="s">
        <v>166</v>
      </c>
      <c r="H121" s="45"/>
      <c r="I121" s="45" t="s">
        <v>131</v>
      </c>
      <c r="J121" s="45">
        <v>111</v>
      </c>
      <c r="K121" s="45" t="s">
        <v>132</v>
      </c>
      <c r="L121" s="45" t="s">
        <v>133</v>
      </c>
      <c r="M121" s="45"/>
      <c r="N121" s="45">
        <v>20147907487</v>
      </c>
      <c r="O121" s="45" t="str">
        <f t="shared" si="9"/>
        <v>sp-pagos</v>
      </c>
      <c r="P121" s="45" t="s">
        <v>166</v>
      </c>
      <c r="Q121" s="46">
        <f t="shared" si="10"/>
        <v>111</v>
      </c>
      <c r="R121" s="46">
        <f t="shared" si="11"/>
        <v>102</v>
      </c>
      <c r="S121" t="str">
        <f>MID(P121,1,102)</f>
        <v>https://gateway-apim-test.vuce.gob.pe/pass-through-https-cert/cp2/sp-pagos/1.0/ordenes-pago/1306?docum</v>
      </c>
      <c r="T121" t="s">
        <v>167</v>
      </c>
      <c r="U121" t="str">
        <f t="shared" si="12"/>
        <v>https://gateway-apim-test.vuce.gob.pe/pass-through-https-cert/cp2/sp-pagos/1.0/ordenes-pago/1306?docum</v>
      </c>
      <c r="V121" t="s">
        <v>100</v>
      </c>
    </row>
    <row r="122" spans="2:22" x14ac:dyDescent="0.25">
      <c r="B122" s="45" t="s">
        <v>128</v>
      </c>
      <c r="C122" s="45" t="s">
        <v>22</v>
      </c>
      <c r="D122" s="45" t="s">
        <v>23</v>
      </c>
      <c r="E122" s="45" t="s">
        <v>24</v>
      </c>
      <c r="F122" s="45" t="s">
        <v>129</v>
      </c>
      <c r="G122" s="45" t="s">
        <v>168</v>
      </c>
      <c r="H122" s="45"/>
      <c r="I122" s="45" t="s">
        <v>131</v>
      </c>
      <c r="J122" s="45">
        <v>111</v>
      </c>
      <c r="K122" s="45" t="s">
        <v>132</v>
      </c>
      <c r="L122" s="45" t="s">
        <v>133</v>
      </c>
      <c r="M122" s="45"/>
      <c r="N122" s="45">
        <v>20147907487</v>
      </c>
      <c r="O122" s="45" t="str">
        <f t="shared" si="9"/>
        <v>tramiteyrectificacion-query</v>
      </c>
      <c r="P122" s="45" t="s">
        <v>168</v>
      </c>
      <c r="Q122" s="46">
        <f t="shared" si="10"/>
        <v>145</v>
      </c>
      <c r="R122" s="46">
        <f t="shared" si="11"/>
        <v>132</v>
      </c>
      <c r="S122" t="str">
        <f>MID(P122,1,132)</f>
        <v>https://gateway-apim-test.vuce.gob.pe/pass-through-https-cert/cp2/tramiteyrectificacion-query/1.0/tramites/escala/1306/documento/81?</v>
      </c>
      <c r="T122" t="s">
        <v>169</v>
      </c>
      <c r="U122" t="str">
        <f t="shared" si="12"/>
        <v>https://gateway-apim-test.vuce.gob.pe/pass-through-https-cert/cp2/tramiteyrectificacion-query/1.0/tramites/escala/1306/documento/81?</v>
      </c>
      <c r="V122" t="s">
        <v>120</v>
      </c>
    </row>
    <row r="123" spans="2:22" x14ac:dyDescent="0.25">
      <c r="B123" s="45" t="s">
        <v>128</v>
      </c>
      <c r="C123" s="45" t="s">
        <v>22</v>
      </c>
      <c r="D123" s="45" t="s">
        <v>23</v>
      </c>
      <c r="E123" s="45" t="s">
        <v>24</v>
      </c>
      <c r="F123" s="45" t="s">
        <v>129</v>
      </c>
      <c r="G123" s="45" t="s">
        <v>168</v>
      </c>
      <c r="H123" s="45"/>
      <c r="I123" s="45" t="s">
        <v>131</v>
      </c>
      <c r="J123" s="45">
        <v>111</v>
      </c>
      <c r="K123" s="45" t="s">
        <v>132</v>
      </c>
      <c r="L123" s="45" t="s">
        <v>133</v>
      </c>
      <c r="M123" s="45"/>
      <c r="N123" s="45">
        <v>20147907487</v>
      </c>
      <c r="O123" s="45" t="str">
        <f t="shared" si="9"/>
        <v>tramiteyrectificacion-query</v>
      </c>
      <c r="P123" s="45" t="s">
        <v>168</v>
      </c>
      <c r="Q123" s="46">
        <f t="shared" si="10"/>
        <v>145</v>
      </c>
      <c r="R123" s="46">
        <f t="shared" si="11"/>
        <v>132</v>
      </c>
      <c r="S123" t="str">
        <f>MID(P123,1,132)</f>
        <v>https://gateway-apim-test.vuce.gob.pe/pass-through-https-cert/cp2/tramiteyrectificacion-query/1.0/tramites/escala/1306/documento/81?</v>
      </c>
      <c r="T123" t="s">
        <v>169</v>
      </c>
      <c r="U123" t="str">
        <f t="shared" si="12"/>
        <v>https://gateway-apim-test.vuce.gob.pe/pass-through-https-cert/cp2/tramiteyrectificacion-query/1.0/tramites/escala/1306/documento/81?</v>
      </c>
      <c r="V123" t="s">
        <v>120</v>
      </c>
    </row>
    <row r="124" spans="2:22" x14ac:dyDescent="0.25">
      <c r="B124" s="45" t="s">
        <v>128</v>
      </c>
      <c r="C124" s="45" t="s">
        <v>22</v>
      </c>
      <c r="D124" s="45" t="s">
        <v>23</v>
      </c>
      <c r="E124" s="45" t="s">
        <v>24</v>
      </c>
      <c r="F124" s="45" t="s">
        <v>129</v>
      </c>
      <c r="G124" s="45" t="s">
        <v>168</v>
      </c>
      <c r="H124" s="45"/>
      <c r="I124" s="45" t="s">
        <v>131</v>
      </c>
      <c r="J124" s="45">
        <v>111</v>
      </c>
      <c r="K124" s="45" t="s">
        <v>132</v>
      </c>
      <c r="L124" s="45" t="s">
        <v>133</v>
      </c>
      <c r="M124" s="45"/>
      <c r="N124" s="45">
        <v>20147907487</v>
      </c>
      <c r="O124" s="45" t="str">
        <f t="shared" si="9"/>
        <v>tramiteyrectificacion-query</v>
      </c>
      <c r="P124" s="45" t="s">
        <v>168</v>
      </c>
      <c r="Q124" s="46">
        <f t="shared" si="10"/>
        <v>145</v>
      </c>
      <c r="R124" s="46">
        <f t="shared" si="11"/>
        <v>132</v>
      </c>
      <c r="S124" t="str">
        <f>MID(P124,1,132)</f>
        <v>https://gateway-apim-test.vuce.gob.pe/pass-through-https-cert/cp2/tramiteyrectificacion-query/1.0/tramites/escala/1306/documento/81?</v>
      </c>
      <c r="T124" t="s">
        <v>169</v>
      </c>
      <c r="U124" t="str">
        <f t="shared" si="12"/>
        <v>https://gateway-apim-test.vuce.gob.pe/pass-through-https-cert/cp2/tramiteyrectificacion-query/1.0/tramites/escala/1306/documento/81?</v>
      </c>
      <c r="V124" t="s">
        <v>120</v>
      </c>
    </row>
    <row r="125" spans="2:22" x14ac:dyDescent="0.25">
      <c r="B125" s="45" t="s">
        <v>128</v>
      </c>
      <c r="C125" s="45" t="s">
        <v>22</v>
      </c>
      <c r="D125" s="45" t="s">
        <v>23</v>
      </c>
      <c r="E125" s="45" t="s">
        <v>140</v>
      </c>
      <c r="F125" s="45" t="s">
        <v>129</v>
      </c>
      <c r="G125" s="45" t="s">
        <v>168</v>
      </c>
      <c r="H125" s="45"/>
      <c r="I125" s="45" t="s">
        <v>141</v>
      </c>
      <c r="J125" s="45">
        <v>111</v>
      </c>
      <c r="K125" s="45" t="s">
        <v>132</v>
      </c>
      <c r="L125" s="45" t="s">
        <v>133</v>
      </c>
      <c r="M125" s="45"/>
      <c r="N125" s="45">
        <v>20147907487</v>
      </c>
      <c r="O125" s="45" t="str">
        <f t="shared" si="9"/>
        <v>tramiteyrectificacion-query</v>
      </c>
      <c r="P125" s="45" t="s">
        <v>168</v>
      </c>
      <c r="Q125" s="46">
        <f t="shared" si="10"/>
        <v>145</v>
      </c>
      <c r="R125" s="46">
        <f t="shared" si="11"/>
        <v>132</v>
      </c>
      <c r="S125" t="str">
        <f>MID(P125,1,132)</f>
        <v>https://gateway-apim-test.vuce.gob.pe/pass-through-https-cert/cp2/tramiteyrectificacion-query/1.0/tramites/escala/1306/documento/81?</v>
      </c>
      <c r="T125" t="s">
        <v>169</v>
      </c>
      <c r="U125" t="str">
        <f t="shared" si="12"/>
        <v>https://gateway-apim-test.vuce.gob.pe/pass-through-https-cert/cp2/tramiteyrectificacion-query/1.0/tramites/escala/1306/documento/81?</v>
      </c>
      <c r="V125" t="s">
        <v>120</v>
      </c>
    </row>
    <row r="126" spans="2:22" x14ac:dyDescent="0.25">
      <c r="B126" s="45" t="s">
        <v>170</v>
      </c>
      <c r="C126" s="45" t="s">
        <v>22</v>
      </c>
      <c r="D126" s="45" t="s">
        <v>23</v>
      </c>
      <c r="E126" s="45" t="s">
        <v>171</v>
      </c>
      <c r="F126" s="45" t="s">
        <v>61</v>
      </c>
      <c r="G126" s="45" t="s">
        <v>172</v>
      </c>
      <c r="H126" s="45" t="s">
        <v>173</v>
      </c>
      <c r="I126" s="45" t="s">
        <v>174</v>
      </c>
      <c r="J126" s="45">
        <v>101</v>
      </c>
      <c r="K126" s="45" t="s">
        <v>29</v>
      </c>
      <c r="L126" s="45" t="s">
        <v>30</v>
      </c>
      <c r="M126" s="45" t="s">
        <v>93</v>
      </c>
      <c r="N126" s="45">
        <v>20100010136</v>
      </c>
      <c r="O126" s="45" t="str">
        <f t="shared" si="9"/>
        <v>buzon</v>
      </c>
      <c r="P126" s="45" t="s">
        <v>172</v>
      </c>
      <c r="Q126" s="46">
        <f t="shared" si="10"/>
        <v>92</v>
      </c>
      <c r="R126" s="46">
        <f t="shared" si="11"/>
        <v>92</v>
      </c>
      <c r="S126" t="str">
        <f>+P126</f>
        <v xml:space="preserve"> https://gateway-apim-test.vuce.gob.pe/pass-through-https-cert/cp2/buzon/1.0/notificaciones </v>
      </c>
      <c r="T126" t="s">
        <v>172</v>
      </c>
      <c r="U126" t="str">
        <f t="shared" si="12"/>
        <v>https://gateway-apim-test.vuce.gob.pe/pass-through-https-cert/cp2/buzon/1.0/notificaciones</v>
      </c>
      <c r="V126" t="s">
        <v>175</v>
      </c>
    </row>
    <row r="127" spans="2:22" x14ac:dyDescent="0.25">
      <c r="B127" s="45" t="s">
        <v>170</v>
      </c>
      <c r="C127" s="45" t="s">
        <v>22</v>
      </c>
      <c r="D127" s="45" t="s">
        <v>23</v>
      </c>
      <c r="E127" s="45" t="s">
        <v>176</v>
      </c>
      <c r="F127" s="45" t="s">
        <v>25</v>
      </c>
      <c r="G127" s="45" t="s">
        <v>177</v>
      </c>
      <c r="H127" s="45" t="s">
        <v>31</v>
      </c>
      <c r="I127" s="45" t="s">
        <v>178</v>
      </c>
      <c r="J127" s="45">
        <v>101</v>
      </c>
      <c r="K127" s="45" t="s">
        <v>29</v>
      </c>
      <c r="L127" s="45" t="s">
        <v>30</v>
      </c>
      <c r="M127" s="45" t="s">
        <v>31</v>
      </c>
      <c r="N127" s="45">
        <v>20100010136</v>
      </c>
      <c r="O127" s="45" t="str">
        <f t="shared" si="9"/>
        <v>comunes-query</v>
      </c>
      <c r="P127" s="45" t="s">
        <v>177</v>
      </c>
      <c r="Q127" s="46">
        <f t="shared" si="10"/>
        <v>117</v>
      </c>
      <c r="R127" s="46">
        <f t="shared" si="11"/>
        <v>102</v>
      </c>
      <c r="S127" t="str">
        <f t="shared" ref="S127:S136" si="14">MID(P127,1,102)</f>
        <v xml:space="preserve"> https://gateway-apim-test.vuce.gob.pe/pass-through-https-cert/cp2/comunes-query/1.0/master/allByCode?</v>
      </c>
      <c r="T127" t="s">
        <v>179</v>
      </c>
      <c r="U127" t="str">
        <f t="shared" si="12"/>
        <v>https://gateway-apim-test.vuce.gob.pe/pass-through-https-cert/cp2/comunes-query/1.0/master/allByCode?</v>
      </c>
      <c r="V127" t="s">
        <v>39</v>
      </c>
    </row>
    <row r="128" spans="2:22" x14ac:dyDescent="0.25">
      <c r="B128" s="45" t="s">
        <v>170</v>
      </c>
      <c r="C128" s="45" t="s">
        <v>22</v>
      </c>
      <c r="D128" s="45" t="s">
        <v>23</v>
      </c>
      <c r="E128" s="45" t="s">
        <v>180</v>
      </c>
      <c r="F128" s="45" t="s">
        <v>25</v>
      </c>
      <c r="G128" s="45" t="s">
        <v>181</v>
      </c>
      <c r="H128" s="45" t="s">
        <v>31</v>
      </c>
      <c r="I128" s="45" t="s">
        <v>174</v>
      </c>
      <c r="J128" s="45">
        <v>101</v>
      </c>
      <c r="K128" s="45" t="s">
        <v>29</v>
      </c>
      <c r="L128" s="45" t="s">
        <v>30</v>
      </c>
      <c r="M128" s="45" t="s">
        <v>31</v>
      </c>
      <c r="N128" s="45">
        <v>20100010136</v>
      </c>
      <c r="O128" s="45" t="str">
        <f t="shared" si="9"/>
        <v>comunes-query</v>
      </c>
      <c r="P128" s="45" t="s">
        <v>181</v>
      </c>
      <c r="Q128" s="46">
        <f t="shared" si="10"/>
        <v>116</v>
      </c>
      <c r="R128" s="46">
        <f t="shared" si="11"/>
        <v>102</v>
      </c>
      <c r="S128" t="str">
        <f t="shared" si="14"/>
        <v xml:space="preserve"> https://gateway-apim-test.vuce.gob.pe/pass-through-https-cert/cp2/comunes-query/1.0/master/allByCode?</v>
      </c>
      <c r="T128" t="s">
        <v>179</v>
      </c>
      <c r="U128" t="str">
        <f t="shared" si="12"/>
        <v>https://gateway-apim-test.vuce.gob.pe/pass-through-https-cert/cp2/comunes-query/1.0/master/allByCode?</v>
      </c>
      <c r="V128" t="s">
        <v>39</v>
      </c>
    </row>
    <row r="129" spans="2:22" x14ac:dyDescent="0.25">
      <c r="B129" s="45" t="s">
        <v>170</v>
      </c>
      <c r="C129" s="45" t="s">
        <v>22</v>
      </c>
      <c r="D129" s="45" t="s">
        <v>23</v>
      </c>
      <c r="E129" s="45" t="s">
        <v>182</v>
      </c>
      <c r="F129" s="45" t="s">
        <v>25</v>
      </c>
      <c r="G129" s="45" t="s">
        <v>181</v>
      </c>
      <c r="H129" s="45" t="s">
        <v>31</v>
      </c>
      <c r="I129" s="45" t="s">
        <v>174</v>
      </c>
      <c r="J129" s="45">
        <v>101</v>
      </c>
      <c r="K129" s="45" t="s">
        <v>29</v>
      </c>
      <c r="L129" s="45" t="s">
        <v>30</v>
      </c>
      <c r="M129" s="45" t="s">
        <v>31</v>
      </c>
      <c r="N129" s="45">
        <v>20100010136</v>
      </c>
      <c r="O129" s="45" t="str">
        <f t="shared" si="9"/>
        <v>comunes-query</v>
      </c>
      <c r="P129" s="45" t="s">
        <v>181</v>
      </c>
      <c r="Q129" s="46">
        <f t="shared" si="10"/>
        <v>116</v>
      </c>
      <c r="R129" s="46">
        <f t="shared" si="11"/>
        <v>102</v>
      </c>
      <c r="S129" t="str">
        <f t="shared" si="14"/>
        <v xml:space="preserve"> https://gateway-apim-test.vuce.gob.pe/pass-through-https-cert/cp2/comunes-query/1.0/master/allByCode?</v>
      </c>
      <c r="T129" t="s">
        <v>179</v>
      </c>
      <c r="U129" t="str">
        <f t="shared" si="12"/>
        <v>https://gateway-apim-test.vuce.gob.pe/pass-through-https-cert/cp2/comunes-query/1.0/master/allByCode?</v>
      </c>
      <c r="V129" t="s">
        <v>39</v>
      </c>
    </row>
    <row r="130" spans="2:22" x14ac:dyDescent="0.25">
      <c r="B130" s="45" t="s">
        <v>170</v>
      </c>
      <c r="C130" s="45" t="s">
        <v>22</v>
      </c>
      <c r="D130" s="45" t="s">
        <v>23</v>
      </c>
      <c r="E130" s="45" t="s">
        <v>183</v>
      </c>
      <c r="F130" s="45" t="s">
        <v>25</v>
      </c>
      <c r="G130" s="45" t="s">
        <v>181</v>
      </c>
      <c r="H130" s="45" t="s">
        <v>31</v>
      </c>
      <c r="I130" s="45" t="s">
        <v>184</v>
      </c>
      <c r="J130" s="45">
        <v>101</v>
      </c>
      <c r="K130" s="45" t="s">
        <v>29</v>
      </c>
      <c r="L130" s="45" t="s">
        <v>30</v>
      </c>
      <c r="M130" s="45" t="s">
        <v>31</v>
      </c>
      <c r="N130" s="45">
        <v>20100010136</v>
      </c>
      <c r="O130" s="45" t="str">
        <f t="shared" ref="O130:O193" si="15">MID(G130,FIND("/cp2/",G130)+5,FIND("/",G130,FIND("/cp2/",G130)+5)-FIND("/cp2/",G130)-5)</f>
        <v>comunes-query</v>
      </c>
      <c r="P130" s="45" t="s">
        <v>181</v>
      </c>
      <c r="Q130" s="46">
        <f t="shared" ref="Q130:Q193" si="16">LEN(P130)</f>
        <v>116</v>
      </c>
      <c r="R130" s="46">
        <f t="shared" ref="R130:R193" si="17">LEN(S130)</f>
        <v>102</v>
      </c>
      <c r="S130" t="str">
        <f t="shared" si="14"/>
        <v xml:space="preserve"> https://gateway-apim-test.vuce.gob.pe/pass-through-https-cert/cp2/comunes-query/1.0/master/allByCode?</v>
      </c>
      <c r="T130" t="s">
        <v>179</v>
      </c>
      <c r="U130" t="str">
        <f t="shared" si="12"/>
        <v>https://gateway-apim-test.vuce.gob.pe/pass-through-https-cert/cp2/comunes-query/1.0/master/allByCode?</v>
      </c>
      <c r="V130" t="s">
        <v>39</v>
      </c>
    </row>
    <row r="131" spans="2:22" x14ac:dyDescent="0.25">
      <c r="B131" s="45" t="s">
        <v>170</v>
      </c>
      <c r="C131" s="45" t="s">
        <v>22</v>
      </c>
      <c r="D131" s="45" t="s">
        <v>23</v>
      </c>
      <c r="E131" s="45" t="s">
        <v>171</v>
      </c>
      <c r="F131" s="45" t="s">
        <v>25</v>
      </c>
      <c r="G131" s="45" t="s">
        <v>181</v>
      </c>
      <c r="H131" s="45" t="s">
        <v>31</v>
      </c>
      <c r="I131" s="45" t="s">
        <v>174</v>
      </c>
      <c r="J131" s="45">
        <v>101</v>
      </c>
      <c r="K131" s="45" t="s">
        <v>29</v>
      </c>
      <c r="L131" s="45" t="s">
        <v>30</v>
      </c>
      <c r="M131" s="45" t="s">
        <v>31</v>
      </c>
      <c r="N131" s="45">
        <v>20100010136</v>
      </c>
      <c r="O131" s="45" t="str">
        <f t="shared" si="15"/>
        <v>comunes-query</v>
      </c>
      <c r="P131" s="45" t="s">
        <v>181</v>
      </c>
      <c r="Q131" s="46">
        <f t="shared" si="16"/>
        <v>116</v>
      </c>
      <c r="R131" s="46">
        <f t="shared" si="17"/>
        <v>102</v>
      </c>
      <c r="S131" t="str">
        <f t="shared" si="14"/>
        <v xml:space="preserve"> https://gateway-apim-test.vuce.gob.pe/pass-through-https-cert/cp2/comunes-query/1.0/master/allByCode?</v>
      </c>
      <c r="T131" t="s">
        <v>179</v>
      </c>
      <c r="U131" t="str">
        <f t="shared" ref="U131:U194" si="18">TRIM(T131)</f>
        <v>https://gateway-apim-test.vuce.gob.pe/pass-through-https-cert/cp2/comunes-query/1.0/master/allByCode?</v>
      </c>
      <c r="V131" t="s">
        <v>39</v>
      </c>
    </row>
    <row r="132" spans="2:22" x14ac:dyDescent="0.25">
      <c r="B132" s="45" t="s">
        <v>170</v>
      </c>
      <c r="C132" s="45" t="s">
        <v>22</v>
      </c>
      <c r="D132" s="45" t="s">
        <v>23</v>
      </c>
      <c r="E132" s="45" t="s">
        <v>176</v>
      </c>
      <c r="F132" s="45" t="s">
        <v>25</v>
      </c>
      <c r="G132" s="45" t="s">
        <v>185</v>
      </c>
      <c r="H132" s="45" t="s">
        <v>31</v>
      </c>
      <c r="I132" s="45" t="s">
        <v>178</v>
      </c>
      <c r="J132" s="45">
        <v>101</v>
      </c>
      <c r="K132" s="45" t="s">
        <v>29</v>
      </c>
      <c r="L132" s="45" t="s">
        <v>30</v>
      </c>
      <c r="M132" s="45" t="s">
        <v>31</v>
      </c>
      <c r="N132" s="45">
        <v>20100010136</v>
      </c>
      <c r="O132" s="45" t="str">
        <f t="shared" si="15"/>
        <v>comunes-query</v>
      </c>
      <c r="P132" s="45" t="s">
        <v>185</v>
      </c>
      <c r="Q132" s="46">
        <f t="shared" si="16"/>
        <v>116</v>
      </c>
      <c r="R132" s="46">
        <f t="shared" si="17"/>
        <v>102</v>
      </c>
      <c r="S132" t="str">
        <f t="shared" si="14"/>
        <v xml:space="preserve"> https://gateway-apim-test.vuce.gob.pe/pass-through-https-cert/cp2/comunes-query/1.0/master/allByCode?</v>
      </c>
      <c r="T132" t="s">
        <v>179</v>
      </c>
      <c r="U132" t="str">
        <f t="shared" si="18"/>
        <v>https://gateway-apim-test.vuce.gob.pe/pass-through-https-cert/cp2/comunes-query/1.0/master/allByCode?</v>
      </c>
      <c r="V132" t="s">
        <v>39</v>
      </c>
    </row>
    <row r="133" spans="2:22" x14ac:dyDescent="0.25">
      <c r="B133" s="45" t="s">
        <v>170</v>
      </c>
      <c r="C133" s="45" t="s">
        <v>22</v>
      </c>
      <c r="D133" s="45" t="s">
        <v>23</v>
      </c>
      <c r="E133" s="45" t="s">
        <v>180</v>
      </c>
      <c r="F133" s="45" t="s">
        <v>25</v>
      </c>
      <c r="G133" s="45" t="s">
        <v>186</v>
      </c>
      <c r="H133" s="45" t="s">
        <v>31</v>
      </c>
      <c r="I133" s="45" t="s">
        <v>174</v>
      </c>
      <c r="J133" s="45">
        <v>101</v>
      </c>
      <c r="K133" s="45" t="s">
        <v>29</v>
      </c>
      <c r="L133" s="45" t="s">
        <v>30</v>
      </c>
      <c r="M133" s="45" t="s">
        <v>31</v>
      </c>
      <c r="N133" s="45">
        <v>20100010136</v>
      </c>
      <c r="O133" s="45" t="str">
        <f t="shared" si="15"/>
        <v>comunes-query</v>
      </c>
      <c r="P133" s="45" t="s">
        <v>186</v>
      </c>
      <c r="Q133" s="46">
        <f t="shared" si="16"/>
        <v>122</v>
      </c>
      <c r="R133" s="46">
        <f t="shared" si="17"/>
        <v>102</v>
      </c>
      <c r="S133" t="str">
        <f t="shared" si="14"/>
        <v xml:space="preserve"> https://gateway-apim-test.vuce.gob.pe/pass-through-https-cert/cp2/comunes-query/1.0/master/allByCode?</v>
      </c>
      <c r="T133" t="s">
        <v>179</v>
      </c>
      <c r="U133" t="str">
        <f t="shared" si="18"/>
        <v>https://gateway-apim-test.vuce.gob.pe/pass-through-https-cert/cp2/comunes-query/1.0/master/allByCode?</v>
      </c>
      <c r="V133" t="s">
        <v>39</v>
      </c>
    </row>
    <row r="134" spans="2:22" x14ac:dyDescent="0.25">
      <c r="B134" s="45" t="s">
        <v>170</v>
      </c>
      <c r="C134" s="45" t="s">
        <v>22</v>
      </c>
      <c r="D134" s="45" t="s">
        <v>23</v>
      </c>
      <c r="E134" s="45" t="s">
        <v>182</v>
      </c>
      <c r="F134" s="45" t="s">
        <v>25</v>
      </c>
      <c r="G134" s="45" t="s">
        <v>186</v>
      </c>
      <c r="H134" s="45" t="s">
        <v>31</v>
      </c>
      <c r="I134" s="45" t="s">
        <v>174</v>
      </c>
      <c r="J134" s="45">
        <v>101</v>
      </c>
      <c r="K134" s="45" t="s">
        <v>29</v>
      </c>
      <c r="L134" s="45" t="s">
        <v>30</v>
      </c>
      <c r="M134" s="45" t="s">
        <v>31</v>
      </c>
      <c r="N134" s="45">
        <v>20100010136</v>
      </c>
      <c r="O134" s="45" t="str">
        <f t="shared" si="15"/>
        <v>comunes-query</v>
      </c>
      <c r="P134" s="45" t="s">
        <v>186</v>
      </c>
      <c r="Q134" s="46">
        <f t="shared" si="16"/>
        <v>122</v>
      </c>
      <c r="R134" s="46">
        <f t="shared" si="17"/>
        <v>102</v>
      </c>
      <c r="S134" t="str">
        <f t="shared" si="14"/>
        <v xml:space="preserve"> https://gateway-apim-test.vuce.gob.pe/pass-through-https-cert/cp2/comunes-query/1.0/master/allByCode?</v>
      </c>
      <c r="T134" t="s">
        <v>179</v>
      </c>
      <c r="U134" t="str">
        <f t="shared" si="18"/>
        <v>https://gateway-apim-test.vuce.gob.pe/pass-through-https-cert/cp2/comunes-query/1.0/master/allByCode?</v>
      </c>
      <c r="V134" t="s">
        <v>39</v>
      </c>
    </row>
    <row r="135" spans="2:22" x14ac:dyDescent="0.25">
      <c r="B135" s="45" t="s">
        <v>170</v>
      </c>
      <c r="C135" s="45" t="s">
        <v>22</v>
      </c>
      <c r="D135" s="45" t="s">
        <v>23</v>
      </c>
      <c r="E135" s="45" t="s">
        <v>183</v>
      </c>
      <c r="F135" s="45" t="s">
        <v>25</v>
      </c>
      <c r="G135" s="45" t="s">
        <v>186</v>
      </c>
      <c r="H135" s="45" t="s">
        <v>31</v>
      </c>
      <c r="I135" s="45" t="s">
        <v>184</v>
      </c>
      <c r="J135" s="45">
        <v>101</v>
      </c>
      <c r="K135" s="45" t="s">
        <v>29</v>
      </c>
      <c r="L135" s="45" t="s">
        <v>30</v>
      </c>
      <c r="M135" s="45" t="s">
        <v>31</v>
      </c>
      <c r="N135" s="45">
        <v>20100010136</v>
      </c>
      <c r="O135" s="45" t="str">
        <f t="shared" si="15"/>
        <v>comunes-query</v>
      </c>
      <c r="P135" s="45" t="s">
        <v>186</v>
      </c>
      <c r="Q135" s="46">
        <f t="shared" si="16"/>
        <v>122</v>
      </c>
      <c r="R135" s="46">
        <f t="shared" si="17"/>
        <v>102</v>
      </c>
      <c r="S135" t="str">
        <f t="shared" si="14"/>
        <v xml:space="preserve"> https://gateway-apim-test.vuce.gob.pe/pass-through-https-cert/cp2/comunes-query/1.0/master/allByCode?</v>
      </c>
      <c r="T135" t="s">
        <v>179</v>
      </c>
      <c r="U135" t="str">
        <f t="shared" si="18"/>
        <v>https://gateway-apim-test.vuce.gob.pe/pass-through-https-cert/cp2/comunes-query/1.0/master/allByCode?</v>
      </c>
      <c r="V135" t="s">
        <v>39</v>
      </c>
    </row>
    <row r="136" spans="2:22" x14ac:dyDescent="0.25">
      <c r="B136" s="45" t="s">
        <v>170</v>
      </c>
      <c r="C136" s="45" t="s">
        <v>22</v>
      </c>
      <c r="D136" s="45" t="s">
        <v>23</v>
      </c>
      <c r="E136" s="45" t="s">
        <v>171</v>
      </c>
      <c r="F136" s="45" t="s">
        <v>25</v>
      </c>
      <c r="G136" s="45" t="s">
        <v>186</v>
      </c>
      <c r="H136" s="45" t="s">
        <v>31</v>
      </c>
      <c r="I136" s="45" t="s">
        <v>174</v>
      </c>
      <c r="J136" s="45">
        <v>101</v>
      </c>
      <c r="K136" s="45" t="s">
        <v>29</v>
      </c>
      <c r="L136" s="45" t="s">
        <v>30</v>
      </c>
      <c r="M136" s="45" t="s">
        <v>31</v>
      </c>
      <c r="N136" s="45">
        <v>20100010136</v>
      </c>
      <c r="O136" s="45" t="str">
        <f t="shared" si="15"/>
        <v>comunes-query</v>
      </c>
      <c r="P136" s="45" t="s">
        <v>186</v>
      </c>
      <c r="Q136" s="46">
        <f t="shared" si="16"/>
        <v>122</v>
      </c>
      <c r="R136" s="46">
        <f t="shared" si="17"/>
        <v>102</v>
      </c>
      <c r="S136" t="str">
        <f t="shared" si="14"/>
        <v xml:space="preserve"> https://gateway-apim-test.vuce.gob.pe/pass-through-https-cert/cp2/comunes-query/1.0/master/allByCode?</v>
      </c>
      <c r="T136" t="s">
        <v>179</v>
      </c>
      <c r="U136" t="str">
        <f t="shared" si="18"/>
        <v>https://gateway-apim-test.vuce.gob.pe/pass-through-https-cert/cp2/comunes-query/1.0/master/allByCode?</v>
      </c>
      <c r="V136" t="s">
        <v>39</v>
      </c>
    </row>
    <row r="137" spans="2:22" x14ac:dyDescent="0.25">
      <c r="B137" s="45" t="s">
        <v>170</v>
      </c>
      <c r="C137" s="45" t="s">
        <v>22</v>
      </c>
      <c r="D137" s="45" t="s">
        <v>23</v>
      </c>
      <c r="E137" s="45" t="s">
        <v>182</v>
      </c>
      <c r="F137" s="45" t="s">
        <v>25</v>
      </c>
      <c r="G137" s="45" t="s">
        <v>187</v>
      </c>
      <c r="H137" s="45" t="s">
        <v>31</v>
      </c>
      <c r="I137" s="45" t="s">
        <v>174</v>
      </c>
      <c r="J137" s="45">
        <v>101</v>
      </c>
      <c r="K137" s="45" t="s">
        <v>29</v>
      </c>
      <c r="L137" s="45" t="s">
        <v>30</v>
      </c>
      <c r="M137" s="45" t="s">
        <v>31</v>
      </c>
      <c r="N137" s="45">
        <v>20100010136</v>
      </c>
      <c r="O137" s="45" t="str">
        <f t="shared" si="15"/>
        <v>comunes-query</v>
      </c>
      <c r="P137" s="45" t="s">
        <v>187</v>
      </c>
      <c r="Q137" s="46">
        <f t="shared" si="16"/>
        <v>156</v>
      </c>
      <c r="R137" s="46">
        <f t="shared" si="17"/>
        <v>116</v>
      </c>
      <c r="S137" s="21" t="str">
        <f t="shared" ref="S137:S142" si="19">MID(P137,1,116)</f>
        <v xml:space="preserve"> https://gateway-apim-test.vuce.gob.pe/pass-through-https-cert/cp2/comunes-query/1.0/master/allByCodeAndDescription?</v>
      </c>
      <c r="T137" t="s">
        <v>56</v>
      </c>
      <c r="U137" t="str">
        <f t="shared" si="18"/>
        <v>https://gateway-apim-test.vuce.gob.pe/pass-through-https-cert/cp2/comunes-query/1.0/master/allByCodeAndDescription?</v>
      </c>
      <c r="V137" t="s">
        <v>39</v>
      </c>
    </row>
    <row r="138" spans="2:22" x14ac:dyDescent="0.25">
      <c r="B138" s="45" t="s">
        <v>170</v>
      </c>
      <c r="C138" s="45" t="s">
        <v>22</v>
      </c>
      <c r="D138" s="45" t="s">
        <v>23</v>
      </c>
      <c r="E138" s="45" t="s">
        <v>182</v>
      </c>
      <c r="F138" s="45" t="s">
        <v>25</v>
      </c>
      <c r="G138" s="45" t="s">
        <v>187</v>
      </c>
      <c r="H138" s="45" t="s">
        <v>31</v>
      </c>
      <c r="I138" s="45" t="s">
        <v>174</v>
      </c>
      <c r="J138" s="45">
        <v>101</v>
      </c>
      <c r="K138" s="45" t="s">
        <v>29</v>
      </c>
      <c r="L138" s="45" t="s">
        <v>30</v>
      </c>
      <c r="M138" s="45" t="s">
        <v>31</v>
      </c>
      <c r="N138" s="45">
        <v>20100010136</v>
      </c>
      <c r="O138" s="45" t="str">
        <f t="shared" si="15"/>
        <v>comunes-query</v>
      </c>
      <c r="P138" s="45" t="s">
        <v>187</v>
      </c>
      <c r="Q138" s="46">
        <f t="shared" si="16"/>
        <v>156</v>
      </c>
      <c r="R138" s="46">
        <f t="shared" si="17"/>
        <v>116</v>
      </c>
      <c r="S138" s="21" t="str">
        <f t="shared" si="19"/>
        <v xml:space="preserve"> https://gateway-apim-test.vuce.gob.pe/pass-through-https-cert/cp2/comunes-query/1.0/master/allByCodeAndDescription?</v>
      </c>
      <c r="T138" t="s">
        <v>56</v>
      </c>
      <c r="U138" t="str">
        <f t="shared" si="18"/>
        <v>https://gateway-apim-test.vuce.gob.pe/pass-through-https-cert/cp2/comunes-query/1.0/master/allByCodeAndDescription?</v>
      </c>
      <c r="V138" t="s">
        <v>39</v>
      </c>
    </row>
    <row r="139" spans="2:22" x14ac:dyDescent="0.25">
      <c r="B139" s="45" t="s">
        <v>170</v>
      </c>
      <c r="C139" s="45" t="s">
        <v>22</v>
      </c>
      <c r="D139" s="45" t="s">
        <v>23</v>
      </c>
      <c r="E139" s="45" t="s">
        <v>171</v>
      </c>
      <c r="F139" s="45" t="s">
        <v>25</v>
      </c>
      <c r="G139" s="45" t="s">
        <v>187</v>
      </c>
      <c r="H139" s="45" t="s">
        <v>31</v>
      </c>
      <c r="I139" s="45" t="s">
        <v>174</v>
      </c>
      <c r="J139" s="45">
        <v>101</v>
      </c>
      <c r="K139" s="45" t="s">
        <v>29</v>
      </c>
      <c r="L139" s="45" t="s">
        <v>30</v>
      </c>
      <c r="M139" s="45" t="s">
        <v>31</v>
      </c>
      <c r="N139" s="45">
        <v>20100010136</v>
      </c>
      <c r="O139" s="45" t="str">
        <f t="shared" si="15"/>
        <v>comunes-query</v>
      </c>
      <c r="P139" s="45" t="s">
        <v>187</v>
      </c>
      <c r="Q139" s="46">
        <f t="shared" si="16"/>
        <v>156</v>
      </c>
      <c r="R139" s="46">
        <f t="shared" si="17"/>
        <v>116</v>
      </c>
      <c r="S139" s="21" t="str">
        <f t="shared" si="19"/>
        <v xml:space="preserve"> https://gateway-apim-test.vuce.gob.pe/pass-through-https-cert/cp2/comunes-query/1.0/master/allByCodeAndDescription?</v>
      </c>
      <c r="T139" t="s">
        <v>56</v>
      </c>
      <c r="U139" t="str">
        <f t="shared" si="18"/>
        <v>https://gateway-apim-test.vuce.gob.pe/pass-through-https-cert/cp2/comunes-query/1.0/master/allByCodeAndDescription?</v>
      </c>
      <c r="V139" t="s">
        <v>39</v>
      </c>
    </row>
    <row r="140" spans="2:22" x14ac:dyDescent="0.25">
      <c r="B140" s="45" t="s">
        <v>170</v>
      </c>
      <c r="C140" s="45" t="s">
        <v>22</v>
      </c>
      <c r="D140" s="45" t="s">
        <v>23</v>
      </c>
      <c r="E140" s="45" t="s">
        <v>171</v>
      </c>
      <c r="F140" s="45" t="s">
        <v>25</v>
      </c>
      <c r="G140" s="45" t="s">
        <v>187</v>
      </c>
      <c r="H140" s="45" t="s">
        <v>31</v>
      </c>
      <c r="I140" s="45" t="s">
        <v>174</v>
      </c>
      <c r="J140" s="45">
        <v>101</v>
      </c>
      <c r="K140" s="45" t="s">
        <v>29</v>
      </c>
      <c r="L140" s="45" t="s">
        <v>30</v>
      </c>
      <c r="M140" s="45" t="s">
        <v>31</v>
      </c>
      <c r="N140" s="45">
        <v>20100010136</v>
      </c>
      <c r="O140" s="45" t="str">
        <f t="shared" si="15"/>
        <v>comunes-query</v>
      </c>
      <c r="P140" s="45" t="s">
        <v>187</v>
      </c>
      <c r="Q140" s="46">
        <f t="shared" si="16"/>
        <v>156</v>
      </c>
      <c r="R140" s="46">
        <f t="shared" si="17"/>
        <v>116</v>
      </c>
      <c r="S140" s="21" t="str">
        <f t="shared" si="19"/>
        <v xml:space="preserve"> https://gateway-apim-test.vuce.gob.pe/pass-through-https-cert/cp2/comunes-query/1.0/master/allByCodeAndDescription?</v>
      </c>
      <c r="T140" t="s">
        <v>56</v>
      </c>
      <c r="U140" t="str">
        <f t="shared" si="18"/>
        <v>https://gateway-apim-test.vuce.gob.pe/pass-through-https-cert/cp2/comunes-query/1.0/master/allByCodeAndDescription?</v>
      </c>
      <c r="V140" t="s">
        <v>39</v>
      </c>
    </row>
    <row r="141" spans="2:22" x14ac:dyDescent="0.25">
      <c r="B141" s="45" t="s">
        <v>170</v>
      </c>
      <c r="C141" s="45" t="s">
        <v>22</v>
      </c>
      <c r="D141" s="45" t="s">
        <v>23</v>
      </c>
      <c r="E141" s="45" t="s">
        <v>188</v>
      </c>
      <c r="F141" s="45" t="s">
        <v>25</v>
      </c>
      <c r="G141" s="45" t="s">
        <v>189</v>
      </c>
      <c r="H141" s="45" t="s">
        <v>31</v>
      </c>
      <c r="I141" s="45" t="s">
        <v>174</v>
      </c>
      <c r="J141" s="45">
        <v>101</v>
      </c>
      <c r="K141" s="45" t="s">
        <v>29</v>
      </c>
      <c r="L141" s="45" t="s">
        <v>30</v>
      </c>
      <c r="M141" s="45" t="s">
        <v>31</v>
      </c>
      <c r="N141" s="45">
        <v>20100010136</v>
      </c>
      <c r="O141" s="45" t="str">
        <f t="shared" si="15"/>
        <v>comunes-query</v>
      </c>
      <c r="P141" s="45" t="s">
        <v>189</v>
      </c>
      <c r="Q141" s="46">
        <f t="shared" si="16"/>
        <v>157</v>
      </c>
      <c r="R141" s="46">
        <f t="shared" si="17"/>
        <v>116</v>
      </c>
      <c r="S141" s="21" t="str">
        <f t="shared" si="19"/>
        <v xml:space="preserve"> https://gateway-apim-test.vuce.gob.pe/pass-through-https-cert/cp2/comunes-query/1.0/master/allByCodeAndDescription?</v>
      </c>
      <c r="T141" t="s">
        <v>56</v>
      </c>
      <c r="U141" t="str">
        <f t="shared" si="18"/>
        <v>https://gateway-apim-test.vuce.gob.pe/pass-through-https-cert/cp2/comunes-query/1.0/master/allByCodeAndDescription?</v>
      </c>
      <c r="V141" t="s">
        <v>39</v>
      </c>
    </row>
    <row r="142" spans="2:22" x14ac:dyDescent="0.25">
      <c r="B142" s="45" t="s">
        <v>170</v>
      </c>
      <c r="C142" s="45" t="s">
        <v>22</v>
      </c>
      <c r="D142" s="45" t="s">
        <v>23</v>
      </c>
      <c r="E142" s="45" t="s">
        <v>190</v>
      </c>
      <c r="F142" s="45" t="s">
        <v>25</v>
      </c>
      <c r="G142" s="45" t="s">
        <v>189</v>
      </c>
      <c r="H142" s="45" t="s">
        <v>31</v>
      </c>
      <c r="I142" s="45" t="s">
        <v>174</v>
      </c>
      <c r="J142" s="45">
        <v>101</v>
      </c>
      <c r="K142" s="45" t="s">
        <v>29</v>
      </c>
      <c r="L142" s="45" t="s">
        <v>30</v>
      </c>
      <c r="M142" s="45" t="s">
        <v>31</v>
      </c>
      <c r="N142" s="45">
        <v>20100010136</v>
      </c>
      <c r="O142" s="45" t="str">
        <f t="shared" si="15"/>
        <v>comunes-query</v>
      </c>
      <c r="P142" s="45" t="s">
        <v>189</v>
      </c>
      <c r="Q142" s="46">
        <f t="shared" si="16"/>
        <v>157</v>
      </c>
      <c r="R142" s="46">
        <f t="shared" si="17"/>
        <v>116</v>
      </c>
      <c r="S142" s="21" t="str">
        <f t="shared" si="19"/>
        <v xml:space="preserve"> https://gateway-apim-test.vuce.gob.pe/pass-through-https-cert/cp2/comunes-query/1.0/master/allByCodeAndDescription?</v>
      </c>
      <c r="T142" t="s">
        <v>56</v>
      </c>
      <c r="U142" t="str">
        <f t="shared" si="18"/>
        <v>https://gateway-apim-test.vuce.gob.pe/pass-through-https-cert/cp2/comunes-query/1.0/master/allByCodeAndDescription?</v>
      </c>
      <c r="V142" t="s">
        <v>39</v>
      </c>
    </row>
    <row r="143" spans="2:22" x14ac:dyDescent="0.25">
      <c r="B143" s="45" t="s">
        <v>170</v>
      </c>
      <c r="C143" s="45" t="s">
        <v>22</v>
      </c>
      <c r="D143" s="45" t="s">
        <v>23</v>
      </c>
      <c r="E143" s="45" t="s">
        <v>171</v>
      </c>
      <c r="F143" s="45" t="s">
        <v>61</v>
      </c>
      <c r="G143" s="45" t="s">
        <v>191</v>
      </c>
      <c r="H143" s="45" t="s">
        <v>192</v>
      </c>
      <c r="I143" s="45" t="s">
        <v>174</v>
      </c>
      <c r="J143" s="45">
        <v>101</v>
      </c>
      <c r="K143" s="45" t="s">
        <v>29</v>
      </c>
      <c r="L143" s="45" t="s">
        <v>30</v>
      </c>
      <c r="M143" s="45" t="s">
        <v>93</v>
      </c>
      <c r="N143" s="45">
        <v>20100010136</v>
      </c>
      <c r="O143" s="45" t="str">
        <f t="shared" si="15"/>
        <v>gestionduenave-command</v>
      </c>
      <c r="P143" s="45" t="s">
        <v>191</v>
      </c>
      <c r="Q143" s="46">
        <f t="shared" si="16"/>
        <v>122</v>
      </c>
      <c r="R143" s="46">
        <f t="shared" si="17"/>
        <v>102</v>
      </c>
      <c r="S143" t="str">
        <f>MID(P143,1,102)</f>
        <v xml:space="preserve"> https://gateway-apim-test.vuce.gob.pe/pass-through-https-cert/cp2/gestionduenave-command/1.0/escalas/</v>
      </c>
      <c r="T143" t="s">
        <v>193</v>
      </c>
      <c r="U143" t="str">
        <f t="shared" si="18"/>
        <v>https://gateway-apim-test.vuce.gob.pe/pass-through-https-cert/cp2/gestionduenave-command/1.0/escalas/</v>
      </c>
      <c r="V143" t="s">
        <v>146</v>
      </c>
    </row>
    <row r="144" spans="2:22" x14ac:dyDescent="0.25">
      <c r="B144" s="45" t="s">
        <v>170</v>
      </c>
      <c r="C144" s="45" t="s">
        <v>22</v>
      </c>
      <c r="D144" s="45" t="s">
        <v>23</v>
      </c>
      <c r="E144" s="45" t="s">
        <v>182</v>
      </c>
      <c r="F144" s="45" t="s">
        <v>25</v>
      </c>
      <c r="G144" s="45" t="s">
        <v>194</v>
      </c>
      <c r="H144" s="45" t="s">
        <v>31</v>
      </c>
      <c r="I144" s="45" t="s">
        <v>174</v>
      </c>
      <c r="J144" s="45">
        <v>101</v>
      </c>
      <c r="K144" s="45" t="s">
        <v>29</v>
      </c>
      <c r="L144" s="45" t="s">
        <v>30</v>
      </c>
      <c r="M144" s="45" t="s">
        <v>31</v>
      </c>
      <c r="N144" s="45">
        <v>20100010136</v>
      </c>
      <c r="O144" s="45" t="str">
        <f t="shared" si="15"/>
        <v>gestionduenave-query</v>
      </c>
      <c r="P144" s="45" t="s">
        <v>194</v>
      </c>
      <c r="Q144" s="46">
        <f t="shared" si="16"/>
        <v>119</v>
      </c>
      <c r="R144" s="46">
        <f t="shared" si="17"/>
        <v>105</v>
      </c>
      <c r="S144" t="str">
        <f>MID(P144,1,105)</f>
        <v xml:space="preserve"> https://gateway-apim-test.vuce.gob.pe/pass-through-https-cert/cp2/gestionduenave-query/1.0/escalas/2227?</v>
      </c>
      <c r="T144" t="s">
        <v>195</v>
      </c>
      <c r="U144" t="str">
        <f t="shared" si="18"/>
        <v>https://gateway-apim-test.vuce.gob.pe/pass-through-https-cert/cp2/gestionduenave-query/1.0/escalas/2227?</v>
      </c>
      <c r="V144" t="s">
        <v>72</v>
      </c>
    </row>
    <row r="145" spans="2:22" x14ac:dyDescent="0.25">
      <c r="B145" s="45" t="s">
        <v>170</v>
      </c>
      <c r="C145" s="45" t="s">
        <v>22</v>
      </c>
      <c r="D145" s="45" t="s">
        <v>23</v>
      </c>
      <c r="E145" s="45" t="s">
        <v>171</v>
      </c>
      <c r="F145" s="45" t="s">
        <v>25</v>
      </c>
      <c r="G145" s="45" t="s">
        <v>194</v>
      </c>
      <c r="H145" s="45" t="s">
        <v>31</v>
      </c>
      <c r="I145" s="45" t="s">
        <v>174</v>
      </c>
      <c r="J145" s="45">
        <v>101</v>
      </c>
      <c r="K145" s="45" t="s">
        <v>29</v>
      </c>
      <c r="L145" s="45" t="s">
        <v>30</v>
      </c>
      <c r="M145" s="45" t="s">
        <v>31</v>
      </c>
      <c r="N145" s="45">
        <v>20100010136</v>
      </c>
      <c r="O145" s="45" t="str">
        <f t="shared" si="15"/>
        <v>gestionduenave-query</v>
      </c>
      <c r="P145" s="45" t="s">
        <v>194</v>
      </c>
      <c r="Q145" s="46">
        <f t="shared" si="16"/>
        <v>119</v>
      </c>
      <c r="R145" s="46">
        <f t="shared" si="17"/>
        <v>105</v>
      </c>
      <c r="S145" t="str">
        <f>MID(P145,1,105)</f>
        <v xml:space="preserve"> https://gateway-apim-test.vuce.gob.pe/pass-through-https-cert/cp2/gestionduenave-query/1.0/escalas/2227?</v>
      </c>
      <c r="T145" t="s">
        <v>195</v>
      </c>
      <c r="U145" t="str">
        <f t="shared" si="18"/>
        <v>https://gateway-apim-test.vuce.gob.pe/pass-through-https-cert/cp2/gestionduenave-query/1.0/escalas/2227?</v>
      </c>
      <c r="V145" t="s">
        <v>72</v>
      </c>
    </row>
    <row r="146" spans="2:22" x14ac:dyDescent="0.25">
      <c r="B146" s="45" t="s">
        <v>170</v>
      </c>
      <c r="C146" s="45" t="s">
        <v>22</v>
      </c>
      <c r="D146" s="45" t="s">
        <v>23</v>
      </c>
      <c r="E146" s="45" t="s">
        <v>176</v>
      </c>
      <c r="F146" s="45" t="s">
        <v>61</v>
      </c>
      <c r="G146" s="45" t="s">
        <v>196</v>
      </c>
      <c r="H146" s="45" t="s">
        <v>197</v>
      </c>
      <c r="I146" s="45" t="s">
        <v>178</v>
      </c>
      <c r="J146" s="45">
        <v>101</v>
      </c>
      <c r="K146" s="45" t="s">
        <v>29</v>
      </c>
      <c r="L146" s="45" t="s">
        <v>30</v>
      </c>
      <c r="M146" s="45" t="s">
        <v>93</v>
      </c>
      <c r="N146" s="45">
        <v>20100010136</v>
      </c>
      <c r="O146" s="45" t="str">
        <f t="shared" si="15"/>
        <v>gestionduenave-query</v>
      </c>
      <c r="P146" s="45" t="s">
        <v>196</v>
      </c>
      <c r="Q146" s="46">
        <f t="shared" si="16"/>
        <v>118</v>
      </c>
      <c r="R146" s="46">
        <f t="shared" si="17"/>
        <v>118</v>
      </c>
      <c r="S146" t="str">
        <f t="shared" ref="S146:S167" si="20">+P146</f>
        <v xml:space="preserve"> https://gateway-apim-test.vuce.gob.pe/pass-through-https-cert/cp2/gestionduenave-query/1.0/escalas/buscaravanzadanew </v>
      </c>
      <c r="T146" t="s">
        <v>196</v>
      </c>
      <c r="U146" t="str">
        <f t="shared" si="18"/>
        <v>https://gateway-apim-test.vuce.gob.pe/pass-through-https-cert/cp2/gestionduenave-query/1.0/escalas/buscaravanzadanew</v>
      </c>
      <c r="V146" t="s">
        <v>72</v>
      </c>
    </row>
    <row r="147" spans="2:22" x14ac:dyDescent="0.25">
      <c r="B147" s="45" t="s">
        <v>170</v>
      </c>
      <c r="C147" s="45" t="s">
        <v>22</v>
      </c>
      <c r="D147" s="45" t="s">
        <v>23</v>
      </c>
      <c r="E147" s="45" t="s">
        <v>176</v>
      </c>
      <c r="F147" s="45" t="s">
        <v>61</v>
      </c>
      <c r="G147" s="45" t="s">
        <v>196</v>
      </c>
      <c r="H147" s="45" t="s">
        <v>198</v>
      </c>
      <c r="I147" s="45" t="s">
        <v>178</v>
      </c>
      <c r="J147" s="45">
        <v>101</v>
      </c>
      <c r="K147" s="45" t="s">
        <v>29</v>
      </c>
      <c r="L147" s="45" t="s">
        <v>30</v>
      </c>
      <c r="M147" s="45" t="s">
        <v>93</v>
      </c>
      <c r="N147" s="45">
        <v>20100010136</v>
      </c>
      <c r="O147" s="45" t="str">
        <f t="shared" si="15"/>
        <v>gestionduenave-query</v>
      </c>
      <c r="P147" s="45" t="s">
        <v>196</v>
      </c>
      <c r="Q147" s="46">
        <f t="shared" si="16"/>
        <v>118</v>
      </c>
      <c r="R147" s="46">
        <f t="shared" si="17"/>
        <v>118</v>
      </c>
      <c r="S147" t="str">
        <f t="shared" si="20"/>
        <v xml:space="preserve"> https://gateway-apim-test.vuce.gob.pe/pass-through-https-cert/cp2/gestionduenave-query/1.0/escalas/buscaravanzadanew </v>
      </c>
      <c r="T147" t="s">
        <v>196</v>
      </c>
      <c r="U147" t="str">
        <f t="shared" si="18"/>
        <v>https://gateway-apim-test.vuce.gob.pe/pass-through-https-cert/cp2/gestionduenave-query/1.0/escalas/buscaravanzadanew</v>
      </c>
      <c r="V147" t="s">
        <v>72</v>
      </c>
    </row>
    <row r="148" spans="2:22" x14ac:dyDescent="0.25">
      <c r="B148" s="45" t="s">
        <v>170</v>
      </c>
      <c r="C148" s="45" t="s">
        <v>22</v>
      </c>
      <c r="D148" s="45" t="s">
        <v>23</v>
      </c>
      <c r="E148" s="45" t="s">
        <v>199</v>
      </c>
      <c r="F148" s="45" t="s">
        <v>61</v>
      </c>
      <c r="G148" s="45" t="s">
        <v>196</v>
      </c>
      <c r="H148" s="45" t="s">
        <v>200</v>
      </c>
      <c r="I148" s="45" t="s">
        <v>184</v>
      </c>
      <c r="J148" s="45">
        <v>101</v>
      </c>
      <c r="K148" s="45" t="s">
        <v>29</v>
      </c>
      <c r="L148" s="45" t="s">
        <v>30</v>
      </c>
      <c r="M148" s="45" t="s">
        <v>93</v>
      </c>
      <c r="N148" s="45">
        <v>20100010136</v>
      </c>
      <c r="O148" s="45" t="str">
        <f t="shared" si="15"/>
        <v>gestionduenave-query</v>
      </c>
      <c r="P148" s="45" t="s">
        <v>196</v>
      </c>
      <c r="Q148" s="46">
        <f t="shared" si="16"/>
        <v>118</v>
      </c>
      <c r="R148" s="46">
        <f t="shared" si="17"/>
        <v>118</v>
      </c>
      <c r="S148" t="str">
        <f t="shared" si="20"/>
        <v xml:space="preserve"> https://gateway-apim-test.vuce.gob.pe/pass-through-https-cert/cp2/gestionduenave-query/1.0/escalas/buscaravanzadanew </v>
      </c>
      <c r="T148" t="s">
        <v>196</v>
      </c>
      <c r="U148" t="str">
        <f t="shared" si="18"/>
        <v>https://gateway-apim-test.vuce.gob.pe/pass-through-https-cert/cp2/gestionduenave-query/1.0/escalas/buscaravanzadanew</v>
      </c>
      <c r="V148" t="s">
        <v>72</v>
      </c>
    </row>
    <row r="149" spans="2:22" x14ac:dyDescent="0.25">
      <c r="B149" s="45" t="s">
        <v>170</v>
      </c>
      <c r="C149" s="45" t="s">
        <v>22</v>
      </c>
      <c r="D149" s="45" t="s">
        <v>23</v>
      </c>
      <c r="E149" s="45" t="s">
        <v>201</v>
      </c>
      <c r="F149" s="45" t="s">
        <v>61</v>
      </c>
      <c r="G149" s="45" t="s">
        <v>196</v>
      </c>
      <c r="H149" s="45" t="s">
        <v>202</v>
      </c>
      <c r="I149" s="45" t="s">
        <v>203</v>
      </c>
      <c r="J149" s="45">
        <v>101</v>
      </c>
      <c r="K149" s="45" t="s">
        <v>29</v>
      </c>
      <c r="L149" s="45" t="s">
        <v>30</v>
      </c>
      <c r="M149" s="45" t="s">
        <v>93</v>
      </c>
      <c r="N149" s="45">
        <v>20100010136</v>
      </c>
      <c r="O149" s="45" t="str">
        <f t="shared" si="15"/>
        <v>gestionduenave-query</v>
      </c>
      <c r="P149" s="45" t="s">
        <v>196</v>
      </c>
      <c r="Q149" s="46">
        <f t="shared" si="16"/>
        <v>118</v>
      </c>
      <c r="R149" s="46">
        <f t="shared" si="17"/>
        <v>118</v>
      </c>
      <c r="S149" t="str">
        <f t="shared" si="20"/>
        <v xml:space="preserve"> https://gateway-apim-test.vuce.gob.pe/pass-through-https-cert/cp2/gestionduenave-query/1.0/escalas/buscaravanzadanew </v>
      </c>
      <c r="T149" t="s">
        <v>196</v>
      </c>
      <c r="U149" t="str">
        <f t="shared" si="18"/>
        <v>https://gateway-apim-test.vuce.gob.pe/pass-through-https-cert/cp2/gestionduenave-query/1.0/escalas/buscaravanzadanew</v>
      </c>
      <c r="V149" t="s">
        <v>72</v>
      </c>
    </row>
    <row r="150" spans="2:22" x14ac:dyDescent="0.25">
      <c r="B150" s="45" t="s">
        <v>170</v>
      </c>
      <c r="C150" s="45" t="s">
        <v>22</v>
      </c>
      <c r="D150" s="45" t="s">
        <v>23</v>
      </c>
      <c r="E150" s="45" t="s">
        <v>180</v>
      </c>
      <c r="F150" s="45" t="s">
        <v>61</v>
      </c>
      <c r="G150" s="45" t="s">
        <v>196</v>
      </c>
      <c r="H150" s="45" t="s">
        <v>204</v>
      </c>
      <c r="I150" s="45" t="s">
        <v>174</v>
      </c>
      <c r="J150" s="45">
        <v>101</v>
      </c>
      <c r="K150" s="45" t="s">
        <v>29</v>
      </c>
      <c r="L150" s="45" t="s">
        <v>30</v>
      </c>
      <c r="M150" s="45" t="s">
        <v>93</v>
      </c>
      <c r="N150" s="45">
        <v>20100010136</v>
      </c>
      <c r="O150" s="45" t="str">
        <f t="shared" si="15"/>
        <v>gestionduenave-query</v>
      </c>
      <c r="P150" s="45" t="s">
        <v>196</v>
      </c>
      <c r="Q150" s="46">
        <f t="shared" si="16"/>
        <v>118</v>
      </c>
      <c r="R150" s="46">
        <f t="shared" si="17"/>
        <v>118</v>
      </c>
      <c r="S150" t="str">
        <f t="shared" si="20"/>
        <v xml:space="preserve"> https://gateway-apim-test.vuce.gob.pe/pass-through-https-cert/cp2/gestionduenave-query/1.0/escalas/buscaravanzadanew </v>
      </c>
      <c r="T150" t="s">
        <v>196</v>
      </c>
      <c r="U150" t="str">
        <f t="shared" si="18"/>
        <v>https://gateway-apim-test.vuce.gob.pe/pass-through-https-cert/cp2/gestionduenave-query/1.0/escalas/buscaravanzadanew</v>
      </c>
      <c r="V150" t="s">
        <v>72</v>
      </c>
    </row>
    <row r="151" spans="2:22" x14ac:dyDescent="0.25">
      <c r="B151" s="45" t="s">
        <v>170</v>
      </c>
      <c r="C151" s="45" t="s">
        <v>22</v>
      </c>
      <c r="D151" s="45" t="s">
        <v>23</v>
      </c>
      <c r="E151" s="45" t="s">
        <v>180</v>
      </c>
      <c r="F151" s="45" t="s">
        <v>61</v>
      </c>
      <c r="G151" s="45" t="s">
        <v>196</v>
      </c>
      <c r="H151" s="45" t="s">
        <v>205</v>
      </c>
      <c r="I151" s="45" t="s">
        <v>174</v>
      </c>
      <c r="J151" s="45">
        <v>101</v>
      </c>
      <c r="K151" s="45" t="s">
        <v>29</v>
      </c>
      <c r="L151" s="45" t="s">
        <v>30</v>
      </c>
      <c r="M151" s="45" t="s">
        <v>93</v>
      </c>
      <c r="N151" s="45">
        <v>20100010136</v>
      </c>
      <c r="O151" s="45" t="str">
        <f t="shared" si="15"/>
        <v>gestionduenave-query</v>
      </c>
      <c r="P151" s="45" t="s">
        <v>196</v>
      </c>
      <c r="Q151" s="46">
        <f t="shared" si="16"/>
        <v>118</v>
      </c>
      <c r="R151" s="46">
        <f t="shared" si="17"/>
        <v>118</v>
      </c>
      <c r="S151" t="str">
        <f t="shared" si="20"/>
        <v xml:space="preserve"> https://gateway-apim-test.vuce.gob.pe/pass-through-https-cert/cp2/gestionduenave-query/1.0/escalas/buscaravanzadanew </v>
      </c>
      <c r="T151" t="s">
        <v>196</v>
      </c>
      <c r="U151" t="str">
        <f t="shared" si="18"/>
        <v>https://gateway-apim-test.vuce.gob.pe/pass-through-https-cert/cp2/gestionduenave-query/1.0/escalas/buscaravanzadanew</v>
      </c>
      <c r="V151" t="s">
        <v>72</v>
      </c>
    </row>
    <row r="152" spans="2:22" x14ac:dyDescent="0.25">
      <c r="B152" s="45" t="s">
        <v>170</v>
      </c>
      <c r="C152" s="45" t="s">
        <v>22</v>
      </c>
      <c r="D152" s="45" t="s">
        <v>23</v>
      </c>
      <c r="E152" s="45" t="s">
        <v>180</v>
      </c>
      <c r="F152" s="45" t="s">
        <v>61</v>
      </c>
      <c r="G152" s="45" t="s">
        <v>196</v>
      </c>
      <c r="H152" s="45" t="s">
        <v>204</v>
      </c>
      <c r="I152" s="45" t="s">
        <v>174</v>
      </c>
      <c r="J152" s="45">
        <v>101</v>
      </c>
      <c r="K152" s="45" t="s">
        <v>29</v>
      </c>
      <c r="L152" s="45" t="s">
        <v>30</v>
      </c>
      <c r="M152" s="45" t="s">
        <v>93</v>
      </c>
      <c r="N152" s="45">
        <v>20100010136</v>
      </c>
      <c r="O152" s="45" t="str">
        <f t="shared" si="15"/>
        <v>gestionduenave-query</v>
      </c>
      <c r="P152" s="45" t="s">
        <v>196</v>
      </c>
      <c r="Q152" s="46">
        <f t="shared" si="16"/>
        <v>118</v>
      </c>
      <c r="R152" s="46">
        <f t="shared" si="17"/>
        <v>118</v>
      </c>
      <c r="S152" t="str">
        <f t="shared" si="20"/>
        <v xml:space="preserve"> https://gateway-apim-test.vuce.gob.pe/pass-through-https-cert/cp2/gestionduenave-query/1.0/escalas/buscaravanzadanew </v>
      </c>
      <c r="T152" t="s">
        <v>196</v>
      </c>
      <c r="U152" t="str">
        <f t="shared" si="18"/>
        <v>https://gateway-apim-test.vuce.gob.pe/pass-through-https-cert/cp2/gestionduenave-query/1.0/escalas/buscaravanzadanew</v>
      </c>
      <c r="V152" t="s">
        <v>72</v>
      </c>
    </row>
    <row r="153" spans="2:22" x14ac:dyDescent="0.25">
      <c r="B153" s="45" t="s">
        <v>170</v>
      </c>
      <c r="C153" s="45" t="s">
        <v>22</v>
      </c>
      <c r="D153" s="45" t="s">
        <v>23</v>
      </c>
      <c r="E153" s="45" t="s">
        <v>180</v>
      </c>
      <c r="F153" s="45" t="s">
        <v>61</v>
      </c>
      <c r="G153" s="45" t="s">
        <v>196</v>
      </c>
      <c r="H153" s="45" t="s">
        <v>205</v>
      </c>
      <c r="I153" s="45" t="s">
        <v>174</v>
      </c>
      <c r="J153" s="45">
        <v>101</v>
      </c>
      <c r="K153" s="45" t="s">
        <v>29</v>
      </c>
      <c r="L153" s="45" t="s">
        <v>30</v>
      </c>
      <c r="M153" s="45" t="s">
        <v>93</v>
      </c>
      <c r="N153" s="45">
        <v>20100010136</v>
      </c>
      <c r="O153" s="45" t="str">
        <f t="shared" si="15"/>
        <v>gestionduenave-query</v>
      </c>
      <c r="P153" s="45" t="s">
        <v>196</v>
      </c>
      <c r="Q153" s="46">
        <f t="shared" si="16"/>
        <v>118</v>
      </c>
      <c r="R153" s="46">
        <f t="shared" si="17"/>
        <v>118</v>
      </c>
      <c r="S153" t="str">
        <f t="shared" si="20"/>
        <v xml:space="preserve"> https://gateway-apim-test.vuce.gob.pe/pass-through-https-cert/cp2/gestionduenave-query/1.0/escalas/buscaravanzadanew </v>
      </c>
      <c r="T153" t="s">
        <v>196</v>
      </c>
      <c r="U153" t="str">
        <f t="shared" si="18"/>
        <v>https://gateway-apim-test.vuce.gob.pe/pass-through-https-cert/cp2/gestionduenave-query/1.0/escalas/buscaravanzadanew</v>
      </c>
      <c r="V153" t="s">
        <v>72</v>
      </c>
    </row>
    <row r="154" spans="2:22" x14ac:dyDescent="0.25">
      <c r="B154" s="45" t="s">
        <v>170</v>
      </c>
      <c r="C154" s="45" t="s">
        <v>22</v>
      </c>
      <c r="D154" s="45" t="s">
        <v>23</v>
      </c>
      <c r="E154" s="45" t="s">
        <v>180</v>
      </c>
      <c r="F154" s="45" t="s">
        <v>61</v>
      </c>
      <c r="G154" s="45" t="s">
        <v>196</v>
      </c>
      <c r="H154" s="45" t="s">
        <v>205</v>
      </c>
      <c r="I154" s="45" t="s">
        <v>174</v>
      </c>
      <c r="J154" s="45">
        <v>101</v>
      </c>
      <c r="K154" s="45" t="s">
        <v>29</v>
      </c>
      <c r="L154" s="45" t="s">
        <v>30</v>
      </c>
      <c r="M154" s="45" t="s">
        <v>93</v>
      </c>
      <c r="N154" s="45">
        <v>20100010136</v>
      </c>
      <c r="O154" s="45" t="str">
        <f t="shared" si="15"/>
        <v>gestionduenave-query</v>
      </c>
      <c r="P154" s="45" t="s">
        <v>196</v>
      </c>
      <c r="Q154" s="46">
        <f t="shared" si="16"/>
        <v>118</v>
      </c>
      <c r="R154" s="46">
        <f t="shared" si="17"/>
        <v>118</v>
      </c>
      <c r="S154" t="str">
        <f t="shared" si="20"/>
        <v xml:space="preserve"> https://gateway-apim-test.vuce.gob.pe/pass-through-https-cert/cp2/gestionduenave-query/1.0/escalas/buscaravanzadanew </v>
      </c>
      <c r="T154" t="s">
        <v>196</v>
      </c>
      <c r="U154" t="str">
        <f t="shared" si="18"/>
        <v>https://gateway-apim-test.vuce.gob.pe/pass-through-https-cert/cp2/gestionduenave-query/1.0/escalas/buscaravanzadanew</v>
      </c>
      <c r="V154" t="s">
        <v>72</v>
      </c>
    </row>
    <row r="155" spans="2:22" x14ac:dyDescent="0.25">
      <c r="B155" s="45" t="s">
        <v>170</v>
      </c>
      <c r="C155" s="45" t="s">
        <v>22</v>
      </c>
      <c r="D155" s="45" t="s">
        <v>23</v>
      </c>
      <c r="E155" s="45" t="s">
        <v>206</v>
      </c>
      <c r="F155" s="45" t="s">
        <v>61</v>
      </c>
      <c r="G155" s="45" t="s">
        <v>196</v>
      </c>
      <c r="H155" s="45" t="s">
        <v>207</v>
      </c>
      <c r="I155" s="45" t="s">
        <v>174</v>
      </c>
      <c r="J155" s="45">
        <v>101</v>
      </c>
      <c r="K155" s="45" t="s">
        <v>29</v>
      </c>
      <c r="L155" s="45" t="s">
        <v>30</v>
      </c>
      <c r="M155" s="45" t="s">
        <v>93</v>
      </c>
      <c r="N155" s="45">
        <v>20100010136</v>
      </c>
      <c r="O155" s="45" t="str">
        <f t="shared" si="15"/>
        <v>gestionduenave-query</v>
      </c>
      <c r="P155" s="45" t="s">
        <v>196</v>
      </c>
      <c r="Q155" s="46">
        <f t="shared" si="16"/>
        <v>118</v>
      </c>
      <c r="R155" s="46">
        <f t="shared" si="17"/>
        <v>118</v>
      </c>
      <c r="S155" t="str">
        <f t="shared" si="20"/>
        <v xml:space="preserve"> https://gateway-apim-test.vuce.gob.pe/pass-through-https-cert/cp2/gestionduenave-query/1.0/escalas/buscaravanzadanew </v>
      </c>
      <c r="T155" t="s">
        <v>196</v>
      </c>
      <c r="U155" t="str">
        <f t="shared" si="18"/>
        <v>https://gateway-apim-test.vuce.gob.pe/pass-through-https-cert/cp2/gestionduenave-query/1.0/escalas/buscaravanzadanew</v>
      </c>
      <c r="V155" t="s">
        <v>72</v>
      </c>
    </row>
    <row r="156" spans="2:22" x14ac:dyDescent="0.25">
      <c r="B156" s="45" t="s">
        <v>170</v>
      </c>
      <c r="C156" s="45" t="s">
        <v>22</v>
      </c>
      <c r="D156" s="45" t="s">
        <v>23</v>
      </c>
      <c r="E156" s="45" t="s">
        <v>206</v>
      </c>
      <c r="F156" s="45" t="s">
        <v>61</v>
      </c>
      <c r="G156" s="45" t="s">
        <v>196</v>
      </c>
      <c r="H156" s="45" t="s">
        <v>208</v>
      </c>
      <c r="I156" s="45" t="s">
        <v>174</v>
      </c>
      <c r="J156" s="45">
        <v>101</v>
      </c>
      <c r="K156" s="45" t="s">
        <v>29</v>
      </c>
      <c r="L156" s="45" t="s">
        <v>30</v>
      </c>
      <c r="M156" s="45" t="s">
        <v>93</v>
      </c>
      <c r="N156" s="45">
        <v>20100010136</v>
      </c>
      <c r="O156" s="45" t="str">
        <f t="shared" si="15"/>
        <v>gestionduenave-query</v>
      </c>
      <c r="P156" s="45" t="s">
        <v>196</v>
      </c>
      <c r="Q156" s="46">
        <f t="shared" si="16"/>
        <v>118</v>
      </c>
      <c r="R156" s="46">
        <f t="shared" si="17"/>
        <v>118</v>
      </c>
      <c r="S156" t="str">
        <f t="shared" si="20"/>
        <v xml:space="preserve"> https://gateway-apim-test.vuce.gob.pe/pass-through-https-cert/cp2/gestionduenave-query/1.0/escalas/buscaravanzadanew </v>
      </c>
      <c r="T156" t="s">
        <v>196</v>
      </c>
      <c r="U156" t="str">
        <f t="shared" si="18"/>
        <v>https://gateway-apim-test.vuce.gob.pe/pass-through-https-cert/cp2/gestionduenave-query/1.0/escalas/buscaravanzadanew</v>
      </c>
      <c r="V156" t="s">
        <v>72</v>
      </c>
    </row>
    <row r="157" spans="2:22" x14ac:dyDescent="0.25">
      <c r="B157" s="45" t="s">
        <v>170</v>
      </c>
      <c r="C157" s="45" t="s">
        <v>22</v>
      </c>
      <c r="D157" s="45" t="s">
        <v>23</v>
      </c>
      <c r="E157" s="45" t="s">
        <v>206</v>
      </c>
      <c r="F157" s="45" t="s">
        <v>61</v>
      </c>
      <c r="G157" s="45" t="s">
        <v>196</v>
      </c>
      <c r="H157" s="45" t="s">
        <v>208</v>
      </c>
      <c r="I157" s="45" t="s">
        <v>174</v>
      </c>
      <c r="J157" s="45">
        <v>101</v>
      </c>
      <c r="K157" s="45" t="s">
        <v>29</v>
      </c>
      <c r="L157" s="45" t="s">
        <v>30</v>
      </c>
      <c r="M157" s="45" t="s">
        <v>93</v>
      </c>
      <c r="N157" s="45">
        <v>20100010136</v>
      </c>
      <c r="O157" s="45" t="str">
        <f t="shared" si="15"/>
        <v>gestionduenave-query</v>
      </c>
      <c r="P157" s="45" t="s">
        <v>196</v>
      </c>
      <c r="Q157" s="46">
        <f t="shared" si="16"/>
        <v>118</v>
      </c>
      <c r="R157" s="46">
        <f t="shared" si="17"/>
        <v>118</v>
      </c>
      <c r="S157" t="str">
        <f t="shared" si="20"/>
        <v xml:space="preserve"> https://gateway-apim-test.vuce.gob.pe/pass-through-https-cert/cp2/gestionduenave-query/1.0/escalas/buscaravanzadanew </v>
      </c>
      <c r="T157" t="s">
        <v>196</v>
      </c>
      <c r="U157" t="str">
        <f t="shared" si="18"/>
        <v>https://gateway-apim-test.vuce.gob.pe/pass-through-https-cert/cp2/gestionduenave-query/1.0/escalas/buscaravanzadanew</v>
      </c>
      <c r="V157" t="s">
        <v>72</v>
      </c>
    </row>
    <row r="158" spans="2:22" x14ac:dyDescent="0.25">
      <c r="B158" s="45" t="s">
        <v>170</v>
      </c>
      <c r="C158" s="45" t="s">
        <v>22</v>
      </c>
      <c r="D158" s="45" t="s">
        <v>23</v>
      </c>
      <c r="E158" s="45" t="s">
        <v>206</v>
      </c>
      <c r="F158" s="45" t="s">
        <v>61</v>
      </c>
      <c r="G158" s="45" t="s">
        <v>196</v>
      </c>
      <c r="H158" s="45" t="s">
        <v>209</v>
      </c>
      <c r="I158" s="45" t="s">
        <v>174</v>
      </c>
      <c r="J158" s="45">
        <v>101</v>
      </c>
      <c r="K158" s="45" t="s">
        <v>29</v>
      </c>
      <c r="L158" s="45" t="s">
        <v>30</v>
      </c>
      <c r="M158" s="45" t="s">
        <v>93</v>
      </c>
      <c r="N158" s="45">
        <v>20100010136</v>
      </c>
      <c r="O158" s="45" t="str">
        <f t="shared" si="15"/>
        <v>gestionduenave-query</v>
      </c>
      <c r="P158" s="45" t="s">
        <v>196</v>
      </c>
      <c r="Q158" s="46">
        <f t="shared" si="16"/>
        <v>118</v>
      </c>
      <c r="R158" s="46">
        <f t="shared" si="17"/>
        <v>118</v>
      </c>
      <c r="S158" t="str">
        <f t="shared" si="20"/>
        <v xml:space="preserve"> https://gateway-apim-test.vuce.gob.pe/pass-through-https-cert/cp2/gestionduenave-query/1.0/escalas/buscaravanzadanew </v>
      </c>
      <c r="T158" t="s">
        <v>196</v>
      </c>
      <c r="U158" t="str">
        <f t="shared" si="18"/>
        <v>https://gateway-apim-test.vuce.gob.pe/pass-through-https-cert/cp2/gestionduenave-query/1.0/escalas/buscaravanzadanew</v>
      </c>
      <c r="V158" t="s">
        <v>72</v>
      </c>
    </row>
    <row r="159" spans="2:22" x14ac:dyDescent="0.25">
      <c r="B159" s="45" t="s">
        <v>170</v>
      </c>
      <c r="C159" s="45" t="s">
        <v>22</v>
      </c>
      <c r="D159" s="45" t="s">
        <v>23</v>
      </c>
      <c r="E159" s="45" t="s">
        <v>206</v>
      </c>
      <c r="F159" s="45" t="s">
        <v>61</v>
      </c>
      <c r="G159" s="45" t="s">
        <v>196</v>
      </c>
      <c r="H159" s="45" t="s">
        <v>209</v>
      </c>
      <c r="I159" s="45" t="s">
        <v>174</v>
      </c>
      <c r="J159" s="45">
        <v>101</v>
      </c>
      <c r="K159" s="45" t="s">
        <v>29</v>
      </c>
      <c r="L159" s="45" t="s">
        <v>30</v>
      </c>
      <c r="M159" s="45" t="s">
        <v>93</v>
      </c>
      <c r="N159" s="45">
        <v>20100010136</v>
      </c>
      <c r="O159" s="45" t="str">
        <f t="shared" si="15"/>
        <v>gestionduenave-query</v>
      </c>
      <c r="P159" s="45" t="s">
        <v>196</v>
      </c>
      <c r="Q159" s="46">
        <f t="shared" si="16"/>
        <v>118</v>
      </c>
      <c r="R159" s="46">
        <f t="shared" si="17"/>
        <v>118</v>
      </c>
      <c r="S159" t="str">
        <f t="shared" si="20"/>
        <v xml:space="preserve"> https://gateway-apim-test.vuce.gob.pe/pass-through-https-cert/cp2/gestionduenave-query/1.0/escalas/buscaravanzadanew </v>
      </c>
      <c r="T159" t="s">
        <v>196</v>
      </c>
      <c r="U159" t="str">
        <f t="shared" si="18"/>
        <v>https://gateway-apim-test.vuce.gob.pe/pass-through-https-cert/cp2/gestionduenave-query/1.0/escalas/buscaravanzadanew</v>
      </c>
      <c r="V159" t="s">
        <v>72</v>
      </c>
    </row>
    <row r="160" spans="2:22" x14ac:dyDescent="0.25">
      <c r="B160" s="45" t="s">
        <v>170</v>
      </c>
      <c r="C160" s="45" t="s">
        <v>22</v>
      </c>
      <c r="D160" s="45" t="s">
        <v>23</v>
      </c>
      <c r="E160" s="45" t="s">
        <v>206</v>
      </c>
      <c r="F160" s="45" t="s">
        <v>61</v>
      </c>
      <c r="G160" s="45" t="s">
        <v>196</v>
      </c>
      <c r="H160" s="45" t="s">
        <v>208</v>
      </c>
      <c r="I160" s="45" t="s">
        <v>174</v>
      </c>
      <c r="J160" s="45">
        <v>101</v>
      </c>
      <c r="K160" s="45" t="s">
        <v>29</v>
      </c>
      <c r="L160" s="45" t="s">
        <v>30</v>
      </c>
      <c r="M160" s="45" t="s">
        <v>93</v>
      </c>
      <c r="N160" s="45">
        <v>20100010136</v>
      </c>
      <c r="O160" s="45" t="str">
        <f t="shared" si="15"/>
        <v>gestionduenave-query</v>
      </c>
      <c r="P160" s="45" t="s">
        <v>196</v>
      </c>
      <c r="Q160" s="46">
        <f t="shared" si="16"/>
        <v>118</v>
      </c>
      <c r="R160" s="46">
        <f t="shared" si="17"/>
        <v>118</v>
      </c>
      <c r="S160" t="str">
        <f t="shared" si="20"/>
        <v xml:space="preserve"> https://gateway-apim-test.vuce.gob.pe/pass-through-https-cert/cp2/gestionduenave-query/1.0/escalas/buscaravanzadanew </v>
      </c>
      <c r="T160" t="s">
        <v>196</v>
      </c>
      <c r="U160" t="str">
        <f t="shared" si="18"/>
        <v>https://gateway-apim-test.vuce.gob.pe/pass-through-https-cert/cp2/gestionduenave-query/1.0/escalas/buscaravanzadanew</v>
      </c>
      <c r="V160" t="s">
        <v>72</v>
      </c>
    </row>
    <row r="161" spans="2:22" x14ac:dyDescent="0.25">
      <c r="B161" s="45" t="s">
        <v>170</v>
      </c>
      <c r="C161" s="45" t="s">
        <v>22</v>
      </c>
      <c r="D161" s="45" t="s">
        <v>23</v>
      </c>
      <c r="E161" s="45" t="s">
        <v>210</v>
      </c>
      <c r="F161" s="45" t="s">
        <v>61</v>
      </c>
      <c r="G161" s="45" t="s">
        <v>196</v>
      </c>
      <c r="H161" s="45" t="s">
        <v>211</v>
      </c>
      <c r="I161" s="45" t="s">
        <v>203</v>
      </c>
      <c r="J161" s="45">
        <v>101</v>
      </c>
      <c r="K161" s="45" t="s">
        <v>29</v>
      </c>
      <c r="L161" s="45" t="s">
        <v>30</v>
      </c>
      <c r="M161" s="45" t="s">
        <v>93</v>
      </c>
      <c r="N161" s="45">
        <v>20100010136</v>
      </c>
      <c r="O161" s="45" t="str">
        <f t="shared" si="15"/>
        <v>gestionduenave-query</v>
      </c>
      <c r="P161" s="45" t="s">
        <v>196</v>
      </c>
      <c r="Q161" s="46">
        <f t="shared" si="16"/>
        <v>118</v>
      </c>
      <c r="R161" s="46">
        <f t="shared" si="17"/>
        <v>118</v>
      </c>
      <c r="S161" t="str">
        <f t="shared" si="20"/>
        <v xml:space="preserve"> https://gateway-apim-test.vuce.gob.pe/pass-through-https-cert/cp2/gestionduenave-query/1.0/escalas/buscaravanzadanew </v>
      </c>
      <c r="T161" t="s">
        <v>196</v>
      </c>
      <c r="U161" t="str">
        <f t="shared" si="18"/>
        <v>https://gateway-apim-test.vuce.gob.pe/pass-through-https-cert/cp2/gestionduenave-query/1.0/escalas/buscaravanzadanew</v>
      </c>
      <c r="V161" t="s">
        <v>72</v>
      </c>
    </row>
    <row r="162" spans="2:22" x14ac:dyDescent="0.25">
      <c r="B162" s="45" t="s">
        <v>170</v>
      </c>
      <c r="C162" s="45" t="s">
        <v>22</v>
      </c>
      <c r="D162" s="45" t="s">
        <v>23</v>
      </c>
      <c r="E162" s="45" t="s">
        <v>183</v>
      </c>
      <c r="F162" s="45" t="s">
        <v>61</v>
      </c>
      <c r="G162" s="45" t="s">
        <v>196</v>
      </c>
      <c r="H162" s="45" t="s">
        <v>212</v>
      </c>
      <c r="I162" s="45" t="s">
        <v>184</v>
      </c>
      <c r="J162" s="45">
        <v>101</v>
      </c>
      <c r="K162" s="45" t="s">
        <v>29</v>
      </c>
      <c r="L162" s="45" t="s">
        <v>30</v>
      </c>
      <c r="M162" s="45" t="s">
        <v>93</v>
      </c>
      <c r="N162" s="45">
        <v>20100010136</v>
      </c>
      <c r="O162" s="45" t="str">
        <f t="shared" si="15"/>
        <v>gestionduenave-query</v>
      </c>
      <c r="P162" s="45" t="s">
        <v>196</v>
      </c>
      <c r="Q162" s="46">
        <f t="shared" si="16"/>
        <v>118</v>
      </c>
      <c r="R162" s="46">
        <f t="shared" si="17"/>
        <v>118</v>
      </c>
      <c r="S162" t="str">
        <f t="shared" si="20"/>
        <v xml:space="preserve"> https://gateway-apim-test.vuce.gob.pe/pass-through-https-cert/cp2/gestionduenave-query/1.0/escalas/buscaravanzadanew </v>
      </c>
      <c r="T162" t="s">
        <v>196</v>
      </c>
      <c r="U162" t="str">
        <f t="shared" si="18"/>
        <v>https://gateway-apim-test.vuce.gob.pe/pass-through-https-cert/cp2/gestionduenave-query/1.0/escalas/buscaravanzadanew</v>
      </c>
      <c r="V162" t="s">
        <v>72</v>
      </c>
    </row>
    <row r="163" spans="2:22" x14ac:dyDescent="0.25">
      <c r="B163" s="45" t="s">
        <v>170</v>
      </c>
      <c r="C163" s="45" t="s">
        <v>22</v>
      </c>
      <c r="D163" s="45" t="s">
        <v>23</v>
      </c>
      <c r="E163" s="45" t="s">
        <v>182</v>
      </c>
      <c r="F163" s="45" t="s">
        <v>25</v>
      </c>
      <c r="G163" s="45" t="s">
        <v>213</v>
      </c>
      <c r="H163" s="45" t="s">
        <v>31</v>
      </c>
      <c r="I163" s="45" t="s">
        <v>174</v>
      </c>
      <c r="J163" s="45">
        <v>101</v>
      </c>
      <c r="K163" s="45" t="s">
        <v>29</v>
      </c>
      <c r="L163" s="45" t="s">
        <v>30</v>
      </c>
      <c r="M163" s="45" t="s">
        <v>31</v>
      </c>
      <c r="N163" s="45">
        <v>20100010136</v>
      </c>
      <c r="O163" s="45" t="str">
        <f t="shared" si="15"/>
        <v>gestionduenave-query</v>
      </c>
      <c r="P163" s="45" t="s">
        <v>213</v>
      </c>
      <c r="Q163" s="46">
        <f t="shared" si="16"/>
        <v>112</v>
      </c>
      <c r="R163" s="46">
        <f t="shared" si="17"/>
        <v>112</v>
      </c>
      <c r="S163" t="str">
        <f t="shared" si="20"/>
        <v xml:space="preserve"> https://gateway-apim-test.vuce.gob.pe/pass-through-https-cert/cp2/gestionduenave-query/1.0/escalas/convoy/2227 </v>
      </c>
      <c r="T163" t="s">
        <v>213</v>
      </c>
      <c r="U163" t="str">
        <f t="shared" si="18"/>
        <v>https://gateway-apim-test.vuce.gob.pe/pass-through-https-cert/cp2/gestionduenave-query/1.0/escalas/convoy/2227</v>
      </c>
      <c r="V163" t="s">
        <v>72</v>
      </c>
    </row>
    <row r="164" spans="2:22" x14ac:dyDescent="0.25">
      <c r="B164" s="45" t="s">
        <v>170</v>
      </c>
      <c r="C164" s="45" t="s">
        <v>22</v>
      </c>
      <c r="D164" s="45" t="s">
        <v>23</v>
      </c>
      <c r="E164" s="45" t="s">
        <v>182</v>
      </c>
      <c r="F164" s="45" t="s">
        <v>25</v>
      </c>
      <c r="G164" s="45" t="s">
        <v>213</v>
      </c>
      <c r="H164" s="45" t="s">
        <v>31</v>
      </c>
      <c r="I164" s="45" t="s">
        <v>174</v>
      </c>
      <c r="J164" s="45">
        <v>101</v>
      </c>
      <c r="K164" s="45" t="s">
        <v>29</v>
      </c>
      <c r="L164" s="45" t="s">
        <v>30</v>
      </c>
      <c r="M164" s="45" t="s">
        <v>31</v>
      </c>
      <c r="N164" s="45">
        <v>20100010136</v>
      </c>
      <c r="O164" s="45" t="str">
        <f t="shared" si="15"/>
        <v>gestionduenave-query</v>
      </c>
      <c r="P164" s="45" t="s">
        <v>213</v>
      </c>
      <c r="Q164" s="46">
        <f t="shared" si="16"/>
        <v>112</v>
      </c>
      <c r="R164" s="46">
        <f t="shared" si="17"/>
        <v>112</v>
      </c>
      <c r="S164" t="str">
        <f t="shared" si="20"/>
        <v xml:space="preserve"> https://gateway-apim-test.vuce.gob.pe/pass-through-https-cert/cp2/gestionduenave-query/1.0/escalas/convoy/2227 </v>
      </c>
      <c r="T164" t="s">
        <v>213</v>
      </c>
      <c r="U164" t="str">
        <f t="shared" si="18"/>
        <v>https://gateway-apim-test.vuce.gob.pe/pass-through-https-cert/cp2/gestionduenave-query/1.0/escalas/convoy/2227</v>
      </c>
      <c r="V164" t="s">
        <v>72</v>
      </c>
    </row>
    <row r="165" spans="2:22" x14ac:dyDescent="0.25">
      <c r="B165" s="45" t="s">
        <v>170</v>
      </c>
      <c r="C165" s="45" t="s">
        <v>22</v>
      </c>
      <c r="D165" s="45" t="s">
        <v>23</v>
      </c>
      <c r="E165" s="45" t="s">
        <v>171</v>
      </c>
      <c r="F165" s="45" t="s">
        <v>25</v>
      </c>
      <c r="G165" s="45" t="s">
        <v>213</v>
      </c>
      <c r="H165" s="45" t="s">
        <v>31</v>
      </c>
      <c r="I165" s="45" t="s">
        <v>174</v>
      </c>
      <c r="J165" s="45">
        <v>101</v>
      </c>
      <c r="K165" s="45" t="s">
        <v>29</v>
      </c>
      <c r="L165" s="45" t="s">
        <v>30</v>
      </c>
      <c r="M165" s="45" t="s">
        <v>31</v>
      </c>
      <c r="N165" s="45">
        <v>20100010136</v>
      </c>
      <c r="O165" s="45" t="str">
        <f t="shared" si="15"/>
        <v>gestionduenave-query</v>
      </c>
      <c r="P165" s="45" t="s">
        <v>213</v>
      </c>
      <c r="Q165" s="46">
        <f t="shared" si="16"/>
        <v>112</v>
      </c>
      <c r="R165" s="46">
        <f t="shared" si="17"/>
        <v>112</v>
      </c>
      <c r="S165" t="str">
        <f t="shared" si="20"/>
        <v xml:space="preserve"> https://gateway-apim-test.vuce.gob.pe/pass-through-https-cert/cp2/gestionduenave-query/1.0/escalas/convoy/2227 </v>
      </c>
      <c r="T165" t="s">
        <v>213</v>
      </c>
      <c r="U165" t="str">
        <f t="shared" si="18"/>
        <v>https://gateway-apim-test.vuce.gob.pe/pass-through-https-cert/cp2/gestionduenave-query/1.0/escalas/convoy/2227</v>
      </c>
      <c r="V165" t="s">
        <v>72</v>
      </c>
    </row>
    <row r="166" spans="2:22" x14ac:dyDescent="0.25">
      <c r="B166" s="45" t="s">
        <v>170</v>
      </c>
      <c r="C166" s="45" t="s">
        <v>22</v>
      </c>
      <c r="D166" s="45" t="s">
        <v>23</v>
      </c>
      <c r="E166" s="45" t="s">
        <v>171</v>
      </c>
      <c r="F166" s="45" t="s">
        <v>25</v>
      </c>
      <c r="G166" s="45" t="s">
        <v>213</v>
      </c>
      <c r="H166" s="45" t="s">
        <v>31</v>
      </c>
      <c r="I166" s="45" t="s">
        <v>174</v>
      </c>
      <c r="J166" s="45">
        <v>101</v>
      </c>
      <c r="K166" s="45" t="s">
        <v>29</v>
      </c>
      <c r="L166" s="45" t="s">
        <v>30</v>
      </c>
      <c r="M166" s="45" t="s">
        <v>31</v>
      </c>
      <c r="N166" s="45">
        <v>20100010136</v>
      </c>
      <c r="O166" s="45" t="str">
        <f t="shared" si="15"/>
        <v>gestionduenave-query</v>
      </c>
      <c r="P166" s="45" t="s">
        <v>213</v>
      </c>
      <c r="Q166" s="46">
        <f t="shared" si="16"/>
        <v>112</v>
      </c>
      <c r="R166" s="46">
        <f t="shared" si="17"/>
        <v>112</v>
      </c>
      <c r="S166" t="str">
        <f t="shared" si="20"/>
        <v xml:space="preserve"> https://gateway-apim-test.vuce.gob.pe/pass-through-https-cert/cp2/gestionduenave-query/1.0/escalas/convoy/2227 </v>
      </c>
      <c r="T166" t="s">
        <v>213</v>
      </c>
      <c r="U166" t="str">
        <f t="shared" si="18"/>
        <v>https://gateway-apim-test.vuce.gob.pe/pass-through-https-cert/cp2/gestionduenave-query/1.0/escalas/convoy/2227</v>
      </c>
      <c r="V166" t="s">
        <v>72</v>
      </c>
    </row>
    <row r="167" spans="2:22" x14ac:dyDescent="0.25">
      <c r="B167" s="45" t="s">
        <v>170</v>
      </c>
      <c r="C167" s="45" t="s">
        <v>22</v>
      </c>
      <c r="D167" s="45" t="s">
        <v>23</v>
      </c>
      <c r="E167" s="45" t="s">
        <v>206</v>
      </c>
      <c r="F167" s="45" t="s">
        <v>61</v>
      </c>
      <c r="G167" s="45" t="s">
        <v>214</v>
      </c>
      <c r="H167" s="45" t="s">
        <v>209</v>
      </c>
      <c r="I167" s="45" t="s">
        <v>174</v>
      </c>
      <c r="J167" s="45">
        <v>101</v>
      </c>
      <c r="K167" s="45" t="s">
        <v>29</v>
      </c>
      <c r="L167" s="45" t="s">
        <v>215</v>
      </c>
      <c r="M167" s="45" t="s">
        <v>93</v>
      </c>
      <c r="N167" s="45">
        <v>20100010136</v>
      </c>
      <c r="O167" s="45" t="str">
        <f t="shared" si="15"/>
        <v>gestionduenave-query</v>
      </c>
      <c r="P167" s="45" t="s">
        <v>214</v>
      </c>
      <c r="Q167" s="46">
        <f t="shared" si="16"/>
        <v>110</v>
      </c>
      <c r="R167" s="46">
        <f t="shared" si="17"/>
        <v>110</v>
      </c>
      <c r="S167" t="str">
        <f t="shared" si="20"/>
        <v xml:space="preserve"> https://gateway-apim-test.vuce.gob.pe/pass-through-https-cert/cp2/gestionduenave-query/1.0/escalas/generaPDF </v>
      </c>
      <c r="T167" t="s">
        <v>214</v>
      </c>
      <c r="U167" t="str">
        <f t="shared" si="18"/>
        <v>https://gateway-apim-test.vuce.gob.pe/pass-through-https-cert/cp2/gestionduenave-query/1.0/escalas/generaPDF</v>
      </c>
      <c r="V167" t="s">
        <v>72</v>
      </c>
    </row>
    <row r="168" spans="2:22" x14ac:dyDescent="0.25">
      <c r="B168" s="45" t="s">
        <v>170</v>
      </c>
      <c r="C168" s="45" t="s">
        <v>22</v>
      </c>
      <c r="D168" s="45" t="s">
        <v>23</v>
      </c>
      <c r="E168" s="45" t="s">
        <v>216</v>
      </c>
      <c r="F168" s="45" t="s">
        <v>25</v>
      </c>
      <c r="G168" s="45" t="s">
        <v>217</v>
      </c>
      <c r="H168" s="45" t="s">
        <v>31</v>
      </c>
      <c r="I168" s="45" t="s">
        <v>184</v>
      </c>
      <c r="J168" s="45">
        <v>101</v>
      </c>
      <c r="K168" s="45" t="s">
        <v>29</v>
      </c>
      <c r="L168" s="45" t="s">
        <v>30</v>
      </c>
      <c r="M168" s="45" t="s">
        <v>31</v>
      </c>
      <c r="N168" s="45">
        <v>20100010136</v>
      </c>
      <c r="O168" s="45" t="str">
        <f t="shared" si="15"/>
        <v>gestionduenave-query</v>
      </c>
      <c r="P168" s="45" t="s">
        <v>217</v>
      </c>
      <c r="Q168" s="46">
        <f t="shared" si="16"/>
        <v>133</v>
      </c>
      <c r="R168" s="46">
        <f t="shared" si="17"/>
        <v>111</v>
      </c>
      <c r="S168" t="str">
        <f>MID(P168,1,111)</f>
        <v xml:space="preserve"> https://gateway-apim-test.vuce.gob.pe/pass-through-https-cert/cp2/gestionduenave-query/1.0/escalas/naves/3576?</v>
      </c>
      <c r="T168" t="s">
        <v>218</v>
      </c>
      <c r="U168" t="str">
        <f t="shared" si="18"/>
        <v>https://gateway-apim-test.vuce.gob.pe/pass-through-https-cert/cp2/gestionduenave-query/1.0/escalas/naves/3576?</v>
      </c>
      <c r="V168" t="s">
        <v>72</v>
      </c>
    </row>
    <row r="169" spans="2:22" x14ac:dyDescent="0.25">
      <c r="B169" s="45" t="s">
        <v>170</v>
      </c>
      <c r="C169" s="45" t="s">
        <v>22</v>
      </c>
      <c r="D169" s="45" t="s">
        <v>23</v>
      </c>
      <c r="E169" s="45" t="s">
        <v>219</v>
      </c>
      <c r="F169" s="45" t="s">
        <v>25</v>
      </c>
      <c r="G169" s="45" t="s">
        <v>220</v>
      </c>
      <c r="H169" s="45" t="s">
        <v>31</v>
      </c>
      <c r="I169" s="45" t="s">
        <v>184</v>
      </c>
      <c r="J169" s="45">
        <v>101</v>
      </c>
      <c r="K169" s="45" t="s">
        <v>29</v>
      </c>
      <c r="L169" s="45" t="s">
        <v>30</v>
      </c>
      <c r="M169" s="45" t="s">
        <v>31</v>
      </c>
      <c r="N169" s="45">
        <v>20100010136</v>
      </c>
      <c r="O169" s="45" t="str">
        <f t="shared" si="15"/>
        <v>gestionduenave-query</v>
      </c>
      <c r="P169" s="45" t="s">
        <v>220</v>
      </c>
      <c r="Q169" s="46">
        <f t="shared" si="16"/>
        <v>222</v>
      </c>
      <c r="R169" s="46">
        <f t="shared" si="17"/>
        <v>106</v>
      </c>
      <c r="S169" t="str">
        <f>MID(P169,1,106)</f>
        <v xml:space="preserve"> https://gateway-apim-test.vuce.gob.pe/pass-through-https-cert/cp2/gestionduenave-query/1.0/escalas/naves?</v>
      </c>
      <c r="T169" t="s">
        <v>221</v>
      </c>
      <c r="U169" t="str">
        <f t="shared" si="18"/>
        <v>https://gateway-apim-test.vuce.gob.pe/pass-through-https-cert/cp2/gestionduenave-query/1.0/escalas/naves?</v>
      </c>
      <c r="V169" t="s">
        <v>72</v>
      </c>
    </row>
    <row r="170" spans="2:22" x14ac:dyDescent="0.25">
      <c r="B170" s="45" t="s">
        <v>170</v>
      </c>
      <c r="C170" s="45" t="s">
        <v>22</v>
      </c>
      <c r="D170" s="45" t="s">
        <v>23</v>
      </c>
      <c r="E170" s="45" t="s">
        <v>176</v>
      </c>
      <c r="F170" s="45" t="s">
        <v>25</v>
      </c>
      <c r="G170" s="45" t="s">
        <v>222</v>
      </c>
      <c r="H170" s="45" t="s">
        <v>31</v>
      </c>
      <c r="I170" s="45" t="s">
        <v>178</v>
      </c>
      <c r="J170" s="45">
        <v>101</v>
      </c>
      <c r="K170" s="45" t="s">
        <v>29</v>
      </c>
      <c r="L170" s="45" t="s">
        <v>30</v>
      </c>
      <c r="M170" s="45" t="s">
        <v>31</v>
      </c>
      <c r="N170" s="45">
        <v>20100010136</v>
      </c>
      <c r="O170" s="45" t="str">
        <f t="shared" si="15"/>
        <v>gestionduenave-query</v>
      </c>
      <c r="P170" s="45" t="s">
        <v>222</v>
      </c>
      <c r="Q170" s="46">
        <f t="shared" si="16"/>
        <v>117</v>
      </c>
      <c r="R170" s="46">
        <f t="shared" si="17"/>
        <v>117</v>
      </c>
      <c r="S170" t="str">
        <f>+P170</f>
        <v xml:space="preserve"> https://gateway-apim-test.vuce.gob.pe/pass-through-https-cert/cp2/gestionduenave-query/1.0/escalas/puertos/nacional </v>
      </c>
      <c r="T170" t="s">
        <v>222</v>
      </c>
      <c r="U170" t="str">
        <f t="shared" si="18"/>
        <v>https://gateway-apim-test.vuce.gob.pe/pass-through-https-cert/cp2/gestionduenave-query/1.0/escalas/puertos/nacional</v>
      </c>
      <c r="V170" t="s">
        <v>72</v>
      </c>
    </row>
    <row r="171" spans="2:22" x14ac:dyDescent="0.25">
      <c r="B171" s="45" t="s">
        <v>170</v>
      </c>
      <c r="C171" s="45" t="s">
        <v>22</v>
      </c>
      <c r="D171" s="45" t="s">
        <v>23</v>
      </c>
      <c r="E171" s="45" t="s">
        <v>182</v>
      </c>
      <c r="F171" s="45" t="s">
        <v>25</v>
      </c>
      <c r="G171" s="45" t="s">
        <v>222</v>
      </c>
      <c r="H171" s="45" t="s">
        <v>31</v>
      </c>
      <c r="I171" s="45" t="s">
        <v>174</v>
      </c>
      <c r="J171" s="45">
        <v>101</v>
      </c>
      <c r="K171" s="45" t="s">
        <v>29</v>
      </c>
      <c r="L171" s="45" t="s">
        <v>30</v>
      </c>
      <c r="M171" s="45" t="s">
        <v>31</v>
      </c>
      <c r="N171" s="45">
        <v>20100010136</v>
      </c>
      <c r="O171" s="45" t="str">
        <f t="shared" si="15"/>
        <v>gestionduenave-query</v>
      </c>
      <c r="P171" s="45" t="s">
        <v>222</v>
      </c>
      <c r="Q171" s="46">
        <f t="shared" si="16"/>
        <v>117</v>
      </c>
      <c r="R171" s="46">
        <f t="shared" si="17"/>
        <v>117</v>
      </c>
      <c r="S171" t="str">
        <f>+P171</f>
        <v xml:space="preserve"> https://gateway-apim-test.vuce.gob.pe/pass-through-https-cert/cp2/gestionduenave-query/1.0/escalas/puertos/nacional </v>
      </c>
      <c r="T171" t="s">
        <v>222</v>
      </c>
      <c r="U171" t="str">
        <f t="shared" si="18"/>
        <v>https://gateway-apim-test.vuce.gob.pe/pass-through-https-cert/cp2/gestionduenave-query/1.0/escalas/puertos/nacional</v>
      </c>
      <c r="V171" t="s">
        <v>72</v>
      </c>
    </row>
    <row r="172" spans="2:22" x14ac:dyDescent="0.25">
      <c r="B172" s="45" t="s">
        <v>170</v>
      </c>
      <c r="C172" s="45" t="s">
        <v>22</v>
      </c>
      <c r="D172" s="45" t="s">
        <v>23</v>
      </c>
      <c r="E172" s="45" t="s">
        <v>171</v>
      </c>
      <c r="F172" s="45" t="s">
        <v>25</v>
      </c>
      <c r="G172" s="45" t="s">
        <v>222</v>
      </c>
      <c r="H172" s="45" t="s">
        <v>31</v>
      </c>
      <c r="I172" s="45" t="s">
        <v>174</v>
      </c>
      <c r="J172" s="45">
        <v>101</v>
      </c>
      <c r="K172" s="45" t="s">
        <v>29</v>
      </c>
      <c r="L172" s="45" t="s">
        <v>30</v>
      </c>
      <c r="M172" s="45" t="s">
        <v>31</v>
      </c>
      <c r="N172" s="45">
        <v>20100010136</v>
      </c>
      <c r="O172" s="45" t="str">
        <f t="shared" si="15"/>
        <v>gestionduenave-query</v>
      </c>
      <c r="P172" s="45" t="s">
        <v>222</v>
      </c>
      <c r="Q172" s="46">
        <f t="shared" si="16"/>
        <v>117</v>
      </c>
      <c r="R172" s="46">
        <f t="shared" si="17"/>
        <v>117</v>
      </c>
      <c r="S172" t="str">
        <f>+P172</f>
        <v xml:space="preserve"> https://gateway-apim-test.vuce.gob.pe/pass-through-https-cert/cp2/gestionduenave-query/1.0/escalas/puertos/nacional </v>
      </c>
      <c r="T172" t="s">
        <v>222</v>
      </c>
      <c r="U172" t="str">
        <f t="shared" si="18"/>
        <v>https://gateway-apim-test.vuce.gob.pe/pass-through-https-cert/cp2/gestionduenave-query/1.0/escalas/puertos/nacional</v>
      </c>
      <c r="V172" t="s">
        <v>72</v>
      </c>
    </row>
    <row r="173" spans="2:22" x14ac:dyDescent="0.25">
      <c r="B173" s="45" t="s">
        <v>170</v>
      </c>
      <c r="C173" s="45" t="s">
        <v>22</v>
      </c>
      <c r="D173" s="45" t="s">
        <v>23</v>
      </c>
      <c r="E173" s="45" t="s">
        <v>223</v>
      </c>
      <c r="F173" s="47" t="s">
        <v>25</v>
      </c>
      <c r="G173" s="45" t="s">
        <v>224</v>
      </c>
      <c r="H173" s="45" t="s">
        <v>31</v>
      </c>
      <c r="I173" s="45" t="s">
        <v>203</v>
      </c>
      <c r="J173" s="45">
        <v>101</v>
      </c>
      <c r="K173" s="45" t="s">
        <v>29</v>
      </c>
      <c r="L173" s="45" t="s">
        <v>30</v>
      </c>
      <c r="M173" s="45" t="s">
        <v>31</v>
      </c>
      <c r="N173" s="45">
        <v>20100010136</v>
      </c>
      <c r="O173" s="45" t="str">
        <f t="shared" si="15"/>
        <v>gestionduenave-query</v>
      </c>
      <c r="P173" s="45" t="s">
        <v>224</v>
      </c>
      <c r="Q173" s="46">
        <f t="shared" si="16"/>
        <v>154</v>
      </c>
      <c r="R173" s="46">
        <f t="shared" si="17"/>
        <v>119</v>
      </c>
      <c r="S173" t="str">
        <f>MID(P173,1,119)</f>
        <v xml:space="preserve"> https://gateway-apim-test.vuce.gob.pe/pass-through-https-cert/cp2/gestionduenave-query/1.0/escala-seguimientos/search?</v>
      </c>
      <c r="T173" t="s">
        <v>225</v>
      </c>
      <c r="U173" t="str">
        <f t="shared" si="18"/>
        <v>https://gateway-apim-test.vuce.gob.pe/pass-through-https-cert/cp2/gestionduenave-query/1.0/escala-seguimientos/search?</v>
      </c>
      <c r="V173" t="s">
        <v>72</v>
      </c>
    </row>
    <row r="174" spans="2:22" x14ac:dyDescent="0.25">
      <c r="B174" s="45" t="s">
        <v>170</v>
      </c>
      <c r="C174" s="45" t="s">
        <v>22</v>
      </c>
      <c r="D174" s="45" t="s">
        <v>23</v>
      </c>
      <c r="E174" s="45" t="s">
        <v>226</v>
      </c>
      <c r="F174" s="45" t="s">
        <v>25</v>
      </c>
      <c r="G174" s="45" t="s">
        <v>227</v>
      </c>
      <c r="H174" s="45" t="s">
        <v>31</v>
      </c>
      <c r="I174" s="45" t="s">
        <v>203</v>
      </c>
      <c r="J174" s="45">
        <v>101</v>
      </c>
      <c r="K174" s="45" t="s">
        <v>29</v>
      </c>
      <c r="L174" s="45" t="s">
        <v>30</v>
      </c>
      <c r="M174" s="45" t="s">
        <v>31</v>
      </c>
      <c r="N174" s="45">
        <v>20100010136</v>
      </c>
      <c r="O174" s="45" t="str">
        <f t="shared" si="15"/>
        <v>gestionduenave-query</v>
      </c>
      <c r="P174" s="45" t="s">
        <v>227</v>
      </c>
      <c r="Q174" s="46">
        <f t="shared" si="16"/>
        <v>154</v>
      </c>
      <c r="R174" s="46">
        <f t="shared" si="17"/>
        <v>119</v>
      </c>
      <c r="S174" t="str">
        <f>MID(P174,1,119)</f>
        <v xml:space="preserve"> https://gateway-apim-test.vuce.gob.pe/pass-through-https-cert/cp2/gestionduenave-query/1.0/escala-seguimientos/search?</v>
      </c>
      <c r="T174" t="s">
        <v>225</v>
      </c>
      <c r="U174" t="str">
        <f t="shared" si="18"/>
        <v>https://gateway-apim-test.vuce.gob.pe/pass-through-https-cert/cp2/gestionduenave-query/1.0/escala-seguimientos/search?</v>
      </c>
      <c r="V174" t="s">
        <v>72</v>
      </c>
    </row>
    <row r="175" spans="2:22" x14ac:dyDescent="0.25">
      <c r="B175" s="45" t="s">
        <v>170</v>
      </c>
      <c r="C175" s="45" t="s">
        <v>22</v>
      </c>
      <c r="D175" s="45" t="s">
        <v>23</v>
      </c>
      <c r="E175" s="45" t="s">
        <v>171</v>
      </c>
      <c r="F175" s="45" t="s">
        <v>61</v>
      </c>
      <c r="G175" s="45" t="s">
        <v>91</v>
      </c>
      <c r="H175" s="45" t="s">
        <v>228</v>
      </c>
      <c r="I175" s="45" t="s">
        <v>174</v>
      </c>
      <c r="J175" s="45">
        <v>101</v>
      </c>
      <c r="K175" s="45" t="s">
        <v>29</v>
      </c>
      <c r="L175" s="45" t="s">
        <v>30</v>
      </c>
      <c r="M175" s="45" t="s">
        <v>93</v>
      </c>
      <c r="N175" s="45">
        <v>20100010136</v>
      </c>
      <c r="O175" s="45" t="str">
        <f t="shared" si="15"/>
        <v>processdue</v>
      </c>
      <c r="P175" s="45" t="s">
        <v>91</v>
      </c>
      <c r="Q175" s="46">
        <f t="shared" si="16"/>
        <v>95</v>
      </c>
      <c r="R175" s="46">
        <f t="shared" si="17"/>
        <v>95</v>
      </c>
      <c r="S175" t="str">
        <f>+P175</f>
        <v xml:space="preserve"> https://gateway-apim-test.vuce.gob.pe/pass-through-https-cert/cp2/processdue/1.0/camunda/init </v>
      </c>
      <c r="T175" t="s">
        <v>91</v>
      </c>
      <c r="U175" t="str">
        <f t="shared" si="18"/>
        <v>https://gateway-apim-test.vuce.gob.pe/pass-through-https-cert/cp2/processdue/1.0/camunda/init</v>
      </c>
      <c r="V175" t="s">
        <v>94</v>
      </c>
    </row>
    <row r="176" spans="2:22" x14ac:dyDescent="0.25">
      <c r="B176" s="45" t="s">
        <v>170</v>
      </c>
      <c r="C176" s="45" t="s">
        <v>22</v>
      </c>
      <c r="D176" s="45" t="s">
        <v>23</v>
      </c>
      <c r="E176" s="45" t="s">
        <v>176</v>
      </c>
      <c r="F176" s="45" t="s">
        <v>25</v>
      </c>
      <c r="G176" s="45" t="s">
        <v>229</v>
      </c>
      <c r="H176" s="45" t="s">
        <v>31</v>
      </c>
      <c r="I176" s="45" t="s">
        <v>31</v>
      </c>
      <c r="J176" s="45" t="s">
        <v>31</v>
      </c>
      <c r="K176" s="45" t="s">
        <v>31</v>
      </c>
      <c r="L176" s="45" t="s">
        <v>30</v>
      </c>
      <c r="M176" s="45" t="s">
        <v>31</v>
      </c>
      <c r="N176" s="45" t="s">
        <v>230</v>
      </c>
      <c r="O176" s="45" t="str">
        <f t="shared" si="15"/>
        <v>translate</v>
      </c>
      <c r="P176" s="45" t="s">
        <v>229</v>
      </c>
      <c r="Q176" s="46">
        <f t="shared" si="16"/>
        <v>89</v>
      </c>
      <c r="R176" s="46">
        <f t="shared" si="17"/>
        <v>89</v>
      </c>
      <c r="S176" t="str">
        <f>+P176</f>
        <v xml:space="preserve"> https://gateway-apim-test.vuce.gob.pe/pass-through-https-cert/cp2/translate/1.0/lang/es </v>
      </c>
      <c r="T176" t="s">
        <v>229</v>
      </c>
      <c r="U176" t="str">
        <f t="shared" si="18"/>
        <v>https://gateway-apim-test.vuce.gob.pe/pass-through-https-cert/cp2/translate/1.0/lang/es</v>
      </c>
      <c r="V176" t="s">
        <v>231</v>
      </c>
    </row>
    <row r="177" spans="2:22" x14ac:dyDescent="0.25">
      <c r="B177" s="45" t="s">
        <v>170</v>
      </c>
      <c r="C177" s="45" t="s">
        <v>22</v>
      </c>
      <c r="D177" s="45" t="s">
        <v>23</v>
      </c>
      <c r="E177" s="45" t="s">
        <v>232</v>
      </c>
      <c r="F177" s="45" t="s">
        <v>129</v>
      </c>
      <c r="G177" s="45" t="s">
        <v>233</v>
      </c>
      <c r="H177" s="45" t="s">
        <v>27</v>
      </c>
      <c r="I177" s="45" t="s">
        <v>27</v>
      </c>
      <c r="J177" s="45" t="s">
        <v>27</v>
      </c>
      <c r="K177" s="45" t="s">
        <v>27</v>
      </c>
      <c r="L177" s="45" t="s">
        <v>234</v>
      </c>
      <c r="M177" s="45" t="s">
        <v>27</v>
      </c>
      <c r="N177" s="45" t="s">
        <v>27</v>
      </c>
      <c r="O177" s="45" t="e">
        <f t="shared" si="15"/>
        <v>#VALUE!</v>
      </c>
      <c r="P177" s="45" t="s">
        <v>233</v>
      </c>
      <c r="Q177" s="46">
        <f t="shared" si="16"/>
        <v>425</v>
      </c>
      <c r="R177" s="46">
        <f t="shared" si="17"/>
        <v>92</v>
      </c>
      <c r="S177" t="str">
        <f>MID(P177,1,92)</f>
        <v>https://authorize-test.vuce.gob.pe/auth2/realms/autenticacion2/protocol/openid-connect/auth?</v>
      </c>
      <c r="T177" t="s">
        <v>235</v>
      </c>
      <c r="U177" t="str">
        <f t="shared" si="18"/>
        <v>https://authorize-test.vuce.gob.pe/auth2/realms/autenticacion2/protocol/openid-connect/auth?</v>
      </c>
      <c r="V177" t="e">
        <v>#VALUE!</v>
      </c>
    </row>
    <row r="178" spans="2:22" x14ac:dyDescent="0.25">
      <c r="B178" s="45" t="s">
        <v>170</v>
      </c>
      <c r="C178" s="45" t="s">
        <v>22</v>
      </c>
      <c r="D178" s="45" t="s">
        <v>23</v>
      </c>
      <c r="E178" s="45" t="s">
        <v>232</v>
      </c>
      <c r="F178" s="45" t="s">
        <v>142</v>
      </c>
      <c r="G178" s="45" t="s">
        <v>236</v>
      </c>
      <c r="H178" s="45" t="s">
        <v>27</v>
      </c>
      <c r="I178" s="45" t="s">
        <v>27</v>
      </c>
      <c r="J178" s="45" t="s">
        <v>27</v>
      </c>
      <c r="K178" s="45" t="s">
        <v>27</v>
      </c>
      <c r="L178" s="45" t="s">
        <v>237</v>
      </c>
      <c r="M178" s="45" t="s">
        <v>27</v>
      </c>
      <c r="N178" s="45" t="s">
        <v>27</v>
      </c>
      <c r="O178" s="45" t="e">
        <f t="shared" si="15"/>
        <v>#VALUE!</v>
      </c>
      <c r="P178" s="45" t="s">
        <v>236</v>
      </c>
      <c r="Q178" s="46">
        <f t="shared" si="16"/>
        <v>92</v>
      </c>
      <c r="R178" s="46">
        <f t="shared" si="17"/>
        <v>92</v>
      </c>
      <c r="S178" t="str">
        <f>+P178</f>
        <v>https://authorize-test.vuce.gob.pe/auth2/realms/autenticacion2/protocol/openid-connect/token</v>
      </c>
      <c r="T178" t="s">
        <v>236</v>
      </c>
      <c r="U178" t="str">
        <f t="shared" si="18"/>
        <v>https://authorize-test.vuce.gob.pe/auth2/realms/autenticacion2/protocol/openid-connect/token</v>
      </c>
      <c r="V178" t="e">
        <v>#VALUE!</v>
      </c>
    </row>
    <row r="179" spans="2:22" x14ac:dyDescent="0.25">
      <c r="B179" s="45" t="s">
        <v>170</v>
      </c>
      <c r="C179" s="45" t="s">
        <v>22</v>
      </c>
      <c r="D179" s="45" t="s">
        <v>23</v>
      </c>
      <c r="E179" s="45" t="s">
        <v>232</v>
      </c>
      <c r="F179" s="45" t="s">
        <v>142</v>
      </c>
      <c r="G179" s="45" t="s">
        <v>238</v>
      </c>
      <c r="H179" s="45" t="s">
        <v>239</v>
      </c>
      <c r="I179" s="45" t="s">
        <v>27</v>
      </c>
      <c r="J179" s="45" t="s">
        <v>27</v>
      </c>
      <c r="K179" s="45" t="s">
        <v>27</v>
      </c>
      <c r="L179" s="45" t="s">
        <v>237</v>
      </c>
      <c r="M179" s="45" t="s">
        <v>145</v>
      </c>
      <c r="N179" s="45" t="s">
        <v>27</v>
      </c>
      <c r="O179" s="45" t="e">
        <f t="shared" si="15"/>
        <v>#VALUE!</v>
      </c>
      <c r="P179" s="45" t="s">
        <v>238</v>
      </c>
      <c r="Q179" s="46">
        <f t="shared" si="16"/>
        <v>137</v>
      </c>
      <c r="R179" s="46">
        <f t="shared" si="17"/>
        <v>137</v>
      </c>
      <c r="S179" t="str">
        <f>+P179</f>
        <v>https://gateway-apim-test.vuce.gob.pe/pass-through-https-cert/autenticacion2/authentication-common-api/1.0/keycloak/validate-public-token</v>
      </c>
      <c r="T179" t="s">
        <v>238</v>
      </c>
      <c r="U179" t="str">
        <f t="shared" si="18"/>
        <v>https://gateway-apim-test.vuce.gob.pe/pass-through-https-cert/autenticacion2/authentication-common-api/1.0/keycloak/validate-public-token</v>
      </c>
      <c r="V179" t="e">
        <v>#VALUE!</v>
      </c>
    </row>
    <row r="180" spans="2:22" x14ac:dyDescent="0.25">
      <c r="B180" s="45" t="s">
        <v>170</v>
      </c>
      <c r="C180" s="45" t="s">
        <v>22</v>
      </c>
      <c r="D180" s="45" t="s">
        <v>23</v>
      </c>
      <c r="E180" s="45" t="s">
        <v>232</v>
      </c>
      <c r="F180" s="45" t="s">
        <v>142</v>
      </c>
      <c r="G180" s="45" t="s">
        <v>238</v>
      </c>
      <c r="H180" s="45" t="s">
        <v>239</v>
      </c>
      <c r="I180" s="45" t="s">
        <v>27</v>
      </c>
      <c r="J180" s="45" t="s">
        <v>27</v>
      </c>
      <c r="K180" s="45" t="s">
        <v>27</v>
      </c>
      <c r="L180" s="45" t="s">
        <v>237</v>
      </c>
      <c r="M180" s="45" t="s">
        <v>145</v>
      </c>
      <c r="N180" s="45" t="s">
        <v>27</v>
      </c>
      <c r="O180" s="45" t="e">
        <f t="shared" si="15"/>
        <v>#VALUE!</v>
      </c>
      <c r="P180" s="45" t="s">
        <v>238</v>
      </c>
      <c r="Q180" s="46">
        <f t="shared" si="16"/>
        <v>137</v>
      </c>
      <c r="R180" s="46">
        <f t="shared" si="17"/>
        <v>137</v>
      </c>
      <c r="S180" t="str">
        <f>+P180</f>
        <v>https://gateway-apim-test.vuce.gob.pe/pass-through-https-cert/autenticacion2/authentication-common-api/1.0/keycloak/validate-public-token</v>
      </c>
      <c r="T180" t="s">
        <v>238</v>
      </c>
      <c r="U180" t="str">
        <f t="shared" si="18"/>
        <v>https://gateway-apim-test.vuce.gob.pe/pass-through-https-cert/autenticacion2/authentication-common-api/1.0/keycloak/validate-public-token</v>
      </c>
      <c r="V180" t="e">
        <v>#VALUE!</v>
      </c>
    </row>
    <row r="181" spans="2:22" x14ac:dyDescent="0.25">
      <c r="B181" s="45" t="s">
        <v>170</v>
      </c>
      <c r="C181" s="45" t="s">
        <v>22</v>
      </c>
      <c r="D181" s="45" t="s">
        <v>23</v>
      </c>
      <c r="E181" s="45" t="s">
        <v>240</v>
      </c>
      <c r="F181" s="45" t="s">
        <v>142</v>
      </c>
      <c r="G181" s="45" t="s">
        <v>241</v>
      </c>
      <c r="H181" s="45" t="s">
        <v>242</v>
      </c>
      <c r="I181" s="45" t="s">
        <v>243</v>
      </c>
      <c r="J181" s="45">
        <v>101</v>
      </c>
      <c r="K181" s="45" t="s">
        <v>244</v>
      </c>
      <c r="L181" s="45" t="s">
        <v>133</v>
      </c>
      <c r="M181" s="45" t="s">
        <v>145</v>
      </c>
      <c r="N181" s="45">
        <v>20100010136</v>
      </c>
      <c r="O181" s="45" t="str">
        <f t="shared" si="15"/>
        <v>buzon</v>
      </c>
      <c r="P181" s="45" t="s">
        <v>241</v>
      </c>
      <c r="Q181" s="46">
        <f t="shared" si="16"/>
        <v>90</v>
      </c>
      <c r="R181" s="46">
        <f t="shared" si="17"/>
        <v>90</v>
      </c>
      <c r="S181" t="str">
        <f>+P181</f>
        <v>https://gateway-apim-test.vuce.gob.pe/pass-through-https-cert/cp2/buzon/1.0/notificaciones</v>
      </c>
      <c r="T181" t="s">
        <v>241</v>
      </c>
      <c r="U181" t="str">
        <f t="shared" si="18"/>
        <v>https://gateway-apim-test.vuce.gob.pe/pass-through-https-cert/cp2/buzon/1.0/notificaciones</v>
      </c>
      <c r="V181" t="s">
        <v>175</v>
      </c>
    </row>
    <row r="182" spans="2:22" x14ac:dyDescent="0.25">
      <c r="B182" s="45" t="s">
        <v>170</v>
      </c>
      <c r="C182" s="45" t="s">
        <v>22</v>
      </c>
      <c r="D182" s="45" t="s">
        <v>23</v>
      </c>
      <c r="E182" s="45" t="s">
        <v>232</v>
      </c>
      <c r="F182" s="45" t="s">
        <v>129</v>
      </c>
      <c r="G182" s="45" t="s">
        <v>245</v>
      </c>
      <c r="H182" s="45" t="s">
        <v>27</v>
      </c>
      <c r="I182" s="45" t="s">
        <v>246</v>
      </c>
      <c r="J182" s="45" t="s">
        <v>27</v>
      </c>
      <c r="K182" s="45" t="s">
        <v>27</v>
      </c>
      <c r="L182" s="45" t="s">
        <v>133</v>
      </c>
      <c r="M182" s="45" t="s">
        <v>27</v>
      </c>
      <c r="N182" s="45" t="s">
        <v>27</v>
      </c>
      <c r="O182" s="45" t="str">
        <f t="shared" si="15"/>
        <v>buzon</v>
      </c>
      <c r="P182" s="45" t="s">
        <v>245</v>
      </c>
      <c r="Q182" s="46">
        <f t="shared" si="16"/>
        <v>130</v>
      </c>
      <c r="R182" s="46">
        <f t="shared" si="17"/>
        <v>101</v>
      </c>
      <c r="S182" t="str">
        <f>MID(P182,1,101)</f>
        <v>https://gateway-apim-test.vuce.gob.pe/pass-through-https-cert/cp2/buzon/1.0/notificaciones/count/101?</v>
      </c>
      <c r="T182" t="s">
        <v>247</v>
      </c>
      <c r="U182" t="str">
        <f t="shared" si="18"/>
        <v>https://gateway-apim-test.vuce.gob.pe/pass-through-https-cert/cp2/buzon/1.0/notificaciones/count/101?</v>
      </c>
      <c r="V182" t="s">
        <v>175</v>
      </c>
    </row>
    <row r="183" spans="2:22" x14ac:dyDescent="0.25">
      <c r="B183" s="45" t="s">
        <v>170</v>
      </c>
      <c r="C183" s="45" t="s">
        <v>22</v>
      </c>
      <c r="D183" s="45" t="s">
        <v>23</v>
      </c>
      <c r="E183" s="45" t="s">
        <v>232</v>
      </c>
      <c r="F183" s="45" t="s">
        <v>129</v>
      </c>
      <c r="G183" s="45" t="s">
        <v>248</v>
      </c>
      <c r="H183" s="45" t="s">
        <v>27</v>
      </c>
      <c r="I183" s="45" t="s">
        <v>246</v>
      </c>
      <c r="J183" s="45" t="s">
        <v>27</v>
      </c>
      <c r="K183" s="45" t="s">
        <v>27</v>
      </c>
      <c r="L183" s="45" t="s">
        <v>133</v>
      </c>
      <c r="M183" s="45" t="s">
        <v>27</v>
      </c>
      <c r="N183" s="45" t="s">
        <v>27</v>
      </c>
      <c r="O183" s="45" t="str">
        <f t="shared" si="15"/>
        <v>cambioagencia-query</v>
      </c>
      <c r="P183" s="45" t="s">
        <v>248</v>
      </c>
      <c r="Q183" s="46">
        <f t="shared" si="16"/>
        <v>144</v>
      </c>
      <c r="R183" s="46">
        <f t="shared" si="17"/>
        <v>121</v>
      </c>
      <c r="S183" t="str">
        <f>MID(P183,1,121)</f>
        <v>https://gateway-apim-test.vuce.gob.pe/pass-through-https-cert/cp2/cambioagencia-query/1.0/cambioagencia/valida-pendiente?</v>
      </c>
      <c r="T183" t="s">
        <v>249</v>
      </c>
      <c r="U183" t="str">
        <f t="shared" si="18"/>
        <v>https://gateway-apim-test.vuce.gob.pe/pass-through-https-cert/cp2/cambioagencia-query/1.0/cambioagencia/valida-pendiente?</v>
      </c>
      <c r="V183" t="s">
        <v>250</v>
      </c>
    </row>
    <row r="184" spans="2:22" x14ac:dyDescent="0.25">
      <c r="B184" s="45" t="s">
        <v>170</v>
      </c>
      <c r="C184" s="45" t="s">
        <v>22</v>
      </c>
      <c r="D184" s="45" t="s">
        <v>23</v>
      </c>
      <c r="E184" s="47" t="s">
        <v>251</v>
      </c>
      <c r="F184" s="45" t="s">
        <v>142</v>
      </c>
      <c r="G184" s="45" t="s">
        <v>252</v>
      </c>
      <c r="H184" s="45" t="s">
        <v>253</v>
      </c>
      <c r="I184" s="45" t="s">
        <v>254</v>
      </c>
      <c r="J184" s="45">
        <v>101</v>
      </c>
      <c r="K184" s="45" t="s">
        <v>244</v>
      </c>
      <c r="L184" s="45" t="s">
        <v>133</v>
      </c>
      <c r="M184" s="45" t="s">
        <v>145</v>
      </c>
      <c r="N184" s="45">
        <v>20100010136</v>
      </c>
      <c r="O184" s="45" t="str">
        <f t="shared" si="15"/>
        <v>comunes-command</v>
      </c>
      <c r="P184" s="45" t="s">
        <v>252</v>
      </c>
      <c r="Q184" s="46">
        <f t="shared" si="16"/>
        <v>108</v>
      </c>
      <c r="R184" s="46">
        <f t="shared" si="17"/>
        <v>108</v>
      </c>
      <c r="S184" t="str">
        <f>+P184</f>
        <v>https://gateway-apim-test.vuce.gob.pe/pass-through-https-cert/cp2/comunes-command/1.0/escalaseguimiento/save</v>
      </c>
      <c r="T184" t="s">
        <v>252</v>
      </c>
      <c r="U184" t="str">
        <f t="shared" si="18"/>
        <v>https://gateway-apim-test.vuce.gob.pe/pass-through-https-cert/cp2/comunes-command/1.0/escalaseguimiento/save</v>
      </c>
      <c r="V184" t="s">
        <v>255</v>
      </c>
    </row>
    <row r="185" spans="2:22" x14ac:dyDescent="0.25">
      <c r="B185" s="45" t="s">
        <v>170</v>
      </c>
      <c r="C185" s="45" t="s">
        <v>22</v>
      </c>
      <c r="D185" s="45" t="s">
        <v>23</v>
      </c>
      <c r="E185" s="45" t="s">
        <v>256</v>
      </c>
      <c r="F185" s="45" t="s">
        <v>142</v>
      </c>
      <c r="G185" s="45" t="s">
        <v>252</v>
      </c>
      <c r="H185" s="45" t="s">
        <v>257</v>
      </c>
      <c r="I185" s="45" t="s">
        <v>258</v>
      </c>
      <c r="J185" s="45">
        <v>110</v>
      </c>
      <c r="K185" s="45" t="s">
        <v>259</v>
      </c>
      <c r="L185" s="45" t="s">
        <v>133</v>
      </c>
      <c r="M185" s="45" t="s">
        <v>145</v>
      </c>
      <c r="N185" s="45">
        <v>20509645150</v>
      </c>
      <c r="O185" s="45" t="str">
        <f t="shared" si="15"/>
        <v>comunes-command</v>
      </c>
      <c r="P185" s="45" t="s">
        <v>252</v>
      </c>
      <c r="Q185" s="46">
        <f t="shared" si="16"/>
        <v>108</v>
      </c>
      <c r="R185" s="46">
        <f t="shared" si="17"/>
        <v>108</v>
      </c>
      <c r="S185" t="str">
        <f>+P185</f>
        <v>https://gateway-apim-test.vuce.gob.pe/pass-through-https-cert/cp2/comunes-command/1.0/escalaseguimiento/save</v>
      </c>
      <c r="T185" t="s">
        <v>252</v>
      </c>
      <c r="U185" t="str">
        <f t="shared" si="18"/>
        <v>https://gateway-apim-test.vuce.gob.pe/pass-through-https-cert/cp2/comunes-command/1.0/escalaseguimiento/save</v>
      </c>
      <c r="V185" t="s">
        <v>255</v>
      </c>
    </row>
    <row r="186" spans="2:22" x14ac:dyDescent="0.25">
      <c r="B186" s="45" t="s">
        <v>170</v>
      </c>
      <c r="C186" s="45" t="s">
        <v>22</v>
      </c>
      <c r="D186" s="45" t="s">
        <v>23</v>
      </c>
      <c r="E186" s="47" t="s">
        <v>260</v>
      </c>
      <c r="F186" s="45" t="s">
        <v>129</v>
      </c>
      <c r="G186" s="45" t="s">
        <v>261</v>
      </c>
      <c r="H186" s="45" t="s">
        <v>31</v>
      </c>
      <c r="I186" s="45" t="s">
        <v>262</v>
      </c>
      <c r="J186" s="45">
        <v>101</v>
      </c>
      <c r="K186" s="45" t="s">
        <v>244</v>
      </c>
      <c r="L186" s="45" t="s">
        <v>133</v>
      </c>
      <c r="M186" s="45"/>
      <c r="N186" s="45">
        <v>20100010136</v>
      </c>
      <c r="O186" s="45" t="str">
        <f t="shared" si="15"/>
        <v>comunes-query</v>
      </c>
      <c r="P186" s="45" t="s">
        <v>261</v>
      </c>
      <c r="Q186" s="46">
        <f t="shared" si="16"/>
        <v>92</v>
      </c>
      <c r="R186" s="46">
        <f t="shared" si="17"/>
        <v>92</v>
      </c>
      <c r="S186" t="str">
        <f>+P186</f>
        <v>https://gateway-apim-test.vuce.gob.pe/pass-through-https-cert/cp2/comunes-query/1.0/agencias</v>
      </c>
      <c r="T186" t="s">
        <v>261</v>
      </c>
      <c r="U186" t="str">
        <f t="shared" si="18"/>
        <v>https://gateway-apim-test.vuce.gob.pe/pass-through-https-cert/cp2/comunes-query/1.0/agencias</v>
      </c>
      <c r="V186" t="s">
        <v>39</v>
      </c>
    </row>
    <row r="187" spans="2:22" x14ac:dyDescent="0.25">
      <c r="B187" s="45" t="s">
        <v>170</v>
      </c>
      <c r="C187" s="45" t="s">
        <v>22</v>
      </c>
      <c r="D187" s="45" t="s">
        <v>23</v>
      </c>
      <c r="E187" s="45" t="s">
        <v>240</v>
      </c>
      <c r="F187" s="45" t="s">
        <v>129</v>
      </c>
      <c r="G187" s="45" t="s">
        <v>263</v>
      </c>
      <c r="H187" s="45" t="s">
        <v>27</v>
      </c>
      <c r="I187" s="45" t="s">
        <v>243</v>
      </c>
      <c r="J187" s="45">
        <v>101</v>
      </c>
      <c r="K187" s="45" t="s">
        <v>244</v>
      </c>
      <c r="L187" s="45" t="s">
        <v>133</v>
      </c>
      <c r="M187" s="45"/>
      <c r="N187" s="45">
        <v>20100010136</v>
      </c>
      <c r="O187" s="45" t="str">
        <f t="shared" si="15"/>
        <v>comunes-query</v>
      </c>
      <c r="P187" s="45" t="s">
        <v>263</v>
      </c>
      <c r="Q187" s="46">
        <f t="shared" si="16"/>
        <v>114</v>
      </c>
      <c r="R187" s="46">
        <f t="shared" si="17"/>
        <v>101</v>
      </c>
      <c r="S187" t="str">
        <f>MID(P187,1,101)</f>
        <v>https://gateway-apim-test.vuce.gob.pe/pass-through-https-cert/cp2/comunes-query/1.0/master/allByCode?</v>
      </c>
      <c r="T187" t="s">
        <v>264</v>
      </c>
      <c r="U187" t="str">
        <f t="shared" si="18"/>
        <v>https://gateway-apim-test.vuce.gob.pe/pass-through-https-cert/cp2/comunes-query/1.0/master/allByCode?</v>
      </c>
      <c r="V187" t="s">
        <v>39</v>
      </c>
    </row>
    <row r="188" spans="2:22" x14ac:dyDescent="0.25">
      <c r="B188" s="45" t="s">
        <v>170</v>
      </c>
      <c r="C188" s="45" t="s">
        <v>22</v>
      </c>
      <c r="D188" s="45" t="s">
        <v>23</v>
      </c>
      <c r="E188" s="45" t="s">
        <v>240</v>
      </c>
      <c r="F188" s="45" t="s">
        <v>129</v>
      </c>
      <c r="G188" s="45" t="s">
        <v>265</v>
      </c>
      <c r="H188" s="45" t="s">
        <v>27</v>
      </c>
      <c r="I188" s="45" t="s">
        <v>243</v>
      </c>
      <c r="J188" s="45">
        <v>101</v>
      </c>
      <c r="K188" s="45" t="s">
        <v>244</v>
      </c>
      <c r="L188" s="45" t="s">
        <v>133</v>
      </c>
      <c r="M188" s="45"/>
      <c r="N188" s="45">
        <v>20100010136</v>
      </c>
      <c r="O188" s="45" t="str">
        <f t="shared" si="15"/>
        <v>comunes-query</v>
      </c>
      <c r="P188" s="45" t="s">
        <v>265</v>
      </c>
      <c r="Q188" s="46">
        <f t="shared" si="16"/>
        <v>120</v>
      </c>
      <c r="R188" s="46">
        <f t="shared" si="17"/>
        <v>101</v>
      </c>
      <c r="S188" t="str">
        <f>MID(P188,1,101)</f>
        <v>https://gateway-apim-test.vuce.gob.pe/pass-through-https-cert/cp2/comunes-query/1.0/master/allByCode?</v>
      </c>
      <c r="T188" t="s">
        <v>264</v>
      </c>
      <c r="U188" t="str">
        <f t="shared" si="18"/>
        <v>https://gateway-apim-test.vuce.gob.pe/pass-through-https-cert/cp2/comunes-query/1.0/master/allByCode?</v>
      </c>
      <c r="V188" t="s">
        <v>39</v>
      </c>
    </row>
    <row r="189" spans="2:22" x14ac:dyDescent="0.25">
      <c r="B189" s="45" t="s">
        <v>170</v>
      </c>
      <c r="C189" s="45" t="s">
        <v>22</v>
      </c>
      <c r="D189" s="45" t="s">
        <v>23</v>
      </c>
      <c r="E189" s="45" t="s">
        <v>266</v>
      </c>
      <c r="F189" s="45" t="s">
        <v>129</v>
      </c>
      <c r="G189" s="45" t="s">
        <v>267</v>
      </c>
      <c r="H189" s="45" t="s">
        <v>27</v>
      </c>
      <c r="I189" s="45" t="s">
        <v>268</v>
      </c>
      <c r="J189" s="45">
        <v>110</v>
      </c>
      <c r="K189" s="45" t="s">
        <v>259</v>
      </c>
      <c r="L189" s="45" t="s">
        <v>133</v>
      </c>
      <c r="M189" s="45" t="s">
        <v>27</v>
      </c>
      <c r="N189" s="45">
        <v>20509645150</v>
      </c>
      <c r="O189" s="45" t="str">
        <f t="shared" si="15"/>
        <v>comunes-query</v>
      </c>
      <c r="P189" s="45" t="s">
        <v>267</v>
      </c>
      <c r="Q189" s="46">
        <f t="shared" si="16"/>
        <v>158</v>
      </c>
      <c r="R189" s="46">
        <f t="shared" si="17"/>
        <v>113</v>
      </c>
      <c r="S189" t="str">
        <f>MID(P189,1,113)</f>
        <v>https://gateway-apim-test.vuce.gob.pe/pass-through-https-cert/cp2/comunes-query/1.0/master/allByCodeAndAttribute?</v>
      </c>
      <c r="T189" t="s">
        <v>269</v>
      </c>
      <c r="U189" t="str">
        <f t="shared" si="18"/>
        <v>https://gateway-apim-test.vuce.gob.pe/pass-through-https-cert/cp2/comunes-query/1.0/master/allByCodeAndAttribute?</v>
      </c>
      <c r="V189" t="s">
        <v>39</v>
      </c>
    </row>
    <row r="190" spans="2:22" x14ac:dyDescent="0.25">
      <c r="B190" s="45" t="s">
        <v>170</v>
      </c>
      <c r="C190" s="45" t="s">
        <v>22</v>
      </c>
      <c r="D190" s="45" t="s">
        <v>23</v>
      </c>
      <c r="E190" s="45" t="s">
        <v>240</v>
      </c>
      <c r="F190" s="45" t="s">
        <v>129</v>
      </c>
      <c r="G190" s="45" t="s">
        <v>270</v>
      </c>
      <c r="H190" s="45" t="s">
        <v>27</v>
      </c>
      <c r="I190" s="45" t="s">
        <v>243</v>
      </c>
      <c r="J190" s="45">
        <v>101</v>
      </c>
      <c r="K190" s="45" t="s">
        <v>244</v>
      </c>
      <c r="L190" s="45" t="s">
        <v>133</v>
      </c>
      <c r="M190" s="45"/>
      <c r="N190" s="45">
        <v>20100010136</v>
      </c>
      <c r="O190" s="45" t="str">
        <f t="shared" si="15"/>
        <v>comunes-query</v>
      </c>
      <c r="P190" s="45" t="s">
        <v>270</v>
      </c>
      <c r="Q190" s="46">
        <f t="shared" si="16"/>
        <v>154</v>
      </c>
      <c r="R190" s="46">
        <f t="shared" si="17"/>
        <v>115</v>
      </c>
      <c r="S190" t="str">
        <f>MID(P190,1,115)</f>
        <v>https://gateway-apim-test.vuce.gob.pe/pass-through-https-cert/cp2/comunes-query/1.0/master/allByCodeAndDescription?</v>
      </c>
      <c r="T190" t="s">
        <v>137</v>
      </c>
      <c r="U190" t="str">
        <f t="shared" si="18"/>
        <v>https://gateway-apim-test.vuce.gob.pe/pass-through-https-cert/cp2/comunes-query/1.0/master/allByCodeAndDescription?</v>
      </c>
      <c r="V190" t="s">
        <v>39</v>
      </c>
    </row>
    <row r="191" spans="2:22" x14ac:dyDescent="0.25">
      <c r="B191" s="45" t="s">
        <v>170</v>
      </c>
      <c r="C191" s="45" t="s">
        <v>22</v>
      </c>
      <c r="D191" s="45" t="s">
        <v>23</v>
      </c>
      <c r="E191" s="45" t="s">
        <v>240</v>
      </c>
      <c r="F191" s="45" t="s">
        <v>129</v>
      </c>
      <c r="G191" s="45" t="s">
        <v>270</v>
      </c>
      <c r="H191" s="45" t="s">
        <v>27</v>
      </c>
      <c r="I191" s="45" t="s">
        <v>243</v>
      </c>
      <c r="J191" s="45">
        <v>101</v>
      </c>
      <c r="K191" s="45" t="s">
        <v>244</v>
      </c>
      <c r="L191" s="45" t="s">
        <v>133</v>
      </c>
      <c r="M191" s="45"/>
      <c r="N191" s="45">
        <v>20100010136</v>
      </c>
      <c r="O191" s="45" t="str">
        <f t="shared" si="15"/>
        <v>comunes-query</v>
      </c>
      <c r="P191" s="45" t="s">
        <v>270</v>
      </c>
      <c r="Q191" s="46">
        <f t="shared" si="16"/>
        <v>154</v>
      </c>
      <c r="R191" s="46">
        <f t="shared" si="17"/>
        <v>115</v>
      </c>
      <c r="S191" t="str">
        <f>MID(P191,1,115)</f>
        <v>https://gateway-apim-test.vuce.gob.pe/pass-through-https-cert/cp2/comunes-query/1.0/master/allByCodeAndDescription?</v>
      </c>
      <c r="T191" t="s">
        <v>137</v>
      </c>
      <c r="U191" t="str">
        <f t="shared" si="18"/>
        <v>https://gateway-apim-test.vuce.gob.pe/pass-through-https-cert/cp2/comunes-query/1.0/master/allByCodeAndDescription?</v>
      </c>
      <c r="V191" t="s">
        <v>39</v>
      </c>
    </row>
    <row r="192" spans="2:22" x14ac:dyDescent="0.25">
      <c r="B192" s="45" t="s">
        <v>170</v>
      </c>
      <c r="C192" s="45" t="s">
        <v>22</v>
      </c>
      <c r="D192" s="45" t="s">
        <v>23</v>
      </c>
      <c r="E192" s="45" t="s">
        <v>240</v>
      </c>
      <c r="F192" s="45" t="s">
        <v>129</v>
      </c>
      <c r="G192" s="45" t="s">
        <v>271</v>
      </c>
      <c r="H192" s="45" t="s">
        <v>31</v>
      </c>
      <c r="I192" s="45" t="s">
        <v>243</v>
      </c>
      <c r="J192" s="45">
        <v>101</v>
      </c>
      <c r="K192" s="45" t="s">
        <v>244</v>
      </c>
      <c r="L192" s="45" t="s">
        <v>133</v>
      </c>
      <c r="M192" s="45"/>
      <c r="N192" s="45">
        <v>20100010136</v>
      </c>
      <c r="O192" s="45" t="str">
        <f t="shared" si="15"/>
        <v>comunes-query</v>
      </c>
      <c r="P192" s="45" t="s">
        <v>271</v>
      </c>
      <c r="Q192" s="46">
        <f t="shared" si="16"/>
        <v>156</v>
      </c>
      <c r="R192" s="46">
        <f t="shared" si="17"/>
        <v>115</v>
      </c>
      <c r="S192" t="str">
        <f>MID(P192,1,115)</f>
        <v>https://gateway-apim-test.vuce.gob.pe/pass-through-https-cert/cp2/comunes-query/1.0/master/allByCodeAndDescription?</v>
      </c>
      <c r="T192" t="s">
        <v>137</v>
      </c>
      <c r="U192" t="str">
        <f t="shared" si="18"/>
        <v>https://gateway-apim-test.vuce.gob.pe/pass-through-https-cert/cp2/comunes-query/1.0/master/allByCodeAndDescription?</v>
      </c>
      <c r="V192" t="s">
        <v>39</v>
      </c>
    </row>
    <row r="193" spans="2:22" x14ac:dyDescent="0.25">
      <c r="B193" s="45" t="s">
        <v>170</v>
      </c>
      <c r="C193" s="45" t="s">
        <v>22</v>
      </c>
      <c r="D193" s="45" t="s">
        <v>23</v>
      </c>
      <c r="E193" s="45" t="s">
        <v>266</v>
      </c>
      <c r="F193" s="45" t="s">
        <v>129</v>
      </c>
      <c r="G193" s="45" t="s">
        <v>272</v>
      </c>
      <c r="H193" s="45" t="s">
        <v>27</v>
      </c>
      <c r="I193" s="45" t="s">
        <v>268</v>
      </c>
      <c r="J193" s="45">
        <v>110</v>
      </c>
      <c r="K193" s="45" t="s">
        <v>259</v>
      </c>
      <c r="L193" s="45" t="s">
        <v>133</v>
      </c>
      <c r="M193" s="45" t="s">
        <v>27</v>
      </c>
      <c r="N193" s="45">
        <v>20509645150</v>
      </c>
      <c r="O193" s="45" t="str">
        <f t="shared" si="15"/>
        <v>comunes-query</v>
      </c>
      <c r="P193" s="45" t="s">
        <v>272</v>
      </c>
      <c r="Q193" s="46">
        <f t="shared" si="16"/>
        <v>128</v>
      </c>
      <c r="R193" s="46">
        <f t="shared" si="17"/>
        <v>102</v>
      </c>
      <c r="S193" t="str">
        <f>MID(P193,1,102)</f>
        <v>https://gateway-apim-test.vuce.gob.pe/pass-through-https-cert/cp2/comunes-query/1.0/master/findByCode?</v>
      </c>
      <c r="T193" t="s">
        <v>139</v>
      </c>
      <c r="U193" t="str">
        <f t="shared" si="18"/>
        <v>https://gateway-apim-test.vuce.gob.pe/pass-through-https-cert/cp2/comunes-query/1.0/master/findByCode?</v>
      </c>
      <c r="V193" t="s">
        <v>39</v>
      </c>
    </row>
    <row r="194" spans="2:22" x14ac:dyDescent="0.25">
      <c r="B194" s="45" t="s">
        <v>170</v>
      </c>
      <c r="C194" s="45" t="s">
        <v>22</v>
      </c>
      <c r="D194" s="45" t="s">
        <v>23</v>
      </c>
      <c r="E194" s="45" t="s">
        <v>273</v>
      </c>
      <c r="F194" s="45" t="s">
        <v>142</v>
      </c>
      <c r="G194" s="45" t="s">
        <v>274</v>
      </c>
      <c r="H194" s="45" t="s">
        <v>27</v>
      </c>
      <c r="I194" s="45" t="s">
        <v>268</v>
      </c>
      <c r="J194" s="45">
        <v>110</v>
      </c>
      <c r="K194" s="45" t="s">
        <v>259</v>
      </c>
      <c r="L194" s="45" t="s">
        <v>133</v>
      </c>
      <c r="M194" s="45" t="s">
        <v>275</v>
      </c>
      <c r="N194" s="45">
        <v>20509645150</v>
      </c>
      <c r="O194" s="45" t="str">
        <f t="shared" ref="O194:O257" si="21">MID(G194,FIND("/cp2/",G194)+5,FIND("/",G194,FIND("/cp2/",G194)+5)-FIND("/cp2/",G194)-5)</f>
        <v>escaladocumento-command</v>
      </c>
      <c r="P194" s="45" t="s">
        <v>274</v>
      </c>
      <c r="Q194" s="46">
        <f t="shared" ref="Q194:Q257" si="22">LEN(P194)</f>
        <v>111</v>
      </c>
      <c r="R194" s="46">
        <f t="shared" ref="R194:R257" si="23">LEN(S194)</f>
        <v>111</v>
      </c>
      <c r="S194" t="str">
        <f>+P194</f>
        <v>https://gateway-apim-test.vuce.gob.pe/pass-through-https-cert/cp2/escaladocumento-command/1.0/escala-documentos</v>
      </c>
      <c r="T194" t="s">
        <v>274</v>
      </c>
      <c r="U194" t="str">
        <f t="shared" si="18"/>
        <v>https://gateway-apim-test.vuce.gob.pe/pass-through-https-cert/cp2/escaladocumento-command/1.0/escala-documentos</v>
      </c>
      <c r="V194" t="s">
        <v>64</v>
      </c>
    </row>
    <row r="195" spans="2:22" x14ac:dyDescent="0.25">
      <c r="B195" s="45" t="s">
        <v>170</v>
      </c>
      <c r="C195" s="45" t="s">
        <v>22</v>
      </c>
      <c r="D195" s="45" t="s">
        <v>23</v>
      </c>
      <c r="E195" s="45" t="s">
        <v>273</v>
      </c>
      <c r="F195" s="45" t="s">
        <v>142</v>
      </c>
      <c r="G195" s="45" t="s">
        <v>274</v>
      </c>
      <c r="H195" s="45" t="s">
        <v>27</v>
      </c>
      <c r="I195" s="45" t="s">
        <v>268</v>
      </c>
      <c r="J195" s="45">
        <v>110</v>
      </c>
      <c r="K195" s="45" t="s">
        <v>259</v>
      </c>
      <c r="L195" s="45" t="s">
        <v>133</v>
      </c>
      <c r="M195" s="45" t="s">
        <v>276</v>
      </c>
      <c r="N195" s="45">
        <v>20509645150</v>
      </c>
      <c r="O195" s="45" t="str">
        <f t="shared" si="21"/>
        <v>escaladocumento-command</v>
      </c>
      <c r="P195" s="45" t="s">
        <v>274</v>
      </c>
      <c r="Q195" s="46">
        <f t="shared" si="22"/>
        <v>111</v>
      </c>
      <c r="R195" s="46">
        <f t="shared" si="23"/>
        <v>111</v>
      </c>
      <c r="S195" t="str">
        <f>+P195</f>
        <v>https://gateway-apim-test.vuce.gob.pe/pass-through-https-cert/cp2/escaladocumento-command/1.0/escala-documentos</v>
      </c>
      <c r="T195" t="s">
        <v>274</v>
      </c>
      <c r="U195" t="str">
        <f t="shared" ref="U195:U258" si="24">TRIM(T195)</f>
        <v>https://gateway-apim-test.vuce.gob.pe/pass-through-https-cert/cp2/escaladocumento-command/1.0/escala-documentos</v>
      </c>
      <c r="V195" t="s">
        <v>64</v>
      </c>
    </row>
    <row r="196" spans="2:22" x14ac:dyDescent="0.25">
      <c r="B196" s="45" t="s">
        <v>170</v>
      </c>
      <c r="C196" s="45" t="s">
        <v>22</v>
      </c>
      <c r="D196" s="45" t="s">
        <v>23</v>
      </c>
      <c r="E196" s="45" t="s">
        <v>273</v>
      </c>
      <c r="F196" s="45" t="s">
        <v>129</v>
      </c>
      <c r="G196" s="45" t="s">
        <v>277</v>
      </c>
      <c r="H196" s="45" t="s">
        <v>27</v>
      </c>
      <c r="I196" s="45" t="s">
        <v>268</v>
      </c>
      <c r="J196" s="45">
        <v>110</v>
      </c>
      <c r="K196" s="45" t="s">
        <v>259</v>
      </c>
      <c r="L196" s="45" t="s">
        <v>133</v>
      </c>
      <c r="M196" s="45" t="s">
        <v>27</v>
      </c>
      <c r="N196" s="45">
        <v>20509645150</v>
      </c>
      <c r="O196" s="45" t="str">
        <f t="shared" si="21"/>
        <v>escaladocumento-query</v>
      </c>
      <c r="P196" s="45" t="s">
        <v>277</v>
      </c>
      <c r="Q196" s="46">
        <f t="shared" si="22"/>
        <v>148</v>
      </c>
      <c r="R196" s="46">
        <f t="shared" si="23"/>
        <v>110</v>
      </c>
      <c r="S196" t="str">
        <f>MID(P196,1,110)</f>
        <v>https://gateway-apim-test.vuce.gob.pe/pass-through-https-cert/cp2/escaladocumento-query/1.0/escala-documentos?</v>
      </c>
      <c r="T196" t="s">
        <v>278</v>
      </c>
      <c r="U196" t="str">
        <f t="shared" si="24"/>
        <v>https://gateway-apim-test.vuce.gob.pe/pass-through-https-cert/cp2/escaladocumento-query/1.0/escala-documentos?</v>
      </c>
      <c r="V196" t="s">
        <v>67</v>
      </c>
    </row>
    <row r="197" spans="2:22" x14ac:dyDescent="0.25">
      <c r="B197" s="45" t="s">
        <v>170</v>
      </c>
      <c r="C197" s="45" t="s">
        <v>22</v>
      </c>
      <c r="D197" s="45" t="s">
        <v>23</v>
      </c>
      <c r="E197" s="45" t="s">
        <v>273</v>
      </c>
      <c r="F197" s="45" t="s">
        <v>129</v>
      </c>
      <c r="G197" s="45" t="s">
        <v>277</v>
      </c>
      <c r="H197" s="45" t="s">
        <v>27</v>
      </c>
      <c r="I197" s="45" t="s">
        <v>268</v>
      </c>
      <c r="J197" s="45">
        <v>110</v>
      </c>
      <c r="K197" s="45" t="s">
        <v>259</v>
      </c>
      <c r="L197" s="45" t="s">
        <v>133</v>
      </c>
      <c r="M197" s="45" t="s">
        <v>27</v>
      </c>
      <c r="N197" s="45">
        <v>20509645150</v>
      </c>
      <c r="O197" s="45" t="str">
        <f t="shared" si="21"/>
        <v>escaladocumento-query</v>
      </c>
      <c r="P197" s="45" t="s">
        <v>277</v>
      </c>
      <c r="Q197" s="46">
        <f t="shared" si="22"/>
        <v>148</v>
      </c>
      <c r="R197" s="46">
        <f t="shared" si="23"/>
        <v>110</v>
      </c>
      <c r="S197" t="str">
        <f>MID(P197,1,110)</f>
        <v>https://gateway-apim-test.vuce.gob.pe/pass-through-https-cert/cp2/escaladocumento-query/1.0/escala-documentos?</v>
      </c>
      <c r="T197" t="s">
        <v>278</v>
      </c>
      <c r="U197" t="str">
        <f t="shared" si="24"/>
        <v>https://gateway-apim-test.vuce.gob.pe/pass-through-https-cert/cp2/escaladocumento-query/1.0/escala-documentos?</v>
      </c>
      <c r="V197" t="s">
        <v>67</v>
      </c>
    </row>
    <row r="198" spans="2:22" x14ac:dyDescent="0.25">
      <c r="B198" s="45" t="s">
        <v>170</v>
      </c>
      <c r="C198" s="45" t="s">
        <v>22</v>
      </c>
      <c r="D198" s="45" t="s">
        <v>23</v>
      </c>
      <c r="E198" s="45" t="s">
        <v>279</v>
      </c>
      <c r="F198" s="45" t="s">
        <v>129</v>
      </c>
      <c r="G198" s="45" t="s">
        <v>280</v>
      </c>
      <c r="H198" s="45" t="s">
        <v>27</v>
      </c>
      <c r="I198" s="45" t="s">
        <v>281</v>
      </c>
      <c r="J198" s="45">
        <v>101</v>
      </c>
      <c r="K198" s="45" t="s">
        <v>244</v>
      </c>
      <c r="L198" s="45" t="s">
        <v>133</v>
      </c>
      <c r="M198" s="45" t="s">
        <v>27</v>
      </c>
      <c r="N198" s="45">
        <v>20100010136</v>
      </c>
      <c r="O198" s="45" t="str">
        <f t="shared" si="21"/>
        <v>fichatecnica-query</v>
      </c>
      <c r="P198" s="45" t="s">
        <v>280</v>
      </c>
      <c r="Q198" s="46">
        <f t="shared" si="22"/>
        <v>116</v>
      </c>
      <c r="R198" s="46">
        <f t="shared" si="23"/>
        <v>116</v>
      </c>
      <c r="S198" t="str">
        <f>+P198</f>
        <v>https://gateway-apim-test.vuce.gob.pe/pass-through-https-cert/cp2/fichatecnica-query/1.0/buscarByFichaTecnicaId/2168</v>
      </c>
      <c r="T198" t="s">
        <v>280</v>
      </c>
      <c r="U198" t="str">
        <f t="shared" si="24"/>
        <v>https://gateway-apim-test.vuce.gob.pe/pass-through-https-cert/cp2/fichatecnica-query/1.0/buscarByFichaTecnicaId/2168</v>
      </c>
      <c r="V198" t="s">
        <v>70</v>
      </c>
    </row>
    <row r="199" spans="2:22" x14ac:dyDescent="0.25">
      <c r="B199" s="45" t="s">
        <v>170</v>
      </c>
      <c r="C199" s="45" t="s">
        <v>22</v>
      </c>
      <c r="D199" s="45" t="s">
        <v>23</v>
      </c>
      <c r="E199" s="45" t="s">
        <v>279</v>
      </c>
      <c r="F199" s="45" t="s">
        <v>129</v>
      </c>
      <c r="G199" s="45" t="s">
        <v>280</v>
      </c>
      <c r="H199" s="45" t="s">
        <v>27</v>
      </c>
      <c r="I199" s="45" t="s">
        <v>281</v>
      </c>
      <c r="J199" s="45">
        <v>101</v>
      </c>
      <c r="K199" s="45" t="s">
        <v>244</v>
      </c>
      <c r="L199" s="45" t="s">
        <v>133</v>
      </c>
      <c r="M199" s="45" t="s">
        <v>27</v>
      </c>
      <c r="N199" s="45">
        <v>20100010136</v>
      </c>
      <c r="O199" s="45" t="str">
        <f t="shared" si="21"/>
        <v>fichatecnica-query</v>
      </c>
      <c r="P199" s="45" t="s">
        <v>280</v>
      </c>
      <c r="Q199" s="46">
        <f t="shared" si="22"/>
        <v>116</v>
      </c>
      <c r="R199" s="46">
        <f t="shared" si="23"/>
        <v>116</v>
      </c>
      <c r="S199" t="str">
        <f>+P199</f>
        <v>https://gateway-apim-test.vuce.gob.pe/pass-through-https-cert/cp2/fichatecnica-query/1.0/buscarByFichaTecnicaId/2168</v>
      </c>
      <c r="T199" t="s">
        <v>280</v>
      </c>
      <c r="U199" t="str">
        <f t="shared" si="24"/>
        <v>https://gateway-apim-test.vuce.gob.pe/pass-through-https-cert/cp2/fichatecnica-query/1.0/buscarByFichaTecnicaId/2168</v>
      </c>
      <c r="V199" t="s">
        <v>70</v>
      </c>
    </row>
    <row r="200" spans="2:22" x14ac:dyDescent="0.25">
      <c r="B200" s="45" t="s">
        <v>170</v>
      </c>
      <c r="C200" s="45" t="s">
        <v>22</v>
      </c>
      <c r="D200" s="45" t="s">
        <v>23</v>
      </c>
      <c r="E200" s="45" t="s">
        <v>282</v>
      </c>
      <c r="F200" s="45" t="s">
        <v>129</v>
      </c>
      <c r="G200" s="45" t="s">
        <v>280</v>
      </c>
      <c r="H200" s="45" t="s">
        <v>27</v>
      </c>
      <c r="I200" s="45" t="s">
        <v>281</v>
      </c>
      <c r="J200" s="45">
        <v>101</v>
      </c>
      <c r="K200" s="45" t="s">
        <v>244</v>
      </c>
      <c r="L200" s="45" t="s">
        <v>133</v>
      </c>
      <c r="M200" s="45" t="s">
        <v>27</v>
      </c>
      <c r="N200" s="45">
        <v>20100010136</v>
      </c>
      <c r="O200" s="45" t="str">
        <f t="shared" si="21"/>
        <v>fichatecnica-query</v>
      </c>
      <c r="P200" s="45" t="s">
        <v>280</v>
      </c>
      <c r="Q200" s="46">
        <f t="shared" si="22"/>
        <v>116</v>
      </c>
      <c r="R200" s="46">
        <f t="shared" si="23"/>
        <v>116</v>
      </c>
      <c r="S200" t="str">
        <f>+P200</f>
        <v>https://gateway-apim-test.vuce.gob.pe/pass-through-https-cert/cp2/fichatecnica-query/1.0/buscarByFichaTecnicaId/2168</v>
      </c>
      <c r="T200" t="s">
        <v>280</v>
      </c>
      <c r="U200" t="str">
        <f t="shared" si="24"/>
        <v>https://gateway-apim-test.vuce.gob.pe/pass-through-https-cert/cp2/fichatecnica-query/1.0/buscarByFichaTecnicaId/2168</v>
      </c>
      <c r="V200" t="s">
        <v>70</v>
      </c>
    </row>
    <row r="201" spans="2:22" x14ac:dyDescent="0.25">
      <c r="B201" s="45" t="s">
        <v>170</v>
      </c>
      <c r="C201" s="45" t="s">
        <v>22</v>
      </c>
      <c r="D201" s="45" t="s">
        <v>23</v>
      </c>
      <c r="E201" s="45" t="s">
        <v>232</v>
      </c>
      <c r="F201" s="45" t="s">
        <v>129</v>
      </c>
      <c r="G201" s="45" t="s">
        <v>280</v>
      </c>
      <c r="H201" s="45" t="s">
        <v>27</v>
      </c>
      <c r="I201" s="45" t="s">
        <v>246</v>
      </c>
      <c r="J201" s="45">
        <v>101</v>
      </c>
      <c r="K201" s="45" t="s">
        <v>244</v>
      </c>
      <c r="L201" s="45" t="s">
        <v>133</v>
      </c>
      <c r="M201" s="45" t="s">
        <v>27</v>
      </c>
      <c r="N201" s="45">
        <v>20100010136</v>
      </c>
      <c r="O201" s="45" t="str">
        <f t="shared" si="21"/>
        <v>fichatecnica-query</v>
      </c>
      <c r="P201" s="45" t="s">
        <v>280</v>
      </c>
      <c r="Q201" s="46">
        <f t="shared" si="22"/>
        <v>116</v>
      </c>
      <c r="R201" s="46">
        <f t="shared" si="23"/>
        <v>116</v>
      </c>
      <c r="S201" t="str">
        <f>+P201</f>
        <v>https://gateway-apim-test.vuce.gob.pe/pass-through-https-cert/cp2/fichatecnica-query/1.0/buscarByFichaTecnicaId/2168</v>
      </c>
      <c r="T201" t="s">
        <v>280</v>
      </c>
      <c r="U201" t="str">
        <f t="shared" si="24"/>
        <v>https://gateway-apim-test.vuce.gob.pe/pass-through-https-cert/cp2/fichatecnica-query/1.0/buscarByFichaTecnicaId/2168</v>
      </c>
      <c r="V201" t="s">
        <v>70</v>
      </c>
    </row>
    <row r="202" spans="2:22" x14ac:dyDescent="0.25">
      <c r="B202" s="45" t="s">
        <v>170</v>
      </c>
      <c r="C202" s="45" t="s">
        <v>22</v>
      </c>
      <c r="D202" s="45" t="s">
        <v>23</v>
      </c>
      <c r="E202" s="45" t="s">
        <v>240</v>
      </c>
      <c r="F202" s="45" t="s">
        <v>129</v>
      </c>
      <c r="G202" s="45" t="s">
        <v>283</v>
      </c>
      <c r="H202" s="45" t="s">
        <v>31</v>
      </c>
      <c r="I202" s="45" t="s">
        <v>243</v>
      </c>
      <c r="J202" s="45">
        <v>101</v>
      </c>
      <c r="K202" s="45" t="s">
        <v>244</v>
      </c>
      <c r="L202" s="45" t="s">
        <v>133</v>
      </c>
      <c r="M202" s="45"/>
      <c r="N202" s="45">
        <v>20100010136</v>
      </c>
      <c r="O202" s="45" t="str">
        <f t="shared" si="21"/>
        <v>fichatecnica-query</v>
      </c>
      <c r="P202" s="45" t="s">
        <v>283</v>
      </c>
      <c r="Q202" s="46">
        <f t="shared" si="22"/>
        <v>116</v>
      </c>
      <c r="R202" s="46">
        <f t="shared" si="23"/>
        <v>116</v>
      </c>
      <c r="S202" t="str">
        <f>+P202</f>
        <v>https://gateway-apim-test.vuce.gob.pe/pass-through-https-cert/cp2/fichatecnica-query/1.0/buscarByFichaTecnicaId/2543</v>
      </c>
      <c r="T202" t="s">
        <v>283</v>
      </c>
      <c r="U202" t="str">
        <f t="shared" si="24"/>
        <v>https://gateway-apim-test.vuce.gob.pe/pass-through-https-cert/cp2/fichatecnica-query/1.0/buscarByFichaTecnicaId/2543</v>
      </c>
      <c r="V202" t="s">
        <v>70</v>
      </c>
    </row>
    <row r="203" spans="2:22" x14ac:dyDescent="0.25">
      <c r="B203" s="45" t="s">
        <v>170</v>
      </c>
      <c r="C203" s="45" t="s">
        <v>22</v>
      </c>
      <c r="D203" s="45" t="s">
        <v>23</v>
      </c>
      <c r="E203" s="45" t="s">
        <v>240</v>
      </c>
      <c r="F203" s="45" t="s">
        <v>129</v>
      </c>
      <c r="G203" s="45" t="s">
        <v>284</v>
      </c>
      <c r="H203" s="45" t="s">
        <v>31</v>
      </c>
      <c r="I203" s="45" t="s">
        <v>243</v>
      </c>
      <c r="J203" s="45">
        <v>101</v>
      </c>
      <c r="K203" s="45" t="s">
        <v>244</v>
      </c>
      <c r="L203" s="45" t="s">
        <v>133</v>
      </c>
      <c r="M203" s="45"/>
      <c r="N203" s="45">
        <v>20100010136</v>
      </c>
      <c r="O203" s="45" t="str">
        <f t="shared" si="21"/>
        <v>fichatecnica-query</v>
      </c>
      <c r="P203" s="45" t="s">
        <v>284</v>
      </c>
      <c r="Q203" s="46">
        <f t="shared" si="22"/>
        <v>131</v>
      </c>
      <c r="R203" s="46">
        <f t="shared" si="23"/>
        <v>109</v>
      </c>
      <c r="S203" t="str">
        <f>MID(P203,1,109)</f>
        <v>https://gateway-apim-test.vuce.gob.pe/pass-through-https-cert/cp2/fichatecnica-query/1.0/documentos/vencidos?</v>
      </c>
      <c r="T203" t="s">
        <v>285</v>
      </c>
      <c r="U203" t="str">
        <f t="shared" si="24"/>
        <v>https://gateway-apim-test.vuce.gob.pe/pass-through-https-cert/cp2/fichatecnica-query/1.0/documentos/vencidos?</v>
      </c>
      <c r="V203" t="s">
        <v>70</v>
      </c>
    </row>
    <row r="204" spans="2:22" x14ac:dyDescent="0.25">
      <c r="B204" s="45" t="s">
        <v>170</v>
      </c>
      <c r="C204" s="45" t="s">
        <v>22</v>
      </c>
      <c r="D204" s="45" t="s">
        <v>23</v>
      </c>
      <c r="E204" s="45" t="s">
        <v>273</v>
      </c>
      <c r="F204" s="45" t="s">
        <v>142</v>
      </c>
      <c r="G204" s="45" t="s">
        <v>286</v>
      </c>
      <c r="H204" s="45" t="s">
        <v>287</v>
      </c>
      <c r="I204" s="45" t="s">
        <v>268</v>
      </c>
      <c r="J204" s="45">
        <v>110</v>
      </c>
      <c r="K204" s="45" t="s">
        <v>259</v>
      </c>
      <c r="L204" s="45" t="s">
        <v>133</v>
      </c>
      <c r="M204" s="45" t="s">
        <v>145</v>
      </c>
      <c r="N204" s="45">
        <v>20509645150</v>
      </c>
      <c r="O204" s="45" t="str">
        <f t="shared" si="21"/>
        <v>firmadigital-command</v>
      </c>
      <c r="P204" s="45" t="s">
        <v>286</v>
      </c>
      <c r="Q204" s="46">
        <f t="shared" si="22"/>
        <v>112</v>
      </c>
      <c r="R204" s="46">
        <f t="shared" si="23"/>
        <v>112</v>
      </c>
      <c r="S204" t="str">
        <f>+P204</f>
        <v>https://gateway-apim-test.vuce.gob.pe/pass-through-https-cert/cp2/firmadigital-command/1.0/signature/save-datail</v>
      </c>
      <c r="T204" t="s">
        <v>286</v>
      </c>
      <c r="U204" t="str">
        <f t="shared" si="24"/>
        <v>https://gateway-apim-test.vuce.gob.pe/pass-through-https-cert/cp2/firmadigital-command/1.0/signature/save-datail</v>
      </c>
      <c r="V204" t="s">
        <v>288</v>
      </c>
    </row>
    <row r="205" spans="2:22" x14ac:dyDescent="0.25">
      <c r="B205" s="45" t="s">
        <v>170</v>
      </c>
      <c r="C205" s="45" t="s">
        <v>22</v>
      </c>
      <c r="D205" s="45" t="s">
        <v>23</v>
      </c>
      <c r="E205" s="45" t="s">
        <v>289</v>
      </c>
      <c r="F205" s="45" t="s">
        <v>142</v>
      </c>
      <c r="G205" s="45" t="s">
        <v>290</v>
      </c>
      <c r="H205" s="45" t="s">
        <v>291</v>
      </c>
      <c r="I205" s="45" t="s">
        <v>268</v>
      </c>
      <c r="J205" s="45">
        <v>110</v>
      </c>
      <c r="K205" s="45" t="s">
        <v>259</v>
      </c>
      <c r="L205" s="45" t="s">
        <v>133</v>
      </c>
      <c r="M205" s="45" t="s">
        <v>145</v>
      </c>
      <c r="N205" s="45">
        <v>20509645150</v>
      </c>
      <c r="O205" s="45" t="str">
        <f t="shared" si="21"/>
        <v>gestionduenave-command</v>
      </c>
      <c r="P205" s="45" t="s">
        <v>290</v>
      </c>
      <c r="Q205" s="46">
        <f t="shared" si="22"/>
        <v>114</v>
      </c>
      <c r="R205" s="46">
        <f t="shared" si="23"/>
        <v>114</v>
      </c>
      <c r="S205" t="str">
        <f>+P205</f>
        <v>https://gateway-apim-test.vuce.gob.pe/pass-through-https-cert/cp2/gestionduenave-command/1.0/arribo/autorizar/1332</v>
      </c>
      <c r="T205" t="s">
        <v>290</v>
      </c>
      <c r="U205" t="str">
        <f t="shared" si="24"/>
        <v>https://gateway-apim-test.vuce.gob.pe/pass-through-https-cert/cp2/gestionduenave-command/1.0/arribo/autorizar/1332</v>
      </c>
      <c r="V205" t="s">
        <v>146</v>
      </c>
    </row>
    <row r="206" spans="2:22" x14ac:dyDescent="0.25">
      <c r="B206" s="45" t="s">
        <v>170</v>
      </c>
      <c r="C206" s="45" t="s">
        <v>22</v>
      </c>
      <c r="D206" s="45" t="s">
        <v>23</v>
      </c>
      <c r="E206" s="47" t="s">
        <v>260</v>
      </c>
      <c r="F206" s="45" t="s">
        <v>142</v>
      </c>
      <c r="G206" s="45" t="s">
        <v>292</v>
      </c>
      <c r="H206" s="45" t="s">
        <v>293</v>
      </c>
      <c r="I206" s="45" t="s">
        <v>262</v>
      </c>
      <c r="J206" s="45">
        <v>101</v>
      </c>
      <c r="K206" s="45" t="s">
        <v>244</v>
      </c>
      <c r="L206" s="45" t="s">
        <v>133</v>
      </c>
      <c r="M206" s="45" t="s">
        <v>145</v>
      </c>
      <c r="N206" s="45">
        <v>20100010136</v>
      </c>
      <c r="O206" s="45" t="str">
        <f t="shared" si="21"/>
        <v>gestionduenave-command</v>
      </c>
      <c r="P206" s="45" t="s">
        <v>292</v>
      </c>
      <c r="Q206" s="46">
        <f t="shared" si="22"/>
        <v>173</v>
      </c>
      <c r="R206" s="46">
        <f t="shared" si="23"/>
        <v>107</v>
      </c>
      <c r="S206" t="str">
        <f>MID(P206,1,107)</f>
        <v>https://gateway-apim-test.vuce.gob.pe/pass-through-https-cert/cp2/gestionduenave-command/1.0/cambioagencia?</v>
      </c>
      <c r="T206" t="s">
        <v>294</v>
      </c>
      <c r="U206" t="str">
        <f t="shared" si="24"/>
        <v>https://gateway-apim-test.vuce.gob.pe/pass-through-https-cert/cp2/gestionduenave-command/1.0/cambioagencia?</v>
      </c>
      <c r="V206" t="s">
        <v>146</v>
      </c>
    </row>
    <row r="207" spans="2:22" x14ac:dyDescent="0.25">
      <c r="B207" s="45" t="s">
        <v>170</v>
      </c>
      <c r="C207" s="45" t="s">
        <v>22</v>
      </c>
      <c r="D207" s="45" t="s">
        <v>23</v>
      </c>
      <c r="E207" s="45" t="s">
        <v>273</v>
      </c>
      <c r="F207" s="45" t="s">
        <v>142</v>
      </c>
      <c r="G207" s="45" t="s">
        <v>295</v>
      </c>
      <c r="H207" s="45" t="s">
        <v>296</v>
      </c>
      <c r="I207" s="45" t="s">
        <v>268</v>
      </c>
      <c r="J207" s="45">
        <v>110</v>
      </c>
      <c r="K207" s="45" t="s">
        <v>259</v>
      </c>
      <c r="L207" s="45" t="s">
        <v>133</v>
      </c>
      <c r="M207" s="45" t="s">
        <v>145</v>
      </c>
      <c r="N207" s="45">
        <v>20509645150</v>
      </c>
      <c r="O207" s="45" t="str">
        <f t="shared" si="21"/>
        <v>gestionduenave-command</v>
      </c>
      <c r="P207" s="45" t="s">
        <v>295</v>
      </c>
      <c r="Q207" s="46">
        <f t="shared" si="22"/>
        <v>101</v>
      </c>
      <c r="R207" s="46">
        <f t="shared" si="23"/>
        <v>101</v>
      </c>
      <c r="S207" t="str">
        <f>+P207</f>
        <v>https://gateway-apim-test.vuce.gob.pe/pass-through-https-cert/cp2/gestionduenave-command/1.0/despacho</v>
      </c>
      <c r="T207" t="s">
        <v>295</v>
      </c>
      <c r="U207" t="str">
        <f t="shared" si="24"/>
        <v>https://gateway-apim-test.vuce.gob.pe/pass-through-https-cert/cp2/gestionduenave-command/1.0/despacho</v>
      </c>
      <c r="V207" t="s">
        <v>146</v>
      </c>
    </row>
    <row r="208" spans="2:22" x14ac:dyDescent="0.25">
      <c r="B208" s="45" t="s">
        <v>170</v>
      </c>
      <c r="C208" s="45" t="s">
        <v>22</v>
      </c>
      <c r="D208" s="45" t="s">
        <v>23</v>
      </c>
      <c r="E208" s="45" t="s">
        <v>273</v>
      </c>
      <c r="F208" s="45" t="s">
        <v>142</v>
      </c>
      <c r="G208" s="45" t="s">
        <v>297</v>
      </c>
      <c r="H208" s="45" t="s">
        <v>27</v>
      </c>
      <c r="I208" s="45" t="s">
        <v>268</v>
      </c>
      <c r="J208" s="45">
        <v>110</v>
      </c>
      <c r="K208" s="45" t="s">
        <v>259</v>
      </c>
      <c r="L208" s="45" t="s">
        <v>133</v>
      </c>
      <c r="M208" s="45" t="s">
        <v>27</v>
      </c>
      <c r="N208" s="45">
        <v>20509645150</v>
      </c>
      <c r="O208" s="45" t="str">
        <f t="shared" si="21"/>
        <v>gestionduenave-command</v>
      </c>
      <c r="P208" s="45" t="s">
        <v>297</v>
      </c>
      <c r="Q208" s="46">
        <f t="shared" si="22"/>
        <v>266</v>
      </c>
      <c r="R208" s="46">
        <f t="shared" si="23"/>
        <v>92</v>
      </c>
      <c r="S208" t="str">
        <f>MID(P230,1,92)</f>
        <v>https://gateway-apim-test.vuce.gob.pe/pass-through-https-cert/cp2/gestionduenave-query/1.0/e</v>
      </c>
      <c r="T208" t="s">
        <v>298</v>
      </c>
      <c r="U208" t="str">
        <f t="shared" si="24"/>
        <v>https://gateway-apim-test.vuce.gob.pe/pass-through-https-cert/cp2/gestionduenave-query/1.0/e</v>
      </c>
      <c r="V208" t="s">
        <v>146</v>
      </c>
    </row>
    <row r="209" spans="2:22" x14ac:dyDescent="0.25">
      <c r="B209" s="45" t="s">
        <v>170</v>
      </c>
      <c r="C209" s="45" t="s">
        <v>22</v>
      </c>
      <c r="D209" s="45" t="s">
        <v>23</v>
      </c>
      <c r="E209" s="45" t="s">
        <v>240</v>
      </c>
      <c r="F209" s="45" t="s">
        <v>142</v>
      </c>
      <c r="G209" s="45" t="s">
        <v>299</v>
      </c>
      <c r="H209" s="45" t="s">
        <v>300</v>
      </c>
      <c r="I209" s="45" t="s">
        <v>243</v>
      </c>
      <c r="J209" s="45">
        <v>101</v>
      </c>
      <c r="K209" s="45" t="s">
        <v>244</v>
      </c>
      <c r="L209" s="45" t="s">
        <v>133</v>
      </c>
      <c r="M209" s="45" t="s">
        <v>145</v>
      </c>
      <c r="N209" s="45">
        <v>20100010136</v>
      </c>
      <c r="O209" s="45" t="str">
        <f t="shared" si="21"/>
        <v>gestionduenave-command</v>
      </c>
      <c r="P209" s="45" t="s">
        <v>299</v>
      </c>
      <c r="Q209" s="46">
        <f t="shared" si="22"/>
        <v>120</v>
      </c>
      <c r="R209" s="46">
        <f t="shared" si="23"/>
        <v>120</v>
      </c>
      <c r="S209" t="str">
        <f>+P209</f>
        <v>https://gateway-apim-test.vuce.gob.pe/pass-through-https-cert/cp2/gestionduenave-command/1.0/escalas/validar-form-escala</v>
      </c>
      <c r="T209" t="s">
        <v>299</v>
      </c>
      <c r="U209" t="str">
        <f t="shared" si="24"/>
        <v>https://gateway-apim-test.vuce.gob.pe/pass-through-https-cert/cp2/gestionduenave-command/1.0/escalas/validar-form-escala</v>
      </c>
      <c r="V209" t="s">
        <v>146</v>
      </c>
    </row>
    <row r="210" spans="2:22" x14ac:dyDescent="0.25">
      <c r="B210" s="45" t="s">
        <v>170</v>
      </c>
      <c r="C210" s="45" t="s">
        <v>22</v>
      </c>
      <c r="D210" s="45" t="s">
        <v>23</v>
      </c>
      <c r="E210" s="45" t="s">
        <v>301</v>
      </c>
      <c r="F210" s="45" t="s">
        <v>142</v>
      </c>
      <c r="G210" s="45" t="s">
        <v>302</v>
      </c>
      <c r="H210" s="45" t="s">
        <v>303</v>
      </c>
      <c r="I210" s="45" t="s">
        <v>258</v>
      </c>
      <c r="J210" s="45">
        <v>110</v>
      </c>
      <c r="K210" s="45" t="s">
        <v>259</v>
      </c>
      <c r="L210" s="45" t="s">
        <v>133</v>
      </c>
      <c r="M210" s="45" t="s">
        <v>145</v>
      </c>
      <c r="N210" s="45">
        <v>20509645150</v>
      </c>
      <c r="O210" s="45" t="str">
        <f t="shared" si="21"/>
        <v>gestionduenave-command</v>
      </c>
      <c r="P210" s="45" t="s">
        <v>302</v>
      </c>
      <c r="Q210" s="46">
        <f t="shared" si="22"/>
        <v>111</v>
      </c>
      <c r="R210" s="46">
        <f t="shared" si="23"/>
        <v>111</v>
      </c>
      <c r="S210" t="str">
        <f>+P210</f>
        <v>https://gateway-apim-test.vuce.gob.pe/pass-through-https-cert/cp2/gestionduenave-command/1.0/escala-supervision</v>
      </c>
      <c r="T210" t="s">
        <v>302</v>
      </c>
      <c r="U210" t="str">
        <f t="shared" si="24"/>
        <v>https://gateway-apim-test.vuce.gob.pe/pass-through-https-cert/cp2/gestionduenave-command/1.0/escala-supervision</v>
      </c>
      <c r="V210" t="s">
        <v>146</v>
      </c>
    </row>
    <row r="211" spans="2:22" x14ac:dyDescent="0.25">
      <c r="B211" s="45" t="s">
        <v>170</v>
      </c>
      <c r="C211" s="45" t="s">
        <v>22</v>
      </c>
      <c r="D211" s="45" t="s">
        <v>23</v>
      </c>
      <c r="E211" s="45" t="s">
        <v>232</v>
      </c>
      <c r="F211" s="45" t="s">
        <v>142</v>
      </c>
      <c r="G211" s="45" t="s">
        <v>304</v>
      </c>
      <c r="H211" s="45" t="s">
        <v>305</v>
      </c>
      <c r="I211" s="45" t="s">
        <v>281</v>
      </c>
      <c r="J211" s="45">
        <v>101</v>
      </c>
      <c r="K211" s="45" t="s">
        <v>244</v>
      </c>
      <c r="L211" s="45" t="s">
        <v>133</v>
      </c>
      <c r="M211" s="45" t="s">
        <v>145</v>
      </c>
      <c r="N211" s="45">
        <v>20100010136</v>
      </c>
      <c r="O211" s="45" t="str">
        <f t="shared" si="21"/>
        <v>gestionduenave-command</v>
      </c>
      <c r="P211" s="45" t="s">
        <v>304</v>
      </c>
      <c r="Q211" s="46">
        <f t="shared" si="22"/>
        <v>133</v>
      </c>
      <c r="R211" s="46">
        <f t="shared" si="23"/>
        <v>113</v>
      </c>
      <c r="S211" t="str">
        <f>MID(P211,1,113)</f>
        <v>https://gateway-apim-test.vuce.gob.pe/pass-through-https-cert/cp2/gestionduenave-command/1.0/operacion/registrar?</v>
      </c>
      <c r="T211" t="s">
        <v>306</v>
      </c>
      <c r="U211" t="str">
        <f t="shared" si="24"/>
        <v>https://gateway-apim-test.vuce.gob.pe/pass-through-https-cert/cp2/gestionduenave-command/1.0/operacion/registrar?</v>
      </c>
      <c r="V211" t="s">
        <v>146</v>
      </c>
    </row>
    <row r="212" spans="2:22" x14ac:dyDescent="0.25">
      <c r="B212" s="45" t="s">
        <v>170</v>
      </c>
      <c r="C212" s="45" t="s">
        <v>22</v>
      </c>
      <c r="D212" s="45" t="s">
        <v>23</v>
      </c>
      <c r="E212" s="45" t="s">
        <v>279</v>
      </c>
      <c r="F212" s="45" t="s">
        <v>129</v>
      </c>
      <c r="G212" s="45" t="s">
        <v>148</v>
      </c>
      <c r="H212" s="45" t="s">
        <v>27</v>
      </c>
      <c r="I212" s="45" t="s">
        <v>281</v>
      </c>
      <c r="J212" s="45">
        <v>101</v>
      </c>
      <c r="K212" s="45" t="s">
        <v>244</v>
      </c>
      <c r="L212" s="45" t="s">
        <v>133</v>
      </c>
      <c r="M212" s="45" t="s">
        <v>27</v>
      </c>
      <c r="N212" s="45">
        <v>20100010136</v>
      </c>
      <c r="O212" s="45" t="str">
        <f t="shared" si="21"/>
        <v>gestionduenave-query</v>
      </c>
      <c r="P212" s="45" t="s">
        <v>148</v>
      </c>
      <c r="Q212" s="46">
        <f t="shared" si="22"/>
        <v>123</v>
      </c>
      <c r="R212" s="46">
        <f t="shared" si="23"/>
        <v>108</v>
      </c>
      <c r="S212" t="str">
        <f t="shared" ref="S212:S217" si="25">MID(P212,1,108)</f>
        <v>https://gateway-apim-test.vuce.gob.pe/pass-through-https-cert/cp2/gestionduenave-query/1.0/agency/findByRuc?</v>
      </c>
      <c r="T212" t="s">
        <v>149</v>
      </c>
      <c r="U212" t="str">
        <f t="shared" si="24"/>
        <v>https://gateway-apim-test.vuce.gob.pe/pass-through-https-cert/cp2/gestionduenave-query/1.0/agency/findByRuc?</v>
      </c>
      <c r="V212" t="s">
        <v>72</v>
      </c>
    </row>
    <row r="213" spans="2:22" x14ac:dyDescent="0.25">
      <c r="B213" s="45" t="s">
        <v>170</v>
      </c>
      <c r="C213" s="45" t="s">
        <v>22</v>
      </c>
      <c r="D213" s="45" t="s">
        <v>23</v>
      </c>
      <c r="E213" s="45" t="s">
        <v>279</v>
      </c>
      <c r="F213" s="45" t="s">
        <v>129</v>
      </c>
      <c r="G213" s="45" t="s">
        <v>148</v>
      </c>
      <c r="H213" s="45" t="s">
        <v>27</v>
      </c>
      <c r="I213" s="45" t="s">
        <v>281</v>
      </c>
      <c r="J213" s="45">
        <v>101</v>
      </c>
      <c r="K213" s="45" t="s">
        <v>244</v>
      </c>
      <c r="L213" s="45" t="s">
        <v>133</v>
      </c>
      <c r="M213" s="45" t="s">
        <v>27</v>
      </c>
      <c r="N213" s="45">
        <v>20100010136</v>
      </c>
      <c r="O213" s="45" t="str">
        <f t="shared" si="21"/>
        <v>gestionduenave-query</v>
      </c>
      <c r="P213" s="45" t="s">
        <v>148</v>
      </c>
      <c r="Q213" s="46">
        <f t="shared" si="22"/>
        <v>123</v>
      </c>
      <c r="R213" s="46">
        <f t="shared" si="23"/>
        <v>108</v>
      </c>
      <c r="S213" t="str">
        <f t="shared" si="25"/>
        <v>https://gateway-apim-test.vuce.gob.pe/pass-through-https-cert/cp2/gestionduenave-query/1.0/agency/findByRuc?</v>
      </c>
      <c r="T213" t="s">
        <v>149</v>
      </c>
      <c r="U213" t="str">
        <f t="shared" si="24"/>
        <v>https://gateway-apim-test.vuce.gob.pe/pass-through-https-cert/cp2/gestionduenave-query/1.0/agency/findByRuc?</v>
      </c>
      <c r="V213" t="s">
        <v>72</v>
      </c>
    </row>
    <row r="214" spans="2:22" x14ac:dyDescent="0.25">
      <c r="B214" s="45" t="s">
        <v>170</v>
      </c>
      <c r="C214" s="45" t="s">
        <v>22</v>
      </c>
      <c r="D214" s="45" t="s">
        <v>23</v>
      </c>
      <c r="E214" s="45" t="s">
        <v>282</v>
      </c>
      <c r="F214" s="45" t="s">
        <v>129</v>
      </c>
      <c r="G214" s="45" t="s">
        <v>148</v>
      </c>
      <c r="H214" s="45" t="s">
        <v>27</v>
      </c>
      <c r="I214" s="45" t="s">
        <v>281</v>
      </c>
      <c r="J214" s="45">
        <v>101</v>
      </c>
      <c r="K214" s="45" t="s">
        <v>244</v>
      </c>
      <c r="L214" s="45" t="s">
        <v>133</v>
      </c>
      <c r="M214" s="45" t="s">
        <v>27</v>
      </c>
      <c r="N214" s="45">
        <v>20100010136</v>
      </c>
      <c r="O214" s="45" t="str">
        <f t="shared" si="21"/>
        <v>gestionduenave-query</v>
      </c>
      <c r="P214" s="45" t="s">
        <v>148</v>
      </c>
      <c r="Q214" s="46">
        <f t="shared" si="22"/>
        <v>123</v>
      </c>
      <c r="R214" s="46">
        <f t="shared" si="23"/>
        <v>108</v>
      </c>
      <c r="S214" t="str">
        <f t="shared" si="25"/>
        <v>https://gateway-apim-test.vuce.gob.pe/pass-through-https-cert/cp2/gestionduenave-query/1.0/agency/findByRuc?</v>
      </c>
      <c r="T214" t="s">
        <v>149</v>
      </c>
      <c r="U214" t="str">
        <f t="shared" si="24"/>
        <v>https://gateway-apim-test.vuce.gob.pe/pass-through-https-cert/cp2/gestionduenave-query/1.0/agency/findByRuc?</v>
      </c>
      <c r="V214" t="s">
        <v>72</v>
      </c>
    </row>
    <row r="215" spans="2:22" x14ac:dyDescent="0.25">
      <c r="B215" s="45" t="s">
        <v>170</v>
      </c>
      <c r="C215" s="45" t="s">
        <v>22</v>
      </c>
      <c r="D215" s="45" t="s">
        <v>23</v>
      </c>
      <c r="E215" s="45" t="s">
        <v>232</v>
      </c>
      <c r="F215" s="45" t="s">
        <v>129</v>
      </c>
      <c r="G215" s="45" t="s">
        <v>148</v>
      </c>
      <c r="H215" s="45" t="s">
        <v>27</v>
      </c>
      <c r="I215" s="45" t="s">
        <v>246</v>
      </c>
      <c r="J215" s="45">
        <v>101</v>
      </c>
      <c r="K215" s="45" t="s">
        <v>244</v>
      </c>
      <c r="L215" s="45" t="s">
        <v>133</v>
      </c>
      <c r="M215" s="45" t="s">
        <v>27</v>
      </c>
      <c r="N215" s="45">
        <v>20100010136</v>
      </c>
      <c r="O215" s="45" t="str">
        <f t="shared" si="21"/>
        <v>gestionduenave-query</v>
      </c>
      <c r="P215" s="45" t="s">
        <v>148</v>
      </c>
      <c r="Q215" s="46">
        <f t="shared" si="22"/>
        <v>123</v>
      </c>
      <c r="R215" s="46">
        <f t="shared" si="23"/>
        <v>108</v>
      </c>
      <c r="S215" t="str">
        <f t="shared" si="25"/>
        <v>https://gateway-apim-test.vuce.gob.pe/pass-through-https-cert/cp2/gestionduenave-query/1.0/agency/findByRuc?</v>
      </c>
      <c r="T215" t="s">
        <v>149</v>
      </c>
      <c r="U215" t="str">
        <f t="shared" si="24"/>
        <v>https://gateway-apim-test.vuce.gob.pe/pass-through-https-cert/cp2/gestionduenave-query/1.0/agency/findByRuc?</v>
      </c>
      <c r="V215" t="s">
        <v>72</v>
      </c>
    </row>
    <row r="216" spans="2:22" x14ac:dyDescent="0.25">
      <c r="B216" s="45" t="s">
        <v>170</v>
      </c>
      <c r="C216" s="45" t="s">
        <v>22</v>
      </c>
      <c r="D216" s="45" t="s">
        <v>23</v>
      </c>
      <c r="E216" s="45" t="s">
        <v>266</v>
      </c>
      <c r="F216" s="45" t="s">
        <v>129</v>
      </c>
      <c r="G216" s="45" t="s">
        <v>151</v>
      </c>
      <c r="H216" s="45" t="s">
        <v>27</v>
      </c>
      <c r="I216" s="45" t="s">
        <v>268</v>
      </c>
      <c r="J216" s="45">
        <v>110</v>
      </c>
      <c r="K216" s="45" t="s">
        <v>259</v>
      </c>
      <c r="L216" s="45" t="s">
        <v>133</v>
      </c>
      <c r="M216" s="45" t="s">
        <v>27</v>
      </c>
      <c r="N216" s="45">
        <v>20509645150</v>
      </c>
      <c r="O216" s="45" t="str">
        <f t="shared" si="21"/>
        <v>gestionduenave-query</v>
      </c>
      <c r="P216" s="45" t="s">
        <v>151</v>
      </c>
      <c r="Q216" s="46">
        <f t="shared" si="22"/>
        <v>123</v>
      </c>
      <c r="R216" s="46">
        <f t="shared" si="23"/>
        <v>108</v>
      </c>
      <c r="S216" t="str">
        <f t="shared" si="25"/>
        <v>https://gateway-apim-test.vuce.gob.pe/pass-through-https-cert/cp2/gestionduenave-query/1.0/agency/findByRuc?</v>
      </c>
      <c r="T216" t="s">
        <v>149</v>
      </c>
      <c r="U216" t="str">
        <f t="shared" si="24"/>
        <v>https://gateway-apim-test.vuce.gob.pe/pass-through-https-cert/cp2/gestionduenave-query/1.0/agency/findByRuc?</v>
      </c>
      <c r="V216" t="s">
        <v>72</v>
      </c>
    </row>
    <row r="217" spans="2:22" x14ac:dyDescent="0.25">
      <c r="B217" s="45" t="s">
        <v>170</v>
      </c>
      <c r="C217" s="45" t="s">
        <v>22</v>
      </c>
      <c r="D217" s="45" t="s">
        <v>23</v>
      </c>
      <c r="E217" s="45" t="s">
        <v>266</v>
      </c>
      <c r="F217" s="45" t="s">
        <v>129</v>
      </c>
      <c r="G217" s="45" t="s">
        <v>307</v>
      </c>
      <c r="H217" s="45" t="s">
        <v>27</v>
      </c>
      <c r="I217" s="45" t="s">
        <v>268</v>
      </c>
      <c r="J217" s="45">
        <v>110</v>
      </c>
      <c r="K217" s="45" t="s">
        <v>259</v>
      </c>
      <c r="L217" s="45" t="s">
        <v>133</v>
      </c>
      <c r="M217" s="45" t="s">
        <v>27</v>
      </c>
      <c r="N217" s="45">
        <v>20509645150</v>
      </c>
      <c r="O217" s="45" t="str">
        <f t="shared" si="21"/>
        <v>gestionduenave-query</v>
      </c>
      <c r="P217" s="45" t="s">
        <v>307</v>
      </c>
      <c r="Q217" s="46">
        <f t="shared" si="22"/>
        <v>123</v>
      </c>
      <c r="R217" s="46">
        <f t="shared" si="23"/>
        <v>108</v>
      </c>
      <c r="S217" t="str">
        <f t="shared" si="25"/>
        <v>https://gateway-apim-test.vuce.gob.pe/pass-through-https-cert/cp2/gestionduenave-query/1.0/agency/findByRuc?</v>
      </c>
      <c r="T217" t="s">
        <v>149</v>
      </c>
      <c r="U217" t="str">
        <f t="shared" si="24"/>
        <v>https://gateway-apim-test.vuce.gob.pe/pass-through-https-cert/cp2/gestionduenave-query/1.0/agency/findByRuc?</v>
      </c>
      <c r="V217" t="s">
        <v>72</v>
      </c>
    </row>
    <row r="218" spans="2:22" x14ac:dyDescent="0.25">
      <c r="B218" s="45" t="s">
        <v>170</v>
      </c>
      <c r="C218" s="45" t="s">
        <v>22</v>
      </c>
      <c r="D218" s="45" t="s">
        <v>23</v>
      </c>
      <c r="E218" s="45" t="s">
        <v>266</v>
      </c>
      <c r="F218" s="45" t="s">
        <v>129</v>
      </c>
      <c r="G218" s="45" t="s">
        <v>308</v>
      </c>
      <c r="H218" s="45" t="s">
        <v>27</v>
      </c>
      <c r="I218" s="45" t="s">
        <v>268</v>
      </c>
      <c r="J218" s="45">
        <v>110</v>
      </c>
      <c r="K218" s="45" t="s">
        <v>259</v>
      </c>
      <c r="L218" s="45" t="s">
        <v>133</v>
      </c>
      <c r="M218" s="45" t="s">
        <v>27</v>
      </c>
      <c r="N218" s="45">
        <v>20509645150</v>
      </c>
      <c r="O218" s="45" t="str">
        <f t="shared" si="21"/>
        <v>gestionduenave-query</v>
      </c>
      <c r="P218" s="45" t="s">
        <v>308</v>
      </c>
      <c r="Q218" s="46">
        <f t="shared" si="22"/>
        <v>143</v>
      </c>
      <c r="R218" s="46">
        <f t="shared" si="23"/>
        <v>118</v>
      </c>
      <c r="S218" t="str">
        <f>MID(P218,1,118)</f>
        <v>https://gateway-apim-test.vuce.gob.pe/pass-through-https-cert/cp2/gestionduenave-query/1.0/auth-arribo/listar-opinion?</v>
      </c>
      <c r="T218" t="s">
        <v>309</v>
      </c>
      <c r="U218" t="str">
        <f t="shared" si="24"/>
        <v>https://gateway-apim-test.vuce.gob.pe/pass-through-https-cert/cp2/gestionduenave-query/1.0/auth-arribo/listar-opinion?</v>
      </c>
      <c r="V218" t="s">
        <v>72</v>
      </c>
    </row>
    <row r="219" spans="2:22" x14ac:dyDescent="0.25">
      <c r="B219" s="45" t="s">
        <v>170</v>
      </c>
      <c r="C219" s="45" t="s">
        <v>22</v>
      </c>
      <c r="D219" s="45" t="s">
        <v>23</v>
      </c>
      <c r="E219" s="47" t="s">
        <v>260</v>
      </c>
      <c r="F219" s="45" t="s">
        <v>129</v>
      </c>
      <c r="G219" s="45" t="s">
        <v>310</v>
      </c>
      <c r="H219" s="45" t="s">
        <v>31</v>
      </c>
      <c r="I219" s="45" t="s">
        <v>262</v>
      </c>
      <c r="J219" s="45">
        <v>101</v>
      </c>
      <c r="K219" s="45" t="s">
        <v>244</v>
      </c>
      <c r="L219" s="45" t="s">
        <v>133</v>
      </c>
      <c r="M219" s="45"/>
      <c r="N219" s="45">
        <v>20100010136</v>
      </c>
      <c r="O219" s="45" t="str">
        <f t="shared" si="21"/>
        <v>gestionduenave-query</v>
      </c>
      <c r="P219" s="45" t="s">
        <v>310</v>
      </c>
      <c r="Q219" s="46">
        <f t="shared" si="22"/>
        <v>184</v>
      </c>
      <c r="R219" s="46">
        <f t="shared" si="23"/>
        <v>118</v>
      </c>
      <c r="S219" t="str">
        <f>MID(P219,1,118)</f>
        <v>https://gateway-apim-test.vuce.gob.pe/pass-through-https-cert/cp2/gestionduenave-query/1.0/cambioagencia/validaciones?</v>
      </c>
      <c r="T219" t="s">
        <v>311</v>
      </c>
      <c r="U219" t="str">
        <f t="shared" si="24"/>
        <v>https://gateway-apim-test.vuce.gob.pe/pass-through-https-cert/cp2/gestionduenave-query/1.0/cambioagencia/validaciones?</v>
      </c>
      <c r="V219" t="s">
        <v>72</v>
      </c>
    </row>
    <row r="220" spans="2:22" x14ac:dyDescent="0.25">
      <c r="B220" s="45" t="s">
        <v>170</v>
      </c>
      <c r="C220" s="45" t="s">
        <v>22</v>
      </c>
      <c r="D220" s="45" t="s">
        <v>23</v>
      </c>
      <c r="E220" s="45" t="s">
        <v>312</v>
      </c>
      <c r="F220" s="45" t="s">
        <v>129</v>
      </c>
      <c r="G220" s="45" t="s">
        <v>313</v>
      </c>
      <c r="H220" s="45" t="s">
        <v>27</v>
      </c>
      <c r="I220" s="45" t="s">
        <v>268</v>
      </c>
      <c r="J220" s="45">
        <v>110</v>
      </c>
      <c r="K220" s="45" t="s">
        <v>259</v>
      </c>
      <c r="L220" s="45" t="s">
        <v>133</v>
      </c>
      <c r="M220" s="45" t="s">
        <v>27</v>
      </c>
      <c r="N220" s="45">
        <v>20509645150</v>
      </c>
      <c r="O220" s="45" t="str">
        <f t="shared" si="21"/>
        <v>gestionduenave-query</v>
      </c>
      <c r="P220" s="45" t="s">
        <v>313</v>
      </c>
      <c r="Q220" s="46">
        <f t="shared" si="22"/>
        <v>111</v>
      </c>
      <c r="R220" s="46">
        <f t="shared" si="23"/>
        <v>111</v>
      </c>
      <c r="S220" t="str">
        <f t="shared" ref="S220:S225" si="26">+P220</f>
        <v>https://gateway-apim-test.vuce.gob.pe/pass-through-https-cert/cp2/gestionduenave-query/1.0/despacho/escala/1332</v>
      </c>
      <c r="T220" t="s">
        <v>313</v>
      </c>
      <c r="U220" t="str">
        <f t="shared" si="24"/>
        <v>https://gateway-apim-test.vuce.gob.pe/pass-through-https-cert/cp2/gestionduenave-query/1.0/despacho/escala/1332</v>
      </c>
      <c r="V220" t="s">
        <v>72</v>
      </c>
    </row>
    <row r="221" spans="2:22" x14ac:dyDescent="0.25">
      <c r="B221" s="45" t="s">
        <v>170</v>
      </c>
      <c r="C221" s="45" t="s">
        <v>22</v>
      </c>
      <c r="D221" s="45" t="s">
        <v>23</v>
      </c>
      <c r="E221" s="45" t="s">
        <v>279</v>
      </c>
      <c r="F221" s="45" t="s">
        <v>129</v>
      </c>
      <c r="G221" s="45" t="s">
        <v>313</v>
      </c>
      <c r="H221" s="45" t="s">
        <v>27</v>
      </c>
      <c r="I221" s="45" t="s">
        <v>281</v>
      </c>
      <c r="J221" s="45">
        <v>101</v>
      </c>
      <c r="K221" s="45" t="s">
        <v>244</v>
      </c>
      <c r="L221" s="45" t="s">
        <v>133</v>
      </c>
      <c r="M221" s="45" t="s">
        <v>27</v>
      </c>
      <c r="N221" s="45">
        <v>20100010136</v>
      </c>
      <c r="O221" s="45" t="str">
        <f t="shared" si="21"/>
        <v>gestionduenave-query</v>
      </c>
      <c r="P221" s="45" t="s">
        <v>313</v>
      </c>
      <c r="Q221" s="46">
        <f t="shared" si="22"/>
        <v>111</v>
      </c>
      <c r="R221" s="46">
        <f t="shared" si="23"/>
        <v>111</v>
      </c>
      <c r="S221" t="str">
        <f t="shared" si="26"/>
        <v>https://gateway-apim-test.vuce.gob.pe/pass-through-https-cert/cp2/gestionduenave-query/1.0/despacho/escala/1332</v>
      </c>
      <c r="T221" t="s">
        <v>313</v>
      </c>
      <c r="U221" t="str">
        <f t="shared" si="24"/>
        <v>https://gateway-apim-test.vuce.gob.pe/pass-through-https-cert/cp2/gestionduenave-query/1.0/despacho/escala/1332</v>
      </c>
      <c r="V221" t="s">
        <v>72</v>
      </c>
    </row>
    <row r="222" spans="2:22" x14ac:dyDescent="0.25">
      <c r="B222" s="45" t="s">
        <v>170</v>
      </c>
      <c r="C222" s="45" t="s">
        <v>22</v>
      </c>
      <c r="D222" s="45" t="s">
        <v>23</v>
      </c>
      <c r="E222" s="45" t="s">
        <v>279</v>
      </c>
      <c r="F222" s="45" t="s">
        <v>129</v>
      </c>
      <c r="G222" s="45" t="s">
        <v>313</v>
      </c>
      <c r="H222" s="45" t="s">
        <v>27</v>
      </c>
      <c r="I222" s="45" t="s">
        <v>281</v>
      </c>
      <c r="J222" s="45">
        <v>101</v>
      </c>
      <c r="K222" s="45" t="s">
        <v>244</v>
      </c>
      <c r="L222" s="45" t="s">
        <v>133</v>
      </c>
      <c r="M222" s="45" t="s">
        <v>27</v>
      </c>
      <c r="N222" s="45">
        <v>20100010136</v>
      </c>
      <c r="O222" s="45" t="str">
        <f t="shared" si="21"/>
        <v>gestionduenave-query</v>
      </c>
      <c r="P222" s="45" t="s">
        <v>313</v>
      </c>
      <c r="Q222" s="46">
        <f t="shared" si="22"/>
        <v>111</v>
      </c>
      <c r="R222" s="46">
        <f t="shared" si="23"/>
        <v>111</v>
      </c>
      <c r="S222" t="str">
        <f t="shared" si="26"/>
        <v>https://gateway-apim-test.vuce.gob.pe/pass-through-https-cert/cp2/gestionduenave-query/1.0/despacho/escala/1332</v>
      </c>
      <c r="T222" t="s">
        <v>313</v>
      </c>
      <c r="U222" t="str">
        <f t="shared" si="24"/>
        <v>https://gateway-apim-test.vuce.gob.pe/pass-through-https-cert/cp2/gestionduenave-query/1.0/despacho/escala/1332</v>
      </c>
      <c r="V222" t="s">
        <v>72</v>
      </c>
    </row>
    <row r="223" spans="2:22" x14ac:dyDescent="0.25">
      <c r="B223" s="45" t="s">
        <v>170</v>
      </c>
      <c r="C223" s="45" t="s">
        <v>22</v>
      </c>
      <c r="D223" s="45" t="s">
        <v>23</v>
      </c>
      <c r="E223" s="45" t="s">
        <v>282</v>
      </c>
      <c r="F223" s="45" t="s">
        <v>129</v>
      </c>
      <c r="G223" s="45" t="s">
        <v>313</v>
      </c>
      <c r="H223" s="45" t="s">
        <v>27</v>
      </c>
      <c r="I223" s="45" t="s">
        <v>281</v>
      </c>
      <c r="J223" s="45">
        <v>101</v>
      </c>
      <c r="K223" s="45" t="s">
        <v>244</v>
      </c>
      <c r="L223" s="45" t="s">
        <v>133</v>
      </c>
      <c r="M223" s="45" t="s">
        <v>27</v>
      </c>
      <c r="N223" s="45">
        <v>20100010136</v>
      </c>
      <c r="O223" s="45" t="str">
        <f t="shared" si="21"/>
        <v>gestionduenave-query</v>
      </c>
      <c r="P223" s="45" t="s">
        <v>313</v>
      </c>
      <c r="Q223" s="46">
        <f t="shared" si="22"/>
        <v>111</v>
      </c>
      <c r="R223" s="46">
        <f t="shared" si="23"/>
        <v>111</v>
      </c>
      <c r="S223" t="str">
        <f t="shared" si="26"/>
        <v>https://gateway-apim-test.vuce.gob.pe/pass-through-https-cert/cp2/gestionduenave-query/1.0/despacho/escala/1332</v>
      </c>
      <c r="T223" t="s">
        <v>313</v>
      </c>
      <c r="U223" t="str">
        <f t="shared" si="24"/>
        <v>https://gateway-apim-test.vuce.gob.pe/pass-through-https-cert/cp2/gestionduenave-query/1.0/despacho/escala/1332</v>
      </c>
      <c r="V223" t="s">
        <v>72</v>
      </c>
    </row>
    <row r="224" spans="2:22" x14ac:dyDescent="0.25">
      <c r="B224" s="45" t="s">
        <v>170</v>
      </c>
      <c r="C224" s="45" t="s">
        <v>22</v>
      </c>
      <c r="D224" s="45" t="s">
        <v>23</v>
      </c>
      <c r="E224" s="45" t="s">
        <v>232</v>
      </c>
      <c r="F224" s="45" t="s">
        <v>129</v>
      </c>
      <c r="G224" s="45" t="s">
        <v>313</v>
      </c>
      <c r="H224" s="45" t="s">
        <v>27</v>
      </c>
      <c r="I224" s="45" t="s">
        <v>246</v>
      </c>
      <c r="J224" s="45">
        <v>101</v>
      </c>
      <c r="K224" s="45" t="s">
        <v>244</v>
      </c>
      <c r="L224" s="45" t="s">
        <v>133</v>
      </c>
      <c r="M224" s="45" t="s">
        <v>27</v>
      </c>
      <c r="N224" s="45">
        <v>20100010136</v>
      </c>
      <c r="O224" s="45" t="str">
        <f t="shared" si="21"/>
        <v>gestionduenave-query</v>
      </c>
      <c r="P224" s="45" t="s">
        <v>313</v>
      </c>
      <c r="Q224" s="46">
        <f t="shared" si="22"/>
        <v>111</v>
      </c>
      <c r="R224" s="46">
        <f t="shared" si="23"/>
        <v>111</v>
      </c>
      <c r="S224" t="str">
        <f t="shared" si="26"/>
        <v>https://gateway-apim-test.vuce.gob.pe/pass-through-https-cert/cp2/gestionduenave-query/1.0/despacho/escala/1332</v>
      </c>
      <c r="T224" t="s">
        <v>313</v>
      </c>
      <c r="U224" t="str">
        <f t="shared" si="24"/>
        <v>https://gateway-apim-test.vuce.gob.pe/pass-through-https-cert/cp2/gestionduenave-query/1.0/despacho/escala/1332</v>
      </c>
      <c r="V224" t="s">
        <v>72</v>
      </c>
    </row>
    <row r="225" spans="2:22" x14ac:dyDescent="0.25">
      <c r="B225" s="45" t="s">
        <v>170</v>
      </c>
      <c r="C225" s="45" t="s">
        <v>22</v>
      </c>
      <c r="D225" s="45" t="s">
        <v>23</v>
      </c>
      <c r="E225" s="45" t="s">
        <v>312</v>
      </c>
      <c r="F225" s="45" t="s">
        <v>129</v>
      </c>
      <c r="G225" s="45" t="s">
        <v>314</v>
      </c>
      <c r="H225" s="45" t="s">
        <v>27</v>
      </c>
      <c r="I225" s="45" t="s">
        <v>268</v>
      </c>
      <c r="J225" s="45">
        <v>110</v>
      </c>
      <c r="K225" s="45" t="s">
        <v>259</v>
      </c>
      <c r="L225" s="45" t="s">
        <v>133</v>
      </c>
      <c r="M225" s="45" t="s">
        <v>27</v>
      </c>
      <c r="N225" s="45">
        <v>20509645150</v>
      </c>
      <c r="O225" s="45" t="str">
        <f t="shared" si="21"/>
        <v>gestionduenave-query</v>
      </c>
      <c r="P225" s="45" t="s">
        <v>314</v>
      </c>
      <c r="Q225" s="46">
        <f t="shared" si="22"/>
        <v>109</v>
      </c>
      <c r="R225" s="46">
        <f t="shared" si="23"/>
        <v>109</v>
      </c>
      <c r="S225" t="str">
        <f t="shared" si="26"/>
        <v>https://gateway-apim-test.vuce.gob.pe/pass-through-https-cert/cp2/gestionduenave-query/1.0/despacho/guid/1332</v>
      </c>
      <c r="T225" t="s">
        <v>314</v>
      </c>
      <c r="U225" t="str">
        <f t="shared" si="24"/>
        <v>https://gateway-apim-test.vuce.gob.pe/pass-through-https-cert/cp2/gestionduenave-query/1.0/despacho/guid/1332</v>
      </c>
      <c r="V225" t="s">
        <v>72</v>
      </c>
    </row>
    <row r="226" spans="2:22" x14ac:dyDescent="0.25">
      <c r="B226" s="45" t="s">
        <v>170</v>
      </c>
      <c r="C226" s="45" t="s">
        <v>22</v>
      </c>
      <c r="D226" s="45" t="s">
        <v>23</v>
      </c>
      <c r="E226" s="45" t="s">
        <v>312</v>
      </c>
      <c r="F226" s="45" t="s">
        <v>129</v>
      </c>
      <c r="G226" s="45" t="s">
        <v>315</v>
      </c>
      <c r="H226" s="45" t="s">
        <v>27</v>
      </c>
      <c r="I226" s="45" t="s">
        <v>268</v>
      </c>
      <c r="J226" s="45">
        <v>110</v>
      </c>
      <c r="K226" s="45" t="s">
        <v>259</v>
      </c>
      <c r="L226" s="45" t="s">
        <v>133</v>
      </c>
      <c r="M226" s="45" t="s">
        <v>27</v>
      </c>
      <c r="N226" s="45">
        <v>20509645150</v>
      </c>
      <c r="O226" s="45" t="str">
        <f t="shared" si="21"/>
        <v>gestionduenave-query</v>
      </c>
      <c r="P226" s="45" t="s">
        <v>315</v>
      </c>
      <c r="Q226" s="46">
        <f t="shared" si="22"/>
        <v>117</v>
      </c>
      <c r="R226" s="46">
        <f t="shared" si="23"/>
        <v>104</v>
      </c>
      <c r="S226" t="str">
        <f t="shared" ref="S226:S232" si="27">MID(P226,1,104)</f>
        <v>https://gateway-apim-test.vuce.gob.pe/pass-through-https-cert/cp2/gestionduenave-query/1.0/escalas/1332?</v>
      </c>
      <c r="T226" t="s">
        <v>316</v>
      </c>
      <c r="U226" t="str">
        <f t="shared" si="24"/>
        <v>https://gateway-apim-test.vuce.gob.pe/pass-through-https-cert/cp2/gestionduenave-query/1.0/escalas/1332?</v>
      </c>
      <c r="V226" t="s">
        <v>72</v>
      </c>
    </row>
    <row r="227" spans="2:22" x14ac:dyDescent="0.25">
      <c r="B227" s="45" t="s">
        <v>170</v>
      </c>
      <c r="C227" s="45" t="s">
        <v>22</v>
      </c>
      <c r="D227" s="45" t="s">
        <v>23</v>
      </c>
      <c r="E227" s="45" t="s">
        <v>279</v>
      </c>
      <c r="F227" s="45" t="s">
        <v>129</v>
      </c>
      <c r="G227" s="45" t="s">
        <v>315</v>
      </c>
      <c r="H227" s="45" t="s">
        <v>27</v>
      </c>
      <c r="I227" s="45" t="s">
        <v>281</v>
      </c>
      <c r="J227" s="45">
        <v>101</v>
      </c>
      <c r="K227" s="45" t="s">
        <v>244</v>
      </c>
      <c r="L227" s="45" t="s">
        <v>133</v>
      </c>
      <c r="M227" s="45" t="s">
        <v>27</v>
      </c>
      <c r="N227" s="45">
        <v>20100010136</v>
      </c>
      <c r="O227" s="45" t="str">
        <f t="shared" si="21"/>
        <v>gestionduenave-query</v>
      </c>
      <c r="P227" s="45" t="s">
        <v>315</v>
      </c>
      <c r="Q227" s="46">
        <f t="shared" si="22"/>
        <v>117</v>
      </c>
      <c r="R227" s="46">
        <f t="shared" si="23"/>
        <v>104</v>
      </c>
      <c r="S227" t="str">
        <f t="shared" si="27"/>
        <v>https://gateway-apim-test.vuce.gob.pe/pass-through-https-cert/cp2/gestionduenave-query/1.0/escalas/1332?</v>
      </c>
      <c r="T227" t="s">
        <v>316</v>
      </c>
      <c r="U227" t="str">
        <f t="shared" si="24"/>
        <v>https://gateway-apim-test.vuce.gob.pe/pass-through-https-cert/cp2/gestionduenave-query/1.0/escalas/1332?</v>
      </c>
      <c r="V227" t="s">
        <v>72</v>
      </c>
    </row>
    <row r="228" spans="2:22" x14ac:dyDescent="0.25">
      <c r="B228" s="45" t="s">
        <v>170</v>
      </c>
      <c r="C228" s="45" t="s">
        <v>22</v>
      </c>
      <c r="D228" s="45" t="s">
        <v>23</v>
      </c>
      <c r="E228" s="45" t="s">
        <v>232</v>
      </c>
      <c r="F228" s="45" t="s">
        <v>129</v>
      </c>
      <c r="G228" s="45" t="s">
        <v>315</v>
      </c>
      <c r="H228" s="45" t="s">
        <v>27</v>
      </c>
      <c r="I228" s="45" t="s">
        <v>246</v>
      </c>
      <c r="J228" s="45">
        <v>101</v>
      </c>
      <c r="K228" s="45" t="s">
        <v>244</v>
      </c>
      <c r="L228" s="45" t="s">
        <v>133</v>
      </c>
      <c r="M228" s="45" t="s">
        <v>27</v>
      </c>
      <c r="N228" s="45">
        <v>20100010136</v>
      </c>
      <c r="O228" s="45" t="str">
        <f t="shared" si="21"/>
        <v>gestionduenave-query</v>
      </c>
      <c r="P228" s="45" t="s">
        <v>315</v>
      </c>
      <c r="Q228" s="46">
        <f t="shared" si="22"/>
        <v>117</v>
      </c>
      <c r="R228" s="46">
        <f t="shared" si="23"/>
        <v>104</v>
      </c>
      <c r="S228" t="str">
        <f t="shared" si="27"/>
        <v>https://gateway-apim-test.vuce.gob.pe/pass-through-https-cert/cp2/gestionduenave-query/1.0/escalas/1332?</v>
      </c>
      <c r="T228" t="s">
        <v>316</v>
      </c>
      <c r="U228" t="str">
        <f t="shared" si="24"/>
        <v>https://gateway-apim-test.vuce.gob.pe/pass-through-https-cert/cp2/gestionduenave-query/1.0/escalas/1332?</v>
      </c>
      <c r="V228" t="s">
        <v>72</v>
      </c>
    </row>
    <row r="229" spans="2:22" x14ac:dyDescent="0.25">
      <c r="B229" s="45" t="s">
        <v>170</v>
      </c>
      <c r="C229" s="45" t="s">
        <v>22</v>
      </c>
      <c r="D229" s="45" t="s">
        <v>23</v>
      </c>
      <c r="E229" s="45" t="s">
        <v>266</v>
      </c>
      <c r="F229" s="45" t="s">
        <v>129</v>
      </c>
      <c r="G229" s="45" t="s">
        <v>315</v>
      </c>
      <c r="H229" s="45" t="s">
        <v>27</v>
      </c>
      <c r="I229" s="45" t="s">
        <v>268</v>
      </c>
      <c r="J229" s="45">
        <v>110</v>
      </c>
      <c r="K229" s="45" t="s">
        <v>259</v>
      </c>
      <c r="L229" s="45" t="s">
        <v>133</v>
      </c>
      <c r="M229" s="45" t="s">
        <v>27</v>
      </c>
      <c r="N229" s="45">
        <v>20509645150</v>
      </c>
      <c r="O229" s="45" t="str">
        <f t="shared" si="21"/>
        <v>gestionduenave-query</v>
      </c>
      <c r="P229" s="45" t="s">
        <v>315</v>
      </c>
      <c r="Q229" s="46">
        <f t="shared" si="22"/>
        <v>117</v>
      </c>
      <c r="R229" s="46">
        <f t="shared" si="23"/>
        <v>104</v>
      </c>
      <c r="S229" t="str">
        <f t="shared" si="27"/>
        <v>https://gateway-apim-test.vuce.gob.pe/pass-through-https-cert/cp2/gestionduenave-query/1.0/escalas/1332?</v>
      </c>
      <c r="T229" t="s">
        <v>316</v>
      </c>
      <c r="U229" t="str">
        <f t="shared" si="24"/>
        <v>https://gateway-apim-test.vuce.gob.pe/pass-through-https-cert/cp2/gestionduenave-query/1.0/escalas/1332?</v>
      </c>
      <c r="V229" t="s">
        <v>72</v>
      </c>
    </row>
    <row r="230" spans="2:22" x14ac:dyDescent="0.25">
      <c r="B230" s="45" t="s">
        <v>170</v>
      </c>
      <c r="C230" s="45" t="s">
        <v>22</v>
      </c>
      <c r="D230" s="45" t="s">
        <v>23</v>
      </c>
      <c r="E230" s="47" t="s">
        <v>251</v>
      </c>
      <c r="F230" s="45" t="s">
        <v>129</v>
      </c>
      <c r="G230" s="45" t="s">
        <v>317</v>
      </c>
      <c r="H230" s="45" t="s">
        <v>31</v>
      </c>
      <c r="I230" s="45" t="s">
        <v>254</v>
      </c>
      <c r="J230" s="45">
        <v>101</v>
      </c>
      <c r="K230" s="45" t="s">
        <v>244</v>
      </c>
      <c r="L230" s="45" t="s">
        <v>133</v>
      </c>
      <c r="M230" s="45"/>
      <c r="N230" s="45">
        <v>20100010136</v>
      </c>
      <c r="O230" s="45" t="str">
        <f t="shared" si="21"/>
        <v>gestionduenave-query</v>
      </c>
      <c r="P230" s="45" t="s">
        <v>317</v>
      </c>
      <c r="Q230" s="46">
        <f t="shared" si="22"/>
        <v>117</v>
      </c>
      <c r="R230" s="46">
        <f t="shared" si="23"/>
        <v>104</v>
      </c>
      <c r="S230" t="str">
        <f t="shared" si="27"/>
        <v>https://gateway-apim-test.vuce.gob.pe/pass-through-https-cert/cp2/gestionduenave-query/1.0/escalas/1362?</v>
      </c>
      <c r="T230" t="s">
        <v>318</v>
      </c>
      <c r="U230" t="str">
        <f t="shared" si="24"/>
        <v>https://gateway-apim-test.vuce.gob.pe/pass-through-https-cert/cp2/gestionduenave-query/1.0/escalas/1362?</v>
      </c>
      <c r="V230" t="s">
        <v>72</v>
      </c>
    </row>
    <row r="231" spans="2:22" x14ac:dyDescent="0.25">
      <c r="B231" s="45" t="s">
        <v>170</v>
      </c>
      <c r="C231" s="45" t="s">
        <v>22</v>
      </c>
      <c r="D231" s="45" t="s">
        <v>23</v>
      </c>
      <c r="E231" s="45" t="s">
        <v>256</v>
      </c>
      <c r="F231" s="45" t="s">
        <v>129</v>
      </c>
      <c r="G231" s="45" t="s">
        <v>319</v>
      </c>
      <c r="H231" s="45"/>
      <c r="I231" s="45" t="s">
        <v>258</v>
      </c>
      <c r="J231" s="45">
        <v>110</v>
      </c>
      <c r="K231" s="45" t="s">
        <v>259</v>
      </c>
      <c r="L231" s="45" t="s">
        <v>133</v>
      </c>
      <c r="M231" s="45"/>
      <c r="N231" s="45">
        <v>20509645150</v>
      </c>
      <c r="O231" s="45" t="str">
        <f t="shared" si="21"/>
        <v>gestionduenave-query</v>
      </c>
      <c r="P231" s="45" t="s">
        <v>319</v>
      </c>
      <c r="Q231" s="46">
        <f t="shared" si="22"/>
        <v>117</v>
      </c>
      <c r="R231" s="46">
        <f t="shared" si="23"/>
        <v>104</v>
      </c>
      <c r="S231" t="str">
        <f t="shared" si="27"/>
        <v>https://gateway-apim-test.vuce.gob.pe/pass-through-https-cert/cp2/gestionduenave-query/1.0/escalas/1667?</v>
      </c>
      <c r="T231" t="s">
        <v>320</v>
      </c>
      <c r="U231" t="str">
        <f t="shared" si="24"/>
        <v>https://gateway-apim-test.vuce.gob.pe/pass-through-https-cert/cp2/gestionduenave-query/1.0/escalas/1667?</v>
      </c>
      <c r="V231" t="s">
        <v>72</v>
      </c>
    </row>
    <row r="232" spans="2:22" x14ac:dyDescent="0.25">
      <c r="B232" s="45" t="s">
        <v>170</v>
      </c>
      <c r="C232" s="45" t="s">
        <v>22</v>
      </c>
      <c r="D232" s="45" t="s">
        <v>23</v>
      </c>
      <c r="E232" s="45" t="s">
        <v>240</v>
      </c>
      <c r="F232" s="45" t="s">
        <v>129</v>
      </c>
      <c r="G232" s="45" t="s">
        <v>321</v>
      </c>
      <c r="H232" s="45" t="s">
        <v>27</v>
      </c>
      <c r="I232" s="45" t="s">
        <v>243</v>
      </c>
      <c r="J232" s="45">
        <v>101</v>
      </c>
      <c r="K232" s="45" t="s">
        <v>244</v>
      </c>
      <c r="L232" s="45" t="s">
        <v>133</v>
      </c>
      <c r="M232" s="45"/>
      <c r="N232" s="45">
        <v>20100010136</v>
      </c>
      <c r="O232" s="45" t="str">
        <f t="shared" si="21"/>
        <v>gestionduenave-query</v>
      </c>
      <c r="P232" s="45" t="s">
        <v>321</v>
      </c>
      <c r="Q232" s="46">
        <f t="shared" si="22"/>
        <v>117</v>
      </c>
      <c r="R232" s="46">
        <f t="shared" si="23"/>
        <v>104</v>
      </c>
      <c r="S232" t="str">
        <f t="shared" si="27"/>
        <v>https://gateway-apim-test.vuce.gob.pe/pass-through-https-cert/cp2/gestionduenave-query/1.0/escalas/2303?</v>
      </c>
      <c r="T232" t="s">
        <v>322</v>
      </c>
      <c r="U232" t="str">
        <f t="shared" si="24"/>
        <v>https://gateway-apim-test.vuce.gob.pe/pass-through-https-cert/cp2/gestionduenave-query/1.0/escalas/2303?</v>
      </c>
      <c r="V232" t="s">
        <v>72</v>
      </c>
    </row>
    <row r="233" spans="2:22" x14ac:dyDescent="0.25">
      <c r="B233" s="45" t="s">
        <v>170</v>
      </c>
      <c r="C233" s="45" t="s">
        <v>22</v>
      </c>
      <c r="D233" s="45" t="s">
        <v>23</v>
      </c>
      <c r="E233" s="45" t="s">
        <v>312</v>
      </c>
      <c r="F233" s="45" t="s">
        <v>129</v>
      </c>
      <c r="G233" s="45" t="s">
        <v>323</v>
      </c>
      <c r="H233" s="45" t="s">
        <v>27</v>
      </c>
      <c r="I233" s="45" t="s">
        <v>268</v>
      </c>
      <c r="J233" s="45">
        <v>110</v>
      </c>
      <c r="K233" s="45" t="s">
        <v>259</v>
      </c>
      <c r="L233" s="45" t="s">
        <v>133</v>
      </c>
      <c r="M233" s="45" t="s">
        <v>27</v>
      </c>
      <c r="N233" s="45">
        <v>20509645150</v>
      </c>
      <c r="O233" s="45" t="str">
        <f t="shared" si="21"/>
        <v>gestionduenave-query</v>
      </c>
      <c r="P233" s="45" t="s">
        <v>323</v>
      </c>
      <c r="Q233" s="46">
        <f t="shared" si="22"/>
        <v>143</v>
      </c>
      <c r="R233" s="46">
        <f t="shared" si="23"/>
        <v>123</v>
      </c>
      <c r="S233" t="str">
        <f>MID(P233,1,123)</f>
        <v>https://gateway-apim-test.vuce.gob.pe/pass-through-https-cert/cp2/gestionduenave-query/1.0/escalas/autorizacion-zarpe/1332?</v>
      </c>
      <c r="T233" t="s">
        <v>324</v>
      </c>
      <c r="U233" t="str">
        <f t="shared" si="24"/>
        <v>https://gateway-apim-test.vuce.gob.pe/pass-through-https-cert/cp2/gestionduenave-query/1.0/escalas/autorizacion-zarpe/1332?</v>
      </c>
      <c r="V233" t="s">
        <v>72</v>
      </c>
    </row>
    <row r="234" spans="2:22" x14ac:dyDescent="0.25">
      <c r="B234" s="45" t="s">
        <v>170</v>
      </c>
      <c r="C234" s="45" t="s">
        <v>22</v>
      </c>
      <c r="D234" s="45" t="s">
        <v>23</v>
      </c>
      <c r="E234" s="47" t="s">
        <v>260</v>
      </c>
      <c r="F234" s="45" t="s">
        <v>142</v>
      </c>
      <c r="G234" s="45" t="s">
        <v>325</v>
      </c>
      <c r="H234" s="45" t="s">
        <v>326</v>
      </c>
      <c r="I234" s="45" t="s">
        <v>262</v>
      </c>
      <c r="J234" s="45">
        <v>101</v>
      </c>
      <c r="K234" s="45" t="s">
        <v>244</v>
      </c>
      <c r="L234" s="45" t="s">
        <v>133</v>
      </c>
      <c r="M234" s="45" t="s">
        <v>145</v>
      </c>
      <c r="N234" s="45">
        <v>20100010136</v>
      </c>
      <c r="O234" s="45" t="str">
        <f t="shared" si="21"/>
        <v>gestionduenave-query</v>
      </c>
      <c r="P234" s="45" t="s">
        <v>325</v>
      </c>
      <c r="Q234" s="46">
        <f t="shared" si="22"/>
        <v>116</v>
      </c>
      <c r="R234" s="46">
        <f t="shared" si="23"/>
        <v>116</v>
      </c>
      <c r="S234" t="str">
        <f t="shared" ref="S234:S239" si="28">+P234</f>
        <v>https://gateway-apim-test.vuce.gob.pe/pass-through-https-cert/cp2/gestionduenave-query/1.0/escalas/buscaravanzadanew</v>
      </c>
      <c r="T234" t="s">
        <v>325</v>
      </c>
      <c r="U234" t="str">
        <f t="shared" si="24"/>
        <v>https://gateway-apim-test.vuce.gob.pe/pass-through-https-cert/cp2/gestionduenave-query/1.0/escalas/buscaravanzadanew</v>
      </c>
      <c r="V234" t="s">
        <v>72</v>
      </c>
    </row>
    <row r="235" spans="2:22" x14ac:dyDescent="0.25">
      <c r="B235" s="45" t="s">
        <v>170</v>
      </c>
      <c r="C235" s="45" t="s">
        <v>22</v>
      </c>
      <c r="D235" s="45" t="s">
        <v>23</v>
      </c>
      <c r="E235" s="47" t="s">
        <v>251</v>
      </c>
      <c r="F235" s="45" t="s">
        <v>142</v>
      </c>
      <c r="G235" s="45" t="s">
        <v>325</v>
      </c>
      <c r="H235" s="45" t="s">
        <v>327</v>
      </c>
      <c r="I235" s="45" t="s">
        <v>254</v>
      </c>
      <c r="J235" s="45">
        <v>101</v>
      </c>
      <c r="K235" s="45" t="s">
        <v>244</v>
      </c>
      <c r="L235" s="45" t="s">
        <v>133</v>
      </c>
      <c r="M235" s="45" t="s">
        <v>145</v>
      </c>
      <c r="N235" s="45">
        <v>20100010136</v>
      </c>
      <c r="O235" s="45" t="str">
        <f t="shared" si="21"/>
        <v>gestionduenave-query</v>
      </c>
      <c r="P235" s="45" t="s">
        <v>325</v>
      </c>
      <c r="Q235" s="46">
        <f t="shared" si="22"/>
        <v>116</v>
      </c>
      <c r="R235" s="46">
        <f t="shared" si="23"/>
        <v>116</v>
      </c>
      <c r="S235" t="str">
        <f t="shared" si="28"/>
        <v>https://gateway-apim-test.vuce.gob.pe/pass-through-https-cert/cp2/gestionduenave-query/1.0/escalas/buscaravanzadanew</v>
      </c>
      <c r="T235" t="s">
        <v>325</v>
      </c>
      <c r="U235" t="str">
        <f t="shared" si="24"/>
        <v>https://gateway-apim-test.vuce.gob.pe/pass-through-https-cert/cp2/gestionduenave-query/1.0/escalas/buscaravanzadanew</v>
      </c>
      <c r="V235" t="s">
        <v>72</v>
      </c>
    </row>
    <row r="236" spans="2:22" x14ac:dyDescent="0.25">
      <c r="B236" s="45" t="s">
        <v>170</v>
      </c>
      <c r="C236" s="45" t="s">
        <v>22</v>
      </c>
      <c r="D236" s="45" t="s">
        <v>23</v>
      </c>
      <c r="E236" s="45" t="s">
        <v>273</v>
      </c>
      <c r="F236" s="45" t="s">
        <v>142</v>
      </c>
      <c r="G236" s="45" t="s">
        <v>325</v>
      </c>
      <c r="H236" s="45" t="s">
        <v>328</v>
      </c>
      <c r="I236" s="45" t="s">
        <v>268</v>
      </c>
      <c r="J236" s="45">
        <v>110</v>
      </c>
      <c r="K236" s="45" t="s">
        <v>259</v>
      </c>
      <c r="L236" s="45" t="s">
        <v>133</v>
      </c>
      <c r="M236" s="45" t="s">
        <v>145</v>
      </c>
      <c r="N236" s="45">
        <v>20509645150</v>
      </c>
      <c r="O236" s="45" t="str">
        <f t="shared" si="21"/>
        <v>gestionduenave-query</v>
      </c>
      <c r="P236" s="45" t="s">
        <v>325</v>
      </c>
      <c r="Q236" s="46">
        <f t="shared" si="22"/>
        <v>116</v>
      </c>
      <c r="R236" s="46">
        <f t="shared" si="23"/>
        <v>116</v>
      </c>
      <c r="S236" t="str">
        <f t="shared" si="28"/>
        <v>https://gateway-apim-test.vuce.gob.pe/pass-through-https-cert/cp2/gestionduenave-query/1.0/escalas/buscaravanzadanew</v>
      </c>
      <c r="T236" t="s">
        <v>325</v>
      </c>
      <c r="U236" t="str">
        <f t="shared" si="24"/>
        <v>https://gateway-apim-test.vuce.gob.pe/pass-through-https-cert/cp2/gestionduenave-query/1.0/escalas/buscaravanzadanew</v>
      </c>
      <c r="V236" t="s">
        <v>72</v>
      </c>
    </row>
    <row r="237" spans="2:22" x14ac:dyDescent="0.25">
      <c r="B237" s="45" t="s">
        <v>170</v>
      </c>
      <c r="C237" s="45" t="s">
        <v>22</v>
      </c>
      <c r="D237" s="45" t="s">
        <v>23</v>
      </c>
      <c r="E237" s="45" t="s">
        <v>289</v>
      </c>
      <c r="F237" s="45" t="s">
        <v>142</v>
      </c>
      <c r="G237" s="45" t="s">
        <v>325</v>
      </c>
      <c r="H237" s="45" t="s">
        <v>328</v>
      </c>
      <c r="I237" s="45" t="s">
        <v>268</v>
      </c>
      <c r="J237" s="45">
        <v>110</v>
      </c>
      <c r="K237" s="45" t="s">
        <v>259</v>
      </c>
      <c r="L237" s="45" t="s">
        <v>133</v>
      </c>
      <c r="M237" s="45" t="s">
        <v>145</v>
      </c>
      <c r="N237" s="45">
        <v>20509645150</v>
      </c>
      <c r="O237" s="45" t="str">
        <f t="shared" si="21"/>
        <v>gestionduenave-query</v>
      </c>
      <c r="P237" s="45" t="s">
        <v>325</v>
      </c>
      <c r="Q237" s="46">
        <f t="shared" si="22"/>
        <v>116</v>
      </c>
      <c r="R237" s="46">
        <f t="shared" si="23"/>
        <v>116</v>
      </c>
      <c r="S237" t="str">
        <f t="shared" si="28"/>
        <v>https://gateway-apim-test.vuce.gob.pe/pass-through-https-cert/cp2/gestionduenave-query/1.0/escalas/buscaravanzadanew</v>
      </c>
      <c r="T237" t="s">
        <v>325</v>
      </c>
      <c r="U237" t="str">
        <f t="shared" si="24"/>
        <v>https://gateway-apim-test.vuce.gob.pe/pass-through-https-cert/cp2/gestionduenave-query/1.0/escalas/buscaravanzadanew</v>
      </c>
      <c r="V237" t="s">
        <v>72</v>
      </c>
    </row>
    <row r="238" spans="2:22" x14ac:dyDescent="0.25">
      <c r="B238" s="45" t="s">
        <v>170</v>
      </c>
      <c r="C238" s="45" t="s">
        <v>22</v>
      </c>
      <c r="D238" s="45" t="s">
        <v>23</v>
      </c>
      <c r="E238" s="45" t="s">
        <v>240</v>
      </c>
      <c r="F238" s="45" t="s">
        <v>129</v>
      </c>
      <c r="G238" s="45" t="s">
        <v>329</v>
      </c>
      <c r="H238" s="45" t="s">
        <v>27</v>
      </c>
      <c r="I238" s="45" t="s">
        <v>243</v>
      </c>
      <c r="J238" s="45">
        <v>101</v>
      </c>
      <c r="K238" s="45" t="s">
        <v>244</v>
      </c>
      <c r="L238" s="45" t="s">
        <v>133</v>
      </c>
      <c r="M238" s="45"/>
      <c r="N238" s="45">
        <v>20100010136</v>
      </c>
      <c r="O238" s="45" t="str">
        <f t="shared" si="21"/>
        <v>gestionduenave-query</v>
      </c>
      <c r="P238" s="45" t="s">
        <v>329</v>
      </c>
      <c r="Q238" s="46">
        <f t="shared" si="22"/>
        <v>110</v>
      </c>
      <c r="R238" s="46">
        <f t="shared" si="23"/>
        <v>110</v>
      </c>
      <c r="S238" t="str">
        <f t="shared" si="28"/>
        <v>https://gateway-apim-test.vuce.gob.pe/pass-through-https-cert/cp2/gestionduenave-query/1.0/escalas/convoy/2303</v>
      </c>
      <c r="T238" t="s">
        <v>329</v>
      </c>
      <c r="U238" t="str">
        <f t="shared" si="24"/>
        <v>https://gateway-apim-test.vuce.gob.pe/pass-through-https-cert/cp2/gestionduenave-query/1.0/escalas/convoy/2303</v>
      </c>
      <c r="V238" t="s">
        <v>72</v>
      </c>
    </row>
    <row r="239" spans="2:22" x14ac:dyDescent="0.25">
      <c r="B239" s="45" t="s">
        <v>170</v>
      </c>
      <c r="C239" s="45" t="s">
        <v>22</v>
      </c>
      <c r="D239" s="45" t="s">
        <v>23</v>
      </c>
      <c r="E239" s="45" t="s">
        <v>240</v>
      </c>
      <c r="F239" s="45" t="s">
        <v>129</v>
      </c>
      <c r="G239" s="45" t="s">
        <v>329</v>
      </c>
      <c r="H239" s="45" t="s">
        <v>27</v>
      </c>
      <c r="I239" s="45" t="s">
        <v>243</v>
      </c>
      <c r="J239" s="45">
        <v>101</v>
      </c>
      <c r="K239" s="45" t="s">
        <v>244</v>
      </c>
      <c r="L239" s="45" t="s">
        <v>133</v>
      </c>
      <c r="M239" s="45"/>
      <c r="N239" s="45">
        <v>20100010136</v>
      </c>
      <c r="O239" s="45" t="str">
        <f t="shared" si="21"/>
        <v>gestionduenave-query</v>
      </c>
      <c r="P239" s="45" t="s">
        <v>329</v>
      </c>
      <c r="Q239" s="46">
        <f t="shared" si="22"/>
        <v>110</v>
      </c>
      <c r="R239" s="46">
        <f t="shared" si="23"/>
        <v>110</v>
      </c>
      <c r="S239" t="str">
        <f t="shared" si="28"/>
        <v>https://gateway-apim-test.vuce.gob.pe/pass-through-https-cert/cp2/gestionduenave-query/1.0/escalas/convoy/2303</v>
      </c>
      <c r="T239" t="s">
        <v>329</v>
      </c>
      <c r="U239" t="str">
        <f t="shared" si="24"/>
        <v>https://gateway-apim-test.vuce.gob.pe/pass-through-https-cert/cp2/gestionduenave-query/1.0/escalas/convoy/2303</v>
      </c>
      <c r="V239" t="s">
        <v>72</v>
      </c>
    </row>
    <row r="240" spans="2:22" x14ac:dyDescent="0.25">
      <c r="B240" s="45" t="s">
        <v>170</v>
      </c>
      <c r="C240" s="45" t="s">
        <v>22</v>
      </c>
      <c r="D240" s="45" t="s">
        <v>23</v>
      </c>
      <c r="E240" s="45" t="s">
        <v>330</v>
      </c>
      <c r="F240" s="45" t="s">
        <v>129</v>
      </c>
      <c r="G240" s="45" t="s">
        <v>331</v>
      </c>
      <c r="H240" s="45" t="s">
        <v>31</v>
      </c>
      <c r="I240" s="45" t="s">
        <v>243</v>
      </c>
      <c r="J240" s="45">
        <v>101</v>
      </c>
      <c r="K240" s="45" t="s">
        <v>244</v>
      </c>
      <c r="L240" s="45" t="s">
        <v>133</v>
      </c>
      <c r="M240" s="45"/>
      <c r="N240" s="45">
        <v>20100010136</v>
      </c>
      <c r="O240" s="45" t="str">
        <f t="shared" si="21"/>
        <v>gestionduenave-query</v>
      </c>
      <c r="P240" s="45" t="s">
        <v>331</v>
      </c>
      <c r="Q240" s="46">
        <f t="shared" si="22"/>
        <v>127</v>
      </c>
      <c r="R240" s="46">
        <f t="shared" si="23"/>
        <v>110</v>
      </c>
      <c r="S240" t="str">
        <f>MID(P240,1,110)</f>
        <v>https://gateway-apim-test.vuce.gob.pe/pass-through-https-cert/cp2/gestionduenave-query/1.0/escalas/naves/1236?</v>
      </c>
      <c r="T240" t="s">
        <v>332</v>
      </c>
      <c r="U240" t="str">
        <f t="shared" si="24"/>
        <v>https://gateway-apim-test.vuce.gob.pe/pass-through-https-cert/cp2/gestionduenave-query/1.0/escalas/naves/1236?</v>
      </c>
      <c r="V240" t="s">
        <v>72</v>
      </c>
    </row>
    <row r="241" spans="2:22" x14ac:dyDescent="0.25">
      <c r="B241" s="45" t="s">
        <v>170</v>
      </c>
      <c r="C241" s="45" t="s">
        <v>22</v>
      </c>
      <c r="D241" s="45" t="s">
        <v>23</v>
      </c>
      <c r="E241" s="45" t="s">
        <v>330</v>
      </c>
      <c r="F241" s="45" t="s">
        <v>129</v>
      </c>
      <c r="G241" s="45" t="s">
        <v>333</v>
      </c>
      <c r="H241" s="45" t="s">
        <v>31</v>
      </c>
      <c r="I241" s="45" t="s">
        <v>243</v>
      </c>
      <c r="J241" s="45">
        <v>101</v>
      </c>
      <c r="K241" s="45" t="s">
        <v>244</v>
      </c>
      <c r="L241" s="45" t="s">
        <v>133</v>
      </c>
      <c r="M241" s="45"/>
      <c r="N241" s="45">
        <v>20100010136</v>
      </c>
      <c r="O241" s="45" t="str">
        <f t="shared" si="21"/>
        <v>gestionduenave-query</v>
      </c>
      <c r="P241" s="45" t="s">
        <v>333</v>
      </c>
      <c r="Q241" s="46">
        <f t="shared" si="22"/>
        <v>212</v>
      </c>
      <c r="R241" s="46">
        <f t="shared" si="23"/>
        <v>105</v>
      </c>
      <c r="S241" t="str">
        <f>MID(P241,1,105)</f>
        <v>https://gateway-apim-test.vuce.gob.pe/pass-through-https-cert/cp2/gestionduenave-query/1.0/escalas/naves?</v>
      </c>
      <c r="T241" t="s">
        <v>334</v>
      </c>
      <c r="U241" t="str">
        <f t="shared" si="24"/>
        <v>https://gateway-apim-test.vuce.gob.pe/pass-through-https-cert/cp2/gestionduenave-query/1.0/escalas/naves?</v>
      </c>
      <c r="V241" t="s">
        <v>72</v>
      </c>
    </row>
    <row r="242" spans="2:22" x14ac:dyDescent="0.25">
      <c r="B242" s="45" t="s">
        <v>170</v>
      </c>
      <c r="C242" s="45" t="s">
        <v>22</v>
      </c>
      <c r="D242" s="45" t="s">
        <v>23</v>
      </c>
      <c r="E242" s="45" t="s">
        <v>240</v>
      </c>
      <c r="F242" s="45" t="s">
        <v>129</v>
      </c>
      <c r="G242" s="45" t="s">
        <v>335</v>
      </c>
      <c r="H242" s="45" t="s">
        <v>27</v>
      </c>
      <c r="I242" s="45" t="s">
        <v>243</v>
      </c>
      <c r="J242" s="45">
        <v>101</v>
      </c>
      <c r="K242" s="45" t="s">
        <v>244</v>
      </c>
      <c r="L242" s="45" t="s">
        <v>133</v>
      </c>
      <c r="M242" s="45"/>
      <c r="N242" s="45">
        <v>20100010136</v>
      </c>
      <c r="O242" s="45" t="str">
        <f t="shared" si="21"/>
        <v>gestionduenave-query</v>
      </c>
      <c r="P242" s="45" t="s">
        <v>335</v>
      </c>
      <c r="Q242" s="46">
        <f t="shared" si="22"/>
        <v>115</v>
      </c>
      <c r="R242" s="46">
        <f t="shared" si="23"/>
        <v>115</v>
      </c>
      <c r="S242" t="str">
        <f>+P242</f>
        <v>https://gateway-apim-test.vuce.gob.pe/pass-through-https-cert/cp2/gestionduenave-query/1.0/escalas/puertos/nacional</v>
      </c>
      <c r="T242" t="s">
        <v>335</v>
      </c>
      <c r="U242" t="str">
        <f t="shared" si="24"/>
        <v>https://gateway-apim-test.vuce.gob.pe/pass-through-https-cert/cp2/gestionduenave-query/1.0/escalas/puertos/nacional</v>
      </c>
      <c r="V242" t="s">
        <v>72</v>
      </c>
    </row>
    <row r="243" spans="2:22" x14ac:dyDescent="0.25">
      <c r="B243" s="45" t="s">
        <v>170</v>
      </c>
      <c r="C243" s="45" t="s">
        <v>22</v>
      </c>
      <c r="D243" s="45" t="s">
        <v>23</v>
      </c>
      <c r="E243" s="45" t="s">
        <v>273</v>
      </c>
      <c r="F243" s="45" t="s">
        <v>129</v>
      </c>
      <c r="G243" s="45" t="s">
        <v>336</v>
      </c>
      <c r="H243" s="45" t="s">
        <v>27</v>
      </c>
      <c r="I243" s="45" t="s">
        <v>268</v>
      </c>
      <c r="J243" s="45">
        <v>110</v>
      </c>
      <c r="K243" s="45" t="s">
        <v>259</v>
      </c>
      <c r="L243" s="45" t="s">
        <v>133</v>
      </c>
      <c r="M243" s="45" t="s">
        <v>27</v>
      </c>
      <c r="N243" s="45">
        <v>20509645150</v>
      </c>
      <c r="O243" s="45" t="str">
        <f t="shared" si="21"/>
        <v>gestionduenave-query</v>
      </c>
      <c r="P243" s="45" t="s">
        <v>336</v>
      </c>
      <c r="Q243" s="46">
        <f t="shared" si="22"/>
        <v>281</v>
      </c>
      <c r="R243" s="46">
        <f t="shared" si="23"/>
        <v>147</v>
      </c>
      <c r="S243" t="str">
        <f>MID(P243,1,147)</f>
        <v>https://gateway-apim-test.vuce.gob.pe/pass-through-https-cert/cp2/gestionduenave-query/1.0/escala-seguimientos/autorization-zarpe/1332/20509645150?</v>
      </c>
      <c r="T243" t="s">
        <v>337</v>
      </c>
      <c r="U243" t="str">
        <f t="shared" si="24"/>
        <v>https://gateway-apim-test.vuce.gob.pe/pass-through-https-cert/cp2/gestionduenave-query/1.0/escala-seguimientos/autorization-zarpe/1332/20509645150?</v>
      </c>
      <c r="V243" t="s">
        <v>72</v>
      </c>
    </row>
    <row r="244" spans="2:22" x14ac:dyDescent="0.25">
      <c r="B244" s="45" t="s">
        <v>170</v>
      </c>
      <c r="C244" s="45" t="s">
        <v>22</v>
      </c>
      <c r="D244" s="45" t="s">
        <v>23</v>
      </c>
      <c r="E244" s="45" t="s">
        <v>273</v>
      </c>
      <c r="F244" s="45" t="s">
        <v>129</v>
      </c>
      <c r="G244" s="45" t="s">
        <v>338</v>
      </c>
      <c r="H244" s="45" t="s">
        <v>27</v>
      </c>
      <c r="I244" s="45" t="s">
        <v>268</v>
      </c>
      <c r="J244" s="45">
        <v>110</v>
      </c>
      <c r="K244" s="45" t="s">
        <v>259</v>
      </c>
      <c r="L244" s="45" t="s">
        <v>133</v>
      </c>
      <c r="M244" s="45" t="s">
        <v>27</v>
      </c>
      <c r="N244" s="45">
        <v>20509645150</v>
      </c>
      <c r="O244" s="45" t="str">
        <f t="shared" si="21"/>
        <v>gestionduenave-query</v>
      </c>
      <c r="P244" s="45" t="s">
        <v>338</v>
      </c>
      <c r="Q244" s="46">
        <f t="shared" si="22"/>
        <v>151</v>
      </c>
      <c r="R244" s="46">
        <f t="shared" si="23"/>
        <v>151</v>
      </c>
      <c r="S244" t="str">
        <f>+P244</f>
        <v>https://gateway-apim-test.vuce.gob.pe/pass-through-https-cert/cp2/gestionduenave-query/1.0/escala-seguimientos/autorization-zarpe-auth/1332/20509645150</v>
      </c>
      <c r="T244" t="s">
        <v>338</v>
      </c>
      <c r="U244" t="str">
        <f t="shared" si="24"/>
        <v>https://gateway-apim-test.vuce.gob.pe/pass-through-https-cert/cp2/gestionduenave-query/1.0/escala-seguimientos/autorization-zarpe-auth/1332/20509645150</v>
      </c>
      <c r="V244" t="s">
        <v>72</v>
      </c>
    </row>
    <row r="245" spans="2:22" x14ac:dyDescent="0.25">
      <c r="B245" s="45" t="s">
        <v>170</v>
      </c>
      <c r="C245" s="45" t="s">
        <v>22</v>
      </c>
      <c r="D245" s="45" t="s">
        <v>23</v>
      </c>
      <c r="E245" s="45" t="s">
        <v>266</v>
      </c>
      <c r="F245" s="45" t="s">
        <v>129</v>
      </c>
      <c r="G245" s="45" t="s">
        <v>339</v>
      </c>
      <c r="H245" s="45" t="s">
        <v>27</v>
      </c>
      <c r="I245" s="45" t="s">
        <v>268</v>
      </c>
      <c r="J245" s="45">
        <v>110</v>
      </c>
      <c r="K245" s="45" t="s">
        <v>259</v>
      </c>
      <c r="L245" s="45" t="s">
        <v>133</v>
      </c>
      <c r="M245" s="45" t="s">
        <v>27</v>
      </c>
      <c r="N245" s="45">
        <v>20509645150</v>
      </c>
      <c r="O245" s="45" t="str">
        <f t="shared" si="21"/>
        <v>gestionduenave-query</v>
      </c>
      <c r="P245" s="45" t="s">
        <v>339</v>
      </c>
      <c r="Q245" s="46">
        <f t="shared" si="22"/>
        <v>131</v>
      </c>
      <c r="R245" s="46">
        <f t="shared" si="23"/>
        <v>118</v>
      </c>
      <c r="S245" t="str">
        <f>MID(P245,1,118)</f>
        <v>https://gateway-apim-test.vuce.gob.pe/pass-through-https-cert/cp2/gestionduenave-query/1.0/escala-seguimientos/search?</v>
      </c>
      <c r="T245" t="s">
        <v>159</v>
      </c>
      <c r="U245" t="str">
        <f t="shared" si="24"/>
        <v>https://gateway-apim-test.vuce.gob.pe/pass-through-https-cert/cp2/gestionduenave-query/1.0/escala-seguimientos/search?</v>
      </c>
      <c r="V245" t="s">
        <v>72</v>
      </c>
    </row>
    <row r="246" spans="2:22" x14ac:dyDescent="0.25">
      <c r="B246" s="45" t="s">
        <v>170</v>
      </c>
      <c r="C246" s="45" t="s">
        <v>22</v>
      </c>
      <c r="D246" s="45" t="s">
        <v>23</v>
      </c>
      <c r="E246" s="47" t="s">
        <v>340</v>
      </c>
      <c r="F246" s="45" t="s">
        <v>129</v>
      </c>
      <c r="G246" s="45" t="s">
        <v>341</v>
      </c>
      <c r="H246" s="45"/>
      <c r="I246" s="45" t="s">
        <v>254</v>
      </c>
      <c r="J246" s="45">
        <v>101</v>
      </c>
      <c r="K246" s="45" t="s">
        <v>244</v>
      </c>
      <c r="L246" s="45" t="s">
        <v>133</v>
      </c>
      <c r="M246" s="45"/>
      <c r="N246" s="45">
        <v>20100010136</v>
      </c>
      <c r="O246" s="45" t="str">
        <f t="shared" si="21"/>
        <v>gestionduenave-query</v>
      </c>
      <c r="P246" s="45" t="s">
        <v>341</v>
      </c>
      <c r="Q246" s="46">
        <f t="shared" si="22"/>
        <v>131</v>
      </c>
      <c r="R246" s="46">
        <f t="shared" si="23"/>
        <v>118</v>
      </c>
      <c r="S246" t="str">
        <f>MID(P246,1,118)</f>
        <v>https://gateway-apim-test.vuce.gob.pe/pass-through-https-cert/cp2/gestionduenave-query/1.0/escala-seguimientos/search?</v>
      </c>
      <c r="T246" t="s">
        <v>159</v>
      </c>
      <c r="U246" t="str">
        <f t="shared" si="24"/>
        <v>https://gateway-apim-test.vuce.gob.pe/pass-through-https-cert/cp2/gestionduenave-query/1.0/escala-seguimientos/search?</v>
      </c>
      <c r="V246" t="s">
        <v>72</v>
      </c>
    </row>
    <row r="247" spans="2:22" x14ac:dyDescent="0.25">
      <c r="B247" s="45" t="s">
        <v>170</v>
      </c>
      <c r="C247" s="45" t="s">
        <v>22</v>
      </c>
      <c r="D247" s="45" t="s">
        <v>23</v>
      </c>
      <c r="E247" s="47" t="s">
        <v>342</v>
      </c>
      <c r="F247" s="45" t="s">
        <v>129</v>
      </c>
      <c r="G247" s="45" t="s">
        <v>343</v>
      </c>
      <c r="H247" s="45"/>
      <c r="I247" s="45" t="s">
        <v>254</v>
      </c>
      <c r="J247" s="45">
        <v>101</v>
      </c>
      <c r="K247" s="45" t="s">
        <v>244</v>
      </c>
      <c r="L247" s="45" t="s">
        <v>133</v>
      </c>
      <c r="M247" s="45"/>
      <c r="N247" s="45">
        <v>20100010136</v>
      </c>
      <c r="O247" s="45" t="str">
        <f t="shared" si="21"/>
        <v>gestionduenave-query</v>
      </c>
      <c r="P247" s="45" t="s">
        <v>343</v>
      </c>
      <c r="Q247" s="46">
        <f t="shared" si="22"/>
        <v>110</v>
      </c>
      <c r="R247" s="46">
        <f t="shared" si="23"/>
        <v>110</v>
      </c>
      <c r="S247" t="str">
        <f t="shared" ref="S247:S253" si="29">+P247</f>
        <v>https://gateway-apim-test.vuce.gob.pe/pass-through-https-cert/cp2/gestionduenave-query/1.0/imprimir-documentos</v>
      </c>
      <c r="T247" t="s">
        <v>343</v>
      </c>
      <c r="U247" t="str">
        <f t="shared" si="24"/>
        <v>https://gateway-apim-test.vuce.gob.pe/pass-through-https-cert/cp2/gestionduenave-query/1.0/imprimir-documentos</v>
      </c>
      <c r="V247" t="s">
        <v>72</v>
      </c>
    </row>
    <row r="248" spans="2:22" x14ac:dyDescent="0.25">
      <c r="B248" s="45" t="s">
        <v>170</v>
      </c>
      <c r="C248" s="45" t="s">
        <v>22</v>
      </c>
      <c r="D248" s="45" t="s">
        <v>23</v>
      </c>
      <c r="E248" s="45" t="s">
        <v>279</v>
      </c>
      <c r="F248" s="45" t="s">
        <v>129</v>
      </c>
      <c r="G248" s="45" t="s">
        <v>344</v>
      </c>
      <c r="H248" s="45" t="s">
        <v>27</v>
      </c>
      <c r="I248" s="45" t="s">
        <v>281</v>
      </c>
      <c r="J248" s="45">
        <v>101</v>
      </c>
      <c r="K248" s="45" t="s">
        <v>244</v>
      </c>
      <c r="L248" s="45" t="s">
        <v>133</v>
      </c>
      <c r="M248" s="45" t="s">
        <v>27</v>
      </c>
      <c r="N248" s="45">
        <v>20100010136</v>
      </c>
      <c r="O248" s="45" t="str">
        <f t="shared" si="21"/>
        <v>gestionduenave-query</v>
      </c>
      <c r="P248" s="45" t="s">
        <v>344</v>
      </c>
      <c r="Q248" s="46">
        <f t="shared" si="22"/>
        <v>97</v>
      </c>
      <c r="R248" s="46">
        <f t="shared" si="23"/>
        <v>97</v>
      </c>
      <c r="S248" t="str">
        <f t="shared" si="29"/>
        <v>https://gateway-apim-test.vuce.gob.pe/pass-through-https-cert/cp2/gestionduenave-query/1.0/motivo</v>
      </c>
      <c r="T248" t="s">
        <v>344</v>
      </c>
      <c r="U248" t="str">
        <f t="shared" si="24"/>
        <v>https://gateway-apim-test.vuce.gob.pe/pass-through-https-cert/cp2/gestionduenave-query/1.0/motivo</v>
      </c>
      <c r="V248" t="s">
        <v>72</v>
      </c>
    </row>
    <row r="249" spans="2:22" x14ac:dyDescent="0.25">
      <c r="B249" s="45" t="s">
        <v>170</v>
      </c>
      <c r="C249" s="45" t="s">
        <v>22</v>
      </c>
      <c r="D249" s="45" t="s">
        <v>23</v>
      </c>
      <c r="E249" s="45" t="s">
        <v>282</v>
      </c>
      <c r="F249" s="45" t="s">
        <v>129</v>
      </c>
      <c r="G249" s="45" t="s">
        <v>344</v>
      </c>
      <c r="H249" s="45" t="s">
        <v>27</v>
      </c>
      <c r="I249" s="45" t="s">
        <v>281</v>
      </c>
      <c r="J249" s="45">
        <v>101</v>
      </c>
      <c r="K249" s="45" t="s">
        <v>244</v>
      </c>
      <c r="L249" s="45" t="s">
        <v>133</v>
      </c>
      <c r="M249" s="45" t="s">
        <v>27</v>
      </c>
      <c r="N249" s="45">
        <v>20100010136</v>
      </c>
      <c r="O249" s="45" t="str">
        <f t="shared" si="21"/>
        <v>gestionduenave-query</v>
      </c>
      <c r="P249" s="45" t="s">
        <v>344</v>
      </c>
      <c r="Q249" s="46">
        <f t="shared" si="22"/>
        <v>97</v>
      </c>
      <c r="R249" s="46">
        <f t="shared" si="23"/>
        <v>97</v>
      </c>
      <c r="S249" t="str">
        <f t="shared" si="29"/>
        <v>https://gateway-apim-test.vuce.gob.pe/pass-through-https-cert/cp2/gestionduenave-query/1.0/motivo</v>
      </c>
      <c r="T249" t="s">
        <v>344</v>
      </c>
      <c r="U249" t="str">
        <f t="shared" si="24"/>
        <v>https://gateway-apim-test.vuce.gob.pe/pass-through-https-cert/cp2/gestionduenave-query/1.0/motivo</v>
      </c>
      <c r="V249" t="s">
        <v>72</v>
      </c>
    </row>
    <row r="250" spans="2:22" x14ac:dyDescent="0.25">
      <c r="B250" s="45" t="s">
        <v>170</v>
      </c>
      <c r="C250" s="45" t="s">
        <v>22</v>
      </c>
      <c r="D250" s="45" t="s">
        <v>23</v>
      </c>
      <c r="E250" s="45" t="s">
        <v>232</v>
      </c>
      <c r="F250" s="45" t="s">
        <v>129</v>
      </c>
      <c r="G250" s="45" t="s">
        <v>344</v>
      </c>
      <c r="H250" s="45" t="s">
        <v>27</v>
      </c>
      <c r="I250" s="45" t="s">
        <v>246</v>
      </c>
      <c r="J250" s="45">
        <v>101</v>
      </c>
      <c r="K250" s="45" t="s">
        <v>244</v>
      </c>
      <c r="L250" s="45" t="s">
        <v>133</v>
      </c>
      <c r="M250" s="45" t="s">
        <v>27</v>
      </c>
      <c r="N250" s="45">
        <v>20100010136</v>
      </c>
      <c r="O250" s="45" t="str">
        <f t="shared" si="21"/>
        <v>gestionduenave-query</v>
      </c>
      <c r="P250" s="45" t="s">
        <v>344</v>
      </c>
      <c r="Q250" s="46">
        <f t="shared" si="22"/>
        <v>97</v>
      </c>
      <c r="R250" s="46">
        <f t="shared" si="23"/>
        <v>97</v>
      </c>
      <c r="S250" t="str">
        <f t="shared" si="29"/>
        <v>https://gateway-apim-test.vuce.gob.pe/pass-through-https-cert/cp2/gestionduenave-query/1.0/motivo</v>
      </c>
      <c r="T250" t="s">
        <v>344</v>
      </c>
      <c r="U250" t="str">
        <f t="shared" si="24"/>
        <v>https://gateway-apim-test.vuce.gob.pe/pass-through-https-cert/cp2/gestionduenave-query/1.0/motivo</v>
      </c>
      <c r="V250" t="s">
        <v>72</v>
      </c>
    </row>
    <row r="251" spans="2:22" x14ac:dyDescent="0.25">
      <c r="B251" s="45" t="s">
        <v>170</v>
      </c>
      <c r="C251" s="45" t="s">
        <v>22</v>
      </c>
      <c r="D251" s="45" t="s">
        <v>23</v>
      </c>
      <c r="E251" s="45" t="s">
        <v>279</v>
      </c>
      <c r="F251" s="45" t="s">
        <v>129</v>
      </c>
      <c r="G251" s="45" t="s">
        <v>345</v>
      </c>
      <c r="H251" s="45" t="s">
        <v>27</v>
      </c>
      <c r="I251" s="45" t="s">
        <v>281</v>
      </c>
      <c r="J251" s="45">
        <v>101</v>
      </c>
      <c r="K251" s="45" t="s">
        <v>244</v>
      </c>
      <c r="L251" s="45" t="s">
        <v>133</v>
      </c>
      <c r="M251" s="45" t="s">
        <v>27</v>
      </c>
      <c r="N251" s="45">
        <v>20100010136</v>
      </c>
      <c r="O251" s="45" t="str">
        <f t="shared" si="21"/>
        <v>gestionduenave-query</v>
      </c>
      <c r="P251" s="45" t="s">
        <v>345</v>
      </c>
      <c r="Q251" s="46">
        <f t="shared" si="22"/>
        <v>116</v>
      </c>
      <c r="R251" s="46">
        <f t="shared" si="23"/>
        <v>116</v>
      </c>
      <c r="S251" t="str">
        <f t="shared" si="29"/>
        <v>https://gateway-apim-test.vuce.gob.pe/pass-through-https-cert/cp2/gestionduenave-query/1.0/motivo-escala/escala/1332</v>
      </c>
      <c r="T251" t="s">
        <v>345</v>
      </c>
      <c r="U251" t="str">
        <f t="shared" si="24"/>
        <v>https://gateway-apim-test.vuce.gob.pe/pass-through-https-cert/cp2/gestionduenave-query/1.0/motivo-escala/escala/1332</v>
      </c>
      <c r="V251" t="s">
        <v>72</v>
      </c>
    </row>
    <row r="252" spans="2:22" x14ac:dyDescent="0.25">
      <c r="B252" s="45" t="s">
        <v>170</v>
      </c>
      <c r="C252" s="45" t="s">
        <v>22</v>
      </c>
      <c r="D252" s="45" t="s">
        <v>23</v>
      </c>
      <c r="E252" s="45" t="s">
        <v>282</v>
      </c>
      <c r="F252" s="45" t="s">
        <v>129</v>
      </c>
      <c r="G252" s="45" t="s">
        <v>345</v>
      </c>
      <c r="H252" s="45" t="s">
        <v>27</v>
      </c>
      <c r="I252" s="45" t="s">
        <v>281</v>
      </c>
      <c r="J252" s="45">
        <v>101</v>
      </c>
      <c r="K252" s="45" t="s">
        <v>244</v>
      </c>
      <c r="L252" s="45" t="s">
        <v>133</v>
      </c>
      <c r="M252" s="45" t="s">
        <v>27</v>
      </c>
      <c r="N252" s="45">
        <v>20100010136</v>
      </c>
      <c r="O252" s="45" t="str">
        <f t="shared" si="21"/>
        <v>gestionduenave-query</v>
      </c>
      <c r="P252" s="45" t="s">
        <v>345</v>
      </c>
      <c r="Q252" s="46">
        <f t="shared" si="22"/>
        <v>116</v>
      </c>
      <c r="R252" s="46">
        <f t="shared" si="23"/>
        <v>116</v>
      </c>
      <c r="S252" t="str">
        <f t="shared" si="29"/>
        <v>https://gateway-apim-test.vuce.gob.pe/pass-through-https-cert/cp2/gestionduenave-query/1.0/motivo-escala/escala/1332</v>
      </c>
      <c r="T252" t="s">
        <v>345</v>
      </c>
      <c r="U252" t="str">
        <f t="shared" si="24"/>
        <v>https://gateway-apim-test.vuce.gob.pe/pass-through-https-cert/cp2/gestionduenave-query/1.0/motivo-escala/escala/1332</v>
      </c>
      <c r="V252" t="s">
        <v>72</v>
      </c>
    </row>
    <row r="253" spans="2:22" x14ac:dyDescent="0.25">
      <c r="B253" s="45" t="s">
        <v>170</v>
      </c>
      <c r="C253" s="45" t="s">
        <v>22</v>
      </c>
      <c r="D253" s="45" t="s">
        <v>23</v>
      </c>
      <c r="E253" s="45" t="s">
        <v>232</v>
      </c>
      <c r="F253" s="45" t="s">
        <v>129</v>
      </c>
      <c r="G253" s="45" t="s">
        <v>345</v>
      </c>
      <c r="H253" s="45" t="s">
        <v>27</v>
      </c>
      <c r="I253" s="45" t="s">
        <v>246</v>
      </c>
      <c r="J253" s="45">
        <v>101</v>
      </c>
      <c r="K253" s="45" t="s">
        <v>244</v>
      </c>
      <c r="L253" s="45" t="s">
        <v>133</v>
      </c>
      <c r="M253" s="45" t="s">
        <v>27</v>
      </c>
      <c r="N253" s="45">
        <v>20100010136</v>
      </c>
      <c r="O253" s="45" t="str">
        <f t="shared" si="21"/>
        <v>gestionduenave-query</v>
      </c>
      <c r="P253" s="45" t="s">
        <v>345</v>
      </c>
      <c r="Q253" s="46">
        <f t="shared" si="22"/>
        <v>116</v>
      </c>
      <c r="R253" s="46">
        <f t="shared" si="23"/>
        <v>116</v>
      </c>
      <c r="S253" t="str">
        <f t="shared" si="29"/>
        <v>https://gateway-apim-test.vuce.gob.pe/pass-through-https-cert/cp2/gestionduenave-query/1.0/motivo-escala/escala/1332</v>
      </c>
      <c r="T253" t="s">
        <v>345</v>
      </c>
      <c r="U253" t="str">
        <f t="shared" si="24"/>
        <v>https://gateway-apim-test.vuce.gob.pe/pass-through-https-cert/cp2/gestionduenave-query/1.0/motivo-escala/escala/1332</v>
      </c>
      <c r="V253" t="s">
        <v>72</v>
      </c>
    </row>
    <row r="254" spans="2:22" x14ac:dyDescent="0.25">
      <c r="B254" s="45" t="s">
        <v>170</v>
      </c>
      <c r="C254" s="45" t="s">
        <v>22</v>
      </c>
      <c r="D254" s="45" t="s">
        <v>23</v>
      </c>
      <c r="E254" s="45" t="s">
        <v>279</v>
      </c>
      <c r="F254" s="45" t="s">
        <v>129</v>
      </c>
      <c r="G254" s="45" t="s">
        <v>346</v>
      </c>
      <c r="H254" s="45" t="s">
        <v>27</v>
      </c>
      <c r="I254" s="45" t="s">
        <v>281</v>
      </c>
      <c r="J254" s="45">
        <v>101</v>
      </c>
      <c r="K254" s="45" t="s">
        <v>244</v>
      </c>
      <c r="L254" s="45" t="s">
        <v>133</v>
      </c>
      <c r="M254" s="45" t="s">
        <v>27</v>
      </c>
      <c r="N254" s="45">
        <v>20100010136</v>
      </c>
      <c r="O254" s="45" t="str">
        <f t="shared" si="21"/>
        <v>gestionduenave-query</v>
      </c>
      <c r="P254" s="45" t="s">
        <v>346</v>
      </c>
      <c r="Q254" s="46">
        <f t="shared" si="22"/>
        <v>114</v>
      </c>
      <c r="R254" s="46">
        <f t="shared" si="23"/>
        <v>106</v>
      </c>
      <c r="S254" t="str">
        <f>MID(P254,1,106)</f>
        <v>https://gateway-apim-test.vuce.gob.pe/pass-through-https-cert/cp2/gestionduenave-query/1.0/operacion/1332?</v>
      </c>
      <c r="T254" t="s">
        <v>347</v>
      </c>
      <c r="U254" t="str">
        <f t="shared" si="24"/>
        <v>https://gateway-apim-test.vuce.gob.pe/pass-through-https-cert/cp2/gestionduenave-query/1.0/operacion/1332?</v>
      </c>
      <c r="V254" t="s">
        <v>72</v>
      </c>
    </row>
    <row r="255" spans="2:22" x14ac:dyDescent="0.25">
      <c r="B255" s="45" t="s">
        <v>170</v>
      </c>
      <c r="C255" s="45" t="s">
        <v>22</v>
      </c>
      <c r="D255" s="45" t="s">
        <v>23</v>
      </c>
      <c r="E255" s="45" t="s">
        <v>232</v>
      </c>
      <c r="F255" s="45" t="s">
        <v>129</v>
      </c>
      <c r="G255" s="45" t="s">
        <v>346</v>
      </c>
      <c r="H255" s="45" t="s">
        <v>27</v>
      </c>
      <c r="I255" s="45" t="s">
        <v>281</v>
      </c>
      <c r="J255" s="45">
        <v>101</v>
      </c>
      <c r="K255" s="45" t="s">
        <v>244</v>
      </c>
      <c r="L255" s="45" t="s">
        <v>133</v>
      </c>
      <c r="M255" s="45" t="s">
        <v>27</v>
      </c>
      <c r="N255" s="45">
        <v>20100010136</v>
      </c>
      <c r="O255" s="45" t="str">
        <f t="shared" si="21"/>
        <v>gestionduenave-query</v>
      </c>
      <c r="P255" s="45" t="s">
        <v>346</v>
      </c>
      <c r="Q255" s="46">
        <f t="shared" si="22"/>
        <v>114</v>
      </c>
      <c r="R255" s="46">
        <f t="shared" si="23"/>
        <v>106</v>
      </c>
      <c r="S255" t="str">
        <f>MID(P255,1,106)</f>
        <v>https://gateway-apim-test.vuce.gob.pe/pass-through-https-cert/cp2/gestionduenave-query/1.0/operacion/1332?</v>
      </c>
      <c r="T255" t="s">
        <v>347</v>
      </c>
      <c r="U255" t="str">
        <f t="shared" si="24"/>
        <v>https://gateway-apim-test.vuce.gob.pe/pass-through-https-cert/cp2/gestionduenave-query/1.0/operacion/1332?</v>
      </c>
      <c r="V255" t="s">
        <v>72</v>
      </c>
    </row>
    <row r="256" spans="2:22" x14ac:dyDescent="0.25">
      <c r="B256" s="45" t="s">
        <v>170</v>
      </c>
      <c r="C256" s="45" t="s">
        <v>22</v>
      </c>
      <c r="D256" s="45" t="s">
        <v>23</v>
      </c>
      <c r="E256" s="45" t="s">
        <v>232</v>
      </c>
      <c r="F256" s="45" t="s">
        <v>129</v>
      </c>
      <c r="G256" s="45" t="s">
        <v>346</v>
      </c>
      <c r="H256" s="45" t="s">
        <v>27</v>
      </c>
      <c r="I256" s="45" t="s">
        <v>246</v>
      </c>
      <c r="J256" s="45">
        <v>101</v>
      </c>
      <c r="K256" s="45" t="s">
        <v>244</v>
      </c>
      <c r="L256" s="45" t="s">
        <v>133</v>
      </c>
      <c r="M256" s="45" t="s">
        <v>27</v>
      </c>
      <c r="N256" s="45">
        <v>20100010136</v>
      </c>
      <c r="O256" s="45" t="str">
        <f t="shared" si="21"/>
        <v>gestionduenave-query</v>
      </c>
      <c r="P256" s="45" t="s">
        <v>346</v>
      </c>
      <c r="Q256" s="46">
        <f t="shared" si="22"/>
        <v>114</v>
      </c>
      <c r="R256" s="46">
        <f t="shared" si="23"/>
        <v>106</v>
      </c>
      <c r="S256" t="str">
        <f>MID(P256,1,106)</f>
        <v>https://gateway-apim-test.vuce.gob.pe/pass-through-https-cert/cp2/gestionduenave-query/1.0/operacion/1332?</v>
      </c>
      <c r="T256" t="s">
        <v>347</v>
      </c>
      <c r="U256" t="str">
        <f t="shared" si="24"/>
        <v>https://gateway-apim-test.vuce.gob.pe/pass-through-https-cert/cp2/gestionduenave-query/1.0/operacion/1332?</v>
      </c>
      <c r="V256" t="s">
        <v>72</v>
      </c>
    </row>
    <row r="257" spans="2:22" x14ac:dyDescent="0.25">
      <c r="B257" s="45" t="s">
        <v>170</v>
      </c>
      <c r="C257" s="45" t="s">
        <v>22</v>
      </c>
      <c r="D257" s="45" t="s">
        <v>23</v>
      </c>
      <c r="E257" s="47" t="s">
        <v>348</v>
      </c>
      <c r="F257" s="45" t="s">
        <v>129</v>
      </c>
      <c r="G257" s="45" t="s">
        <v>349</v>
      </c>
      <c r="H257" s="45"/>
      <c r="I257" s="45" t="s">
        <v>254</v>
      </c>
      <c r="J257" s="45">
        <v>101</v>
      </c>
      <c r="K257" s="45" t="s">
        <v>244</v>
      </c>
      <c r="L257" s="45" t="s">
        <v>133</v>
      </c>
      <c r="M257" s="45"/>
      <c r="N257" s="45">
        <v>20100010136</v>
      </c>
      <c r="O257" s="45" t="str">
        <f t="shared" si="21"/>
        <v>gestionduenave-query</v>
      </c>
      <c r="P257" s="45" t="s">
        <v>349</v>
      </c>
      <c r="Q257" s="46">
        <f t="shared" si="22"/>
        <v>114</v>
      </c>
      <c r="R257" s="46">
        <f t="shared" si="23"/>
        <v>106</v>
      </c>
      <c r="S257" t="str">
        <f>MID(P257,1,106)</f>
        <v>https://gateway-apim-test.vuce.gob.pe/pass-through-https-cert/cp2/gestionduenave-query/1.0/operacion/2303?</v>
      </c>
      <c r="T257" t="s">
        <v>350</v>
      </c>
      <c r="U257" t="str">
        <f t="shared" si="24"/>
        <v>https://gateway-apim-test.vuce.gob.pe/pass-through-https-cert/cp2/gestionduenave-query/1.0/operacion/2303?</v>
      </c>
      <c r="V257" t="s">
        <v>72</v>
      </c>
    </row>
    <row r="258" spans="2:22" x14ac:dyDescent="0.25">
      <c r="B258" s="45" t="s">
        <v>170</v>
      </c>
      <c r="C258" s="45" t="s">
        <v>22</v>
      </c>
      <c r="D258" s="45" t="s">
        <v>23</v>
      </c>
      <c r="E258" s="45" t="s">
        <v>279</v>
      </c>
      <c r="F258" s="45" t="s">
        <v>129</v>
      </c>
      <c r="G258" s="45" t="s">
        <v>351</v>
      </c>
      <c r="H258" s="45" t="s">
        <v>27</v>
      </c>
      <c r="I258" s="45" t="s">
        <v>281</v>
      </c>
      <c r="J258" s="45">
        <v>101</v>
      </c>
      <c r="K258" s="45" t="s">
        <v>244</v>
      </c>
      <c r="L258" s="45" t="s">
        <v>133</v>
      </c>
      <c r="M258" s="45" t="s">
        <v>27</v>
      </c>
      <c r="N258" s="45">
        <v>20100010136</v>
      </c>
      <c r="O258" s="45" t="str">
        <f t="shared" ref="O258:O321" si="30">MID(G258,FIND("/cp2/",G258)+5,FIND("/",G258,FIND("/cp2/",G258)+5)-FIND("/cp2/",G258)-5)</f>
        <v>gestionduenave-query</v>
      </c>
      <c r="P258" s="45" t="s">
        <v>351</v>
      </c>
      <c r="Q258" s="46">
        <f t="shared" ref="Q258:Q321" si="31">LEN(P258)</f>
        <v>111</v>
      </c>
      <c r="R258" s="46">
        <f t="shared" ref="R258:R321" si="32">LEN(S258)</f>
        <v>111</v>
      </c>
      <c r="S258" t="str">
        <f>+P258</f>
        <v>https://gateway-apim-test.vuce.gob.pe/pass-through-https-cert/cp2/gestionduenave-query/1.0/operacion/lista/1332</v>
      </c>
      <c r="T258" t="s">
        <v>351</v>
      </c>
      <c r="U258" t="str">
        <f t="shared" si="24"/>
        <v>https://gateway-apim-test.vuce.gob.pe/pass-through-https-cert/cp2/gestionduenave-query/1.0/operacion/lista/1332</v>
      </c>
      <c r="V258" t="s">
        <v>72</v>
      </c>
    </row>
    <row r="259" spans="2:22" x14ac:dyDescent="0.25">
      <c r="B259" s="45" t="s">
        <v>170</v>
      </c>
      <c r="C259" s="45" t="s">
        <v>22</v>
      </c>
      <c r="D259" s="45" t="s">
        <v>23</v>
      </c>
      <c r="E259" s="45" t="s">
        <v>232</v>
      </c>
      <c r="F259" s="45" t="s">
        <v>129</v>
      </c>
      <c r="G259" s="45" t="s">
        <v>351</v>
      </c>
      <c r="H259" s="45" t="s">
        <v>27</v>
      </c>
      <c r="I259" s="45" t="s">
        <v>246</v>
      </c>
      <c r="J259" s="45">
        <v>101</v>
      </c>
      <c r="K259" s="45" t="s">
        <v>244</v>
      </c>
      <c r="L259" s="45" t="s">
        <v>133</v>
      </c>
      <c r="M259" s="45" t="s">
        <v>27</v>
      </c>
      <c r="N259" s="45">
        <v>20100010136</v>
      </c>
      <c r="O259" s="45" t="str">
        <f t="shared" si="30"/>
        <v>gestionduenave-query</v>
      </c>
      <c r="P259" s="45" t="s">
        <v>351</v>
      </c>
      <c r="Q259" s="46">
        <f t="shared" si="31"/>
        <v>111</v>
      </c>
      <c r="R259" s="46">
        <f t="shared" si="32"/>
        <v>111</v>
      </c>
      <c r="S259" t="str">
        <f>+P259</f>
        <v>https://gateway-apim-test.vuce.gob.pe/pass-through-https-cert/cp2/gestionduenave-query/1.0/operacion/lista/1332</v>
      </c>
      <c r="T259" t="s">
        <v>351</v>
      </c>
      <c r="U259" t="str">
        <f t="shared" ref="U259:U322" si="33">TRIM(T259)</f>
        <v>https://gateway-apim-test.vuce.gob.pe/pass-through-https-cert/cp2/gestionduenave-query/1.0/operacion/lista/1332</v>
      </c>
      <c r="V259" t="s">
        <v>72</v>
      </c>
    </row>
    <row r="260" spans="2:22" x14ac:dyDescent="0.25">
      <c r="B260" s="45" t="s">
        <v>170</v>
      </c>
      <c r="C260" s="45" t="s">
        <v>22</v>
      </c>
      <c r="D260" s="45" t="s">
        <v>23</v>
      </c>
      <c r="E260" s="45" t="s">
        <v>279</v>
      </c>
      <c r="F260" s="45" t="s">
        <v>129</v>
      </c>
      <c r="G260" s="45" t="s">
        <v>352</v>
      </c>
      <c r="H260" s="45" t="s">
        <v>27</v>
      </c>
      <c r="I260" s="45" t="s">
        <v>281</v>
      </c>
      <c r="J260" s="45">
        <v>101</v>
      </c>
      <c r="K260" s="45" t="s">
        <v>244</v>
      </c>
      <c r="L260" s="45" t="s">
        <v>133</v>
      </c>
      <c r="M260" s="45" t="s">
        <v>27</v>
      </c>
      <c r="N260" s="45">
        <v>20100010136</v>
      </c>
      <c r="O260" s="45" t="str">
        <f t="shared" si="30"/>
        <v>gestionduenave-query</v>
      </c>
      <c r="P260" s="45" t="s">
        <v>352</v>
      </c>
      <c r="Q260" s="46">
        <f t="shared" si="31"/>
        <v>113</v>
      </c>
      <c r="R260" s="46">
        <f t="shared" si="32"/>
        <v>113</v>
      </c>
      <c r="S260" t="str">
        <f>+P260</f>
        <v>https://gateway-apim-test.vuce.gob.pe/pass-through-https-cert/cp2/gestionduenave-query/1.0/operacion/terminal/CLL</v>
      </c>
      <c r="T260" t="s">
        <v>352</v>
      </c>
      <c r="U260" t="str">
        <f t="shared" si="33"/>
        <v>https://gateway-apim-test.vuce.gob.pe/pass-through-https-cert/cp2/gestionduenave-query/1.0/operacion/terminal/CLL</v>
      </c>
      <c r="V260" t="s">
        <v>72</v>
      </c>
    </row>
    <row r="261" spans="2:22" x14ac:dyDescent="0.25">
      <c r="B261" s="45" t="s">
        <v>170</v>
      </c>
      <c r="C261" s="45" t="s">
        <v>22</v>
      </c>
      <c r="D261" s="45" t="s">
        <v>23</v>
      </c>
      <c r="E261" s="45" t="s">
        <v>232</v>
      </c>
      <c r="F261" s="45" t="s">
        <v>129</v>
      </c>
      <c r="G261" s="45" t="s">
        <v>352</v>
      </c>
      <c r="H261" s="45" t="s">
        <v>27</v>
      </c>
      <c r="I261" s="45" t="s">
        <v>246</v>
      </c>
      <c r="J261" s="45">
        <v>101</v>
      </c>
      <c r="K261" s="45" t="s">
        <v>244</v>
      </c>
      <c r="L261" s="45" t="s">
        <v>133</v>
      </c>
      <c r="M261" s="45" t="s">
        <v>27</v>
      </c>
      <c r="N261" s="45">
        <v>20100010136</v>
      </c>
      <c r="O261" s="45" t="str">
        <f t="shared" si="30"/>
        <v>gestionduenave-query</v>
      </c>
      <c r="P261" s="45" t="s">
        <v>352</v>
      </c>
      <c r="Q261" s="46">
        <f t="shared" si="31"/>
        <v>113</v>
      </c>
      <c r="R261" s="46">
        <f t="shared" si="32"/>
        <v>113</v>
      </c>
      <c r="S261" t="str">
        <f>+P261</f>
        <v>https://gateway-apim-test.vuce.gob.pe/pass-through-https-cert/cp2/gestionduenave-query/1.0/operacion/terminal/CLL</v>
      </c>
      <c r="T261" t="s">
        <v>352</v>
      </c>
      <c r="U261" t="str">
        <f t="shared" si="33"/>
        <v>https://gateway-apim-test.vuce.gob.pe/pass-through-https-cert/cp2/gestionduenave-query/1.0/operacion/terminal/CLL</v>
      </c>
      <c r="V261" t="s">
        <v>72</v>
      </c>
    </row>
    <row r="262" spans="2:22" x14ac:dyDescent="0.25">
      <c r="B262" s="45" t="s">
        <v>170</v>
      </c>
      <c r="C262" s="45" t="s">
        <v>22</v>
      </c>
      <c r="D262" s="45" t="s">
        <v>23</v>
      </c>
      <c r="E262" s="45" t="s">
        <v>266</v>
      </c>
      <c r="F262" s="45" t="s">
        <v>129</v>
      </c>
      <c r="G262" s="45" t="s">
        <v>353</v>
      </c>
      <c r="H262" s="45" t="s">
        <v>27</v>
      </c>
      <c r="I262" s="45" t="s">
        <v>268</v>
      </c>
      <c r="J262" s="45">
        <v>110</v>
      </c>
      <c r="K262" s="45" t="s">
        <v>259</v>
      </c>
      <c r="L262" s="45" t="s">
        <v>133</v>
      </c>
      <c r="M262" s="45" t="s">
        <v>27</v>
      </c>
      <c r="N262" s="45">
        <v>20509645150</v>
      </c>
      <c r="O262" s="45" t="str">
        <f t="shared" si="30"/>
        <v>gestionduenave-query</v>
      </c>
      <c r="P262" s="45" t="s">
        <v>353</v>
      </c>
      <c r="Q262" s="46">
        <f t="shared" si="31"/>
        <v>140</v>
      </c>
      <c r="R262" s="46">
        <f t="shared" si="32"/>
        <v>127</v>
      </c>
      <c r="S262" t="str">
        <f>MID(P262,1,127)</f>
        <v>https://gateway-apim-test.vuce.gob.pe/pass-through-https-cert/cp2/gestionduenave-query/1.0/supervision-due/documentos-vencidos?</v>
      </c>
      <c r="T262" t="s">
        <v>354</v>
      </c>
      <c r="U262" t="str">
        <f t="shared" si="33"/>
        <v>https://gateway-apim-test.vuce.gob.pe/pass-through-https-cert/cp2/gestionduenave-query/1.0/supervision-due/documentos-vencidos?</v>
      </c>
      <c r="V262" t="s">
        <v>72</v>
      </c>
    </row>
    <row r="263" spans="2:22" x14ac:dyDescent="0.25">
      <c r="B263" s="45" t="s">
        <v>170</v>
      </c>
      <c r="C263" s="45" t="s">
        <v>22</v>
      </c>
      <c r="D263" s="45" t="s">
        <v>23</v>
      </c>
      <c r="E263" s="45" t="s">
        <v>256</v>
      </c>
      <c r="F263" s="45" t="s">
        <v>142</v>
      </c>
      <c r="G263" s="45" t="s">
        <v>355</v>
      </c>
      <c r="H263" s="45"/>
      <c r="I263" s="45" t="s">
        <v>258</v>
      </c>
      <c r="J263" s="45">
        <v>110</v>
      </c>
      <c r="K263" s="45" t="s">
        <v>259</v>
      </c>
      <c r="L263" s="45" t="s">
        <v>133</v>
      </c>
      <c r="M263" s="45" t="s">
        <v>356</v>
      </c>
      <c r="N263" s="45">
        <v>20509645150</v>
      </c>
      <c r="O263" s="45" t="str">
        <f t="shared" si="30"/>
        <v>impedimentozarpe-command</v>
      </c>
      <c r="P263" s="45" t="s">
        <v>355</v>
      </c>
      <c r="Q263" s="46">
        <f t="shared" si="31"/>
        <v>123</v>
      </c>
      <c r="R263" s="46">
        <f t="shared" si="32"/>
        <v>123</v>
      </c>
      <c r="S263" t="str">
        <f>+P263</f>
        <v>https://gateway-apim-test.vuce.gob.pe/pass-through-https-cert/cp2/impedimentozarpe-command/1.0/impedimentoszarpe/documentos</v>
      </c>
      <c r="T263" t="s">
        <v>355</v>
      </c>
      <c r="U263" t="str">
        <f t="shared" si="33"/>
        <v>https://gateway-apim-test.vuce.gob.pe/pass-through-https-cert/cp2/impedimentozarpe-command/1.0/impedimentoszarpe/documentos</v>
      </c>
      <c r="V263" t="s">
        <v>357</v>
      </c>
    </row>
    <row r="264" spans="2:22" x14ac:dyDescent="0.25">
      <c r="B264" s="45" t="s">
        <v>170</v>
      </c>
      <c r="C264" s="45" t="s">
        <v>22</v>
      </c>
      <c r="D264" s="45" t="s">
        <v>23</v>
      </c>
      <c r="E264" s="45" t="s">
        <v>256</v>
      </c>
      <c r="F264" s="45" t="s">
        <v>142</v>
      </c>
      <c r="G264" s="45" t="s">
        <v>358</v>
      </c>
      <c r="H264" s="45" t="s">
        <v>359</v>
      </c>
      <c r="I264" s="45" t="s">
        <v>258</v>
      </c>
      <c r="J264" s="45">
        <v>110</v>
      </c>
      <c r="K264" s="45" t="s">
        <v>259</v>
      </c>
      <c r="L264" s="45" t="s">
        <v>133</v>
      </c>
      <c r="M264" s="45" t="s">
        <v>145</v>
      </c>
      <c r="N264" s="45">
        <v>20509645150</v>
      </c>
      <c r="O264" s="45" t="str">
        <f t="shared" si="30"/>
        <v>impedimentozarpe-command</v>
      </c>
      <c r="P264" s="45" t="s">
        <v>358</v>
      </c>
      <c r="Q264" s="46">
        <f t="shared" si="31"/>
        <v>125</v>
      </c>
      <c r="R264" s="46">
        <f t="shared" si="32"/>
        <v>125</v>
      </c>
      <c r="S264" t="str">
        <f>+P264</f>
        <v>https://gateway-apim-test.vuce.gob.pe/pass-through-https-cert/cp2/impedimentozarpe-command/1.0/impedimentoszarpe/impedimentos</v>
      </c>
      <c r="T264" t="s">
        <v>358</v>
      </c>
      <c r="U264" t="str">
        <f t="shared" si="33"/>
        <v>https://gateway-apim-test.vuce.gob.pe/pass-through-https-cert/cp2/impedimentozarpe-command/1.0/impedimentoszarpe/impedimentos</v>
      </c>
      <c r="V264" t="s">
        <v>357</v>
      </c>
    </row>
    <row r="265" spans="2:22" x14ac:dyDescent="0.25">
      <c r="B265" s="45" t="s">
        <v>170</v>
      </c>
      <c r="C265" s="45" t="s">
        <v>22</v>
      </c>
      <c r="D265" s="45" t="s">
        <v>23</v>
      </c>
      <c r="E265" s="47" t="s">
        <v>260</v>
      </c>
      <c r="F265" s="45" t="s">
        <v>129</v>
      </c>
      <c r="G265" s="45" t="s">
        <v>360</v>
      </c>
      <c r="H265" s="45" t="s">
        <v>31</v>
      </c>
      <c r="I265" s="45"/>
      <c r="J265" s="45"/>
      <c r="K265" s="45"/>
      <c r="L265" s="45" t="s">
        <v>133</v>
      </c>
      <c r="M265" s="45"/>
      <c r="N265" s="45"/>
      <c r="O265" s="45" t="str">
        <f t="shared" si="30"/>
        <v>licenciaoperacionagencia-query</v>
      </c>
      <c r="P265" s="45" t="s">
        <v>360</v>
      </c>
      <c r="Q265" s="46">
        <f t="shared" si="31"/>
        <v>186</v>
      </c>
      <c r="R265" s="46">
        <f t="shared" si="32"/>
        <v>147</v>
      </c>
      <c r="S265" t="str">
        <f>MID(P265,1,147)</f>
        <v>https://gateway-apim-test.vuce.gob.pe/pass-through-https-cert/cp2/licenciaoperacionagencia-query/1.0/agencias-con-licencia-de-operacion-por-puerto?</v>
      </c>
      <c r="T265" t="s">
        <v>361</v>
      </c>
      <c r="U265" t="str">
        <f t="shared" si="33"/>
        <v>https://gateway-apim-test.vuce.gob.pe/pass-through-https-cert/cp2/licenciaoperacionagencia-query/1.0/agencias-con-licencia-de-operacion-por-puerto?</v>
      </c>
      <c r="V265" t="s">
        <v>362</v>
      </c>
    </row>
    <row r="266" spans="2:22" x14ac:dyDescent="0.25">
      <c r="B266" s="45" t="s">
        <v>170</v>
      </c>
      <c r="C266" s="45" t="s">
        <v>22</v>
      </c>
      <c r="D266" s="45" t="s">
        <v>23</v>
      </c>
      <c r="E266" s="45" t="s">
        <v>240</v>
      </c>
      <c r="F266" s="45" t="s">
        <v>142</v>
      </c>
      <c r="G266" s="45" t="s">
        <v>164</v>
      </c>
      <c r="H266" s="45" t="s">
        <v>363</v>
      </c>
      <c r="I266" s="45" t="s">
        <v>243</v>
      </c>
      <c r="J266" s="45">
        <v>101</v>
      </c>
      <c r="K266" s="45" t="s">
        <v>244</v>
      </c>
      <c r="L266" s="45" t="s">
        <v>133</v>
      </c>
      <c r="M266" s="45" t="s">
        <v>145</v>
      </c>
      <c r="N266" s="45">
        <v>20100010136</v>
      </c>
      <c r="O266" s="45" t="str">
        <f t="shared" si="30"/>
        <v>processdue</v>
      </c>
      <c r="P266" s="45" t="s">
        <v>164</v>
      </c>
      <c r="Q266" s="46">
        <f t="shared" si="31"/>
        <v>93</v>
      </c>
      <c r="R266" s="46">
        <f t="shared" si="32"/>
        <v>93</v>
      </c>
      <c r="S266" t="str">
        <f>+P266</f>
        <v>https://gateway-apim-test.vuce.gob.pe/pass-through-https-cert/cp2/processdue/1.0/camunda/init</v>
      </c>
      <c r="T266" t="s">
        <v>164</v>
      </c>
      <c r="U266" t="str">
        <f t="shared" si="33"/>
        <v>https://gateway-apim-test.vuce.gob.pe/pass-through-https-cert/cp2/processdue/1.0/camunda/init</v>
      </c>
      <c r="V266" t="s">
        <v>94</v>
      </c>
    </row>
    <row r="267" spans="2:22" x14ac:dyDescent="0.25">
      <c r="B267" s="45" t="s">
        <v>170</v>
      </c>
      <c r="C267" s="45" t="s">
        <v>22</v>
      </c>
      <c r="D267" s="45" t="s">
        <v>23</v>
      </c>
      <c r="E267" s="47" t="s">
        <v>348</v>
      </c>
      <c r="F267" s="45" t="s">
        <v>142</v>
      </c>
      <c r="G267" s="45" t="s">
        <v>364</v>
      </c>
      <c r="H267" s="45" t="s">
        <v>365</v>
      </c>
      <c r="I267" s="45"/>
      <c r="J267" s="45"/>
      <c r="K267" s="45"/>
      <c r="L267" s="45" t="s">
        <v>133</v>
      </c>
      <c r="M267" s="45" t="s">
        <v>145</v>
      </c>
      <c r="N267" s="45"/>
      <c r="O267" s="45" t="str">
        <f t="shared" si="30"/>
        <v>reportes</v>
      </c>
      <c r="P267" s="49" t="s">
        <v>364</v>
      </c>
      <c r="Q267" s="46">
        <f t="shared" si="31"/>
        <v>98</v>
      </c>
      <c r="R267" s="46">
        <f t="shared" si="32"/>
        <v>98</v>
      </c>
      <c r="S267" t="str">
        <f>+P267</f>
        <v>https://gateway-apim-test.vuce.gob.pe/pass-through-https-cert/cp2/reportes/1.0/generate/format/pdf</v>
      </c>
      <c r="T267" t="s">
        <v>364</v>
      </c>
      <c r="U267" t="str">
        <f t="shared" si="33"/>
        <v>https://gateway-apim-test.vuce.gob.pe/pass-through-https-cert/cp2/reportes/1.0/generate/format/pdf</v>
      </c>
      <c r="V267" t="s">
        <v>366</v>
      </c>
    </row>
    <row r="268" spans="2:22" x14ac:dyDescent="0.25">
      <c r="B268" s="45" t="s">
        <v>170</v>
      </c>
      <c r="C268" s="45" t="s">
        <v>22</v>
      </c>
      <c r="D268" s="45" t="s">
        <v>23</v>
      </c>
      <c r="E268" s="47" t="s">
        <v>340</v>
      </c>
      <c r="F268" s="45" t="s">
        <v>142</v>
      </c>
      <c r="G268" s="45" t="s">
        <v>364</v>
      </c>
      <c r="H268" s="45" t="s">
        <v>367</v>
      </c>
      <c r="I268" s="45"/>
      <c r="J268" s="45"/>
      <c r="K268" s="45"/>
      <c r="L268" s="45" t="s">
        <v>133</v>
      </c>
      <c r="M268" s="45" t="s">
        <v>145</v>
      </c>
      <c r="N268" s="45"/>
      <c r="O268" s="45" t="str">
        <f t="shared" si="30"/>
        <v>reportes</v>
      </c>
      <c r="P268" s="45" t="s">
        <v>364</v>
      </c>
      <c r="Q268" s="46">
        <f t="shared" si="31"/>
        <v>98</v>
      </c>
      <c r="R268" s="46">
        <f t="shared" si="32"/>
        <v>98</v>
      </c>
      <c r="S268" t="str">
        <f>+P268</f>
        <v>https://gateway-apim-test.vuce.gob.pe/pass-through-https-cert/cp2/reportes/1.0/generate/format/pdf</v>
      </c>
      <c r="T268" t="s">
        <v>364</v>
      </c>
      <c r="U268" t="str">
        <f t="shared" si="33"/>
        <v>https://gateway-apim-test.vuce.gob.pe/pass-through-https-cert/cp2/reportes/1.0/generate/format/pdf</v>
      </c>
      <c r="V268" t="s">
        <v>366</v>
      </c>
    </row>
    <row r="269" spans="2:22" x14ac:dyDescent="0.25">
      <c r="B269" s="45" t="s">
        <v>170</v>
      </c>
      <c r="C269" s="45" t="s">
        <v>22</v>
      </c>
      <c r="D269" s="45" t="s">
        <v>23</v>
      </c>
      <c r="E269" s="47" t="s">
        <v>342</v>
      </c>
      <c r="F269" s="45" t="s">
        <v>142</v>
      </c>
      <c r="G269" s="45" t="s">
        <v>368</v>
      </c>
      <c r="H269" s="45" t="s">
        <v>369</v>
      </c>
      <c r="I269" s="45"/>
      <c r="J269" s="45"/>
      <c r="K269" s="45"/>
      <c r="L269" s="45" t="s">
        <v>133</v>
      </c>
      <c r="M269" s="45" t="s">
        <v>145</v>
      </c>
      <c r="N269" s="45"/>
      <c r="O269" s="45" t="str">
        <f t="shared" si="30"/>
        <v>reportes</v>
      </c>
      <c r="P269" s="45" t="s">
        <v>368</v>
      </c>
      <c r="Q269" s="46">
        <f t="shared" si="31"/>
        <v>91</v>
      </c>
      <c r="R269" s="46">
        <f t="shared" si="32"/>
        <v>91</v>
      </c>
      <c r="S269" t="str">
        <f>+P269</f>
        <v>https://gateway-apim-test.vuce.gob.pe/pass-through-https-cert/cp2/reportes/1.0/generate/pdf</v>
      </c>
      <c r="T269" t="s">
        <v>368</v>
      </c>
      <c r="U269" t="str">
        <f t="shared" si="33"/>
        <v>https://gateway-apim-test.vuce.gob.pe/pass-through-https-cert/cp2/reportes/1.0/generate/pdf</v>
      </c>
      <c r="V269" t="s">
        <v>366</v>
      </c>
    </row>
    <row r="270" spans="2:22" x14ac:dyDescent="0.25">
      <c r="B270" s="45" t="s">
        <v>170</v>
      </c>
      <c r="C270" s="45" t="s">
        <v>22</v>
      </c>
      <c r="D270" s="45" t="s">
        <v>23</v>
      </c>
      <c r="E270" s="45" t="s">
        <v>232</v>
      </c>
      <c r="F270" s="45" t="s">
        <v>129</v>
      </c>
      <c r="G270" s="45" t="s">
        <v>370</v>
      </c>
      <c r="H270" s="45" t="s">
        <v>27</v>
      </c>
      <c r="I270" s="45" t="s">
        <v>371</v>
      </c>
      <c r="J270" s="45" t="s">
        <v>27</v>
      </c>
      <c r="K270" s="45" t="s">
        <v>27</v>
      </c>
      <c r="L270" s="45" t="s">
        <v>133</v>
      </c>
      <c r="M270" s="45" t="s">
        <v>27</v>
      </c>
      <c r="N270" s="45" t="s">
        <v>27</v>
      </c>
      <c r="O270" s="45" t="str">
        <f t="shared" si="30"/>
        <v>seguridad</v>
      </c>
      <c r="P270" s="45" t="s">
        <v>370</v>
      </c>
      <c r="Q270" s="46">
        <f t="shared" si="31"/>
        <v>133</v>
      </c>
      <c r="R270" s="46">
        <f t="shared" si="32"/>
        <v>93</v>
      </c>
      <c r="S270" t="str">
        <f>MID(P270,1,93)</f>
        <v>https://gateway-apim-test.vuce.gob.pe/pass-through-https-cert/cp2/seguridad/1.0/cuentas-vuce?</v>
      </c>
      <c r="T270" t="s">
        <v>372</v>
      </c>
      <c r="U270" t="str">
        <f t="shared" si="33"/>
        <v>https://gateway-apim-test.vuce.gob.pe/pass-through-https-cert/cp2/seguridad/1.0/cuentas-vuce?</v>
      </c>
      <c r="V270" t="s">
        <v>373</v>
      </c>
    </row>
    <row r="271" spans="2:22" x14ac:dyDescent="0.25">
      <c r="B271" s="45" t="s">
        <v>170</v>
      </c>
      <c r="C271" s="45" t="s">
        <v>22</v>
      </c>
      <c r="D271" s="45" t="s">
        <v>23</v>
      </c>
      <c r="E271" s="45" t="s">
        <v>232</v>
      </c>
      <c r="F271" s="45" t="s">
        <v>129</v>
      </c>
      <c r="G271" s="45" t="s">
        <v>370</v>
      </c>
      <c r="H271" s="45" t="s">
        <v>27</v>
      </c>
      <c r="I271" s="45" t="s">
        <v>371</v>
      </c>
      <c r="J271" s="45" t="s">
        <v>27</v>
      </c>
      <c r="K271" s="45" t="s">
        <v>27</v>
      </c>
      <c r="L271" s="45" t="s">
        <v>133</v>
      </c>
      <c r="M271" s="45" t="s">
        <v>27</v>
      </c>
      <c r="N271" s="45" t="s">
        <v>27</v>
      </c>
      <c r="O271" s="45" t="str">
        <f t="shared" si="30"/>
        <v>seguridad</v>
      </c>
      <c r="P271" s="45" t="s">
        <v>370</v>
      </c>
      <c r="Q271" s="46">
        <f t="shared" si="31"/>
        <v>133</v>
      </c>
      <c r="R271" s="46">
        <f t="shared" si="32"/>
        <v>93</v>
      </c>
      <c r="S271" t="str">
        <f>MID(P271,1,93)</f>
        <v>https://gateway-apim-test.vuce.gob.pe/pass-through-https-cert/cp2/seguridad/1.0/cuentas-vuce?</v>
      </c>
      <c r="T271" t="s">
        <v>372</v>
      </c>
      <c r="U271" t="str">
        <f t="shared" si="33"/>
        <v>https://gateway-apim-test.vuce.gob.pe/pass-through-https-cert/cp2/seguridad/1.0/cuentas-vuce?</v>
      </c>
      <c r="V271" t="s">
        <v>373</v>
      </c>
    </row>
    <row r="272" spans="2:22" x14ac:dyDescent="0.25">
      <c r="B272" s="45" t="s">
        <v>170</v>
      </c>
      <c r="C272" s="45" t="s">
        <v>22</v>
      </c>
      <c r="D272" s="45" t="s">
        <v>23</v>
      </c>
      <c r="E272" s="45" t="s">
        <v>232</v>
      </c>
      <c r="F272" s="45" t="s">
        <v>129</v>
      </c>
      <c r="G272" s="45" t="s">
        <v>374</v>
      </c>
      <c r="H272" s="45" t="s">
        <v>27</v>
      </c>
      <c r="I272" s="45" t="s">
        <v>246</v>
      </c>
      <c r="J272" s="45" t="s">
        <v>27</v>
      </c>
      <c r="K272" s="45" t="s">
        <v>27</v>
      </c>
      <c r="L272" s="45" t="s">
        <v>133</v>
      </c>
      <c r="M272" s="45" t="s">
        <v>27</v>
      </c>
      <c r="N272" s="45" t="s">
        <v>27</v>
      </c>
      <c r="O272" s="45" t="str">
        <f t="shared" si="30"/>
        <v>seguridad</v>
      </c>
      <c r="P272" s="45" t="s">
        <v>374</v>
      </c>
      <c r="Q272" s="46">
        <f t="shared" si="31"/>
        <v>92</v>
      </c>
      <c r="R272" s="46">
        <f t="shared" si="32"/>
        <v>92</v>
      </c>
      <c r="S272" t="str">
        <f>+P272</f>
        <v>https://gateway-apim-test.vuce.gob.pe/pass-through-https-cert/cp2/seguridad/1.0/perfiles/101</v>
      </c>
      <c r="T272" t="s">
        <v>374</v>
      </c>
      <c r="U272" t="str">
        <f t="shared" si="33"/>
        <v>https://gateway-apim-test.vuce.gob.pe/pass-through-https-cert/cp2/seguridad/1.0/perfiles/101</v>
      </c>
      <c r="V272" t="s">
        <v>373</v>
      </c>
    </row>
    <row r="273" spans="1:22" x14ac:dyDescent="0.25">
      <c r="B273" s="45" t="s">
        <v>170</v>
      </c>
      <c r="C273" s="45" t="s">
        <v>22</v>
      </c>
      <c r="D273" s="45" t="s">
        <v>23</v>
      </c>
      <c r="E273" s="45" t="s">
        <v>232</v>
      </c>
      <c r="F273" s="45" t="s">
        <v>129</v>
      </c>
      <c r="G273" s="45" t="s">
        <v>375</v>
      </c>
      <c r="H273" s="45" t="s">
        <v>27</v>
      </c>
      <c r="I273" s="45" t="s">
        <v>376</v>
      </c>
      <c r="J273" s="45" t="s">
        <v>27</v>
      </c>
      <c r="K273" s="45" t="s">
        <v>27</v>
      </c>
      <c r="L273" s="45" t="s">
        <v>133</v>
      </c>
      <c r="M273" s="45" t="s">
        <v>27</v>
      </c>
      <c r="N273" s="45" t="s">
        <v>27</v>
      </c>
      <c r="O273" s="45" t="str">
        <f t="shared" si="30"/>
        <v>seguridad</v>
      </c>
      <c r="P273" s="45" t="s">
        <v>375</v>
      </c>
      <c r="Q273" s="46">
        <f t="shared" si="31"/>
        <v>107</v>
      </c>
      <c r="R273" s="46">
        <f t="shared" si="32"/>
        <v>95</v>
      </c>
      <c r="S273" t="str">
        <f>MID(P273,1,95)</f>
        <v>https://gateway-apim-test.vuce.gob.pe/pass-through-https-cert/cp2/seguridad/1.0/roles-permisos?</v>
      </c>
      <c r="T273" t="s">
        <v>377</v>
      </c>
      <c r="U273" t="str">
        <f t="shared" si="33"/>
        <v>https://gateway-apim-test.vuce.gob.pe/pass-through-https-cert/cp2/seguridad/1.0/roles-permisos?</v>
      </c>
      <c r="V273" t="s">
        <v>373</v>
      </c>
    </row>
    <row r="274" spans="1:22" x14ac:dyDescent="0.25">
      <c r="B274" s="45" t="s">
        <v>170</v>
      </c>
      <c r="C274" s="45" t="s">
        <v>22</v>
      </c>
      <c r="D274" s="45" t="s">
        <v>23</v>
      </c>
      <c r="E274" s="45" t="s">
        <v>232</v>
      </c>
      <c r="F274" s="45" t="s">
        <v>129</v>
      </c>
      <c r="G274" s="45" t="s">
        <v>378</v>
      </c>
      <c r="H274" s="45" t="s">
        <v>27</v>
      </c>
      <c r="I274" s="45" t="s">
        <v>27</v>
      </c>
      <c r="J274" s="45" t="s">
        <v>27</v>
      </c>
      <c r="K274" s="45" t="s">
        <v>27</v>
      </c>
      <c r="L274" s="45" t="s">
        <v>133</v>
      </c>
      <c r="M274" s="45" t="s">
        <v>27</v>
      </c>
      <c r="N274" s="45" t="s">
        <v>27</v>
      </c>
      <c r="O274" s="45" t="str">
        <f t="shared" si="30"/>
        <v>translate</v>
      </c>
      <c r="P274" s="45" t="s">
        <v>378</v>
      </c>
      <c r="Q274" s="46">
        <f t="shared" si="31"/>
        <v>87</v>
      </c>
      <c r="R274" s="46">
        <f t="shared" si="32"/>
        <v>87</v>
      </c>
      <c r="S274" t="str">
        <f>+P274</f>
        <v>https://gateway-apim-test.vuce.gob.pe/pass-through-https-cert/cp2/translate/1.0/lang/es</v>
      </c>
      <c r="T274" t="s">
        <v>378</v>
      </c>
      <c r="U274" t="str">
        <f t="shared" si="33"/>
        <v>https://gateway-apim-test.vuce.gob.pe/pass-through-https-cert/cp2/translate/1.0/lang/es</v>
      </c>
      <c r="V274" t="s">
        <v>231</v>
      </c>
    </row>
    <row r="275" spans="1:22" x14ac:dyDescent="0.25">
      <c r="B275" s="45" t="s">
        <v>170</v>
      </c>
      <c r="C275" s="45" t="s">
        <v>22</v>
      </c>
      <c r="D275" s="45" t="s">
        <v>23</v>
      </c>
      <c r="E275" s="45" t="s">
        <v>232</v>
      </c>
      <c r="F275" s="45" t="s">
        <v>129</v>
      </c>
      <c r="G275" s="45" t="s">
        <v>378</v>
      </c>
      <c r="H275" s="45" t="s">
        <v>27</v>
      </c>
      <c r="I275" s="45" t="s">
        <v>27</v>
      </c>
      <c r="J275" s="45" t="s">
        <v>27</v>
      </c>
      <c r="K275" s="45" t="s">
        <v>27</v>
      </c>
      <c r="L275" s="45" t="s">
        <v>133</v>
      </c>
      <c r="M275" s="45" t="s">
        <v>27</v>
      </c>
      <c r="N275" s="45" t="s">
        <v>27</v>
      </c>
      <c r="O275" s="45" t="str">
        <f t="shared" si="30"/>
        <v>translate</v>
      </c>
      <c r="P275" s="45" t="s">
        <v>378</v>
      </c>
      <c r="Q275" s="46">
        <f t="shared" si="31"/>
        <v>87</v>
      </c>
      <c r="R275" s="46">
        <f t="shared" si="32"/>
        <v>87</v>
      </c>
      <c r="S275" t="str">
        <f>+P275</f>
        <v>https://gateway-apim-test.vuce.gob.pe/pass-through-https-cert/cp2/translate/1.0/lang/es</v>
      </c>
      <c r="T275" t="s">
        <v>378</v>
      </c>
      <c r="U275" t="str">
        <f t="shared" si="33"/>
        <v>https://gateway-apim-test.vuce.gob.pe/pass-through-https-cert/cp2/translate/1.0/lang/es</v>
      </c>
      <c r="V275" t="s">
        <v>231</v>
      </c>
    </row>
    <row r="276" spans="1:22" x14ac:dyDescent="0.25">
      <c r="B276" s="45" t="s">
        <v>170</v>
      </c>
      <c r="C276" s="45" t="s">
        <v>22</v>
      </c>
      <c r="D276" s="45" t="s">
        <v>23</v>
      </c>
      <c r="E276" s="45" t="s">
        <v>232</v>
      </c>
      <c r="F276" s="45" t="s">
        <v>142</v>
      </c>
      <c r="G276" s="45" t="s">
        <v>379</v>
      </c>
      <c r="H276" s="45" t="s">
        <v>380</v>
      </c>
      <c r="I276" s="45" t="s">
        <v>27</v>
      </c>
      <c r="J276" s="45" t="s">
        <v>27</v>
      </c>
      <c r="K276" s="45" t="s">
        <v>27</v>
      </c>
      <c r="L276" s="45" t="s">
        <v>237</v>
      </c>
      <c r="M276" s="45" t="s">
        <v>381</v>
      </c>
      <c r="N276" s="45" t="s">
        <v>27</v>
      </c>
      <c r="O276" s="45" t="e">
        <f t="shared" si="30"/>
        <v>#VALUE!</v>
      </c>
      <c r="P276" s="45" t="s">
        <v>379</v>
      </c>
      <c r="Q276" s="46">
        <f t="shared" si="31"/>
        <v>38</v>
      </c>
      <c r="R276" s="46">
        <f t="shared" si="32"/>
        <v>38</v>
      </c>
      <c r="S276" t="str">
        <f>+P276</f>
        <v>https://landing-test.vuce.gob.pe/clm10</v>
      </c>
      <c r="T276" t="s">
        <v>379</v>
      </c>
      <c r="U276" t="str">
        <f t="shared" si="33"/>
        <v>https://landing-test.vuce.gob.pe/clm10</v>
      </c>
      <c r="V276" t="e">
        <v>#VALUE!</v>
      </c>
    </row>
    <row r="277" spans="1:22" x14ac:dyDescent="0.25">
      <c r="B277" s="45" t="s">
        <v>170</v>
      </c>
      <c r="C277" s="45" t="s">
        <v>22</v>
      </c>
      <c r="D277" s="45" t="s">
        <v>23</v>
      </c>
      <c r="E277" s="45" t="s">
        <v>232</v>
      </c>
      <c r="F277" s="45" t="s">
        <v>129</v>
      </c>
      <c r="G277" s="45" t="s">
        <v>382</v>
      </c>
      <c r="H277" s="45" t="s">
        <v>27</v>
      </c>
      <c r="I277" s="45" t="s">
        <v>27</v>
      </c>
      <c r="J277" s="45" t="s">
        <v>27</v>
      </c>
      <c r="K277" s="45" t="s">
        <v>27</v>
      </c>
      <c r="L277" s="45" t="s">
        <v>234</v>
      </c>
      <c r="M277" s="45" t="s">
        <v>27</v>
      </c>
      <c r="N277" s="45" t="s">
        <v>27</v>
      </c>
      <c r="O277" s="45" t="str">
        <f t="shared" si="30"/>
        <v>gestionduenave</v>
      </c>
      <c r="P277" s="45" t="s">
        <v>382</v>
      </c>
      <c r="Q277" s="46">
        <f t="shared" si="31"/>
        <v>63</v>
      </c>
      <c r="R277" s="46">
        <f t="shared" si="32"/>
        <v>63</v>
      </c>
      <c r="S277" t="str">
        <f>+P277</f>
        <v>https://landing-test.vuce.gob.pe/cp2/gestionduenave/tiempo/1332</v>
      </c>
      <c r="T277" t="s">
        <v>382</v>
      </c>
      <c r="U277" t="str">
        <f t="shared" si="33"/>
        <v>https://landing-test.vuce.gob.pe/cp2/gestionduenave/tiempo/1332</v>
      </c>
      <c r="V277" t="s">
        <v>383</v>
      </c>
    </row>
    <row r="278" spans="1:22" x14ac:dyDescent="0.25">
      <c r="A278" t="s">
        <v>384</v>
      </c>
      <c r="B278" s="45" t="s">
        <v>385</v>
      </c>
      <c r="C278" s="45" t="s">
        <v>22</v>
      </c>
      <c r="D278" s="45" t="s">
        <v>386</v>
      </c>
      <c r="E278" s="45" t="s">
        <v>387</v>
      </c>
      <c r="F278" s="45" t="s">
        <v>25</v>
      </c>
      <c r="G278" s="45" t="s">
        <v>388</v>
      </c>
      <c r="H278" s="45" t="s">
        <v>27</v>
      </c>
      <c r="I278" s="45" t="s">
        <v>389</v>
      </c>
      <c r="J278" s="45">
        <v>101</v>
      </c>
      <c r="K278" s="45" t="s">
        <v>390</v>
      </c>
      <c r="L278" s="45" t="s">
        <v>30</v>
      </c>
      <c r="M278" s="45" t="s">
        <v>31</v>
      </c>
      <c r="N278" s="45">
        <v>20100010136</v>
      </c>
      <c r="O278" s="45" t="str">
        <f t="shared" si="30"/>
        <v>comunes-query</v>
      </c>
      <c r="P278" s="45" t="s">
        <v>388</v>
      </c>
      <c r="Q278" s="46">
        <f t="shared" si="31"/>
        <v>115</v>
      </c>
      <c r="R278" s="46">
        <f t="shared" si="32"/>
        <v>102</v>
      </c>
      <c r="S278" t="str">
        <f t="shared" ref="S278:S289" si="34">MID(P278,1,102)</f>
        <v xml:space="preserve"> https://gateway-apim-test.vuce.gob.pe/pass-through-https-cert/cp2/comunes-query/1.0/master/allByCode?</v>
      </c>
      <c r="T278" t="s">
        <v>179</v>
      </c>
      <c r="U278" t="str">
        <f t="shared" si="33"/>
        <v>https://gateway-apim-test.vuce.gob.pe/pass-through-https-cert/cp2/comunes-query/1.0/master/allByCode?</v>
      </c>
      <c r="V278" t="s">
        <v>39</v>
      </c>
    </row>
    <row r="279" spans="1:22" x14ac:dyDescent="0.25">
      <c r="A279" t="s">
        <v>384</v>
      </c>
      <c r="B279" s="45" t="s">
        <v>385</v>
      </c>
      <c r="C279" s="45" t="s">
        <v>22</v>
      </c>
      <c r="D279" s="45" t="s">
        <v>386</v>
      </c>
      <c r="E279" s="45" t="s">
        <v>391</v>
      </c>
      <c r="F279" s="45" t="s">
        <v>25</v>
      </c>
      <c r="G279" s="45" t="s">
        <v>388</v>
      </c>
      <c r="H279" s="45" t="s">
        <v>27</v>
      </c>
      <c r="I279" s="45" t="s">
        <v>392</v>
      </c>
      <c r="J279" s="45">
        <v>101</v>
      </c>
      <c r="K279" s="45" t="s">
        <v>29</v>
      </c>
      <c r="L279" s="45" t="s">
        <v>30</v>
      </c>
      <c r="M279" s="45" t="s">
        <v>31</v>
      </c>
      <c r="N279" s="45">
        <v>20100010136</v>
      </c>
      <c r="O279" s="45" t="str">
        <f t="shared" si="30"/>
        <v>comunes-query</v>
      </c>
      <c r="P279" s="45" t="s">
        <v>388</v>
      </c>
      <c r="Q279" s="46">
        <f t="shared" si="31"/>
        <v>115</v>
      </c>
      <c r="R279" s="46">
        <f t="shared" si="32"/>
        <v>102</v>
      </c>
      <c r="S279" t="str">
        <f t="shared" si="34"/>
        <v xml:space="preserve"> https://gateway-apim-test.vuce.gob.pe/pass-through-https-cert/cp2/comunes-query/1.0/master/allByCode?</v>
      </c>
      <c r="T279" t="s">
        <v>179</v>
      </c>
      <c r="U279" t="str">
        <f t="shared" si="33"/>
        <v>https://gateway-apim-test.vuce.gob.pe/pass-through-https-cert/cp2/comunes-query/1.0/master/allByCode?</v>
      </c>
      <c r="V279" t="s">
        <v>39</v>
      </c>
    </row>
    <row r="280" spans="1:22" x14ac:dyDescent="0.25">
      <c r="A280" t="s">
        <v>384</v>
      </c>
      <c r="B280" s="45" t="s">
        <v>385</v>
      </c>
      <c r="C280" s="45" t="s">
        <v>22</v>
      </c>
      <c r="D280" s="45" t="s">
        <v>386</v>
      </c>
      <c r="E280" s="45" t="s">
        <v>176</v>
      </c>
      <c r="F280" s="45" t="s">
        <v>25</v>
      </c>
      <c r="G280" s="45" t="s">
        <v>393</v>
      </c>
      <c r="H280" s="45" t="s">
        <v>27</v>
      </c>
      <c r="I280" s="45" t="s">
        <v>389</v>
      </c>
      <c r="J280" s="45">
        <v>101</v>
      </c>
      <c r="K280" s="45" t="s">
        <v>390</v>
      </c>
      <c r="L280" s="45" t="s">
        <v>30</v>
      </c>
      <c r="M280" s="45" t="s">
        <v>31</v>
      </c>
      <c r="N280" s="45">
        <v>20100010136</v>
      </c>
      <c r="O280" s="45" t="str">
        <f t="shared" si="30"/>
        <v>comunes-query</v>
      </c>
      <c r="P280" s="45" t="s">
        <v>393</v>
      </c>
      <c r="Q280" s="46">
        <f t="shared" si="31"/>
        <v>120</v>
      </c>
      <c r="R280" s="46">
        <f t="shared" si="32"/>
        <v>102</v>
      </c>
      <c r="S280" t="str">
        <f t="shared" si="34"/>
        <v xml:space="preserve"> https://gateway-apim-test.vuce.gob.pe/pass-through-https-cert/cp2/comunes-query/1.0/master/allByCode?</v>
      </c>
      <c r="T280" t="s">
        <v>179</v>
      </c>
      <c r="U280" t="str">
        <f t="shared" si="33"/>
        <v>https://gateway-apim-test.vuce.gob.pe/pass-through-https-cert/cp2/comunes-query/1.0/master/allByCode?</v>
      </c>
      <c r="V280" t="s">
        <v>39</v>
      </c>
    </row>
    <row r="281" spans="1:22" x14ac:dyDescent="0.25">
      <c r="A281" t="s">
        <v>384</v>
      </c>
      <c r="B281" s="45" t="s">
        <v>385</v>
      </c>
      <c r="C281" s="45" t="s">
        <v>22</v>
      </c>
      <c r="D281" s="45" t="s">
        <v>386</v>
      </c>
      <c r="E281" s="45" t="s">
        <v>394</v>
      </c>
      <c r="F281" s="45" t="s">
        <v>25</v>
      </c>
      <c r="G281" s="45" t="s">
        <v>393</v>
      </c>
      <c r="H281" s="45" t="s">
        <v>27</v>
      </c>
      <c r="I281" s="45" t="s">
        <v>389</v>
      </c>
      <c r="J281" s="45">
        <v>101</v>
      </c>
      <c r="K281" s="45" t="s">
        <v>29</v>
      </c>
      <c r="L281" s="45" t="s">
        <v>30</v>
      </c>
      <c r="M281" s="45" t="s">
        <v>31</v>
      </c>
      <c r="N281" s="45">
        <v>20100010136</v>
      </c>
      <c r="O281" s="45" t="str">
        <f t="shared" si="30"/>
        <v>comunes-query</v>
      </c>
      <c r="P281" s="45" t="s">
        <v>393</v>
      </c>
      <c r="Q281" s="46">
        <f t="shared" si="31"/>
        <v>120</v>
      </c>
      <c r="R281" s="46">
        <f t="shared" si="32"/>
        <v>102</v>
      </c>
      <c r="S281" t="str">
        <f t="shared" si="34"/>
        <v xml:space="preserve"> https://gateway-apim-test.vuce.gob.pe/pass-through-https-cert/cp2/comunes-query/1.0/master/allByCode?</v>
      </c>
      <c r="T281" t="s">
        <v>179</v>
      </c>
      <c r="U281" t="str">
        <f t="shared" si="33"/>
        <v>https://gateway-apim-test.vuce.gob.pe/pass-through-https-cert/cp2/comunes-query/1.0/master/allByCode?</v>
      </c>
      <c r="V281" t="s">
        <v>39</v>
      </c>
    </row>
    <row r="282" spans="1:22" x14ac:dyDescent="0.25">
      <c r="A282" t="s">
        <v>384</v>
      </c>
      <c r="B282" s="45" t="s">
        <v>385</v>
      </c>
      <c r="C282" s="45" t="s">
        <v>22</v>
      </c>
      <c r="D282" s="45" t="s">
        <v>386</v>
      </c>
      <c r="E282" s="45" t="s">
        <v>395</v>
      </c>
      <c r="F282" s="45" t="s">
        <v>25</v>
      </c>
      <c r="G282" s="45" t="s">
        <v>393</v>
      </c>
      <c r="H282" s="45" t="s">
        <v>27</v>
      </c>
      <c r="I282" s="45" t="s">
        <v>389</v>
      </c>
      <c r="J282" s="45">
        <v>101</v>
      </c>
      <c r="K282" s="45" t="s">
        <v>29</v>
      </c>
      <c r="L282" s="45" t="s">
        <v>30</v>
      </c>
      <c r="M282" s="45" t="s">
        <v>31</v>
      </c>
      <c r="N282" s="45">
        <v>20100010136</v>
      </c>
      <c r="O282" s="45" t="str">
        <f t="shared" si="30"/>
        <v>comunes-query</v>
      </c>
      <c r="P282" s="45" t="s">
        <v>393</v>
      </c>
      <c r="Q282" s="46">
        <f t="shared" si="31"/>
        <v>120</v>
      </c>
      <c r="R282" s="46">
        <f t="shared" si="32"/>
        <v>102</v>
      </c>
      <c r="S282" t="str">
        <f t="shared" si="34"/>
        <v xml:space="preserve"> https://gateway-apim-test.vuce.gob.pe/pass-through-https-cert/cp2/comunes-query/1.0/master/allByCode?</v>
      </c>
      <c r="T282" t="s">
        <v>179</v>
      </c>
      <c r="U282" t="str">
        <f t="shared" si="33"/>
        <v>https://gateway-apim-test.vuce.gob.pe/pass-through-https-cert/cp2/comunes-query/1.0/master/allByCode?</v>
      </c>
      <c r="V282" t="s">
        <v>39</v>
      </c>
    </row>
    <row r="283" spans="1:22" x14ac:dyDescent="0.25">
      <c r="A283" t="s">
        <v>384</v>
      </c>
      <c r="B283" s="45" t="s">
        <v>385</v>
      </c>
      <c r="C283" s="45" t="s">
        <v>22</v>
      </c>
      <c r="D283" s="45" t="s">
        <v>386</v>
      </c>
      <c r="E283" s="45" t="s">
        <v>396</v>
      </c>
      <c r="F283" s="45" t="s">
        <v>25</v>
      </c>
      <c r="G283" s="45" t="s">
        <v>393</v>
      </c>
      <c r="H283" s="45" t="s">
        <v>27</v>
      </c>
      <c r="I283" s="45" t="s">
        <v>397</v>
      </c>
      <c r="J283" s="45">
        <v>101</v>
      </c>
      <c r="K283" s="45" t="s">
        <v>29</v>
      </c>
      <c r="L283" s="45" t="s">
        <v>30</v>
      </c>
      <c r="M283" s="45" t="s">
        <v>31</v>
      </c>
      <c r="N283" s="45">
        <v>20100010136</v>
      </c>
      <c r="O283" s="45" t="str">
        <f t="shared" si="30"/>
        <v>comunes-query</v>
      </c>
      <c r="P283" s="45" t="s">
        <v>393</v>
      </c>
      <c r="Q283" s="46">
        <f t="shared" si="31"/>
        <v>120</v>
      </c>
      <c r="R283" s="46">
        <f t="shared" si="32"/>
        <v>102</v>
      </c>
      <c r="S283" t="str">
        <f t="shared" si="34"/>
        <v xml:space="preserve"> https://gateway-apim-test.vuce.gob.pe/pass-through-https-cert/cp2/comunes-query/1.0/master/allByCode?</v>
      </c>
      <c r="T283" t="s">
        <v>179</v>
      </c>
      <c r="U283" t="str">
        <f t="shared" si="33"/>
        <v>https://gateway-apim-test.vuce.gob.pe/pass-through-https-cert/cp2/comunes-query/1.0/master/allByCode?</v>
      </c>
      <c r="V283" t="s">
        <v>39</v>
      </c>
    </row>
    <row r="284" spans="1:22" x14ac:dyDescent="0.25">
      <c r="A284" t="s">
        <v>384</v>
      </c>
      <c r="B284" s="45" t="s">
        <v>385</v>
      </c>
      <c r="C284" s="45" t="s">
        <v>22</v>
      </c>
      <c r="D284" s="45" t="s">
        <v>386</v>
      </c>
      <c r="E284" s="45" t="s">
        <v>398</v>
      </c>
      <c r="F284" s="45" t="s">
        <v>25</v>
      </c>
      <c r="G284" s="45" t="s">
        <v>393</v>
      </c>
      <c r="H284" s="45" t="s">
        <v>27</v>
      </c>
      <c r="I284" s="45" t="s">
        <v>397</v>
      </c>
      <c r="J284" s="45">
        <v>101</v>
      </c>
      <c r="K284" s="45" t="s">
        <v>29</v>
      </c>
      <c r="L284" s="45" t="s">
        <v>30</v>
      </c>
      <c r="M284" s="45" t="s">
        <v>31</v>
      </c>
      <c r="N284" s="45">
        <v>20100010136</v>
      </c>
      <c r="O284" s="45" t="str">
        <f t="shared" si="30"/>
        <v>comunes-query</v>
      </c>
      <c r="P284" s="45" t="s">
        <v>393</v>
      </c>
      <c r="Q284" s="46">
        <f t="shared" si="31"/>
        <v>120</v>
      </c>
      <c r="R284" s="46">
        <f t="shared" si="32"/>
        <v>102</v>
      </c>
      <c r="S284" t="str">
        <f t="shared" si="34"/>
        <v xml:space="preserve"> https://gateway-apim-test.vuce.gob.pe/pass-through-https-cert/cp2/comunes-query/1.0/master/allByCode?</v>
      </c>
      <c r="T284" t="s">
        <v>179</v>
      </c>
      <c r="U284" t="str">
        <f t="shared" si="33"/>
        <v>https://gateway-apim-test.vuce.gob.pe/pass-through-https-cert/cp2/comunes-query/1.0/master/allByCode?</v>
      </c>
      <c r="V284" t="s">
        <v>39</v>
      </c>
    </row>
    <row r="285" spans="1:22" x14ac:dyDescent="0.25">
      <c r="A285" t="s">
        <v>384</v>
      </c>
      <c r="B285" s="45" t="s">
        <v>385</v>
      </c>
      <c r="C285" s="45" t="s">
        <v>22</v>
      </c>
      <c r="D285" s="45" t="s">
        <v>386</v>
      </c>
      <c r="E285" s="45" t="s">
        <v>399</v>
      </c>
      <c r="F285" s="45" t="s">
        <v>25</v>
      </c>
      <c r="G285" s="45" t="s">
        <v>393</v>
      </c>
      <c r="H285" s="45" t="s">
        <v>27</v>
      </c>
      <c r="I285" s="45" t="s">
        <v>397</v>
      </c>
      <c r="J285" s="45">
        <v>101</v>
      </c>
      <c r="K285" s="45" t="s">
        <v>29</v>
      </c>
      <c r="L285" s="45" t="s">
        <v>30</v>
      </c>
      <c r="M285" s="45" t="s">
        <v>31</v>
      </c>
      <c r="N285" s="45">
        <v>20100010136</v>
      </c>
      <c r="O285" s="45" t="str">
        <f t="shared" si="30"/>
        <v>comunes-query</v>
      </c>
      <c r="P285" s="45" t="s">
        <v>393</v>
      </c>
      <c r="Q285" s="46">
        <f t="shared" si="31"/>
        <v>120</v>
      </c>
      <c r="R285" s="46">
        <f t="shared" si="32"/>
        <v>102</v>
      </c>
      <c r="S285" t="str">
        <f t="shared" si="34"/>
        <v xml:space="preserve"> https://gateway-apim-test.vuce.gob.pe/pass-through-https-cert/cp2/comunes-query/1.0/master/allByCode?</v>
      </c>
      <c r="T285" t="s">
        <v>179</v>
      </c>
      <c r="U285" t="str">
        <f t="shared" si="33"/>
        <v>https://gateway-apim-test.vuce.gob.pe/pass-through-https-cert/cp2/comunes-query/1.0/master/allByCode?</v>
      </c>
      <c r="V285" t="s">
        <v>39</v>
      </c>
    </row>
    <row r="286" spans="1:22" x14ac:dyDescent="0.25">
      <c r="A286" t="s">
        <v>384</v>
      </c>
      <c r="B286" s="45" t="s">
        <v>385</v>
      </c>
      <c r="C286" s="45" t="s">
        <v>22</v>
      </c>
      <c r="D286" s="45" t="s">
        <v>386</v>
      </c>
      <c r="E286" s="45" t="s">
        <v>387</v>
      </c>
      <c r="F286" s="45" t="s">
        <v>25</v>
      </c>
      <c r="G286" s="45" t="s">
        <v>400</v>
      </c>
      <c r="H286" s="45" t="s">
        <v>27</v>
      </c>
      <c r="I286" s="45" t="s">
        <v>389</v>
      </c>
      <c r="J286" s="45">
        <v>101</v>
      </c>
      <c r="K286" s="45" t="s">
        <v>390</v>
      </c>
      <c r="L286" s="45" t="s">
        <v>30</v>
      </c>
      <c r="M286" s="45" t="s">
        <v>31</v>
      </c>
      <c r="N286" s="45">
        <v>20100010136</v>
      </c>
      <c r="O286" s="45" t="str">
        <f t="shared" si="30"/>
        <v>comunes-query</v>
      </c>
      <c r="P286" s="45" t="s">
        <v>400</v>
      </c>
      <c r="Q286" s="46">
        <f t="shared" si="31"/>
        <v>121</v>
      </c>
      <c r="R286" s="46">
        <f t="shared" si="32"/>
        <v>102</v>
      </c>
      <c r="S286" t="str">
        <f t="shared" si="34"/>
        <v xml:space="preserve"> https://gateway-apim-test.vuce.gob.pe/pass-through-https-cert/cp2/comunes-query/1.0/master/allByCode?</v>
      </c>
      <c r="T286" t="s">
        <v>179</v>
      </c>
      <c r="U286" t="str">
        <f t="shared" si="33"/>
        <v>https://gateway-apim-test.vuce.gob.pe/pass-through-https-cert/cp2/comunes-query/1.0/master/allByCode?</v>
      </c>
      <c r="V286" t="s">
        <v>39</v>
      </c>
    </row>
    <row r="287" spans="1:22" x14ac:dyDescent="0.25">
      <c r="A287" t="s">
        <v>384</v>
      </c>
      <c r="B287" s="45" t="s">
        <v>385</v>
      </c>
      <c r="C287" s="45" t="s">
        <v>22</v>
      </c>
      <c r="D287" s="45" t="s">
        <v>386</v>
      </c>
      <c r="E287" s="45" t="s">
        <v>391</v>
      </c>
      <c r="F287" s="45" t="s">
        <v>25</v>
      </c>
      <c r="G287" s="45" t="s">
        <v>400</v>
      </c>
      <c r="H287" s="45" t="s">
        <v>27</v>
      </c>
      <c r="I287" s="45" t="s">
        <v>392</v>
      </c>
      <c r="J287" s="45">
        <v>101</v>
      </c>
      <c r="K287" s="45" t="s">
        <v>29</v>
      </c>
      <c r="L287" s="45" t="s">
        <v>30</v>
      </c>
      <c r="M287" s="45" t="s">
        <v>31</v>
      </c>
      <c r="N287" s="45">
        <v>20100010136</v>
      </c>
      <c r="O287" s="45" t="str">
        <f t="shared" si="30"/>
        <v>comunes-query</v>
      </c>
      <c r="P287" s="45" t="s">
        <v>400</v>
      </c>
      <c r="Q287" s="46">
        <f t="shared" si="31"/>
        <v>121</v>
      </c>
      <c r="R287" s="46">
        <f t="shared" si="32"/>
        <v>102</v>
      </c>
      <c r="S287" t="str">
        <f t="shared" si="34"/>
        <v xml:space="preserve"> https://gateway-apim-test.vuce.gob.pe/pass-through-https-cert/cp2/comunes-query/1.0/master/allByCode?</v>
      </c>
      <c r="T287" t="s">
        <v>179</v>
      </c>
      <c r="U287" t="str">
        <f t="shared" si="33"/>
        <v>https://gateway-apim-test.vuce.gob.pe/pass-through-https-cert/cp2/comunes-query/1.0/master/allByCode?</v>
      </c>
      <c r="V287" t="s">
        <v>39</v>
      </c>
    </row>
    <row r="288" spans="1:22" x14ac:dyDescent="0.25">
      <c r="A288" t="s">
        <v>384</v>
      </c>
      <c r="B288" s="45" t="s">
        <v>385</v>
      </c>
      <c r="C288" s="45" t="s">
        <v>22</v>
      </c>
      <c r="D288" s="45" t="s">
        <v>386</v>
      </c>
      <c r="E288" s="45" t="s">
        <v>387</v>
      </c>
      <c r="F288" s="45" t="s">
        <v>25</v>
      </c>
      <c r="G288" s="45" t="s">
        <v>401</v>
      </c>
      <c r="H288" s="45" t="s">
        <v>27</v>
      </c>
      <c r="I288" s="45" t="s">
        <v>389</v>
      </c>
      <c r="J288" s="45">
        <v>101</v>
      </c>
      <c r="K288" s="45" t="s">
        <v>390</v>
      </c>
      <c r="L288" s="45" t="s">
        <v>30</v>
      </c>
      <c r="M288" s="45" t="s">
        <v>31</v>
      </c>
      <c r="N288" s="45">
        <v>20100010136</v>
      </c>
      <c r="O288" s="45" t="str">
        <f t="shared" si="30"/>
        <v>comunes-query</v>
      </c>
      <c r="P288" s="45" t="s">
        <v>401</v>
      </c>
      <c r="Q288" s="46">
        <f t="shared" si="31"/>
        <v>115</v>
      </c>
      <c r="R288" s="46">
        <f t="shared" si="32"/>
        <v>102</v>
      </c>
      <c r="S288" t="str">
        <f t="shared" si="34"/>
        <v xml:space="preserve"> https://gateway-apim-test.vuce.gob.pe/pass-through-https-cert/cp2/comunes-query/1.0/master/allByCode?</v>
      </c>
      <c r="T288" t="s">
        <v>179</v>
      </c>
      <c r="U288" t="str">
        <f t="shared" si="33"/>
        <v>https://gateway-apim-test.vuce.gob.pe/pass-through-https-cert/cp2/comunes-query/1.0/master/allByCode?</v>
      </c>
      <c r="V288" t="s">
        <v>39</v>
      </c>
    </row>
    <row r="289" spans="1:22" x14ac:dyDescent="0.25">
      <c r="A289" t="s">
        <v>384</v>
      </c>
      <c r="B289" s="45" t="s">
        <v>385</v>
      </c>
      <c r="C289" s="45" t="s">
        <v>22</v>
      </c>
      <c r="D289" s="45" t="s">
        <v>386</v>
      </c>
      <c r="E289" s="45" t="s">
        <v>391</v>
      </c>
      <c r="F289" s="45" t="s">
        <v>25</v>
      </c>
      <c r="G289" s="45" t="s">
        <v>401</v>
      </c>
      <c r="H289" s="45" t="s">
        <v>27</v>
      </c>
      <c r="I289" s="45" t="s">
        <v>392</v>
      </c>
      <c r="J289" s="45">
        <v>101</v>
      </c>
      <c r="K289" s="45" t="s">
        <v>29</v>
      </c>
      <c r="L289" s="45" t="s">
        <v>30</v>
      </c>
      <c r="M289" s="45" t="s">
        <v>31</v>
      </c>
      <c r="N289" s="45">
        <v>20100010136</v>
      </c>
      <c r="O289" s="45" t="str">
        <f t="shared" si="30"/>
        <v>comunes-query</v>
      </c>
      <c r="P289" s="45" t="s">
        <v>401</v>
      </c>
      <c r="Q289" s="46">
        <f t="shared" si="31"/>
        <v>115</v>
      </c>
      <c r="R289" s="46">
        <f t="shared" si="32"/>
        <v>102</v>
      </c>
      <c r="S289" t="str">
        <f t="shared" si="34"/>
        <v xml:space="preserve"> https://gateway-apim-test.vuce.gob.pe/pass-through-https-cert/cp2/comunes-query/1.0/master/allByCode?</v>
      </c>
      <c r="T289" t="s">
        <v>179</v>
      </c>
      <c r="U289" t="str">
        <f t="shared" si="33"/>
        <v>https://gateway-apim-test.vuce.gob.pe/pass-through-https-cert/cp2/comunes-query/1.0/master/allByCode?</v>
      </c>
      <c r="V289" t="s">
        <v>39</v>
      </c>
    </row>
    <row r="290" spans="1:22" x14ac:dyDescent="0.25">
      <c r="A290" t="s">
        <v>384</v>
      </c>
      <c r="B290" s="45" t="s">
        <v>385</v>
      </c>
      <c r="C290" s="45" t="s">
        <v>22</v>
      </c>
      <c r="D290" s="45" t="s">
        <v>386</v>
      </c>
      <c r="E290" s="45" t="s">
        <v>176</v>
      </c>
      <c r="F290" s="45" t="s">
        <v>25</v>
      </c>
      <c r="G290" s="45" t="s">
        <v>402</v>
      </c>
      <c r="H290" s="45" t="s">
        <v>27</v>
      </c>
      <c r="I290" s="45" t="s">
        <v>389</v>
      </c>
      <c r="J290" s="45">
        <v>101</v>
      </c>
      <c r="K290" s="45" t="s">
        <v>390</v>
      </c>
      <c r="L290" s="45" t="s">
        <v>30</v>
      </c>
      <c r="M290" s="45" t="s">
        <v>31</v>
      </c>
      <c r="N290" s="45">
        <v>20100010136</v>
      </c>
      <c r="O290" s="45" t="str">
        <f t="shared" si="30"/>
        <v>comunes-query</v>
      </c>
      <c r="P290" s="45" t="s">
        <v>403</v>
      </c>
      <c r="Q290" s="46">
        <f t="shared" si="31"/>
        <v>111</v>
      </c>
      <c r="R290" s="46">
        <f t="shared" si="32"/>
        <v>101</v>
      </c>
      <c r="S290" t="str">
        <f t="shared" ref="S290:S297" si="35">MID(P290,1,101)</f>
        <v>https://gateway-apim-test.vuce.gob.pe/pass-through-https-cert/cp2/comunes-query/1.0/master/allByCode?</v>
      </c>
      <c r="T290" t="s">
        <v>264</v>
      </c>
      <c r="U290" t="str">
        <f t="shared" si="33"/>
        <v>https://gateway-apim-test.vuce.gob.pe/pass-through-https-cert/cp2/comunes-query/1.0/master/allByCode?</v>
      </c>
      <c r="V290" t="s">
        <v>39</v>
      </c>
    </row>
    <row r="291" spans="1:22" x14ac:dyDescent="0.25">
      <c r="A291" t="s">
        <v>384</v>
      </c>
      <c r="B291" s="45" t="s">
        <v>385</v>
      </c>
      <c r="C291" s="45" t="s">
        <v>22</v>
      </c>
      <c r="D291" s="45" t="s">
        <v>386</v>
      </c>
      <c r="E291" s="45" t="s">
        <v>387</v>
      </c>
      <c r="F291" s="45" t="s">
        <v>25</v>
      </c>
      <c r="G291" s="45" t="s">
        <v>402</v>
      </c>
      <c r="H291" s="45" t="s">
        <v>27</v>
      </c>
      <c r="I291" s="45" t="s">
        <v>389</v>
      </c>
      <c r="J291" s="45">
        <v>101</v>
      </c>
      <c r="K291" s="45" t="s">
        <v>390</v>
      </c>
      <c r="L291" s="45" t="s">
        <v>30</v>
      </c>
      <c r="M291" s="45" t="s">
        <v>31</v>
      </c>
      <c r="N291" s="45">
        <v>20100010136</v>
      </c>
      <c r="O291" s="45" t="str">
        <f t="shared" si="30"/>
        <v>comunes-query</v>
      </c>
      <c r="P291" s="45" t="s">
        <v>403</v>
      </c>
      <c r="Q291" s="46">
        <f t="shared" si="31"/>
        <v>111</v>
      </c>
      <c r="R291" s="46">
        <f t="shared" si="32"/>
        <v>101</v>
      </c>
      <c r="S291" t="str">
        <f t="shared" si="35"/>
        <v>https://gateway-apim-test.vuce.gob.pe/pass-through-https-cert/cp2/comunes-query/1.0/master/allByCode?</v>
      </c>
      <c r="T291" t="s">
        <v>264</v>
      </c>
      <c r="U291" t="str">
        <f t="shared" si="33"/>
        <v>https://gateway-apim-test.vuce.gob.pe/pass-through-https-cert/cp2/comunes-query/1.0/master/allByCode?</v>
      </c>
      <c r="V291" t="s">
        <v>39</v>
      </c>
    </row>
    <row r="292" spans="1:22" x14ac:dyDescent="0.25">
      <c r="A292" t="s">
        <v>384</v>
      </c>
      <c r="B292" s="45" t="s">
        <v>385</v>
      </c>
      <c r="C292" s="45" t="s">
        <v>22</v>
      </c>
      <c r="D292" s="45" t="s">
        <v>386</v>
      </c>
      <c r="E292" s="45" t="s">
        <v>394</v>
      </c>
      <c r="F292" s="45" t="s">
        <v>25</v>
      </c>
      <c r="G292" s="45" t="s">
        <v>402</v>
      </c>
      <c r="H292" s="45" t="s">
        <v>27</v>
      </c>
      <c r="I292" s="45" t="s">
        <v>389</v>
      </c>
      <c r="J292" s="45">
        <v>101</v>
      </c>
      <c r="K292" s="45" t="s">
        <v>29</v>
      </c>
      <c r="L292" s="45" t="s">
        <v>30</v>
      </c>
      <c r="M292" s="45" t="s">
        <v>31</v>
      </c>
      <c r="N292" s="45">
        <v>20100010136</v>
      </c>
      <c r="O292" s="45" t="str">
        <f t="shared" si="30"/>
        <v>comunes-query</v>
      </c>
      <c r="P292" s="45" t="s">
        <v>403</v>
      </c>
      <c r="Q292" s="46">
        <f t="shared" si="31"/>
        <v>111</v>
      </c>
      <c r="R292" s="46">
        <f t="shared" si="32"/>
        <v>101</v>
      </c>
      <c r="S292" t="str">
        <f t="shared" si="35"/>
        <v>https://gateway-apim-test.vuce.gob.pe/pass-through-https-cert/cp2/comunes-query/1.0/master/allByCode?</v>
      </c>
      <c r="T292" t="s">
        <v>264</v>
      </c>
      <c r="U292" t="str">
        <f t="shared" si="33"/>
        <v>https://gateway-apim-test.vuce.gob.pe/pass-through-https-cert/cp2/comunes-query/1.0/master/allByCode?</v>
      </c>
      <c r="V292" t="s">
        <v>39</v>
      </c>
    </row>
    <row r="293" spans="1:22" x14ac:dyDescent="0.25">
      <c r="A293" t="s">
        <v>384</v>
      </c>
      <c r="B293" s="45" t="s">
        <v>385</v>
      </c>
      <c r="C293" s="45" t="s">
        <v>22</v>
      </c>
      <c r="D293" s="45" t="s">
        <v>386</v>
      </c>
      <c r="E293" s="45" t="s">
        <v>395</v>
      </c>
      <c r="F293" s="45" t="s">
        <v>25</v>
      </c>
      <c r="G293" s="45" t="s">
        <v>402</v>
      </c>
      <c r="H293" s="45" t="s">
        <v>27</v>
      </c>
      <c r="I293" s="45" t="s">
        <v>389</v>
      </c>
      <c r="J293" s="45">
        <v>101</v>
      </c>
      <c r="K293" s="45" t="s">
        <v>29</v>
      </c>
      <c r="L293" s="45" t="s">
        <v>30</v>
      </c>
      <c r="M293" s="45" t="s">
        <v>31</v>
      </c>
      <c r="N293" s="45">
        <v>20100010136</v>
      </c>
      <c r="O293" s="45" t="str">
        <f t="shared" si="30"/>
        <v>comunes-query</v>
      </c>
      <c r="P293" s="45" t="s">
        <v>403</v>
      </c>
      <c r="Q293" s="46">
        <f t="shared" si="31"/>
        <v>111</v>
      </c>
      <c r="R293" s="46">
        <f t="shared" si="32"/>
        <v>101</v>
      </c>
      <c r="S293" t="str">
        <f t="shared" si="35"/>
        <v>https://gateway-apim-test.vuce.gob.pe/pass-through-https-cert/cp2/comunes-query/1.0/master/allByCode?</v>
      </c>
      <c r="T293" t="s">
        <v>264</v>
      </c>
      <c r="U293" t="str">
        <f t="shared" si="33"/>
        <v>https://gateway-apim-test.vuce.gob.pe/pass-through-https-cert/cp2/comunes-query/1.0/master/allByCode?</v>
      </c>
      <c r="V293" t="s">
        <v>39</v>
      </c>
    </row>
    <row r="294" spans="1:22" x14ac:dyDescent="0.25">
      <c r="A294" t="s">
        <v>384</v>
      </c>
      <c r="B294" s="45" t="s">
        <v>385</v>
      </c>
      <c r="C294" s="45" t="s">
        <v>22</v>
      </c>
      <c r="D294" s="45" t="s">
        <v>386</v>
      </c>
      <c r="E294" s="45" t="s">
        <v>396</v>
      </c>
      <c r="F294" s="45" t="s">
        <v>25</v>
      </c>
      <c r="G294" s="45" t="s">
        <v>402</v>
      </c>
      <c r="H294" s="45" t="s">
        <v>27</v>
      </c>
      <c r="I294" s="45" t="s">
        <v>397</v>
      </c>
      <c r="J294" s="45">
        <v>101</v>
      </c>
      <c r="K294" s="45" t="s">
        <v>29</v>
      </c>
      <c r="L294" s="45" t="s">
        <v>30</v>
      </c>
      <c r="M294" s="45" t="s">
        <v>31</v>
      </c>
      <c r="N294" s="45">
        <v>20100010136</v>
      </c>
      <c r="O294" s="45" t="str">
        <f t="shared" si="30"/>
        <v>comunes-query</v>
      </c>
      <c r="P294" s="45" t="s">
        <v>403</v>
      </c>
      <c r="Q294" s="46">
        <f t="shared" si="31"/>
        <v>111</v>
      </c>
      <c r="R294" s="46">
        <f t="shared" si="32"/>
        <v>101</v>
      </c>
      <c r="S294" t="str">
        <f t="shared" si="35"/>
        <v>https://gateway-apim-test.vuce.gob.pe/pass-through-https-cert/cp2/comunes-query/1.0/master/allByCode?</v>
      </c>
      <c r="T294" t="s">
        <v>264</v>
      </c>
      <c r="U294" t="str">
        <f t="shared" si="33"/>
        <v>https://gateway-apim-test.vuce.gob.pe/pass-through-https-cert/cp2/comunes-query/1.0/master/allByCode?</v>
      </c>
      <c r="V294" t="s">
        <v>39</v>
      </c>
    </row>
    <row r="295" spans="1:22" x14ac:dyDescent="0.25">
      <c r="A295" t="s">
        <v>384</v>
      </c>
      <c r="B295" s="45" t="s">
        <v>385</v>
      </c>
      <c r="C295" s="45" t="s">
        <v>22</v>
      </c>
      <c r="D295" s="45" t="s">
        <v>386</v>
      </c>
      <c r="E295" s="45" t="s">
        <v>398</v>
      </c>
      <c r="F295" s="45" t="s">
        <v>25</v>
      </c>
      <c r="G295" s="45" t="s">
        <v>402</v>
      </c>
      <c r="H295" s="45" t="s">
        <v>27</v>
      </c>
      <c r="I295" s="45" t="s">
        <v>397</v>
      </c>
      <c r="J295" s="45">
        <v>101</v>
      </c>
      <c r="K295" s="45" t="s">
        <v>29</v>
      </c>
      <c r="L295" s="45" t="s">
        <v>30</v>
      </c>
      <c r="M295" s="45" t="s">
        <v>31</v>
      </c>
      <c r="N295" s="45">
        <v>20100010136</v>
      </c>
      <c r="O295" s="45" t="str">
        <f t="shared" si="30"/>
        <v>comunes-query</v>
      </c>
      <c r="P295" s="45" t="s">
        <v>403</v>
      </c>
      <c r="Q295" s="46">
        <f t="shared" si="31"/>
        <v>111</v>
      </c>
      <c r="R295" s="46">
        <f t="shared" si="32"/>
        <v>101</v>
      </c>
      <c r="S295" t="str">
        <f t="shared" si="35"/>
        <v>https://gateway-apim-test.vuce.gob.pe/pass-through-https-cert/cp2/comunes-query/1.0/master/allByCode?</v>
      </c>
      <c r="T295" t="s">
        <v>264</v>
      </c>
      <c r="U295" t="str">
        <f t="shared" si="33"/>
        <v>https://gateway-apim-test.vuce.gob.pe/pass-through-https-cert/cp2/comunes-query/1.0/master/allByCode?</v>
      </c>
      <c r="V295" t="s">
        <v>39</v>
      </c>
    </row>
    <row r="296" spans="1:22" x14ac:dyDescent="0.25">
      <c r="A296" t="s">
        <v>384</v>
      </c>
      <c r="B296" s="45" t="s">
        <v>385</v>
      </c>
      <c r="C296" s="45" t="s">
        <v>22</v>
      </c>
      <c r="D296" s="45" t="s">
        <v>386</v>
      </c>
      <c r="E296" s="45" t="s">
        <v>399</v>
      </c>
      <c r="F296" s="45" t="s">
        <v>25</v>
      </c>
      <c r="G296" s="45" t="s">
        <v>402</v>
      </c>
      <c r="H296" s="45" t="s">
        <v>27</v>
      </c>
      <c r="I296" s="45" t="s">
        <v>397</v>
      </c>
      <c r="J296" s="45">
        <v>101</v>
      </c>
      <c r="K296" s="45" t="s">
        <v>29</v>
      </c>
      <c r="L296" s="45" t="s">
        <v>30</v>
      </c>
      <c r="M296" s="45" t="s">
        <v>31</v>
      </c>
      <c r="N296" s="45">
        <v>20100010136</v>
      </c>
      <c r="O296" s="45" t="str">
        <f t="shared" si="30"/>
        <v>comunes-query</v>
      </c>
      <c r="P296" s="45" t="s">
        <v>403</v>
      </c>
      <c r="Q296" s="46">
        <f t="shared" si="31"/>
        <v>111</v>
      </c>
      <c r="R296" s="46">
        <f t="shared" si="32"/>
        <v>101</v>
      </c>
      <c r="S296" t="str">
        <f t="shared" si="35"/>
        <v>https://gateway-apim-test.vuce.gob.pe/pass-through-https-cert/cp2/comunes-query/1.0/master/allByCode?</v>
      </c>
      <c r="T296" t="s">
        <v>264</v>
      </c>
      <c r="U296" t="str">
        <f t="shared" si="33"/>
        <v>https://gateway-apim-test.vuce.gob.pe/pass-through-https-cert/cp2/comunes-query/1.0/master/allByCode?</v>
      </c>
      <c r="V296" t="s">
        <v>39</v>
      </c>
    </row>
    <row r="297" spans="1:22" x14ac:dyDescent="0.25">
      <c r="A297" t="s">
        <v>384</v>
      </c>
      <c r="B297" s="45" t="s">
        <v>385</v>
      </c>
      <c r="C297" s="45" t="s">
        <v>22</v>
      </c>
      <c r="D297" s="45" t="s">
        <v>386</v>
      </c>
      <c r="E297" s="45" t="s">
        <v>391</v>
      </c>
      <c r="F297" s="45" t="s">
        <v>25</v>
      </c>
      <c r="G297" s="45" t="s">
        <v>402</v>
      </c>
      <c r="H297" s="45" t="s">
        <v>27</v>
      </c>
      <c r="I297" s="45" t="s">
        <v>392</v>
      </c>
      <c r="J297" s="45">
        <v>101</v>
      </c>
      <c r="K297" s="45" t="s">
        <v>29</v>
      </c>
      <c r="L297" s="45" t="s">
        <v>30</v>
      </c>
      <c r="M297" s="45" t="s">
        <v>31</v>
      </c>
      <c r="N297" s="45">
        <v>20100010136</v>
      </c>
      <c r="O297" s="45" t="str">
        <f t="shared" si="30"/>
        <v>comunes-query</v>
      </c>
      <c r="P297" s="45" t="s">
        <v>403</v>
      </c>
      <c r="Q297" s="46">
        <f t="shared" si="31"/>
        <v>111</v>
      </c>
      <c r="R297" s="46">
        <f t="shared" si="32"/>
        <v>101</v>
      </c>
      <c r="S297" t="str">
        <f t="shared" si="35"/>
        <v>https://gateway-apim-test.vuce.gob.pe/pass-through-https-cert/cp2/comunes-query/1.0/master/allByCode?</v>
      </c>
      <c r="T297" t="s">
        <v>264</v>
      </c>
      <c r="U297" t="str">
        <f t="shared" si="33"/>
        <v>https://gateway-apim-test.vuce.gob.pe/pass-through-https-cert/cp2/comunes-query/1.0/master/allByCode?</v>
      </c>
      <c r="V297" t="s">
        <v>39</v>
      </c>
    </row>
    <row r="298" spans="1:22" x14ac:dyDescent="0.25">
      <c r="A298" t="s">
        <v>384</v>
      </c>
      <c r="B298" s="45" t="s">
        <v>385</v>
      </c>
      <c r="C298" s="45" t="s">
        <v>22</v>
      </c>
      <c r="D298" s="45" t="s">
        <v>386</v>
      </c>
      <c r="E298" s="45" t="s">
        <v>387</v>
      </c>
      <c r="F298" s="45" t="s">
        <v>25</v>
      </c>
      <c r="G298" s="45" t="s">
        <v>404</v>
      </c>
      <c r="H298" s="45" t="s">
        <v>27</v>
      </c>
      <c r="I298" s="45" t="s">
        <v>389</v>
      </c>
      <c r="J298" s="45">
        <v>101</v>
      </c>
      <c r="K298" s="45" t="s">
        <v>390</v>
      </c>
      <c r="L298" s="45" t="s">
        <v>30</v>
      </c>
      <c r="M298" s="45" t="s">
        <v>31</v>
      </c>
      <c r="N298" s="45">
        <v>20100010136</v>
      </c>
      <c r="O298" s="45" t="str">
        <f t="shared" si="30"/>
        <v>comunes-query</v>
      </c>
      <c r="P298" s="45" t="s">
        <v>404</v>
      </c>
      <c r="Q298" s="46">
        <f t="shared" si="31"/>
        <v>114</v>
      </c>
      <c r="R298" s="46">
        <f t="shared" si="32"/>
        <v>102</v>
      </c>
      <c r="S298" t="str">
        <f t="shared" ref="S298:S303" si="36">MID(P298,1,102)</f>
        <v xml:space="preserve"> https://gateway-apim-test.vuce.gob.pe/pass-through-https-cert/cp2/comunes-query/1.0/master/allByCode?</v>
      </c>
      <c r="T298" t="s">
        <v>179</v>
      </c>
      <c r="U298" t="str">
        <f t="shared" si="33"/>
        <v>https://gateway-apim-test.vuce.gob.pe/pass-through-https-cert/cp2/comunes-query/1.0/master/allByCode?</v>
      </c>
      <c r="V298" t="s">
        <v>39</v>
      </c>
    </row>
    <row r="299" spans="1:22" x14ac:dyDescent="0.25">
      <c r="A299" t="s">
        <v>384</v>
      </c>
      <c r="B299" s="45" t="s">
        <v>385</v>
      </c>
      <c r="C299" s="45" t="s">
        <v>22</v>
      </c>
      <c r="D299" s="45" t="s">
        <v>386</v>
      </c>
      <c r="E299" s="45" t="s">
        <v>391</v>
      </c>
      <c r="F299" s="45" t="s">
        <v>25</v>
      </c>
      <c r="G299" s="45" t="s">
        <v>404</v>
      </c>
      <c r="H299" s="45" t="s">
        <v>27</v>
      </c>
      <c r="I299" s="45" t="s">
        <v>392</v>
      </c>
      <c r="J299" s="45">
        <v>101</v>
      </c>
      <c r="K299" s="45" t="s">
        <v>29</v>
      </c>
      <c r="L299" s="45" t="s">
        <v>30</v>
      </c>
      <c r="M299" s="45" t="s">
        <v>31</v>
      </c>
      <c r="N299" s="45">
        <v>20100010136</v>
      </c>
      <c r="O299" s="45" t="str">
        <f t="shared" si="30"/>
        <v>comunes-query</v>
      </c>
      <c r="P299" s="45" t="s">
        <v>404</v>
      </c>
      <c r="Q299" s="46">
        <f t="shared" si="31"/>
        <v>114</v>
      </c>
      <c r="R299" s="46">
        <f t="shared" si="32"/>
        <v>102</v>
      </c>
      <c r="S299" t="str">
        <f t="shared" si="36"/>
        <v xml:space="preserve"> https://gateway-apim-test.vuce.gob.pe/pass-through-https-cert/cp2/comunes-query/1.0/master/allByCode?</v>
      </c>
      <c r="T299" t="s">
        <v>179</v>
      </c>
      <c r="U299" t="str">
        <f t="shared" si="33"/>
        <v>https://gateway-apim-test.vuce.gob.pe/pass-through-https-cert/cp2/comunes-query/1.0/master/allByCode?</v>
      </c>
      <c r="V299" t="s">
        <v>39</v>
      </c>
    </row>
    <row r="300" spans="1:22" x14ac:dyDescent="0.25">
      <c r="A300" t="s">
        <v>384</v>
      </c>
      <c r="B300" s="45" t="s">
        <v>385</v>
      </c>
      <c r="C300" s="45" t="s">
        <v>22</v>
      </c>
      <c r="D300" s="45" t="s">
        <v>386</v>
      </c>
      <c r="E300" s="45" t="s">
        <v>387</v>
      </c>
      <c r="F300" s="45" t="s">
        <v>25</v>
      </c>
      <c r="G300" s="45" t="s">
        <v>185</v>
      </c>
      <c r="H300" s="45" t="s">
        <v>27</v>
      </c>
      <c r="I300" s="45" t="s">
        <v>389</v>
      </c>
      <c r="J300" s="45">
        <v>101</v>
      </c>
      <c r="K300" s="45" t="s">
        <v>390</v>
      </c>
      <c r="L300" s="45" t="s">
        <v>30</v>
      </c>
      <c r="M300" s="45" t="s">
        <v>31</v>
      </c>
      <c r="N300" s="45">
        <v>20100010136</v>
      </c>
      <c r="O300" s="45" t="str">
        <f t="shared" si="30"/>
        <v>comunes-query</v>
      </c>
      <c r="P300" s="45" t="s">
        <v>185</v>
      </c>
      <c r="Q300" s="46">
        <f t="shared" si="31"/>
        <v>116</v>
      </c>
      <c r="R300" s="46">
        <f t="shared" si="32"/>
        <v>102</v>
      </c>
      <c r="S300" t="str">
        <f t="shared" si="36"/>
        <v xml:space="preserve"> https://gateway-apim-test.vuce.gob.pe/pass-through-https-cert/cp2/comunes-query/1.0/master/allByCode?</v>
      </c>
      <c r="T300" t="s">
        <v>179</v>
      </c>
      <c r="U300" t="str">
        <f t="shared" si="33"/>
        <v>https://gateway-apim-test.vuce.gob.pe/pass-through-https-cert/cp2/comunes-query/1.0/master/allByCode?</v>
      </c>
      <c r="V300" t="s">
        <v>39</v>
      </c>
    </row>
    <row r="301" spans="1:22" x14ac:dyDescent="0.25">
      <c r="A301" t="s">
        <v>384</v>
      </c>
      <c r="B301" s="45" t="s">
        <v>385</v>
      </c>
      <c r="C301" s="45" t="s">
        <v>22</v>
      </c>
      <c r="D301" s="45" t="s">
        <v>386</v>
      </c>
      <c r="E301" s="45" t="s">
        <v>391</v>
      </c>
      <c r="F301" s="45" t="s">
        <v>25</v>
      </c>
      <c r="G301" s="45" t="s">
        <v>185</v>
      </c>
      <c r="H301" s="45" t="s">
        <v>27</v>
      </c>
      <c r="I301" s="45" t="s">
        <v>392</v>
      </c>
      <c r="J301" s="45">
        <v>101</v>
      </c>
      <c r="K301" s="45" t="s">
        <v>29</v>
      </c>
      <c r="L301" s="45" t="s">
        <v>30</v>
      </c>
      <c r="M301" s="45" t="s">
        <v>31</v>
      </c>
      <c r="N301" s="45">
        <v>20100010136</v>
      </c>
      <c r="O301" s="45" t="str">
        <f t="shared" si="30"/>
        <v>comunes-query</v>
      </c>
      <c r="P301" s="45" t="s">
        <v>185</v>
      </c>
      <c r="Q301" s="46">
        <f t="shared" si="31"/>
        <v>116</v>
      </c>
      <c r="R301" s="46">
        <f t="shared" si="32"/>
        <v>102</v>
      </c>
      <c r="S301" t="str">
        <f t="shared" si="36"/>
        <v xml:space="preserve"> https://gateway-apim-test.vuce.gob.pe/pass-through-https-cert/cp2/comunes-query/1.0/master/allByCode?</v>
      </c>
      <c r="T301" t="s">
        <v>179</v>
      </c>
      <c r="U301" t="str">
        <f t="shared" si="33"/>
        <v>https://gateway-apim-test.vuce.gob.pe/pass-through-https-cert/cp2/comunes-query/1.0/master/allByCode?</v>
      </c>
      <c r="V301" t="s">
        <v>39</v>
      </c>
    </row>
    <row r="302" spans="1:22" x14ac:dyDescent="0.25">
      <c r="A302" t="s">
        <v>384</v>
      </c>
      <c r="B302" s="45" t="s">
        <v>385</v>
      </c>
      <c r="C302" s="45" t="s">
        <v>22</v>
      </c>
      <c r="D302" s="45" t="s">
        <v>386</v>
      </c>
      <c r="E302" s="45" t="s">
        <v>387</v>
      </c>
      <c r="F302" s="45" t="s">
        <v>25</v>
      </c>
      <c r="G302" s="45" t="s">
        <v>405</v>
      </c>
      <c r="H302" s="45" t="s">
        <v>27</v>
      </c>
      <c r="I302" s="45" t="s">
        <v>389</v>
      </c>
      <c r="J302" s="45">
        <v>101</v>
      </c>
      <c r="K302" s="45" t="s">
        <v>390</v>
      </c>
      <c r="L302" s="45" t="s">
        <v>30</v>
      </c>
      <c r="M302" s="45" t="s">
        <v>31</v>
      </c>
      <c r="N302" s="45">
        <v>20100010136</v>
      </c>
      <c r="O302" s="45" t="str">
        <f t="shared" si="30"/>
        <v>comunes-query</v>
      </c>
      <c r="P302" s="45" t="s">
        <v>405</v>
      </c>
      <c r="Q302" s="46">
        <f t="shared" si="31"/>
        <v>119</v>
      </c>
      <c r="R302" s="46">
        <f t="shared" si="32"/>
        <v>102</v>
      </c>
      <c r="S302" t="str">
        <f t="shared" si="36"/>
        <v xml:space="preserve"> https://gateway-apim-test.vuce.gob.pe/pass-through-https-cert/cp2/comunes-query/1.0/master/allByCode?</v>
      </c>
      <c r="T302" t="s">
        <v>179</v>
      </c>
      <c r="U302" t="str">
        <f t="shared" si="33"/>
        <v>https://gateway-apim-test.vuce.gob.pe/pass-through-https-cert/cp2/comunes-query/1.0/master/allByCode?</v>
      </c>
      <c r="V302" t="s">
        <v>39</v>
      </c>
    </row>
    <row r="303" spans="1:22" x14ac:dyDescent="0.25">
      <c r="A303" t="s">
        <v>384</v>
      </c>
      <c r="B303" s="45" t="s">
        <v>385</v>
      </c>
      <c r="C303" s="45" t="s">
        <v>22</v>
      </c>
      <c r="D303" s="45" t="s">
        <v>386</v>
      </c>
      <c r="E303" s="45" t="s">
        <v>391</v>
      </c>
      <c r="F303" s="45" t="s">
        <v>25</v>
      </c>
      <c r="G303" s="45" t="s">
        <v>405</v>
      </c>
      <c r="H303" s="45" t="s">
        <v>27</v>
      </c>
      <c r="I303" s="45" t="s">
        <v>392</v>
      </c>
      <c r="J303" s="45">
        <v>101</v>
      </c>
      <c r="K303" s="45" t="s">
        <v>29</v>
      </c>
      <c r="L303" s="45" t="s">
        <v>30</v>
      </c>
      <c r="M303" s="45" t="s">
        <v>31</v>
      </c>
      <c r="N303" s="45">
        <v>20100010136</v>
      </c>
      <c r="O303" s="45" t="str">
        <f t="shared" si="30"/>
        <v>comunes-query</v>
      </c>
      <c r="P303" s="45" t="s">
        <v>405</v>
      </c>
      <c r="Q303" s="46">
        <f t="shared" si="31"/>
        <v>119</v>
      </c>
      <c r="R303" s="46">
        <f t="shared" si="32"/>
        <v>102</v>
      </c>
      <c r="S303" t="str">
        <f t="shared" si="36"/>
        <v xml:space="preserve"> https://gateway-apim-test.vuce.gob.pe/pass-through-https-cert/cp2/comunes-query/1.0/master/allByCode?</v>
      </c>
      <c r="T303" t="s">
        <v>179</v>
      </c>
      <c r="U303" t="str">
        <f t="shared" si="33"/>
        <v>https://gateway-apim-test.vuce.gob.pe/pass-through-https-cert/cp2/comunes-query/1.0/master/allByCode?</v>
      </c>
      <c r="V303" t="s">
        <v>39</v>
      </c>
    </row>
    <row r="304" spans="1:22" x14ac:dyDescent="0.25">
      <c r="A304" t="s">
        <v>384</v>
      </c>
      <c r="B304" s="45" t="s">
        <v>385</v>
      </c>
      <c r="C304" s="45" t="s">
        <v>22</v>
      </c>
      <c r="D304" s="45" t="s">
        <v>386</v>
      </c>
      <c r="E304" s="45" t="s">
        <v>394</v>
      </c>
      <c r="F304" s="45" t="s">
        <v>61</v>
      </c>
      <c r="G304" s="45" t="s">
        <v>406</v>
      </c>
      <c r="H304" s="45" t="s">
        <v>407</v>
      </c>
      <c r="I304" s="45" t="s">
        <v>389</v>
      </c>
      <c r="J304" s="45">
        <v>101</v>
      </c>
      <c r="K304" s="45" t="s">
        <v>29</v>
      </c>
      <c r="L304" s="45" t="s">
        <v>30</v>
      </c>
      <c r="M304" s="45" t="s">
        <v>93</v>
      </c>
      <c r="N304" s="45">
        <v>20100010136</v>
      </c>
      <c r="O304" s="45" t="str">
        <f t="shared" si="30"/>
        <v>fichatecnica-command</v>
      </c>
      <c r="P304" s="45" t="s">
        <v>406</v>
      </c>
      <c r="Q304" s="46">
        <f t="shared" si="31"/>
        <v>116</v>
      </c>
      <c r="R304" s="46">
        <f t="shared" si="32"/>
        <v>116</v>
      </c>
      <c r="S304" t="str">
        <f>+P304</f>
        <v xml:space="preserve"> https://gateway-apim-test.vuce.gob.pe/pass-through-https-cert/cp2/fichatecnica-command/1.0/camunda/fichas-tecnicas </v>
      </c>
      <c r="T304" t="s">
        <v>406</v>
      </c>
      <c r="U304" t="str">
        <f t="shared" si="33"/>
        <v>https://gateway-apim-test.vuce.gob.pe/pass-through-https-cert/cp2/fichatecnica-command/1.0/camunda/fichas-tecnicas</v>
      </c>
      <c r="V304" t="s">
        <v>408</v>
      </c>
    </row>
    <row r="305" spans="1:22" x14ac:dyDescent="0.25">
      <c r="A305" t="s">
        <v>384</v>
      </c>
      <c r="B305" s="45" t="s">
        <v>385</v>
      </c>
      <c r="C305" s="45" t="s">
        <v>22</v>
      </c>
      <c r="D305" s="45" t="s">
        <v>386</v>
      </c>
      <c r="E305" s="45" t="s">
        <v>398</v>
      </c>
      <c r="F305" s="45" t="s">
        <v>90</v>
      </c>
      <c r="G305" s="45" t="s">
        <v>409</v>
      </c>
      <c r="H305" s="45" t="s">
        <v>410</v>
      </c>
      <c r="I305" s="45" t="s">
        <v>397</v>
      </c>
      <c r="J305" s="45">
        <v>101</v>
      </c>
      <c r="K305" s="45" t="s">
        <v>29</v>
      </c>
      <c r="L305" s="45" t="s">
        <v>30</v>
      </c>
      <c r="M305" s="45" t="s">
        <v>93</v>
      </c>
      <c r="N305" s="45">
        <v>20100010136</v>
      </c>
      <c r="O305" s="45" t="str">
        <f t="shared" si="30"/>
        <v>fichatecnica-command</v>
      </c>
      <c r="P305" s="45" t="s">
        <v>409</v>
      </c>
      <c r="Q305" s="46">
        <f t="shared" si="31"/>
        <v>134</v>
      </c>
      <c r="R305" s="46">
        <f t="shared" si="32"/>
        <v>134</v>
      </c>
      <c r="S305" t="str">
        <f>+P305</f>
        <v xml:space="preserve"> https://gateway-apim-test.vuce.gob.pe/pass-through-https-cert/cp2/fichatecnica-command/1.0/camunda/fichas-tecnicas/3103/detalle/3386 </v>
      </c>
      <c r="T305" t="s">
        <v>409</v>
      </c>
      <c r="U305" t="str">
        <f t="shared" si="33"/>
        <v>https://gateway-apim-test.vuce.gob.pe/pass-through-https-cert/cp2/fichatecnica-command/1.0/camunda/fichas-tecnicas/3103/detalle/3386</v>
      </c>
      <c r="V305" t="s">
        <v>408</v>
      </c>
    </row>
    <row r="306" spans="1:22" x14ac:dyDescent="0.25">
      <c r="A306" t="s">
        <v>384</v>
      </c>
      <c r="B306" s="45" t="s">
        <v>385</v>
      </c>
      <c r="C306" s="45" t="s">
        <v>22</v>
      </c>
      <c r="D306" s="45" t="s">
        <v>386</v>
      </c>
      <c r="E306" s="45" t="s">
        <v>395</v>
      </c>
      <c r="F306" s="45" t="s">
        <v>90</v>
      </c>
      <c r="G306" s="45" t="s">
        <v>411</v>
      </c>
      <c r="H306" s="45" t="s">
        <v>412</v>
      </c>
      <c r="I306" s="45" t="s">
        <v>389</v>
      </c>
      <c r="J306" s="45">
        <v>101</v>
      </c>
      <c r="K306" s="45" t="s">
        <v>29</v>
      </c>
      <c r="L306" s="45" t="s">
        <v>30</v>
      </c>
      <c r="M306" s="45" t="s">
        <v>93</v>
      </c>
      <c r="N306" s="45">
        <v>20100010136</v>
      </c>
      <c r="O306" s="45" t="str">
        <f t="shared" si="30"/>
        <v>fichatecnica-command</v>
      </c>
      <c r="P306" s="45" t="s">
        <v>411</v>
      </c>
      <c r="Q306" s="46">
        <f t="shared" si="31"/>
        <v>134</v>
      </c>
      <c r="R306" s="46">
        <f t="shared" si="32"/>
        <v>134</v>
      </c>
      <c r="S306" t="str">
        <f>+P306</f>
        <v xml:space="preserve"> https://gateway-apim-test.vuce.gob.pe/pass-through-https-cert/cp2/fichatecnica-command/1.0/camunda/fichas-tecnicas/3279/detalle/3575 </v>
      </c>
      <c r="T306" t="s">
        <v>411</v>
      </c>
      <c r="U306" t="str">
        <f t="shared" si="33"/>
        <v>https://gateway-apim-test.vuce.gob.pe/pass-through-https-cert/cp2/fichatecnica-command/1.0/camunda/fichas-tecnicas/3279/detalle/3575</v>
      </c>
      <c r="V306" t="s">
        <v>408</v>
      </c>
    </row>
    <row r="307" spans="1:22" x14ac:dyDescent="0.25">
      <c r="A307" t="s">
        <v>384</v>
      </c>
      <c r="B307" s="45" t="s">
        <v>385</v>
      </c>
      <c r="C307" s="45" t="s">
        <v>22</v>
      </c>
      <c r="D307" s="45" t="s">
        <v>386</v>
      </c>
      <c r="E307" s="45" t="s">
        <v>396</v>
      </c>
      <c r="F307" s="45" t="s">
        <v>90</v>
      </c>
      <c r="G307" s="45" t="s">
        <v>413</v>
      </c>
      <c r="H307" s="45" t="s">
        <v>414</v>
      </c>
      <c r="I307" s="45" t="s">
        <v>397</v>
      </c>
      <c r="J307" s="45">
        <v>101</v>
      </c>
      <c r="K307" s="45" t="s">
        <v>29</v>
      </c>
      <c r="L307" s="45" t="s">
        <v>30</v>
      </c>
      <c r="M307" s="45" t="s">
        <v>93</v>
      </c>
      <c r="N307" s="45">
        <v>20100010136</v>
      </c>
      <c r="O307" s="45" t="str">
        <f t="shared" si="30"/>
        <v>fichatecnica-command</v>
      </c>
      <c r="P307" s="45" t="s">
        <v>413</v>
      </c>
      <c r="Q307" s="46">
        <f t="shared" si="31"/>
        <v>130</v>
      </c>
      <c r="R307" s="46">
        <f t="shared" si="32"/>
        <v>130</v>
      </c>
      <c r="S307" t="str">
        <f>+P307</f>
        <v xml:space="preserve"> https://gateway-apim-test.vuce.gob.pe/pass-through-https-cert/cp2/fichatecnica-command/1.0/camunda/fichas-tecnicas/91/detalle/77 </v>
      </c>
      <c r="T307" t="s">
        <v>413</v>
      </c>
      <c r="U307" t="str">
        <f t="shared" si="33"/>
        <v>https://gateway-apim-test.vuce.gob.pe/pass-through-https-cert/cp2/fichatecnica-command/1.0/camunda/fichas-tecnicas/91/detalle/77</v>
      </c>
      <c r="V307" t="s">
        <v>408</v>
      </c>
    </row>
    <row r="308" spans="1:22" x14ac:dyDescent="0.25">
      <c r="A308" t="s">
        <v>384</v>
      </c>
      <c r="B308" s="45" t="s">
        <v>385</v>
      </c>
      <c r="C308" s="45" t="s">
        <v>22</v>
      </c>
      <c r="D308" s="45" t="s">
        <v>386</v>
      </c>
      <c r="E308" s="45" t="s">
        <v>399</v>
      </c>
      <c r="F308" s="45" t="s">
        <v>90</v>
      </c>
      <c r="G308" s="45" t="s">
        <v>413</v>
      </c>
      <c r="H308" s="45" t="s">
        <v>415</v>
      </c>
      <c r="I308" s="45" t="s">
        <v>397</v>
      </c>
      <c r="J308" s="45">
        <v>101</v>
      </c>
      <c r="K308" s="45" t="s">
        <v>29</v>
      </c>
      <c r="L308" s="45" t="s">
        <v>30</v>
      </c>
      <c r="M308" s="45" t="s">
        <v>93</v>
      </c>
      <c r="N308" s="45">
        <v>20100010136</v>
      </c>
      <c r="O308" s="45" t="str">
        <f t="shared" si="30"/>
        <v>fichatecnica-command</v>
      </c>
      <c r="P308" s="45" t="s">
        <v>413</v>
      </c>
      <c r="Q308" s="46">
        <f t="shared" si="31"/>
        <v>130</v>
      </c>
      <c r="R308" s="46">
        <f t="shared" si="32"/>
        <v>130</v>
      </c>
      <c r="S308" t="str">
        <f>+P308</f>
        <v xml:space="preserve"> https://gateway-apim-test.vuce.gob.pe/pass-through-https-cert/cp2/fichatecnica-command/1.0/camunda/fichas-tecnicas/91/detalle/77 </v>
      </c>
      <c r="T308" t="s">
        <v>413</v>
      </c>
      <c r="U308" t="str">
        <f t="shared" si="33"/>
        <v>https://gateway-apim-test.vuce.gob.pe/pass-through-https-cert/cp2/fichatecnica-command/1.0/camunda/fichas-tecnicas/91/detalle/77</v>
      </c>
      <c r="V308" t="s">
        <v>408</v>
      </c>
    </row>
    <row r="309" spans="1:22" x14ac:dyDescent="0.25">
      <c r="A309" t="s">
        <v>384</v>
      </c>
      <c r="B309" s="45" t="s">
        <v>385</v>
      </c>
      <c r="C309" s="45" t="s">
        <v>22</v>
      </c>
      <c r="D309" s="45" t="s">
        <v>386</v>
      </c>
      <c r="E309" s="45" t="s">
        <v>199</v>
      </c>
      <c r="F309" s="45" t="s">
        <v>25</v>
      </c>
      <c r="G309" s="45" t="s">
        <v>416</v>
      </c>
      <c r="H309" s="45" t="s">
        <v>27</v>
      </c>
      <c r="I309" s="45" t="s">
        <v>389</v>
      </c>
      <c r="J309" s="45">
        <v>101</v>
      </c>
      <c r="K309" s="45" t="s">
        <v>390</v>
      </c>
      <c r="L309" s="45" t="s">
        <v>30</v>
      </c>
      <c r="M309" s="45" t="s">
        <v>31</v>
      </c>
      <c r="N309" s="45">
        <v>20100010136</v>
      </c>
      <c r="O309" s="45" t="str">
        <f t="shared" si="30"/>
        <v>fichatecnica-query</v>
      </c>
      <c r="P309" s="45" t="s">
        <v>416</v>
      </c>
      <c r="Q309" s="46">
        <f t="shared" si="31"/>
        <v>147</v>
      </c>
      <c r="R309" s="46">
        <f t="shared" si="32"/>
        <v>101</v>
      </c>
      <c r="S309" t="str">
        <f>MID(P309,1,101)</f>
        <v xml:space="preserve"> https://gateway-apim-test.vuce.gob.pe/pass-through-https-cert/cp2/fichatecnica-query/1.0/buscar-imo?</v>
      </c>
      <c r="T309" t="s">
        <v>417</v>
      </c>
      <c r="U309" t="str">
        <f t="shared" si="33"/>
        <v>https://gateway-apim-test.vuce.gob.pe/pass-through-https-cert/cp2/fichatecnica-query/1.0/buscar-imo?</v>
      </c>
      <c r="V309" t="s">
        <v>70</v>
      </c>
    </row>
    <row r="310" spans="1:22" x14ac:dyDescent="0.25">
      <c r="A310" t="s">
        <v>384</v>
      </c>
      <c r="B310" s="45" t="s">
        <v>385</v>
      </c>
      <c r="C310" s="45" t="s">
        <v>22</v>
      </c>
      <c r="D310" s="45" t="s">
        <v>386</v>
      </c>
      <c r="E310" s="45" t="s">
        <v>391</v>
      </c>
      <c r="F310" s="45" t="s">
        <v>25</v>
      </c>
      <c r="G310" s="45" t="s">
        <v>418</v>
      </c>
      <c r="H310" s="45" t="s">
        <v>27</v>
      </c>
      <c r="I310" s="45" t="s">
        <v>392</v>
      </c>
      <c r="J310" s="45">
        <v>101</v>
      </c>
      <c r="K310" s="45" t="s">
        <v>29</v>
      </c>
      <c r="L310" s="45" t="s">
        <v>30</v>
      </c>
      <c r="M310" s="45" t="s">
        <v>31</v>
      </c>
      <c r="N310" s="45">
        <v>20100010136</v>
      </c>
      <c r="O310" s="45" t="str">
        <f t="shared" si="30"/>
        <v>fichatecnica-query</v>
      </c>
      <c r="P310" s="45" t="s">
        <v>418</v>
      </c>
      <c r="Q310" s="46">
        <f t="shared" si="31"/>
        <v>147</v>
      </c>
      <c r="R310" s="46">
        <f t="shared" si="32"/>
        <v>100</v>
      </c>
      <c r="S310" t="str">
        <f>MID(P310,1,100)</f>
        <v xml:space="preserve"> https://gateway-apim-test.vuce.gob.pe/pass-through-https-cert/cp2/fichatecnica-query/1.0/documento?</v>
      </c>
      <c r="T310" t="s">
        <v>419</v>
      </c>
      <c r="U310" t="str">
        <f t="shared" si="33"/>
        <v>https://gateway-apim-test.vuce.gob.pe/pass-through-https-cert/cp2/fichatecnica-query/1.0/documento?</v>
      </c>
      <c r="V310" t="s">
        <v>70</v>
      </c>
    </row>
    <row r="311" spans="1:22" x14ac:dyDescent="0.25">
      <c r="A311" t="s">
        <v>384</v>
      </c>
      <c r="B311" s="45" t="s">
        <v>385</v>
      </c>
      <c r="C311" s="45" t="s">
        <v>22</v>
      </c>
      <c r="D311" s="45" t="s">
        <v>386</v>
      </c>
      <c r="E311" s="45" t="s">
        <v>391</v>
      </c>
      <c r="F311" s="45" t="s">
        <v>25</v>
      </c>
      <c r="G311" s="45" t="s">
        <v>420</v>
      </c>
      <c r="H311" s="45" t="s">
        <v>27</v>
      </c>
      <c r="I311" s="45" t="s">
        <v>392</v>
      </c>
      <c r="J311" s="45">
        <v>101</v>
      </c>
      <c r="K311" s="45" t="s">
        <v>29</v>
      </c>
      <c r="L311" s="45" t="s">
        <v>30</v>
      </c>
      <c r="M311" s="45" t="s">
        <v>31</v>
      </c>
      <c r="N311" s="45">
        <v>20100010136</v>
      </c>
      <c r="O311" s="45" t="str">
        <f t="shared" si="30"/>
        <v>fichatecnica-query</v>
      </c>
      <c r="P311" s="45" t="s">
        <v>420</v>
      </c>
      <c r="Q311" s="46">
        <f t="shared" si="31"/>
        <v>133</v>
      </c>
      <c r="R311" s="46">
        <f t="shared" si="32"/>
        <v>110</v>
      </c>
      <c r="S311" t="str">
        <f>MID(P311,1,110)</f>
        <v xml:space="preserve"> https://gateway-apim-test.vuce.gob.pe/pass-through-https-cert/cp2/fichatecnica-query/1.0/documentos/vencidos?</v>
      </c>
      <c r="T311" t="s">
        <v>421</v>
      </c>
      <c r="U311" t="str">
        <f t="shared" si="33"/>
        <v>https://gateway-apim-test.vuce.gob.pe/pass-through-https-cert/cp2/fichatecnica-query/1.0/documentos/vencidos?</v>
      </c>
      <c r="V311" t="s">
        <v>70</v>
      </c>
    </row>
    <row r="312" spans="1:22" x14ac:dyDescent="0.25">
      <c r="A312" t="s">
        <v>384</v>
      </c>
      <c r="B312" s="45" t="s">
        <v>385</v>
      </c>
      <c r="C312" s="45" t="s">
        <v>22</v>
      </c>
      <c r="D312" s="45" t="s">
        <v>386</v>
      </c>
      <c r="E312" s="45" t="s">
        <v>176</v>
      </c>
      <c r="F312" s="45" t="s">
        <v>25</v>
      </c>
      <c r="G312" s="45" t="s">
        <v>422</v>
      </c>
      <c r="H312" s="45" t="s">
        <v>27</v>
      </c>
      <c r="I312" s="45" t="s">
        <v>389</v>
      </c>
      <c r="J312" s="45">
        <v>101</v>
      </c>
      <c r="K312" s="45" t="s">
        <v>390</v>
      </c>
      <c r="L312" s="45" t="s">
        <v>30</v>
      </c>
      <c r="M312" s="45" t="s">
        <v>31</v>
      </c>
      <c r="N312" s="45">
        <v>20100010136</v>
      </c>
      <c r="O312" s="45" t="str">
        <f t="shared" si="30"/>
        <v>fichatecnica-query</v>
      </c>
      <c r="P312" s="45" t="s">
        <v>422</v>
      </c>
      <c r="Q312" s="46">
        <f t="shared" si="31"/>
        <v>138</v>
      </c>
      <c r="R312" s="46">
        <f t="shared" si="32"/>
        <v>104</v>
      </c>
      <c r="S312" t="str">
        <f t="shared" ref="S312:S317" si="37">MID(P312,1,104)</f>
        <v xml:space="preserve"> https://gateway-apim-test.vuce.gob.pe/pass-through-https-cert/cp2/fichatecnica-query/1.0/ficha-tecnica?</v>
      </c>
      <c r="T312" t="s">
        <v>423</v>
      </c>
      <c r="U312" t="str">
        <f t="shared" si="33"/>
        <v>https://gateway-apim-test.vuce.gob.pe/pass-through-https-cert/cp2/fichatecnica-query/1.0/ficha-tecnica?</v>
      </c>
      <c r="V312" t="s">
        <v>70</v>
      </c>
    </row>
    <row r="313" spans="1:22" x14ac:dyDescent="0.25">
      <c r="A313" t="s">
        <v>384</v>
      </c>
      <c r="B313" s="45" t="s">
        <v>385</v>
      </c>
      <c r="C313" s="45" t="s">
        <v>22</v>
      </c>
      <c r="D313" s="45" t="s">
        <v>386</v>
      </c>
      <c r="E313" s="45" t="s">
        <v>394</v>
      </c>
      <c r="F313" s="45" t="s">
        <v>25</v>
      </c>
      <c r="G313" s="45" t="s">
        <v>422</v>
      </c>
      <c r="H313" s="45" t="s">
        <v>27</v>
      </c>
      <c r="I313" s="45" t="s">
        <v>389</v>
      </c>
      <c r="J313" s="45">
        <v>101</v>
      </c>
      <c r="K313" s="45" t="s">
        <v>29</v>
      </c>
      <c r="L313" s="45" t="s">
        <v>30</v>
      </c>
      <c r="M313" s="45" t="s">
        <v>31</v>
      </c>
      <c r="N313" s="45">
        <v>20100010136</v>
      </c>
      <c r="O313" s="45" t="str">
        <f t="shared" si="30"/>
        <v>fichatecnica-query</v>
      </c>
      <c r="P313" s="45" t="s">
        <v>422</v>
      </c>
      <c r="Q313" s="46">
        <f t="shared" si="31"/>
        <v>138</v>
      </c>
      <c r="R313" s="46">
        <f t="shared" si="32"/>
        <v>104</v>
      </c>
      <c r="S313" t="str">
        <f t="shared" si="37"/>
        <v xml:space="preserve"> https://gateway-apim-test.vuce.gob.pe/pass-through-https-cert/cp2/fichatecnica-query/1.0/ficha-tecnica?</v>
      </c>
      <c r="T313" t="s">
        <v>423</v>
      </c>
      <c r="U313" t="str">
        <f t="shared" si="33"/>
        <v>https://gateway-apim-test.vuce.gob.pe/pass-through-https-cert/cp2/fichatecnica-query/1.0/ficha-tecnica?</v>
      </c>
      <c r="V313" t="s">
        <v>70</v>
      </c>
    </row>
    <row r="314" spans="1:22" x14ac:dyDescent="0.25">
      <c r="A314" t="s">
        <v>384</v>
      </c>
      <c r="B314" s="45" t="s">
        <v>385</v>
      </c>
      <c r="C314" s="45" t="s">
        <v>22</v>
      </c>
      <c r="D314" s="45" t="s">
        <v>386</v>
      </c>
      <c r="E314" s="45" t="s">
        <v>395</v>
      </c>
      <c r="F314" s="45" t="s">
        <v>25</v>
      </c>
      <c r="G314" s="45" t="s">
        <v>422</v>
      </c>
      <c r="H314" s="45" t="s">
        <v>27</v>
      </c>
      <c r="I314" s="45" t="s">
        <v>389</v>
      </c>
      <c r="J314" s="45">
        <v>101</v>
      </c>
      <c r="K314" s="45" t="s">
        <v>29</v>
      </c>
      <c r="L314" s="45" t="s">
        <v>30</v>
      </c>
      <c r="M314" s="45" t="s">
        <v>31</v>
      </c>
      <c r="N314" s="45">
        <v>20100010136</v>
      </c>
      <c r="O314" s="45" t="str">
        <f t="shared" si="30"/>
        <v>fichatecnica-query</v>
      </c>
      <c r="P314" s="45" t="s">
        <v>422</v>
      </c>
      <c r="Q314" s="46">
        <f t="shared" si="31"/>
        <v>138</v>
      </c>
      <c r="R314" s="46">
        <f t="shared" si="32"/>
        <v>104</v>
      </c>
      <c r="S314" t="str">
        <f t="shared" si="37"/>
        <v xml:space="preserve"> https://gateway-apim-test.vuce.gob.pe/pass-through-https-cert/cp2/fichatecnica-query/1.0/ficha-tecnica?</v>
      </c>
      <c r="T314" t="s">
        <v>423</v>
      </c>
      <c r="U314" t="str">
        <f t="shared" si="33"/>
        <v>https://gateway-apim-test.vuce.gob.pe/pass-through-https-cert/cp2/fichatecnica-query/1.0/ficha-tecnica?</v>
      </c>
      <c r="V314" t="s">
        <v>70</v>
      </c>
    </row>
    <row r="315" spans="1:22" x14ac:dyDescent="0.25">
      <c r="A315" t="s">
        <v>384</v>
      </c>
      <c r="B315" s="45" t="s">
        <v>385</v>
      </c>
      <c r="C315" s="45" t="s">
        <v>22</v>
      </c>
      <c r="D315" s="45" t="s">
        <v>386</v>
      </c>
      <c r="E315" s="45" t="s">
        <v>396</v>
      </c>
      <c r="F315" s="45" t="s">
        <v>25</v>
      </c>
      <c r="G315" s="45" t="s">
        <v>422</v>
      </c>
      <c r="H315" s="45" t="s">
        <v>27</v>
      </c>
      <c r="I315" s="45" t="s">
        <v>397</v>
      </c>
      <c r="J315" s="45">
        <v>101</v>
      </c>
      <c r="K315" s="45" t="s">
        <v>29</v>
      </c>
      <c r="L315" s="45" t="s">
        <v>30</v>
      </c>
      <c r="M315" s="45" t="s">
        <v>31</v>
      </c>
      <c r="N315" s="45">
        <v>20100010136</v>
      </c>
      <c r="O315" s="45" t="str">
        <f t="shared" si="30"/>
        <v>fichatecnica-query</v>
      </c>
      <c r="P315" s="45" t="s">
        <v>422</v>
      </c>
      <c r="Q315" s="46">
        <f t="shared" si="31"/>
        <v>138</v>
      </c>
      <c r="R315" s="46">
        <f t="shared" si="32"/>
        <v>104</v>
      </c>
      <c r="S315" t="str">
        <f t="shared" si="37"/>
        <v xml:space="preserve"> https://gateway-apim-test.vuce.gob.pe/pass-through-https-cert/cp2/fichatecnica-query/1.0/ficha-tecnica?</v>
      </c>
      <c r="T315" t="s">
        <v>423</v>
      </c>
      <c r="U315" t="str">
        <f t="shared" si="33"/>
        <v>https://gateway-apim-test.vuce.gob.pe/pass-through-https-cert/cp2/fichatecnica-query/1.0/ficha-tecnica?</v>
      </c>
      <c r="V315" t="s">
        <v>70</v>
      </c>
    </row>
    <row r="316" spans="1:22" x14ac:dyDescent="0.25">
      <c r="A316" t="s">
        <v>384</v>
      </c>
      <c r="B316" s="45" t="s">
        <v>385</v>
      </c>
      <c r="C316" s="45" t="s">
        <v>22</v>
      </c>
      <c r="D316" s="45" t="s">
        <v>386</v>
      </c>
      <c r="E316" s="45" t="s">
        <v>398</v>
      </c>
      <c r="F316" s="45" t="s">
        <v>25</v>
      </c>
      <c r="G316" s="45" t="s">
        <v>422</v>
      </c>
      <c r="H316" s="45" t="s">
        <v>27</v>
      </c>
      <c r="I316" s="45" t="s">
        <v>397</v>
      </c>
      <c r="J316" s="45">
        <v>101</v>
      </c>
      <c r="K316" s="45" t="s">
        <v>29</v>
      </c>
      <c r="L316" s="45" t="s">
        <v>30</v>
      </c>
      <c r="M316" s="45" t="s">
        <v>31</v>
      </c>
      <c r="N316" s="45">
        <v>20100010136</v>
      </c>
      <c r="O316" s="45" t="str">
        <f t="shared" si="30"/>
        <v>fichatecnica-query</v>
      </c>
      <c r="P316" s="45" t="s">
        <v>422</v>
      </c>
      <c r="Q316" s="46">
        <f t="shared" si="31"/>
        <v>138</v>
      </c>
      <c r="R316" s="46">
        <f t="shared" si="32"/>
        <v>104</v>
      </c>
      <c r="S316" t="str">
        <f t="shared" si="37"/>
        <v xml:space="preserve"> https://gateway-apim-test.vuce.gob.pe/pass-through-https-cert/cp2/fichatecnica-query/1.0/ficha-tecnica?</v>
      </c>
      <c r="T316" t="s">
        <v>423</v>
      </c>
      <c r="U316" t="str">
        <f t="shared" si="33"/>
        <v>https://gateway-apim-test.vuce.gob.pe/pass-through-https-cert/cp2/fichatecnica-query/1.0/ficha-tecnica?</v>
      </c>
      <c r="V316" t="s">
        <v>70</v>
      </c>
    </row>
    <row r="317" spans="1:22" x14ac:dyDescent="0.25">
      <c r="A317" t="s">
        <v>384</v>
      </c>
      <c r="B317" s="45" t="s">
        <v>385</v>
      </c>
      <c r="C317" s="45" t="s">
        <v>22</v>
      </c>
      <c r="D317" s="45" t="s">
        <v>386</v>
      </c>
      <c r="E317" s="45" t="s">
        <v>399</v>
      </c>
      <c r="F317" s="45" t="s">
        <v>25</v>
      </c>
      <c r="G317" s="45" t="s">
        <v>422</v>
      </c>
      <c r="H317" s="45" t="s">
        <v>27</v>
      </c>
      <c r="I317" s="45" t="s">
        <v>397</v>
      </c>
      <c r="J317" s="45">
        <v>101</v>
      </c>
      <c r="K317" s="45" t="s">
        <v>29</v>
      </c>
      <c r="L317" s="45" t="s">
        <v>30</v>
      </c>
      <c r="M317" s="45" t="s">
        <v>31</v>
      </c>
      <c r="N317" s="45">
        <v>20100010136</v>
      </c>
      <c r="O317" s="45" t="str">
        <f t="shared" si="30"/>
        <v>fichatecnica-query</v>
      </c>
      <c r="P317" s="45" t="s">
        <v>422</v>
      </c>
      <c r="Q317" s="46">
        <f t="shared" si="31"/>
        <v>138</v>
      </c>
      <c r="R317" s="46">
        <f t="shared" si="32"/>
        <v>104</v>
      </c>
      <c r="S317" t="str">
        <f t="shared" si="37"/>
        <v xml:space="preserve"> https://gateway-apim-test.vuce.gob.pe/pass-through-https-cert/cp2/fichatecnica-query/1.0/ficha-tecnica?</v>
      </c>
      <c r="T317" t="s">
        <v>423</v>
      </c>
      <c r="U317" t="str">
        <f t="shared" si="33"/>
        <v>https://gateway-apim-test.vuce.gob.pe/pass-through-https-cert/cp2/fichatecnica-query/1.0/ficha-tecnica?</v>
      </c>
      <c r="V317" t="s">
        <v>70</v>
      </c>
    </row>
    <row r="318" spans="1:22" x14ac:dyDescent="0.25">
      <c r="A318" t="s">
        <v>384</v>
      </c>
      <c r="B318" s="45" t="s">
        <v>385</v>
      </c>
      <c r="C318" s="45" t="s">
        <v>22</v>
      </c>
      <c r="D318" s="45" t="s">
        <v>386</v>
      </c>
      <c r="E318" s="45" t="s">
        <v>201</v>
      </c>
      <c r="F318" s="45" t="s">
        <v>61</v>
      </c>
      <c r="G318" s="45" t="s">
        <v>424</v>
      </c>
      <c r="H318" s="45" t="s">
        <v>425</v>
      </c>
      <c r="I318" s="45" t="s">
        <v>389</v>
      </c>
      <c r="J318" s="45">
        <v>101</v>
      </c>
      <c r="K318" s="45" t="s">
        <v>390</v>
      </c>
      <c r="L318" s="45" t="s">
        <v>30</v>
      </c>
      <c r="M318" s="45" t="s">
        <v>93</v>
      </c>
      <c r="N318" s="45" t="s">
        <v>27</v>
      </c>
      <c r="O318" s="45" t="str">
        <f t="shared" si="30"/>
        <v>fichatecnica-query</v>
      </c>
      <c r="P318" s="45" t="s">
        <v>424</v>
      </c>
      <c r="Q318" s="46">
        <f t="shared" si="31"/>
        <v>131</v>
      </c>
      <c r="R318" s="46">
        <f t="shared" si="32"/>
        <v>97</v>
      </c>
      <c r="S318" t="str">
        <f>MID(P318,1,97)</f>
        <v xml:space="preserve"> https://gateway-apim-test.vuce.gob.pe/pass-through-https-cert/cp2/fichatecnica-query/1.0/filtro?</v>
      </c>
      <c r="T318" t="s">
        <v>426</v>
      </c>
      <c r="U318" t="str">
        <f t="shared" si="33"/>
        <v>https://gateway-apim-test.vuce.gob.pe/pass-through-https-cert/cp2/fichatecnica-query/1.0/filtro?</v>
      </c>
      <c r="V318" t="s">
        <v>70</v>
      </c>
    </row>
    <row r="319" spans="1:22" x14ac:dyDescent="0.25">
      <c r="A319" t="s">
        <v>384</v>
      </c>
      <c r="B319" s="45" t="s">
        <v>385</v>
      </c>
      <c r="C319" s="45" t="s">
        <v>22</v>
      </c>
      <c r="D319" s="45" t="s">
        <v>386</v>
      </c>
      <c r="E319" s="45" t="s">
        <v>206</v>
      </c>
      <c r="F319" s="45" t="s">
        <v>61</v>
      </c>
      <c r="G319" s="45" t="s">
        <v>427</v>
      </c>
      <c r="H319" s="45" t="s">
        <v>428</v>
      </c>
      <c r="I319" s="45" t="s">
        <v>389</v>
      </c>
      <c r="J319" s="45">
        <v>101</v>
      </c>
      <c r="K319" s="45" t="s">
        <v>29</v>
      </c>
      <c r="L319" s="45" t="s">
        <v>215</v>
      </c>
      <c r="M319" s="45" t="s">
        <v>93</v>
      </c>
      <c r="N319" s="45">
        <v>20100010136</v>
      </c>
      <c r="O319" s="45" t="str">
        <f t="shared" si="30"/>
        <v>fichatecnica-query</v>
      </c>
      <c r="P319" s="45" t="s">
        <v>427</v>
      </c>
      <c r="Q319" s="46">
        <f t="shared" si="31"/>
        <v>133</v>
      </c>
      <c r="R319" s="46">
        <f t="shared" si="32"/>
        <v>100</v>
      </c>
      <c r="S319" t="str">
        <f>MID(P319,1,100)</f>
        <v xml:space="preserve"> https://gateway-apim-test.vuce.gob.pe/pass-through-https-cert/cp2/fichatecnica-query/1.0/generaPDF?</v>
      </c>
      <c r="T319" t="s">
        <v>429</v>
      </c>
      <c r="U319" t="str">
        <f t="shared" si="33"/>
        <v>https://gateway-apim-test.vuce.gob.pe/pass-through-https-cert/cp2/fichatecnica-query/1.0/generaPDF?</v>
      </c>
      <c r="V319" t="s">
        <v>70</v>
      </c>
    </row>
    <row r="320" spans="1:22" x14ac:dyDescent="0.25">
      <c r="A320" t="s">
        <v>384</v>
      </c>
      <c r="B320" s="45" t="s">
        <v>385</v>
      </c>
      <c r="C320" s="45" t="s">
        <v>22</v>
      </c>
      <c r="D320" s="45" t="s">
        <v>386</v>
      </c>
      <c r="E320" s="45" t="s">
        <v>430</v>
      </c>
      <c r="F320" s="45" t="s">
        <v>25</v>
      </c>
      <c r="G320" s="45" t="s">
        <v>431</v>
      </c>
      <c r="H320" s="45" t="s">
        <v>27</v>
      </c>
      <c r="I320" s="45" t="s">
        <v>389</v>
      </c>
      <c r="J320" s="45">
        <v>101</v>
      </c>
      <c r="K320" s="45" t="s">
        <v>29</v>
      </c>
      <c r="L320" s="45" t="s">
        <v>30</v>
      </c>
      <c r="M320" s="45" t="s">
        <v>31</v>
      </c>
      <c r="N320" s="45">
        <v>20100010136</v>
      </c>
      <c r="O320" s="45" t="str">
        <f t="shared" si="30"/>
        <v>fichatecnica-query</v>
      </c>
      <c r="P320" s="45" t="s">
        <v>431</v>
      </c>
      <c r="Q320" s="46">
        <f t="shared" si="31"/>
        <v>130</v>
      </c>
      <c r="R320" s="46">
        <f t="shared" si="32"/>
        <v>103</v>
      </c>
      <c r="S320" t="str">
        <f>MID(P320,1,103)</f>
        <v xml:space="preserve"> https://gateway-apim-test.vuce.gob.pe/pass-through-https-cert/cp2/fichatecnica-query/1.0/validar-form?</v>
      </c>
      <c r="T320" t="s">
        <v>432</v>
      </c>
      <c r="U320" t="str">
        <f t="shared" si="33"/>
        <v>https://gateway-apim-test.vuce.gob.pe/pass-through-https-cert/cp2/fichatecnica-query/1.0/validar-form?</v>
      </c>
      <c r="V320" t="s">
        <v>70</v>
      </c>
    </row>
    <row r="321" spans="1:22" x14ac:dyDescent="0.25">
      <c r="A321" t="s">
        <v>384</v>
      </c>
      <c r="B321" s="45" t="s">
        <v>385</v>
      </c>
      <c r="C321" s="45" t="s">
        <v>22</v>
      </c>
      <c r="D321" s="45" t="s">
        <v>386</v>
      </c>
      <c r="E321" s="45" t="s">
        <v>433</v>
      </c>
      <c r="F321" s="45" t="s">
        <v>25</v>
      </c>
      <c r="G321" s="45" t="s">
        <v>434</v>
      </c>
      <c r="H321" s="45" t="s">
        <v>27</v>
      </c>
      <c r="I321" s="45" t="s">
        <v>389</v>
      </c>
      <c r="J321" s="45">
        <v>101</v>
      </c>
      <c r="K321" s="45" t="s">
        <v>29</v>
      </c>
      <c r="L321" s="45" t="s">
        <v>30</v>
      </c>
      <c r="M321" s="45" t="s">
        <v>31</v>
      </c>
      <c r="N321" s="45">
        <v>20100010136</v>
      </c>
      <c r="O321" s="45" t="str">
        <f t="shared" si="30"/>
        <v>fichatecnica-query</v>
      </c>
      <c r="P321" s="45" t="s">
        <v>434</v>
      </c>
      <c r="Q321" s="46">
        <f t="shared" si="31"/>
        <v>130</v>
      </c>
      <c r="R321" s="46">
        <f t="shared" si="32"/>
        <v>103</v>
      </c>
      <c r="S321" t="str">
        <f>MID(P321,1,103)</f>
        <v xml:space="preserve"> https://gateway-apim-test.vuce.gob.pe/pass-through-https-cert/cp2/fichatecnica-query/1.0/validar-form?</v>
      </c>
      <c r="T321" t="s">
        <v>432</v>
      </c>
      <c r="U321" t="str">
        <f t="shared" si="33"/>
        <v>https://gateway-apim-test.vuce.gob.pe/pass-through-https-cert/cp2/fichatecnica-query/1.0/validar-form?</v>
      </c>
      <c r="V321" t="s">
        <v>70</v>
      </c>
    </row>
    <row r="322" spans="1:22" x14ac:dyDescent="0.25">
      <c r="A322" t="s">
        <v>384</v>
      </c>
      <c r="B322" s="45" t="s">
        <v>385</v>
      </c>
      <c r="C322" s="45" t="s">
        <v>22</v>
      </c>
      <c r="D322" s="45" t="s">
        <v>386</v>
      </c>
      <c r="E322" s="45" t="s">
        <v>435</v>
      </c>
      <c r="F322" s="45" t="s">
        <v>25</v>
      </c>
      <c r="G322" s="45" t="s">
        <v>436</v>
      </c>
      <c r="H322" s="45" t="s">
        <v>27</v>
      </c>
      <c r="I322" s="45" t="s">
        <v>389</v>
      </c>
      <c r="J322" s="45">
        <v>101</v>
      </c>
      <c r="K322" s="45" t="s">
        <v>29</v>
      </c>
      <c r="L322" s="45" t="s">
        <v>30</v>
      </c>
      <c r="M322" s="45" t="s">
        <v>31</v>
      </c>
      <c r="N322" s="45">
        <v>20100010136</v>
      </c>
      <c r="O322" s="45" t="str">
        <f t="shared" ref="O322:O385" si="38">MID(G322,FIND("/cp2/",G322)+5,FIND("/",G322,FIND("/cp2/",G322)+5)-FIND("/cp2/",G322)-5)</f>
        <v>fichatecnica-query</v>
      </c>
      <c r="P322" s="45" t="s">
        <v>436</v>
      </c>
      <c r="Q322" s="46">
        <f t="shared" ref="Q322:Q385" si="39">LEN(P322)</f>
        <v>134</v>
      </c>
      <c r="R322" s="46">
        <f t="shared" ref="R322:R385" si="40">LEN(S322)</f>
        <v>110</v>
      </c>
      <c r="S322" t="str">
        <f>MID(P322,1,110)</f>
        <v xml:space="preserve"> https://gateway-apim-test.vuce.gob.pe/pass-through-https-cert/cp2/fichatecnica-query/1.0/validar-form-header?</v>
      </c>
      <c r="T322" t="s">
        <v>437</v>
      </c>
      <c r="U322" t="str">
        <f t="shared" si="33"/>
        <v>https://gateway-apim-test.vuce.gob.pe/pass-through-https-cert/cp2/fichatecnica-query/1.0/validar-form-header?</v>
      </c>
      <c r="V322" t="s">
        <v>70</v>
      </c>
    </row>
    <row r="323" spans="1:22" x14ac:dyDescent="0.25">
      <c r="A323" t="s">
        <v>384</v>
      </c>
      <c r="B323" s="45" t="s">
        <v>385</v>
      </c>
      <c r="C323" s="45" t="s">
        <v>22</v>
      </c>
      <c r="D323" s="45" t="s">
        <v>386</v>
      </c>
      <c r="E323" s="45" t="s">
        <v>438</v>
      </c>
      <c r="F323" s="45" t="s">
        <v>25</v>
      </c>
      <c r="G323" s="45" t="s">
        <v>439</v>
      </c>
      <c r="H323" s="45" t="s">
        <v>27</v>
      </c>
      <c r="I323" s="45" t="s">
        <v>389</v>
      </c>
      <c r="J323" s="45">
        <v>101</v>
      </c>
      <c r="K323" s="45" t="s">
        <v>29</v>
      </c>
      <c r="L323" s="45" t="s">
        <v>30</v>
      </c>
      <c r="M323" s="45" t="s">
        <v>31</v>
      </c>
      <c r="N323" s="45">
        <v>20100010136</v>
      </c>
      <c r="O323" s="45" t="str">
        <f t="shared" si="38"/>
        <v>fichatecnica-query</v>
      </c>
      <c r="P323" s="45" t="s">
        <v>439</v>
      </c>
      <c r="Q323" s="46">
        <f t="shared" si="39"/>
        <v>136</v>
      </c>
      <c r="R323" s="46">
        <f t="shared" si="40"/>
        <v>110</v>
      </c>
      <c r="S323" t="str">
        <f>MID(P323,1,110)</f>
        <v xml:space="preserve"> https://gateway-apim-test.vuce.gob.pe/pass-through-https-cert/cp2/fichatecnica-query/1.0/validar-form-header?</v>
      </c>
      <c r="T323" t="s">
        <v>437</v>
      </c>
      <c r="U323" t="str">
        <f t="shared" ref="U323:U386" si="41">TRIM(T323)</f>
        <v>https://gateway-apim-test.vuce.gob.pe/pass-through-https-cert/cp2/fichatecnica-query/1.0/validar-form-header?</v>
      </c>
      <c r="V323" t="s">
        <v>70</v>
      </c>
    </row>
    <row r="324" spans="1:22" x14ac:dyDescent="0.25">
      <c r="A324" t="s">
        <v>384</v>
      </c>
      <c r="B324" s="45" t="s">
        <v>385</v>
      </c>
      <c r="C324" s="45" t="s">
        <v>22</v>
      </c>
      <c r="D324" s="45" t="s">
        <v>386</v>
      </c>
      <c r="E324" s="45" t="s">
        <v>176</v>
      </c>
      <c r="F324" s="45" t="s">
        <v>25</v>
      </c>
      <c r="G324" s="45" t="s">
        <v>229</v>
      </c>
      <c r="H324" s="45" t="s">
        <v>27</v>
      </c>
      <c r="I324" s="45" t="s">
        <v>31</v>
      </c>
      <c r="J324" s="45" t="s">
        <v>31</v>
      </c>
      <c r="K324" s="45" t="s">
        <v>31</v>
      </c>
      <c r="L324" s="45" t="s">
        <v>30</v>
      </c>
      <c r="M324" s="45" t="s">
        <v>31</v>
      </c>
      <c r="N324" s="45" t="s">
        <v>230</v>
      </c>
      <c r="O324" s="45" t="str">
        <f t="shared" si="38"/>
        <v>translate</v>
      </c>
      <c r="P324" s="45" t="s">
        <v>229</v>
      </c>
      <c r="Q324" s="46">
        <f t="shared" si="39"/>
        <v>89</v>
      </c>
      <c r="R324" s="46">
        <f t="shared" si="40"/>
        <v>89</v>
      </c>
      <c r="S324" t="str">
        <f>+P324</f>
        <v xml:space="preserve"> https://gateway-apim-test.vuce.gob.pe/pass-through-https-cert/cp2/translate/1.0/lang/es </v>
      </c>
      <c r="T324" t="s">
        <v>229</v>
      </c>
      <c r="U324" t="str">
        <f t="shared" si="41"/>
        <v>https://gateway-apim-test.vuce.gob.pe/pass-through-https-cert/cp2/translate/1.0/lang/es</v>
      </c>
      <c r="V324" t="s">
        <v>231</v>
      </c>
    </row>
    <row r="325" spans="1:22" x14ac:dyDescent="0.25">
      <c r="A325" t="s">
        <v>384</v>
      </c>
      <c r="B325" s="45" t="s">
        <v>440</v>
      </c>
      <c r="C325" s="45" t="s">
        <v>22</v>
      </c>
      <c r="D325" s="45" t="s">
        <v>386</v>
      </c>
      <c r="E325" s="45" t="s">
        <v>441</v>
      </c>
      <c r="F325" s="45" t="s">
        <v>25</v>
      </c>
      <c r="G325" s="45" t="s">
        <v>388</v>
      </c>
      <c r="H325" s="45" t="s">
        <v>27</v>
      </c>
      <c r="I325" s="45" t="s">
        <v>442</v>
      </c>
      <c r="J325" s="45">
        <v>105</v>
      </c>
      <c r="K325" s="45" t="s">
        <v>443</v>
      </c>
      <c r="L325" s="45" t="s">
        <v>30</v>
      </c>
      <c r="M325" s="45" t="s">
        <v>31</v>
      </c>
      <c r="N325" s="45">
        <v>20153408191</v>
      </c>
      <c r="O325" s="45" t="str">
        <f t="shared" si="38"/>
        <v>comunes-query</v>
      </c>
      <c r="P325" s="45" t="s">
        <v>388</v>
      </c>
      <c r="Q325" s="46">
        <f t="shared" si="39"/>
        <v>115</v>
      </c>
      <c r="R325" s="46">
        <f t="shared" si="40"/>
        <v>102</v>
      </c>
      <c r="S325" t="str">
        <f>MID(P325,1,102)</f>
        <v xml:space="preserve"> https://gateway-apim-test.vuce.gob.pe/pass-through-https-cert/cp2/comunes-query/1.0/master/allByCode?</v>
      </c>
      <c r="T325" t="s">
        <v>179</v>
      </c>
      <c r="U325" t="str">
        <f t="shared" si="41"/>
        <v>https://gateway-apim-test.vuce.gob.pe/pass-through-https-cert/cp2/comunes-query/1.0/master/allByCode?</v>
      </c>
      <c r="V325" t="s">
        <v>39</v>
      </c>
    </row>
    <row r="326" spans="1:22" x14ac:dyDescent="0.25">
      <c r="A326" t="s">
        <v>384</v>
      </c>
      <c r="B326" s="45" t="s">
        <v>440</v>
      </c>
      <c r="C326" s="45" t="s">
        <v>22</v>
      </c>
      <c r="D326" s="45" t="s">
        <v>386</v>
      </c>
      <c r="E326" s="45" t="s">
        <v>176</v>
      </c>
      <c r="F326" s="45" t="s">
        <v>25</v>
      </c>
      <c r="G326" s="45" t="s">
        <v>393</v>
      </c>
      <c r="H326" s="45" t="s">
        <v>27</v>
      </c>
      <c r="I326" s="45" t="s">
        <v>442</v>
      </c>
      <c r="J326" s="45">
        <v>105</v>
      </c>
      <c r="K326" s="45" t="s">
        <v>443</v>
      </c>
      <c r="L326" s="45" t="s">
        <v>30</v>
      </c>
      <c r="M326" s="45" t="s">
        <v>31</v>
      </c>
      <c r="N326" s="45">
        <v>20153408191</v>
      </c>
      <c r="O326" s="45" t="str">
        <f t="shared" si="38"/>
        <v>comunes-query</v>
      </c>
      <c r="P326" s="45" t="s">
        <v>393</v>
      </c>
      <c r="Q326" s="46">
        <f t="shared" si="39"/>
        <v>120</v>
      </c>
      <c r="R326" s="46">
        <f t="shared" si="40"/>
        <v>102</v>
      </c>
      <c r="S326" t="str">
        <f>MID(P326,1,102)</f>
        <v xml:space="preserve"> https://gateway-apim-test.vuce.gob.pe/pass-through-https-cert/cp2/comunes-query/1.0/master/allByCode?</v>
      </c>
      <c r="T326" t="s">
        <v>179</v>
      </c>
      <c r="U326" t="str">
        <f t="shared" si="41"/>
        <v>https://gateway-apim-test.vuce.gob.pe/pass-through-https-cert/cp2/comunes-query/1.0/master/allByCode?</v>
      </c>
      <c r="V326" t="s">
        <v>39</v>
      </c>
    </row>
    <row r="327" spans="1:22" x14ac:dyDescent="0.25">
      <c r="A327" t="s">
        <v>384</v>
      </c>
      <c r="B327" s="45" t="s">
        <v>440</v>
      </c>
      <c r="C327" s="45" t="s">
        <v>22</v>
      </c>
      <c r="D327" s="45" t="s">
        <v>386</v>
      </c>
      <c r="E327" s="45" t="s">
        <v>444</v>
      </c>
      <c r="F327" s="45" t="s">
        <v>25</v>
      </c>
      <c r="G327" s="45" t="s">
        <v>393</v>
      </c>
      <c r="H327" s="45" t="s">
        <v>27</v>
      </c>
      <c r="I327" s="45" t="s">
        <v>445</v>
      </c>
      <c r="J327" s="45">
        <v>105</v>
      </c>
      <c r="K327" s="45" t="s">
        <v>443</v>
      </c>
      <c r="L327" s="45" t="s">
        <v>30</v>
      </c>
      <c r="M327" s="45" t="s">
        <v>31</v>
      </c>
      <c r="N327" s="45">
        <v>20153408191</v>
      </c>
      <c r="O327" s="45" t="str">
        <f t="shared" si="38"/>
        <v>comunes-query</v>
      </c>
      <c r="P327" s="45" t="s">
        <v>393</v>
      </c>
      <c r="Q327" s="46">
        <f t="shared" si="39"/>
        <v>120</v>
      </c>
      <c r="R327" s="46">
        <f t="shared" si="40"/>
        <v>102</v>
      </c>
      <c r="S327" t="str">
        <f>MID(P327,1,102)</f>
        <v xml:space="preserve"> https://gateway-apim-test.vuce.gob.pe/pass-through-https-cert/cp2/comunes-query/1.0/master/allByCode?</v>
      </c>
      <c r="T327" t="s">
        <v>179</v>
      </c>
      <c r="U327" t="str">
        <f t="shared" si="41"/>
        <v>https://gateway-apim-test.vuce.gob.pe/pass-through-https-cert/cp2/comunes-query/1.0/master/allByCode?</v>
      </c>
      <c r="V327" t="s">
        <v>39</v>
      </c>
    </row>
    <row r="328" spans="1:22" x14ac:dyDescent="0.25">
      <c r="A328" t="s">
        <v>384</v>
      </c>
      <c r="B328" s="45" t="s">
        <v>440</v>
      </c>
      <c r="C328" s="45" t="s">
        <v>22</v>
      </c>
      <c r="D328" s="45" t="s">
        <v>386</v>
      </c>
      <c r="E328" s="45" t="s">
        <v>441</v>
      </c>
      <c r="F328" s="45" t="s">
        <v>25</v>
      </c>
      <c r="G328" s="45" t="s">
        <v>400</v>
      </c>
      <c r="H328" s="45" t="s">
        <v>27</v>
      </c>
      <c r="I328" s="45" t="s">
        <v>442</v>
      </c>
      <c r="J328" s="45">
        <v>105</v>
      </c>
      <c r="K328" s="45" t="s">
        <v>443</v>
      </c>
      <c r="L328" s="45" t="s">
        <v>30</v>
      </c>
      <c r="M328" s="45" t="s">
        <v>31</v>
      </c>
      <c r="N328" s="45">
        <v>20153408191</v>
      </c>
      <c r="O328" s="45" t="str">
        <f t="shared" si="38"/>
        <v>comunes-query</v>
      </c>
      <c r="P328" s="45" t="s">
        <v>400</v>
      </c>
      <c r="Q328" s="46">
        <f t="shared" si="39"/>
        <v>121</v>
      </c>
      <c r="R328" s="46">
        <f t="shared" si="40"/>
        <v>102</v>
      </c>
      <c r="S328" t="str">
        <f>MID(P328,1,102)</f>
        <v xml:space="preserve"> https://gateway-apim-test.vuce.gob.pe/pass-through-https-cert/cp2/comunes-query/1.0/master/allByCode?</v>
      </c>
      <c r="T328" t="s">
        <v>179</v>
      </c>
      <c r="U328" t="str">
        <f t="shared" si="41"/>
        <v>https://gateway-apim-test.vuce.gob.pe/pass-through-https-cert/cp2/comunes-query/1.0/master/allByCode?</v>
      </c>
      <c r="V328" t="s">
        <v>39</v>
      </c>
    </row>
    <row r="329" spans="1:22" x14ac:dyDescent="0.25">
      <c r="A329" t="s">
        <v>384</v>
      </c>
      <c r="B329" s="45" t="s">
        <v>440</v>
      </c>
      <c r="C329" s="45" t="s">
        <v>22</v>
      </c>
      <c r="D329" s="45" t="s">
        <v>386</v>
      </c>
      <c r="E329" s="45" t="s">
        <v>441</v>
      </c>
      <c r="F329" s="45" t="s">
        <v>25</v>
      </c>
      <c r="G329" s="45" t="s">
        <v>401</v>
      </c>
      <c r="H329" s="45" t="s">
        <v>27</v>
      </c>
      <c r="I329" s="45" t="s">
        <v>442</v>
      </c>
      <c r="J329" s="45">
        <v>105</v>
      </c>
      <c r="K329" s="45" t="s">
        <v>443</v>
      </c>
      <c r="L329" s="45" t="s">
        <v>30</v>
      </c>
      <c r="M329" s="45" t="s">
        <v>31</v>
      </c>
      <c r="N329" s="45">
        <v>20153408191</v>
      </c>
      <c r="O329" s="45" t="str">
        <f t="shared" si="38"/>
        <v>comunes-query</v>
      </c>
      <c r="P329" s="45" t="s">
        <v>401</v>
      </c>
      <c r="Q329" s="46">
        <f t="shared" si="39"/>
        <v>115</v>
      </c>
      <c r="R329" s="46">
        <f t="shared" si="40"/>
        <v>102</v>
      </c>
      <c r="S329" t="str">
        <f>MID(P329,1,102)</f>
        <v xml:space="preserve"> https://gateway-apim-test.vuce.gob.pe/pass-through-https-cert/cp2/comunes-query/1.0/master/allByCode?</v>
      </c>
      <c r="T329" t="s">
        <v>179</v>
      </c>
      <c r="U329" t="str">
        <f t="shared" si="41"/>
        <v>https://gateway-apim-test.vuce.gob.pe/pass-through-https-cert/cp2/comunes-query/1.0/master/allByCode?</v>
      </c>
      <c r="V329" t="s">
        <v>39</v>
      </c>
    </row>
    <row r="330" spans="1:22" x14ac:dyDescent="0.25">
      <c r="A330" t="s">
        <v>384</v>
      </c>
      <c r="B330" s="45" t="s">
        <v>440</v>
      </c>
      <c r="C330" s="45" t="s">
        <v>22</v>
      </c>
      <c r="D330" s="45" t="s">
        <v>386</v>
      </c>
      <c r="E330" s="45" t="s">
        <v>176</v>
      </c>
      <c r="F330" s="45" t="s">
        <v>25</v>
      </c>
      <c r="G330" s="45" t="s">
        <v>402</v>
      </c>
      <c r="H330" s="45" t="s">
        <v>27</v>
      </c>
      <c r="I330" s="45" t="s">
        <v>442</v>
      </c>
      <c r="J330" s="45">
        <v>105</v>
      </c>
      <c r="K330" s="45" t="s">
        <v>443</v>
      </c>
      <c r="L330" s="45" t="s">
        <v>30</v>
      </c>
      <c r="M330" s="45" t="s">
        <v>31</v>
      </c>
      <c r="N330" s="45">
        <v>20153408191</v>
      </c>
      <c r="O330" s="45" t="str">
        <f t="shared" si="38"/>
        <v>comunes-query</v>
      </c>
      <c r="P330" s="45" t="s">
        <v>402</v>
      </c>
      <c r="Q330" s="46">
        <f t="shared" si="39"/>
        <v>112</v>
      </c>
      <c r="R330" s="46">
        <f t="shared" si="40"/>
        <v>101</v>
      </c>
      <c r="S330" t="str">
        <f>MID(P330,1,101)</f>
        <v xml:space="preserve"> https://gateway-apim-test.vuce.gob.pe/pass-through-https-cert/cp2/comunes-query/1.0/master/allByCode</v>
      </c>
      <c r="T330" t="s">
        <v>446</v>
      </c>
      <c r="U330" t="str">
        <f t="shared" si="41"/>
        <v>https://gateway-apim-test.vuce.gob.pe/pass-through-https-cert/cp2/comunes-query/1.0/master/allByCode</v>
      </c>
      <c r="V330" t="s">
        <v>39</v>
      </c>
    </row>
    <row r="331" spans="1:22" x14ac:dyDescent="0.25">
      <c r="A331" t="s">
        <v>384</v>
      </c>
      <c r="B331" s="45" t="s">
        <v>440</v>
      </c>
      <c r="C331" s="45" t="s">
        <v>22</v>
      </c>
      <c r="D331" s="45" t="s">
        <v>386</v>
      </c>
      <c r="E331" s="45" t="s">
        <v>441</v>
      </c>
      <c r="F331" s="45" t="s">
        <v>25</v>
      </c>
      <c r="G331" s="45" t="s">
        <v>402</v>
      </c>
      <c r="H331" s="45" t="s">
        <v>27</v>
      </c>
      <c r="I331" s="45" t="s">
        <v>442</v>
      </c>
      <c r="J331" s="45">
        <v>105</v>
      </c>
      <c r="K331" s="45" t="s">
        <v>443</v>
      </c>
      <c r="L331" s="45" t="s">
        <v>30</v>
      </c>
      <c r="M331" s="45" t="s">
        <v>31</v>
      </c>
      <c r="N331" s="45">
        <v>20153408191</v>
      </c>
      <c r="O331" s="45" t="str">
        <f t="shared" si="38"/>
        <v>comunes-query</v>
      </c>
      <c r="P331" s="45" t="s">
        <v>403</v>
      </c>
      <c r="Q331" s="46">
        <f t="shared" si="39"/>
        <v>111</v>
      </c>
      <c r="R331" s="46">
        <f t="shared" si="40"/>
        <v>101</v>
      </c>
      <c r="S331" t="str">
        <f>MID(P331,1,101)</f>
        <v>https://gateway-apim-test.vuce.gob.pe/pass-through-https-cert/cp2/comunes-query/1.0/master/allByCode?</v>
      </c>
      <c r="T331" t="s">
        <v>264</v>
      </c>
      <c r="U331" t="str">
        <f t="shared" si="41"/>
        <v>https://gateway-apim-test.vuce.gob.pe/pass-through-https-cert/cp2/comunes-query/1.0/master/allByCode?</v>
      </c>
      <c r="V331" t="s">
        <v>39</v>
      </c>
    </row>
    <row r="332" spans="1:22" x14ac:dyDescent="0.25">
      <c r="A332" t="s">
        <v>384</v>
      </c>
      <c r="B332" s="45" t="s">
        <v>440</v>
      </c>
      <c r="C332" s="45" t="s">
        <v>22</v>
      </c>
      <c r="D332" s="45" t="s">
        <v>386</v>
      </c>
      <c r="E332" s="45" t="s">
        <v>444</v>
      </c>
      <c r="F332" s="45" t="s">
        <v>25</v>
      </c>
      <c r="G332" s="45" t="s">
        <v>402</v>
      </c>
      <c r="H332" s="45" t="s">
        <v>27</v>
      </c>
      <c r="I332" s="45" t="s">
        <v>445</v>
      </c>
      <c r="J332" s="45">
        <v>105</v>
      </c>
      <c r="K332" s="45" t="s">
        <v>443</v>
      </c>
      <c r="L332" s="45" t="s">
        <v>30</v>
      </c>
      <c r="M332" s="45" t="s">
        <v>31</v>
      </c>
      <c r="N332" s="45">
        <v>20153408191</v>
      </c>
      <c r="O332" s="45" t="str">
        <f t="shared" si="38"/>
        <v>comunes-query</v>
      </c>
      <c r="P332" s="45" t="s">
        <v>403</v>
      </c>
      <c r="Q332" s="46">
        <f t="shared" si="39"/>
        <v>111</v>
      </c>
      <c r="R332" s="46">
        <f t="shared" si="40"/>
        <v>101</v>
      </c>
      <c r="S332" t="str">
        <f>MID(P332,1,101)</f>
        <v>https://gateway-apim-test.vuce.gob.pe/pass-through-https-cert/cp2/comunes-query/1.0/master/allByCode?</v>
      </c>
      <c r="T332" t="s">
        <v>264</v>
      </c>
      <c r="U332" t="str">
        <f t="shared" si="41"/>
        <v>https://gateway-apim-test.vuce.gob.pe/pass-through-https-cert/cp2/comunes-query/1.0/master/allByCode?</v>
      </c>
      <c r="V332" t="s">
        <v>39</v>
      </c>
    </row>
    <row r="333" spans="1:22" x14ac:dyDescent="0.25">
      <c r="A333" t="s">
        <v>384</v>
      </c>
      <c r="B333" s="45" t="s">
        <v>440</v>
      </c>
      <c r="C333" s="45" t="s">
        <v>22</v>
      </c>
      <c r="D333" s="45" t="s">
        <v>386</v>
      </c>
      <c r="E333" s="45" t="s">
        <v>441</v>
      </c>
      <c r="F333" s="45" t="s">
        <v>25</v>
      </c>
      <c r="G333" s="45" t="s">
        <v>404</v>
      </c>
      <c r="H333" s="45" t="s">
        <v>27</v>
      </c>
      <c r="I333" s="45" t="s">
        <v>442</v>
      </c>
      <c r="J333" s="45">
        <v>105</v>
      </c>
      <c r="K333" s="45" t="s">
        <v>443</v>
      </c>
      <c r="L333" s="45" t="s">
        <v>30</v>
      </c>
      <c r="M333" s="45" t="s">
        <v>31</v>
      </c>
      <c r="N333" s="45">
        <v>20153408191</v>
      </c>
      <c r="O333" s="45" t="str">
        <f t="shared" si="38"/>
        <v>comunes-query</v>
      </c>
      <c r="P333" s="45" t="s">
        <v>404</v>
      </c>
      <c r="Q333" s="46">
        <f t="shared" si="39"/>
        <v>114</v>
      </c>
      <c r="R333" s="46">
        <f t="shared" si="40"/>
        <v>102</v>
      </c>
      <c r="S333" t="str">
        <f>MID(P333,1,102)</f>
        <v xml:space="preserve"> https://gateway-apim-test.vuce.gob.pe/pass-through-https-cert/cp2/comunes-query/1.0/master/allByCode?</v>
      </c>
      <c r="T333" t="s">
        <v>179</v>
      </c>
      <c r="U333" t="str">
        <f t="shared" si="41"/>
        <v>https://gateway-apim-test.vuce.gob.pe/pass-through-https-cert/cp2/comunes-query/1.0/master/allByCode?</v>
      </c>
      <c r="V333" t="s">
        <v>39</v>
      </c>
    </row>
    <row r="334" spans="1:22" x14ac:dyDescent="0.25">
      <c r="A334" t="s">
        <v>384</v>
      </c>
      <c r="B334" s="45" t="s">
        <v>440</v>
      </c>
      <c r="C334" s="45" t="s">
        <v>22</v>
      </c>
      <c r="D334" s="45" t="s">
        <v>386</v>
      </c>
      <c r="E334" s="45" t="s">
        <v>441</v>
      </c>
      <c r="F334" s="45" t="s">
        <v>25</v>
      </c>
      <c r="G334" s="45" t="s">
        <v>185</v>
      </c>
      <c r="H334" s="45" t="s">
        <v>27</v>
      </c>
      <c r="I334" s="45" t="s">
        <v>442</v>
      </c>
      <c r="J334" s="45">
        <v>105</v>
      </c>
      <c r="K334" s="45" t="s">
        <v>443</v>
      </c>
      <c r="L334" s="45" t="s">
        <v>30</v>
      </c>
      <c r="M334" s="45" t="s">
        <v>31</v>
      </c>
      <c r="N334" s="45">
        <v>20153408191</v>
      </c>
      <c r="O334" s="45" t="str">
        <f t="shared" si="38"/>
        <v>comunes-query</v>
      </c>
      <c r="P334" s="45" t="s">
        <v>185</v>
      </c>
      <c r="Q334" s="46">
        <f t="shared" si="39"/>
        <v>116</v>
      </c>
      <c r="R334" s="46">
        <f t="shared" si="40"/>
        <v>102</v>
      </c>
      <c r="S334" t="str">
        <f>MID(P334,1,102)</f>
        <v xml:space="preserve"> https://gateway-apim-test.vuce.gob.pe/pass-through-https-cert/cp2/comunes-query/1.0/master/allByCode?</v>
      </c>
      <c r="T334" t="s">
        <v>179</v>
      </c>
      <c r="U334" t="str">
        <f t="shared" si="41"/>
        <v>https://gateway-apim-test.vuce.gob.pe/pass-through-https-cert/cp2/comunes-query/1.0/master/allByCode?</v>
      </c>
      <c r="V334" t="s">
        <v>39</v>
      </c>
    </row>
    <row r="335" spans="1:22" x14ac:dyDescent="0.25">
      <c r="A335" t="s">
        <v>384</v>
      </c>
      <c r="B335" s="45" t="s">
        <v>440</v>
      </c>
      <c r="C335" s="45" t="s">
        <v>22</v>
      </c>
      <c r="D335" s="45" t="s">
        <v>386</v>
      </c>
      <c r="E335" s="45" t="s">
        <v>441</v>
      </c>
      <c r="F335" s="45" t="s">
        <v>25</v>
      </c>
      <c r="G335" s="45" t="s">
        <v>405</v>
      </c>
      <c r="H335" s="45" t="s">
        <v>27</v>
      </c>
      <c r="I335" s="45" t="s">
        <v>442</v>
      </c>
      <c r="J335" s="45">
        <v>105</v>
      </c>
      <c r="K335" s="45" t="s">
        <v>443</v>
      </c>
      <c r="L335" s="45" t="s">
        <v>30</v>
      </c>
      <c r="M335" s="45" t="s">
        <v>31</v>
      </c>
      <c r="N335" s="45">
        <v>20153408191</v>
      </c>
      <c r="O335" s="45" t="str">
        <f t="shared" si="38"/>
        <v>comunes-query</v>
      </c>
      <c r="P335" s="45" t="s">
        <v>405</v>
      </c>
      <c r="Q335" s="46">
        <f t="shared" si="39"/>
        <v>119</v>
      </c>
      <c r="R335" s="46">
        <f t="shared" si="40"/>
        <v>102</v>
      </c>
      <c r="S335" t="str">
        <f>MID(P335,1,102)</f>
        <v xml:space="preserve"> https://gateway-apim-test.vuce.gob.pe/pass-through-https-cert/cp2/comunes-query/1.0/master/allByCode?</v>
      </c>
      <c r="T335" t="s">
        <v>179</v>
      </c>
      <c r="U335" t="str">
        <f t="shared" si="41"/>
        <v>https://gateway-apim-test.vuce.gob.pe/pass-through-https-cert/cp2/comunes-query/1.0/master/allByCode?</v>
      </c>
      <c r="V335" t="s">
        <v>39</v>
      </c>
    </row>
    <row r="336" spans="1:22" x14ac:dyDescent="0.25">
      <c r="A336" t="s">
        <v>384</v>
      </c>
      <c r="B336" s="45" t="s">
        <v>440</v>
      </c>
      <c r="C336" s="45" t="s">
        <v>22</v>
      </c>
      <c r="D336" s="45" t="s">
        <v>386</v>
      </c>
      <c r="E336" s="45" t="s">
        <v>444</v>
      </c>
      <c r="F336" s="45" t="s">
        <v>90</v>
      </c>
      <c r="G336" s="45" t="s">
        <v>447</v>
      </c>
      <c r="H336" s="45" t="s">
        <v>448</v>
      </c>
      <c r="I336" s="45" t="s">
        <v>445</v>
      </c>
      <c r="J336" s="45">
        <v>105</v>
      </c>
      <c r="K336" s="45" t="s">
        <v>443</v>
      </c>
      <c r="L336" s="45" t="s">
        <v>30</v>
      </c>
      <c r="M336" s="45" t="s">
        <v>93</v>
      </c>
      <c r="N336" s="45">
        <v>20153408191</v>
      </c>
      <c r="O336" s="45" t="str">
        <f t="shared" si="38"/>
        <v>fichatecnica-command</v>
      </c>
      <c r="P336" s="45" t="s">
        <v>447</v>
      </c>
      <c r="Q336" s="46">
        <f t="shared" si="39"/>
        <v>134</v>
      </c>
      <c r="R336" s="46">
        <f t="shared" si="40"/>
        <v>134</v>
      </c>
      <c r="S336" t="str">
        <f>+P336</f>
        <v xml:space="preserve"> https://gateway-apim-test.vuce.gob.pe/pass-through-https-cert/cp2/fichatecnica-command/1.0/camunda/fichas-tecnicas/3280/detalle/3576 </v>
      </c>
      <c r="T336" t="s">
        <v>447</v>
      </c>
      <c r="U336" t="str">
        <f t="shared" si="41"/>
        <v>https://gateway-apim-test.vuce.gob.pe/pass-through-https-cert/cp2/fichatecnica-command/1.0/camunda/fichas-tecnicas/3280/detalle/3576</v>
      </c>
      <c r="V336" t="s">
        <v>408</v>
      </c>
    </row>
    <row r="337" spans="1:22" x14ac:dyDescent="0.25">
      <c r="A337" t="s">
        <v>384</v>
      </c>
      <c r="B337" s="45" t="s">
        <v>440</v>
      </c>
      <c r="C337" s="45" t="s">
        <v>22</v>
      </c>
      <c r="D337" s="45" t="s">
        <v>386</v>
      </c>
      <c r="E337" s="45" t="s">
        <v>199</v>
      </c>
      <c r="F337" s="45" t="s">
        <v>25</v>
      </c>
      <c r="G337" s="45" t="s">
        <v>449</v>
      </c>
      <c r="H337" s="45" t="s">
        <v>27</v>
      </c>
      <c r="I337" s="45" t="s">
        <v>442</v>
      </c>
      <c r="J337" s="45">
        <v>105</v>
      </c>
      <c r="K337" s="45" t="s">
        <v>443</v>
      </c>
      <c r="L337" s="45" t="s">
        <v>30</v>
      </c>
      <c r="M337" s="45" t="s">
        <v>31</v>
      </c>
      <c r="N337" s="45">
        <v>20153408191</v>
      </c>
      <c r="O337" s="45" t="str">
        <f t="shared" si="38"/>
        <v>fichatecnica-query</v>
      </c>
      <c r="P337" s="45" t="s">
        <v>449</v>
      </c>
      <c r="Q337" s="46">
        <f t="shared" si="39"/>
        <v>147</v>
      </c>
      <c r="R337" s="46">
        <f t="shared" si="40"/>
        <v>101</v>
      </c>
      <c r="S337" t="str">
        <f>MID(P337,1,101)</f>
        <v xml:space="preserve"> https://gateway-apim-test.vuce.gob.pe/pass-through-https-cert/cp2/fichatecnica-query/1.0/buscar-imo?</v>
      </c>
      <c r="T337" t="s">
        <v>417</v>
      </c>
      <c r="U337" t="str">
        <f t="shared" si="41"/>
        <v>https://gateway-apim-test.vuce.gob.pe/pass-through-https-cert/cp2/fichatecnica-query/1.0/buscar-imo?</v>
      </c>
      <c r="V337" t="s">
        <v>70</v>
      </c>
    </row>
    <row r="338" spans="1:22" x14ac:dyDescent="0.25">
      <c r="A338" t="s">
        <v>384</v>
      </c>
      <c r="B338" s="45" t="s">
        <v>440</v>
      </c>
      <c r="C338" s="45" t="s">
        <v>22</v>
      </c>
      <c r="D338" s="45" t="s">
        <v>386</v>
      </c>
      <c r="E338" s="45" t="s">
        <v>441</v>
      </c>
      <c r="F338" s="45" t="s">
        <v>25</v>
      </c>
      <c r="G338" s="45" t="s">
        <v>450</v>
      </c>
      <c r="H338" s="45" t="s">
        <v>27</v>
      </c>
      <c r="I338" s="45" t="s">
        <v>442</v>
      </c>
      <c r="J338" s="45">
        <v>105</v>
      </c>
      <c r="K338" s="45" t="s">
        <v>443</v>
      </c>
      <c r="L338" s="45" t="s">
        <v>30</v>
      </c>
      <c r="M338" s="45" t="s">
        <v>31</v>
      </c>
      <c r="N338" s="45">
        <v>20153408191</v>
      </c>
      <c r="O338" s="45" t="str">
        <f t="shared" si="38"/>
        <v>fichatecnica-query</v>
      </c>
      <c r="P338" s="45" t="s">
        <v>450</v>
      </c>
      <c r="Q338" s="46">
        <f t="shared" si="39"/>
        <v>146</v>
      </c>
      <c r="R338" s="46">
        <f t="shared" si="40"/>
        <v>100</v>
      </c>
      <c r="S338" t="str">
        <f>MID(P338,1,100)</f>
        <v xml:space="preserve"> https://gateway-apim-test.vuce.gob.pe/pass-through-https-cert/cp2/fichatecnica-query/1.0/documento?</v>
      </c>
      <c r="T338" t="s">
        <v>419</v>
      </c>
      <c r="U338" t="str">
        <f t="shared" si="41"/>
        <v>https://gateway-apim-test.vuce.gob.pe/pass-through-https-cert/cp2/fichatecnica-query/1.0/documento?</v>
      </c>
      <c r="V338" t="s">
        <v>70</v>
      </c>
    </row>
    <row r="339" spans="1:22" x14ac:dyDescent="0.25">
      <c r="A339" t="s">
        <v>384</v>
      </c>
      <c r="B339" s="45" t="s">
        <v>440</v>
      </c>
      <c r="C339" s="45" t="s">
        <v>22</v>
      </c>
      <c r="D339" s="45" t="s">
        <v>386</v>
      </c>
      <c r="E339" s="45" t="s">
        <v>441</v>
      </c>
      <c r="F339" s="45" t="s">
        <v>25</v>
      </c>
      <c r="G339" s="45" t="s">
        <v>451</v>
      </c>
      <c r="H339" s="45" t="s">
        <v>27</v>
      </c>
      <c r="I339" s="45" t="s">
        <v>442</v>
      </c>
      <c r="J339" s="45">
        <v>105</v>
      </c>
      <c r="K339" s="45" t="s">
        <v>443</v>
      </c>
      <c r="L339" s="45" t="s">
        <v>30</v>
      </c>
      <c r="M339" s="45" t="s">
        <v>31</v>
      </c>
      <c r="N339" s="45">
        <v>20153408191</v>
      </c>
      <c r="O339" s="45" t="str">
        <f t="shared" si="38"/>
        <v>fichatecnica-query</v>
      </c>
      <c r="P339" s="45" t="s">
        <v>451</v>
      </c>
      <c r="Q339" s="46">
        <f t="shared" si="39"/>
        <v>132</v>
      </c>
      <c r="R339" s="46">
        <f t="shared" si="40"/>
        <v>110</v>
      </c>
      <c r="S339" t="str">
        <f>MID(P339,1,110)</f>
        <v xml:space="preserve"> https://gateway-apim-test.vuce.gob.pe/pass-through-https-cert/cp2/fichatecnica-query/1.0/documentos/vencidos?</v>
      </c>
      <c r="T339" t="s">
        <v>421</v>
      </c>
      <c r="U339" t="str">
        <f t="shared" si="41"/>
        <v>https://gateway-apim-test.vuce.gob.pe/pass-through-https-cert/cp2/fichatecnica-query/1.0/documentos/vencidos?</v>
      </c>
      <c r="V339" t="s">
        <v>70</v>
      </c>
    </row>
    <row r="340" spans="1:22" x14ac:dyDescent="0.25">
      <c r="A340" t="s">
        <v>384</v>
      </c>
      <c r="B340" s="45" t="s">
        <v>440</v>
      </c>
      <c r="C340" s="45" t="s">
        <v>22</v>
      </c>
      <c r="D340" s="45" t="s">
        <v>386</v>
      </c>
      <c r="E340" s="45" t="s">
        <v>176</v>
      </c>
      <c r="F340" s="45" t="s">
        <v>25</v>
      </c>
      <c r="G340" s="45" t="s">
        <v>452</v>
      </c>
      <c r="H340" s="45" t="s">
        <v>27</v>
      </c>
      <c r="I340" s="45" t="s">
        <v>442</v>
      </c>
      <c r="J340" s="45">
        <v>105</v>
      </c>
      <c r="K340" s="45" t="s">
        <v>443</v>
      </c>
      <c r="L340" s="45" t="s">
        <v>30</v>
      </c>
      <c r="M340" s="45" t="s">
        <v>31</v>
      </c>
      <c r="N340" s="45">
        <v>20153408191</v>
      </c>
      <c r="O340" s="45" t="str">
        <f t="shared" si="38"/>
        <v>fichatecnica-query</v>
      </c>
      <c r="P340" s="45" t="s">
        <v>452</v>
      </c>
      <c r="Q340" s="46">
        <f t="shared" si="39"/>
        <v>138</v>
      </c>
      <c r="R340" s="46">
        <f t="shared" si="40"/>
        <v>104</v>
      </c>
      <c r="S340" t="str">
        <f>MID(P340,1,104)</f>
        <v xml:space="preserve"> https://gateway-apim-test.vuce.gob.pe/pass-through-https-cert/cp2/fichatecnica-query/1.0/ficha-tecnica?</v>
      </c>
      <c r="T340" t="s">
        <v>423</v>
      </c>
      <c r="U340" t="str">
        <f t="shared" si="41"/>
        <v>https://gateway-apim-test.vuce.gob.pe/pass-through-https-cert/cp2/fichatecnica-query/1.0/ficha-tecnica?</v>
      </c>
      <c r="V340" t="s">
        <v>70</v>
      </c>
    </row>
    <row r="341" spans="1:22" x14ac:dyDescent="0.25">
      <c r="A341" t="s">
        <v>384</v>
      </c>
      <c r="B341" s="45" t="s">
        <v>440</v>
      </c>
      <c r="C341" s="45" t="s">
        <v>22</v>
      </c>
      <c r="D341" s="45" t="s">
        <v>386</v>
      </c>
      <c r="E341" s="45" t="s">
        <v>444</v>
      </c>
      <c r="F341" s="45" t="s">
        <v>25</v>
      </c>
      <c r="G341" s="45" t="s">
        <v>452</v>
      </c>
      <c r="H341" s="45" t="s">
        <v>27</v>
      </c>
      <c r="I341" s="45" t="s">
        <v>445</v>
      </c>
      <c r="J341" s="45">
        <v>105</v>
      </c>
      <c r="K341" s="45" t="s">
        <v>443</v>
      </c>
      <c r="L341" s="45" t="s">
        <v>30</v>
      </c>
      <c r="M341" s="45" t="s">
        <v>31</v>
      </c>
      <c r="N341" s="45">
        <v>20153408191</v>
      </c>
      <c r="O341" s="45" t="str">
        <f t="shared" si="38"/>
        <v>fichatecnica-query</v>
      </c>
      <c r="P341" s="45" t="s">
        <v>452</v>
      </c>
      <c r="Q341" s="46">
        <f t="shared" si="39"/>
        <v>138</v>
      </c>
      <c r="R341" s="46">
        <f t="shared" si="40"/>
        <v>104</v>
      </c>
      <c r="S341" t="str">
        <f>MID(P341,1,104)</f>
        <v xml:space="preserve"> https://gateway-apim-test.vuce.gob.pe/pass-through-https-cert/cp2/fichatecnica-query/1.0/ficha-tecnica?</v>
      </c>
      <c r="T341" t="s">
        <v>423</v>
      </c>
      <c r="U341" t="str">
        <f t="shared" si="41"/>
        <v>https://gateway-apim-test.vuce.gob.pe/pass-through-https-cert/cp2/fichatecnica-query/1.0/ficha-tecnica?</v>
      </c>
      <c r="V341" t="s">
        <v>70</v>
      </c>
    </row>
    <row r="342" spans="1:22" x14ac:dyDescent="0.25">
      <c r="A342" t="s">
        <v>384</v>
      </c>
      <c r="B342" s="45" t="s">
        <v>440</v>
      </c>
      <c r="C342" s="45" t="s">
        <v>22</v>
      </c>
      <c r="D342" s="45" t="s">
        <v>386</v>
      </c>
      <c r="E342" s="45" t="s">
        <v>201</v>
      </c>
      <c r="F342" s="45" t="s">
        <v>61</v>
      </c>
      <c r="G342" s="45" t="s">
        <v>453</v>
      </c>
      <c r="H342" s="45" t="s">
        <v>454</v>
      </c>
      <c r="I342" s="45" t="s">
        <v>442</v>
      </c>
      <c r="J342" s="45">
        <v>105</v>
      </c>
      <c r="K342" s="45" t="s">
        <v>443</v>
      </c>
      <c r="L342" s="45" t="s">
        <v>30</v>
      </c>
      <c r="M342" s="45" t="s">
        <v>93</v>
      </c>
      <c r="N342" s="45">
        <v>20153408191</v>
      </c>
      <c r="O342" s="45" t="str">
        <f t="shared" si="38"/>
        <v>fichatecnica-query</v>
      </c>
      <c r="P342" s="45" t="s">
        <v>453</v>
      </c>
      <c r="Q342" s="46">
        <f t="shared" si="39"/>
        <v>131</v>
      </c>
      <c r="R342" s="46">
        <f t="shared" si="40"/>
        <v>97</v>
      </c>
      <c r="S342" t="str">
        <f>MID(P342,1,97)</f>
        <v xml:space="preserve"> https://gateway-apim-test.vuce.gob.pe/pass-through-https-cert/cp2/fichatecnica-query/1.0/filtro?</v>
      </c>
      <c r="T342" t="s">
        <v>426</v>
      </c>
      <c r="U342" t="str">
        <f t="shared" si="41"/>
        <v>https://gateway-apim-test.vuce.gob.pe/pass-through-https-cert/cp2/fichatecnica-query/1.0/filtro?</v>
      </c>
      <c r="V342" t="s">
        <v>70</v>
      </c>
    </row>
    <row r="343" spans="1:22" x14ac:dyDescent="0.25">
      <c r="A343" t="s">
        <v>384</v>
      </c>
      <c r="B343" s="45" t="s">
        <v>440</v>
      </c>
      <c r="C343" s="45" t="s">
        <v>22</v>
      </c>
      <c r="D343" s="45" t="s">
        <v>386</v>
      </c>
      <c r="E343" s="45" t="s">
        <v>206</v>
      </c>
      <c r="F343" s="45" t="s">
        <v>61</v>
      </c>
      <c r="G343" s="45" t="s">
        <v>455</v>
      </c>
      <c r="H343" s="45" t="s">
        <v>454</v>
      </c>
      <c r="I343" s="45" t="s">
        <v>442</v>
      </c>
      <c r="J343" s="45">
        <v>105</v>
      </c>
      <c r="K343" s="45" t="s">
        <v>443</v>
      </c>
      <c r="L343" s="45" t="s">
        <v>215</v>
      </c>
      <c r="M343" s="45" t="s">
        <v>93</v>
      </c>
      <c r="N343" s="45">
        <v>20153408191</v>
      </c>
      <c r="O343" s="45" t="str">
        <f t="shared" si="38"/>
        <v>fichatecnica-query</v>
      </c>
      <c r="P343" s="45" t="s">
        <v>455</v>
      </c>
      <c r="Q343" s="46">
        <f t="shared" si="39"/>
        <v>133</v>
      </c>
      <c r="R343" s="46">
        <f t="shared" si="40"/>
        <v>100</v>
      </c>
      <c r="S343" t="str">
        <f>MID(P343,1,100)</f>
        <v xml:space="preserve"> https://gateway-apim-test.vuce.gob.pe/pass-through-https-cert/cp2/fichatecnica-query/1.0/generaPDF?</v>
      </c>
      <c r="T343" t="s">
        <v>429</v>
      </c>
      <c r="U343" t="str">
        <f t="shared" si="41"/>
        <v>https://gateway-apim-test.vuce.gob.pe/pass-through-https-cert/cp2/fichatecnica-query/1.0/generaPDF?</v>
      </c>
      <c r="V343" t="s">
        <v>70</v>
      </c>
    </row>
    <row r="344" spans="1:22" x14ac:dyDescent="0.25">
      <c r="A344" t="s">
        <v>384</v>
      </c>
      <c r="B344" s="45" t="s">
        <v>440</v>
      </c>
      <c r="C344" s="45" t="s">
        <v>22</v>
      </c>
      <c r="D344" s="45" t="s">
        <v>386</v>
      </c>
      <c r="E344" s="45" t="s">
        <v>176</v>
      </c>
      <c r="F344" s="45" t="s">
        <v>25</v>
      </c>
      <c r="G344" s="45" t="s">
        <v>229</v>
      </c>
      <c r="H344" s="45" t="s">
        <v>27</v>
      </c>
      <c r="I344" s="45" t="s">
        <v>31</v>
      </c>
      <c r="J344" s="45" t="s">
        <v>31</v>
      </c>
      <c r="K344" s="45" t="s">
        <v>31</v>
      </c>
      <c r="L344" s="45" t="s">
        <v>30</v>
      </c>
      <c r="M344" s="45" t="s">
        <v>31</v>
      </c>
      <c r="N344" s="45" t="s">
        <v>230</v>
      </c>
      <c r="O344" s="45" t="str">
        <f t="shared" si="38"/>
        <v>translate</v>
      </c>
      <c r="P344" s="45" t="s">
        <v>229</v>
      </c>
      <c r="Q344" s="46">
        <f t="shared" si="39"/>
        <v>89</v>
      </c>
      <c r="R344" s="46">
        <f t="shared" si="40"/>
        <v>89</v>
      </c>
      <c r="S344" t="str">
        <f>+P344</f>
        <v xml:space="preserve"> https://gateway-apim-test.vuce.gob.pe/pass-through-https-cert/cp2/translate/1.0/lang/es </v>
      </c>
      <c r="T344" t="s">
        <v>229</v>
      </c>
      <c r="U344" t="str">
        <f t="shared" si="41"/>
        <v>https://gateway-apim-test.vuce.gob.pe/pass-through-https-cert/cp2/translate/1.0/lang/es</v>
      </c>
      <c r="V344" t="s">
        <v>231</v>
      </c>
    </row>
    <row r="345" spans="1:22" x14ac:dyDescent="0.25">
      <c r="B345" s="45" t="s">
        <v>456</v>
      </c>
      <c r="C345" s="45" t="s">
        <v>22</v>
      </c>
      <c r="D345" s="45" t="s">
        <v>23</v>
      </c>
      <c r="E345" s="45" t="s">
        <v>457</v>
      </c>
      <c r="F345" s="45" t="s">
        <v>25</v>
      </c>
      <c r="G345" s="45" t="s">
        <v>33</v>
      </c>
      <c r="H345" s="45" t="s">
        <v>27</v>
      </c>
      <c r="I345" s="45" t="s">
        <v>458</v>
      </c>
      <c r="J345" s="45">
        <v>101</v>
      </c>
      <c r="K345" s="45" t="s">
        <v>29</v>
      </c>
      <c r="L345" s="45" t="s">
        <v>30</v>
      </c>
      <c r="M345" s="45" t="s">
        <v>31</v>
      </c>
      <c r="N345" s="45">
        <v>20100010136</v>
      </c>
      <c r="O345" s="45" t="str">
        <f t="shared" si="38"/>
        <v>cambioagenciatripulante-query</v>
      </c>
      <c r="P345" s="45" t="s">
        <v>33</v>
      </c>
      <c r="Q345" s="46">
        <f t="shared" si="39"/>
        <v>136</v>
      </c>
      <c r="R345" s="46">
        <f t="shared" si="40"/>
        <v>123</v>
      </c>
      <c r="S345" t="str">
        <f>MID(P345,1,123)</f>
        <v xml:space="preserve"> https://gateway-apim-test.vuce.gob.pe/pass-through-https-cert/cp2/cambioagenciatripulante-query/1.0/tripulante/lista/2180?</v>
      </c>
      <c r="T345" t="s">
        <v>34</v>
      </c>
      <c r="U345" t="str">
        <f t="shared" si="41"/>
        <v>https://gateway-apim-test.vuce.gob.pe/pass-through-https-cert/cp2/cambioagenciatripulante-query/1.0/tripulante/lista/2180?</v>
      </c>
      <c r="V345" t="s">
        <v>32</v>
      </c>
    </row>
    <row r="346" spans="1:22" x14ac:dyDescent="0.25">
      <c r="B346" s="45" t="s">
        <v>456</v>
      </c>
      <c r="C346" s="45" t="s">
        <v>22</v>
      </c>
      <c r="D346" s="45" t="s">
        <v>23</v>
      </c>
      <c r="E346" s="45" t="s">
        <v>457</v>
      </c>
      <c r="F346" s="45" t="s">
        <v>25</v>
      </c>
      <c r="G346" s="45" t="s">
        <v>459</v>
      </c>
      <c r="H346" s="45" t="s">
        <v>27</v>
      </c>
      <c r="I346" s="45" t="s">
        <v>458</v>
      </c>
      <c r="J346" s="45">
        <v>101</v>
      </c>
      <c r="K346" s="45" t="s">
        <v>29</v>
      </c>
      <c r="L346" s="45" t="s">
        <v>30</v>
      </c>
      <c r="M346" s="45" t="s">
        <v>31</v>
      </c>
      <c r="N346" s="45">
        <v>20100010136</v>
      </c>
      <c r="O346" s="45" t="str">
        <f t="shared" si="38"/>
        <v>comunes-query</v>
      </c>
      <c r="P346" s="45" t="s">
        <v>459</v>
      </c>
      <c r="Q346" s="46">
        <f t="shared" si="39"/>
        <v>118</v>
      </c>
      <c r="R346" s="46">
        <f t="shared" si="40"/>
        <v>105</v>
      </c>
      <c r="S346" t="str">
        <f>MID(P346,1,105)</f>
        <v xml:space="preserve"> https://gateway-apim-test.vuce.gob.pe/pass-through-https-cert/cp2/comunes-query/1.0/documentos-adjuntos?</v>
      </c>
      <c r="T346" t="s">
        <v>46</v>
      </c>
      <c r="U346" t="str">
        <f t="shared" si="41"/>
        <v>https://gateway-apim-test.vuce.gob.pe/pass-through-https-cert/cp2/comunes-query/1.0/documentos-adjuntos?</v>
      </c>
      <c r="V346" t="s">
        <v>39</v>
      </c>
    </row>
    <row r="347" spans="1:22" x14ac:dyDescent="0.25">
      <c r="B347" s="45" t="s">
        <v>456</v>
      </c>
      <c r="C347" s="45" t="s">
        <v>22</v>
      </c>
      <c r="D347" s="45" t="s">
        <v>23</v>
      </c>
      <c r="E347" s="45" t="s">
        <v>457</v>
      </c>
      <c r="F347" s="45" t="s">
        <v>25</v>
      </c>
      <c r="G347" s="45" t="s">
        <v>459</v>
      </c>
      <c r="H347" s="45" t="s">
        <v>27</v>
      </c>
      <c r="I347" s="45" t="s">
        <v>458</v>
      </c>
      <c r="J347" s="45">
        <v>101</v>
      </c>
      <c r="K347" s="45" t="s">
        <v>29</v>
      </c>
      <c r="L347" s="45" t="s">
        <v>30</v>
      </c>
      <c r="M347" s="45" t="s">
        <v>31</v>
      </c>
      <c r="N347" s="45">
        <v>20100010136</v>
      </c>
      <c r="O347" s="45" t="str">
        <f t="shared" si="38"/>
        <v>comunes-query</v>
      </c>
      <c r="P347" s="45" t="s">
        <v>459</v>
      </c>
      <c r="Q347" s="46">
        <f t="shared" si="39"/>
        <v>118</v>
      </c>
      <c r="R347" s="46">
        <f t="shared" si="40"/>
        <v>105</v>
      </c>
      <c r="S347" t="str">
        <f>MID(P347,1,105)</f>
        <v xml:space="preserve"> https://gateway-apim-test.vuce.gob.pe/pass-through-https-cert/cp2/comunes-query/1.0/documentos-adjuntos?</v>
      </c>
      <c r="T347" t="s">
        <v>46</v>
      </c>
      <c r="U347" t="str">
        <f t="shared" si="41"/>
        <v>https://gateway-apim-test.vuce.gob.pe/pass-through-https-cert/cp2/comunes-query/1.0/documentos-adjuntos?</v>
      </c>
      <c r="V347" t="s">
        <v>39</v>
      </c>
    </row>
    <row r="348" spans="1:22" x14ac:dyDescent="0.25">
      <c r="B348" s="45" t="s">
        <v>456</v>
      </c>
      <c r="C348" s="45" t="s">
        <v>22</v>
      </c>
      <c r="D348" s="45" t="s">
        <v>23</v>
      </c>
      <c r="E348" s="45" t="s">
        <v>460</v>
      </c>
      <c r="F348" s="45" t="s">
        <v>25</v>
      </c>
      <c r="G348" s="45" t="s">
        <v>459</v>
      </c>
      <c r="H348" s="45" t="s">
        <v>27</v>
      </c>
      <c r="I348" s="45" t="s">
        <v>458</v>
      </c>
      <c r="J348" s="45">
        <v>101</v>
      </c>
      <c r="K348" s="45" t="s">
        <v>29</v>
      </c>
      <c r="L348" s="45" t="s">
        <v>30</v>
      </c>
      <c r="M348" s="45" t="s">
        <v>31</v>
      </c>
      <c r="N348" s="45">
        <v>20100010136</v>
      </c>
      <c r="O348" s="45" t="str">
        <f t="shared" si="38"/>
        <v>comunes-query</v>
      </c>
      <c r="P348" s="45" t="s">
        <v>459</v>
      </c>
      <c r="Q348" s="46">
        <f t="shared" si="39"/>
        <v>118</v>
      </c>
      <c r="R348" s="46">
        <f t="shared" si="40"/>
        <v>105</v>
      </c>
      <c r="S348" t="str">
        <f>MID(P348,1,105)</f>
        <v xml:space="preserve"> https://gateway-apim-test.vuce.gob.pe/pass-through-https-cert/cp2/comunes-query/1.0/documentos-adjuntos?</v>
      </c>
      <c r="T348" t="s">
        <v>46</v>
      </c>
      <c r="U348" t="str">
        <f t="shared" si="41"/>
        <v>https://gateway-apim-test.vuce.gob.pe/pass-through-https-cert/cp2/comunes-query/1.0/documentos-adjuntos?</v>
      </c>
      <c r="V348" t="s">
        <v>39</v>
      </c>
    </row>
    <row r="349" spans="1:22" x14ac:dyDescent="0.25">
      <c r="B349" s="45" t="s">
        <v>456</v>
      </c>
      <c r="C349" s="45" t="s">
        <v>22</v>
      </c>
      <c r="D349" s="45" t="s">
        <v>23</v>
      </c>
      <c r="E349" s="45" t="s">
        <v>460</v>
      </c>
      <c r="F349" s="45" t="s">
        <v>25</v>
      </c>
      <c r="G349" s="45" t="s">
        <v>54</v>
      </c>
      <c r="H349" s="45" t="s">
        <v>27</v>
      </c>
      <c r="I349" s="45" t="s">
        <v>458</v>
      </c>
      <c r="J349" s="45">
        <v>101</v>
      </c>
      <c r="K349" s="45" t="s">
        <v>29</v>
      </c>
      <c r="L349" s="45" t="s">
        <v>30</v>
      </c>
      <c r="M349" s="45" t="s">
        <v>31</v>
      </c>
      <c r="N349" s="45">
        <v>20100010136</v>
      </c>
      <c r="O349" s="45" t="str">
        <f t="shared" si="38"/>
        <v>comunes-query</v>
      </c>
      <c r="P349" s="45" t="s">
        <v>54</v>
      </c>
      <c r="Q349" s="46">
        <f t="shared" si="39"/>
        <v>160</v>
      </c>
      <c r="R349" s="46">
        <f t="shared" si="40"/>
        <v>114</v>
      </c>
      <c r="S349" t="str">
        <f>MID(P349,1,114)</f>
        <v xml:space="preserve"> https://gateway-apim-test.vuce.gob.pe/pass-through-https-cert/cp2/comunes-query/1.0/master/allByCodeAndAttribute?</v>
      </c>
      <c r="T349" t="s">
        <v>48</v>
      </c>
      <c r="U349" t="str">
        <f t="shared" si="41"/>
        <v>https://gateway-apim-test.vuce.gob.pe/pass-through-https-cert/cp2/comunes-query/1.0/master/allByCodeAndAttribute?</v>
      </c>
      <c r="V349" t="s">
        <v>39</v>
      </c>
    </row>
    <row r="350" spans="1:22" x14ac:dyDescent="0.25">
      <c r="B350" s="45" t="s">
        <v>456</v>
      </c>
      <c r="C350" s="45" t="s">
        <v>22</v>
      </c>
      <c r="D350" s="45" t="s">
        <v>23</v>
      </c>
      <c r="E350" s="45" t="s">
        <v>460</v>
      </c>
      <c r="F350" s="45" t="s">
        <v>61</v>
      </c>
      <c r="G350" s="45" t="s">
        <v>62</v>
      </c>
      <c r="H350" s="45" t="s">
        <v>27</v>
      </c>
      <c r="I350" s="45" t="s">
        <v>458</v>
      </c>
      <c r="J350" s="45">
        <v>101</v>
      </c>
      <c r="K350" s="45" t="s">
        <v>29</v>
      </c>
      <c r="L350" s="45" t="s">
        <v>30</v>
      </c>
      <c r="M350" s="45" t="s">
        <v>461</v>
      </c>
      <c r="N350" s="45">
        <v>20100010136</v>
      </c>
      <c r="O350" s="45" t="str">
        <f t="shared" si="38"/>
        <v>escaladocumento-command</v>
      </c>
      <c r="P350" s="45" t="s">
        <v>62</v>
      </c>
      <c r="Q350" s="46">
        <f t="shared" si="39"/>
        <v>113</v>
      </c>
      <c r="R350" s="46">
        <f t="shared" si="40"/>
        <v>113</v>
      </c>
      <c r="S350" t="str">
        <f>+P350</f>
        <v xml:space="preserve"> https://gateway-apim-test.vuce.gob.pe/pass-through-https-cert/cp2/escaladocumento-command/1.0/escala-documentos </v>
      </c>
      <c r="T350" t="s">
        <v>62</v>
      </c>
      <c r="U350" t="str">
        <f t="shared" si="41"/>
        <v>https://gateway-apim-test.vuce.gob.pe/pass-through-https-cert/cp2/escaladocumento-command/1.0/escala-documentos</v>
      </c>
      <c r="V350" t="s">
        <v>64</v>
      </c>
    </row>
    <row r="351" spans="1:22" x14ac:dyDescent="0.25">
      <c r="B351" s="45" t="s">
        <v>456</v>
      </c>
      <c r="C351" s="45" t="s">
        <v>22</v>
      </c>
      <c r="D351" s="45" t="s">
        <v>23</v>
      </c>
      <c r="E351" s="45" t="s">
        <v>460</v>
      </c>
      <c r="F351" s="45" t="s">
        <v>25</v>
      </c>
      <c r="G351" s="45" t="s">
        <v>462</v>
      </c>
      <c r="H351" s="45" t="s">
        <v>27</v>
      </c>
      <c r="I351" s="45" t="s">
        <v>458</v>
      </c>
      <c r="J351" s="45">
        <v>101</v>
      </c>
      <c r="K351" s="45" t="s">
        <v>29</v>
      </c>
      <c r="L351" s="45" t="s">
        <v>30</v>
      </c>
      <c r="M351" s="45" t="s">
        <v>31</v>
      </c>
      <c r="N351" s="45">
        <v>20100010136</v>
      </c>
      <c r="O351" s="45" t="str">
        <f t="shared" si="38"/>
        <v>escaladocumento-query</v>
      </c>
      <c r="P351" s="45" t="s">
        <v>462</v>
      </c>
      <c r="Q351" s="46">
        <f t="shared" si="39"/>
        <v>150</v>
      </c>
      <c r="R351" s="46">
        <f t="shared" si="40"/>
        <v>111</v>
      </c>
      <c r="S351" t="str">
        <f>MID(P351,1,111)</f>
        <v xml:space="preserve"> https://gateway-apim-test.vuce.gob.pe/pass-through-https-cert/cp2/escaladocumento-query/1.0/escala-documentos?</v>
      </c>
      <c r="T351" t="s">
        <v>66</v>
      </c>
      <c r="U351" t="str">
        <f t="shared" si="41"/>
        <v>https://gateway-apim-test.vuce.gob.pe/pass-through-https-cert/cp2/escaladocumento-query/1.0/escala-documentos?</v>
      </c>
      <c r="V351" t="s">
        <v>67</v>
      </c>
    </row>
    <row r="352" spans="1:22" x14ac:dyDescent="0.25">
      <c r="B352" s="45" t="s">
        <v>456</v>
      </c>
      <c r="C352" s="45" t="s">
        <v>22</v>
      </c>
      <c r="D352" s="45" t="s">
        <v>23</v>
      </c>
      <c r="E352" s="45" t="s">
        <v>460</v>
      </c>
      <c r="F352" s="45" t="s">
        <v>25</v>
      </c>
      <c r="G352" s="45" t="s">
        <v>462</v>
      </c>
      <c r="H352" s="45" t="s">
        <v>27</v>
      </c>
      <c r="I352" s="45" t="s">
        <v>458</v>
      </c>
      <c r="J352" s="45">
        <v>101</v>
      </c>
      <c r="K352" s="45" t="s">
        <v>29</v>
      </c>
      <c r="L352" s="45" t="s">
        <v>30</v>
      </c>
      <c r="M352" s="45" t="s">
        <v>31</v>
      </c>
      <c r="N352" s="45">
        <v>20100010136</v>
      </c>
      <c r="O352" s="45" t="str">
        <f t="shared" si="38"/>
        <v>escaladocumento-query</v>
      </c>
      <c r="P352" s="45" t="s">
        <v>462</v>
      </c>
      <c r="Q352" s="46">
        <f t="shared" si="39"/>
        <v>150</v>
      </c>
      <c r="R352" s="46">
        <f t="shared" si="40"/>
        <v>111</v>
      </c>
      <c r="S352" t="str">
        <f>MID(P352,1,111)</f>
        <v xml:space="preserve"> https://gateway-apim-test.vuce.gob.pe/pass-through-https-cert/cp2/escaladocumento-query/1.0/escala-documentos?</v>
      </c>
      <c r="T352" t="s">
        <v>66</v>
      </c>
      <c r="U352" t="str">
        <f t="shared" si="41"/>
        <v>https://gateway-apim-test.vuce.gob.pe/pass-through-https-cert/cp2/escaladocumento-query/1.0/escala-documentos?</v>
      </c>
      <c r="V352" t="s">
        <v>67</v>
      </c>
    </row>
    <row r="353" spans="2:22" x14ac:dyDescent="0.25">
      <c r="B353" s="45" t="s">
        <v>456</v>
      </c>
      <c r="C353" s="45" t="s">
        <v>22</v>
      </c>
      <c r="D353" s="45" t="s">
        <v>23</v>
      </c>
      <c r="E353" s="45" t="s">
        <v>460</v>
      </c>
      <c r="F353" s="45" t="s">
        <v>25</v>
      </c>
      <c r="G353" s="45" t="s">
        <v>463</v>
      </c>
      <c r="H353" s="45" t="s">
        <v>27</v>
      </c>
      <c r="I353" s="45" t="s">
        <v>458</v>
      </c>
      <c r="J353" s="45">
        <v>101</v>
      </c>
      <c r="K353" s="45" t="s">
        <v>29</v>
      </c>
      <c r="L353" s="45" t="s">
        <v>30</v>
      </c>
      <c r="M353" s="45" t="s">
        <v>31</v>
      </c>
      <c r="N353" s="45">
        <v>20100010136</v>
      </c>
      <c r="O353" s="45" t="str">
        <f t="shared" si="38"/>
        <v>fichatecnica-query</v>
      </c>
      <c r="P353" s="45" t="s">
        <v>463</v>
      </c>
      <c r="Q353" s="46">
        <f t="shared" si="39"/>
        <v>153</v>
      </c>
      <c r="R353" s="46">
        <f t="shared" si="40"/>
        <v>101</v>
      </c>
      <c r="S353" t="str">
        <f>MID(P353,1,101)</f>
        <v xml:space="preserve"> https://gateway-apim-test.vuce.gob.pe/pass-through-https-cert/cp2/fichatecnica-query/1.0/documentos?</v>
      </c>
      <c r="T353" t="s">
        <v>69</v>
      </c>
      <c r="U353" t="str">
        <f t="shared" si="41"/>
        <v>https://gateway-apim-test.vuce.gob.pe/pass-through-https-cert/cp2/fichatecnica-query/1.0/documentos?</v>
      </c>
      <c r="V353" t="s">
        <v>70</v>
      </c>
    </row>
    <row r="354" spans="2:22" x14ac:dyDescent="0.25">
      <c r="B354" s="45" t="s">
        <v>456</v>
      </c>
      <c r="C354" s="45" t="s">
        <v>22</v>
      </c>
      <c r="D354" s="45" t="s">
        <v>23</v>
      </c>
      <c r="E354" s="45" t="s">
        <v>464</v>
      </c>
      <c r="F354" s="45" t="s">
        <v>25</v>
      </c>
      <c r="G354" s="45" t="s">
        <v>77</v>
      </c>
      <c r="H354" s="45" t="s">
        <v>27</v>
      </c>
      <c r="I354" s="45" t="s">
        <v>458</v>
      </c>
      <c r="J354" s="45">
        <v>101</v>
      </c>
      <c r="K354" s="45" t="s">
        <v>29</v>
      </c>
      <c r="L354" s="45" t="s">
        <v>30</v>
      </c>
      <c r="M354" s="45" t="s">
        <v>31</v>
      </c>
      <c r="N354" s="45">
        <v>20100010136</v>
      </c>
      <c r="O354" s="45" t="str">
        <f t="shared" si="38"/>
        <v>gestionduenave-query</v>
      </c>
      <c r="P354" s="45" t="s">
        <v>77</v>
      </c>
      <c r="Q354" s="46">
        <f t="shared" si="39"/>
        <v>119</v>
      </c>
      <c r="R354" s="46">
        <f t="shared" si="40"/>
        <v>105</v>
      </c>
      <c r="S354" t="str">
        <f>MID(P354,1,105)</f>
        <v xml:space="preserve"> https://gateway-apim-test.vuce.gob.pe/pass-through-https-cert/cp2/gestionduenave-query/1.0/escalas/2180?</v>
      </c>
      <c r="T354" t="s">
        <v>78</v>
      </c>
      <c r="U354" t="str">
        <f t="shared" si="41"/>
        <v>https://gateway-apim-test.vuce.gob.pe/pass-through-https-cert/cp2/gestionduenave-query/1.0/escalas/2180?</v>
      </c>
      <c r="V354" t="s">
        <v>72</v>
      </c>
    </row>
    <row r="355" spans="2:22" x14ac:dyDescent="0.25">
      <c r="B355" s="45" t="s">
        <v>456</v>
      </c>
      <c r="C355" s="45" t="s">
        <v>22</v>
      </c>
      <c r="D355" s="45" t="s">
        <v>23</v>
      </c>
      <c r="E355" s="45" t="s">
        <v>465</v>
      </c>
      <c r="F355" s="45" t="s">
        <v>25</v>
      </c>
      <c r="G355" s="45" t="s">
        <v>77</v>
      </c>
      <c r="H355" s="45" t="s">
        <v>27</v>
      </c>
      <c r="I355" s="45" t="s">
        <v>458</v>
      </c>
      <c r="J355" s="45">
        <v>101</v>
      </c>
      <c r="K355" s="45" t="s">
        <v>29</v>
      </c>
      <c r="L355" s="45" t="s">
        <v>30</v>
      </c>
      <c r="M355" s="45" t="s">
        <v>31</v>
      </c>
      <c r="N355" s="45">
        <v>20100010136</v>
      </c>
      <c r="O355" s="45" t="str">
        <f t="shared" si="38"/>
        <v>gestionduenave-query</v>
      </c>
      <c r="P355" s="45" t="s">
        <v>77</v>
      </c>
      <c r="Q355" s="46">
        <f t="shared" si="39"/>
        <v>119</v>
      </c>
      <c r="R355" s="46">
        <f t="shared" si="40"/>
        <v>105</v>
      </c>
      <c r="S355" t="str">
        <f>MID(P355,1,105)</f>
        <v xml:space="preserve"> https://gateway-apim-test.vuce.gob.pe/pass-through-https-cert/cp2/gestionduenave-query/1.0/escalas/2180?</v>
      </c>
      <c r="T355" t="s">
        <v>78</v>
      </c>
      <c r="U355" t="str">
        <f t="shared" si="41"/>
        <v>https://gateway-apim-test.vuce.gob.pe/pass-through-https-cert/cp2/gestionduenave-query/1.0/escalas/2180?</v>
      </c>
      <c r="V355" t="s">
        <v>72</v>
      </c>
    </row>
    <row r="356" spans="2:22" x14ac:dyDescent="0.25">
      <c r="B356" s="45" t="s">
        <v>456</v>
      </c>
      <c r="C356" s="45" t="s">
        <v>22</v>
      </c>
      <c r="D356" s="45" t="s">
        <v>23</v>
      </c>
      <c r="E356" s="45" t="s">
        <v>464</v>
      </c>
      <c r="F356" s="45" t="s">
        <v>25</v>
      </c>
      <c r="G356" s="45" t="s">
        <v>466</v>
      </c>
      <c r="H356" s="45" t="s">
        <v>27</v>
      </c>
      <c r="I356" s="45" t="s">
        <v>458</v>
      </c>
      <c r="J356" s="45">
        <v>101</v>
      </c>
      <c r="K356" s="45" t="s">
        <v>29</v>
      </c>
      <c r="L356" s="45" t="s">
        <v>30</v>
      </c>
      <c r="M356" s="45" t="s">
        <v>31</v>
      </c>
      <c r="N356" s="45">
        <v>20100010136</v>
      </c>
      <c r="O356" s="45" t="str">
        <f t="shared" si="38"/>
        <v>gestionduenave-query</v>
      </c>
      <c r="P356" s="45" t="s">
        <v>466</v>
      </c>
      <c r="Q356" s="46">
        <f t="shared" si="39"/>
        <v>112</v>
      </c>
      <c r="R356" s="46">
        <f t="shared" si="40"/>
        <v>112</v>
      </c>
      <c r="S356" t="str">
        <f t="shared" ref="S356:S361" si="42">+P356</f>
        <v xml:space="preserve"> https://gateway-apim-test.vuce.gob.pe/pass-through-https-cert/cp2/gestionduenave-query/1.0/escalas/convoy/2180 </v>
      </c>
      <c r="T356" t="s">
        <v>466</v>
      </c>
      <c r="U356" t="str">
        <f t="shared" si="41"/>
        <v>https://gateway-apim-test.vuce.gob.pe/pass-through-https-cert/cp2/gestionduenave-query/1.0/escalas/convoy/2180</v>
      </c>
      <c r="V356" t="s">
        <v>72</v>
      </c>
    </row>
    <row r="357" spans="2:22" x14ac:dyDescent="0.25">
      <c r="B357" s="45" t="s">
        <v>456</v>
      </c>
      <c r="C357" s="45" t="s">
        <v>22</v>
      </c>
      <c r="D357" s="45" t="s">
        <v>23</v>
      </c>
      <c r="E357" s="45" t="s">
        <v>457</v>
      </c>
      <c r="F357" s="45" t="s">
        <v>25</v>
      </c>
      <c r="G357" s="45" t="s">
        <v>467</v>
      </c>
      <c r="H357" s="45" t="s">
        <v>27</v>
      </c>
      <c r="I357" s="45" t="s">
        <v>458</v>
      </c>
      <c r="J357" s="45">
        <v>101</v>
      </c>
      <c r="K357" s="45" t="s">
        <v>29</v>
      </c>
      <c r="L357" s="45" t="s">
        <v>30</v>
      </c>
      <c r="M357" s="45" t="s">
        <v>31</v>
      </c>
      <c r="N357" s="45">
        <v>20100010136</v>
      </c>
      <c r="O357" s="45" t="str">
        <f t="shared" si="38"/>
        <v>gestionduenave-query</v>
      </c>
      <c r="P357" s="45" t="s">
        <v>467</v>
      </c>
      <c r="Q357" s="46">
        <f t="shared" si="39"/>
        <v>113</v>
      </c>
      <c r="R357" s="46">
        <f t="shared" si="40"/>
        <v>113</v>
      </c>
      <c r="S357" t="str">
        <f t="shared" si="42"/>
        <v xml:space="preserve"> https://gateway-apim-test.vuce.gob.pe/pass-through-https-cert/cp2/gestionduenave-query/1.0/narcotico/lista/2180 </v>
      </c>
      <c r="T357" t="s">
        <v>467</v>
      </c>
      <c r="U357" t="str">
        <f t="shared" si="41"/>
        <v>https://gateway-apim-test.vuce.gob.pe/pass-through-https-cert/cp2/gestionduenave-query/1.0/narcotico/lista/2180</v>
      </c>
      <c r="V357" t="s">
        <v>72</v>
      </c>
    </row>
    <row r="358" spans="2:22" x14ac:dyDescent="0.25">
      <c r="B358" s="45" t="s">
        <v>456</v>
      </c>
      <c r="C358" s="45" t="s">
        <v>22</v>
      </c>
      <c r="D358" s="45" t="s">
        <v>23</v>
      </c>
      <c r="E358" s="45" t="s">
        <v>464</v>
      </c>
      <c r="F358" s="45" t="s">
        <v>25</v>
      </c>
      <c r="G358" s="45" t="s">
        <v>467</v>
      </c>
      <c r="H358" s="45" t="s">
        <v>27</v>
      </c>
      <c r="I358" s="45" t="s">
        <v>458</v>
      </c>
      <c r="J358" s="45">
        <v>101</v>
      </c>
      <c r="K358" s="45" t="s">
        <v>29</v>
      </c>
      <c r="L358" s="45" t="s">
        <v>30</v>
      </c>
      <c r="M358" s="45" t="s">
        <v>31</v>
      </c>
      <c r="N358" s="45">
        <v>20100010136</v>
      </c>
      <c r="O358" s="45" t="str">
        <f t="shared" si="38"/>
        <v>gestionduenave-query</v>
      </c>
      <c r="P358" s="45" t="s">
        <v>467</v>
      </c>
      <c r="Q358" s="46">
        <f t="shared" si="39"/>
        <v>113</v>
      </c>
      <c r="R358" s="46">
        <f t="shared" si="40"/>
        <v>113</v>
      </c>
      <c r="S358" t="str">
        <f t="shared" si="42"/>
        <v xml:space="preserve"> https://gateway-apim-test.vuce.gob.pe/pass-through-https-cert/cp2/gestionduenave-query/1.0/narcotico/lista/2180 </v>
      </c>
      <c r="T358" t="s">
        <v>467</v>
      </c>
      <c r="U358" t="str">
        <f t="shared" si="41"/>
        <v>https://gateway-apim-test.vuce.gob.pe/pass-through-https-cert/cp2/gestionduenave-query/1.0/narcotico/lista/2180</v>
      </c>
      <c r="V358" t="s">
        <v>72</v>
      </c>
    </row>
    <row r="359" spans="2:22" x14ac:dyDescent="0.25">
      <c r="B359" s="45" t="s">
        <v>456</v>
      </c>
      <c r="C359" s="45" t="s">
        <v>22</v>
      </c>
      <c r="D359" s="45" t="s">
        <v>23</v>
      </c>
      <c r="E359" s="45" t="s">
        <v>465</v>
      </c>
      <c r="F359" s="45" t="s">
        <v>25</v>
      </c>
      <c r="G359" s="45" t="s">
        <v>467</v>
      </c>
      <c r="H359" s="45" t="s">
        <v>27</v>
      </c>
      <c r="I359" s="45" t="s">
        <v>458</v>
      </c>
      <c r="J359" s="45">
        <v>101</v>
      </c>
      <c r="K359" s="45" t="s">
        <v>29</v>
      </c>
      <c r="L359" s="45" t="s">
        <v>30</v>
      </c>
      <c r="M359" s="45" t="s">
        <v>31</v>
      </c>
      <c r="N359" s="45">
        <v>20100010136</v>
      </c>
      <c r="O359" s="45" t="str">
        <f t="shared" si="38"/>
        <v>gestionduenave-query</v>
      </c>
      <c r="P359" s="45" t="s">
        <v>467</v>
      </c>
      <c r="Q359" s="46">
        <f t="shared" si="39"/>
        <v>113</v>
      </c>
      <c r="R359" s="46">
        <f t="shared" si="40"/>
        <v>113</v>
      </c>
      <c r="S359" t="str">
        <f t="shared" si="42"/>
        <v xml:space="preserve"> https://gateway-apim-test.vuce.gob.pe/pass-through-https-cert/cp2/gestionduenave-query/1.0/narcotico/lista/2180 </v>
      </c>
      <c r="T359" t="s">
        <v>467</v>
      </c>
      <c r="U359" t="str">
        <f t="shared" si="41"/>
        <v>https://gateway-apim-test.vuce.gob.pe/pass-through-https-cert/cp2/gestionduenave-query/1.0/narcotico/lista/2180</v>
      </c>
      <c r="V359" t="s">
        <v>72</v>
      </c>
    </row>
    <row r="360" spans="2:22" x14ac:dyDescent="0.25">
      <c r="B360" s="45" t="s">
        <v>456</v>
      </c>
      <c r="C360" s="45" t="s">
        <v>22</v>
      </c>
      <c r="D360" s="45" t="s">
        <v>23</v>
      </c>
      <c r="E360" s="45" t="s">
        <v>464</v>
      </c>
      <c r="F360" s="45" t="s">
        <v>90</v>
      </c>
      <c r="G360" s="45" t="s">
        <v>91</v>
      </c>
      <c r="H360" s="45" t="s">
        <v>468</v>
      </c>
      <c r="I360" s="45" t="s">
        <v>458</v>
      </c>
      <c r="J360" s="45">
        <v>101</v>
      </c>
      <c r="K360" s="45" t="s">
        <v>29</v>
      </c>
      <c r="L360" s="45" t="s">
        <v>30</v>
      </c>
      <c r="M360" s="45" t="s">
        <v>93</v>
      </c>
      <c r="N360" s="45">
        <v>20100010136</v>
      </c>
      <c r="O360" s="45" t="str">
        <f t="shared" si="38"/>
        <v>processdue</v>
      </c>
      <c r="P360" s="45" t="s">
        <v>91</v>
      </c>
      <c r="Q360" s="46">
        <f t="shared" si="39"/>
        <v>95</v>
      </c>
      <c r="R360" s="46">
        <f t="shared" si="40"/>
        <v>95</v>
      </c>
      <c r="S360" t="str">
        <f t="shared" si="42"/>
        <v xml:space="preserve"> https://gateway-apim-test.vuce.gob.pe/pass-through-https-cert/cp2/processdue/1.0/camunda/init </v>
      </c>
      <c r="T360" t="s">
        <v>91</v>
      </c>
      <c r="U360" t="str">
        <f t="shared" si="41"/>
        <v>https://gateway-apim-test.vuce.gob.pe/pass-through-https-cert/cp2/processdue/1.0/camunda/init</v>
      </c>
      <c r="V360" t="s">
        <v>94</v>
      </c>
    </row>
    <row r="361" spans="2:22" x14ac:dyDescent="0.25">
      <c r="B361" s="45" t="s">
        <v>456</v>
      </c>
      <c r="C361" s="45" t="s">
        <v>22</v>
      </c>
      <c r="D361" s="45" t="s">
        <v>23</v>
      </c>
      <c r="E361" s="45" t="s">
        <v>465</v>
      </c>
      <c r="F361" s="45" t="s">
        <v>90</v>
      </c>
      <c r="G361" s="45" t="s">
        <v>91</v>
      </c>
      <c r="H361" s="45" t="s">
        <v>469</v>
      </c>
      <c r="I361" s="45" t="s">
        <v>458</v>
      </c>
      <c r="J361" s="45">
        <v>101</v>
      </c>
      <c r="K361" s="45" t="s">
        <v>29</v>
      </c>
      <c r="L361" s="45" t="s">
        <v>30</v>
      </c>
      <c r="M361" s="45" t="s">
        <v>93</v>
      </c>
      <c r="N361" s="45">
        <v>20100010136</v>
      </c>
      <c r="O361" s="45" t="str">
        <f t="shared" si="38"/>
        <v>processdue</v>
      </c>
      <c r="P361" s="45" t="s">
        <v>91</v>
      </c>
      <c r="Q361" s="46">
        <f t="shared" si="39"/>
        <v>95</v>
      </c>
      <c r="R361" s="46">
        <f t="shared" si="40"/>
        <v>95</v>
      </c>
      <c r="S361" t="str">
        <f t="shared" si="42"/>
        <v xml:space="preserve"> https://gateway-apim-test.vuce.gob.pe/pass-through-https-cert/cp2/processdue/1.0/camunda/init </v>
      </c>
      <c r="T361" t="s">
        <v>91</v>
      </c>
      <c r="U361" t="str">
        <f t="shared" si="41"/>
        <v>https://gateway-apim-test.vuce.gob.pe/pass-through-https-cert/cp2/processdue/1.0/camunda/init</v>
      </c>
      <c r="V361" t="s">
        <v>94</v>
      </c>
    </row>
    <row r="362" spans="2:22" x14ac:dyDescent="0.25">
      <c r="B362" s="45" t="s">
        <v>470</v>
      </c>
      <c r="C362" s="45" t="s">
        <v>22</v>
      </c>
      <c r="D362" s="45" t="s">
        <v>23</v>
      </c>
      <c r="E362" s="45" t="s">
        <v>457</v>
      </c>
      <c r="F362" s="45" t="s">
        <v>129</v>
      </c>
      <c r="G362" s="45" t="s">
        <v>134</v>
      </c>
      <c r="H362" s="45" t="s">
        <v>27</v>
      </c>
      <c r="I362" s="45" t="s">
        <v>471</v>
      </c>
      <c r="J362" s="45">
        <v>111</v>
      </c>
      <c r="K362" s="45" t="s">
        <v>132</v>
      </c>
      <c r="L362" s="45"/>
      <c r="M362" s="45" t="s">
        <v>145</v>
      </c>
      <c r="N362" s="45">
        <v>20147907487</v>
      </c>
      <c r="O362" s="45" t="str">
        <f t="shared" si="38"/>
        <v>cambioagenciatripulante-query</v>
      </c>
      <c r="P362" s="45" t="s">
        <v>134</v>
      </c>
      <c r="Q362" s="46">
        <f t="shared" si="39"/>
        <v>134</v>
      </c>
      <c r="R362" s="46">
        <f t="shared" si="40"/>
        <v>122</v>
      </c>
      <c r="S362" t="str">
        <f>MID(P362,1,122)</f>
        <v>https://gateway-apim-test.vuce.gob.pe/pass-through-https-cert/cp2/cambioagenciatripulante-query/1.0/tripulante/lista/1306?</v>
      </c>
      <c r="T362" t="s">
        <v>135</v>
      </c>
      <c r="U362" t="str">
        <f t="shared" si="41"/>
        <v>https://gateway-apim-test.vuce.gob.pe/pass-through-https-cert/cp2/cambioagenciatripulante-query/1.0/tripulante/lista/1306?</v>
      </c>
      <c r="V362" t="s">
        <v>32</v>
      </c>
    </row>
    <row r="363" spans="2:22" x14ac:dyDescent="0.25">
      <c r="B363" s="45" t="s">
        <v>470</v>
      </c>
      <c r="C363" s="45" t="s">
        <v>22</v>
      </c>
      <c r="D363" s="45" t="s">
        <v>23</v>
      </c>
      <c r="E363" s="45" t="s">
        <v>472</v>
      </c>
      <c r="F363" s="45" t="s">
        <v>142</v>
      </c>
      <c r="G363" s="45" t="s">
        <v>143</v>
      </c>
      <c r="H363" s="45" t="s">
        <v>473</v>
      </c>
      <c r="I363" s="45" t="s">
        <v>471</v>
      </c>
      <c r="J363" s="45">
        <v>111</v>
      </c>
      <c r="K363" s="45" t="s">
        <v>132</v>
      </c>
      <c r="L363" s="45"/>
      <c r="M363" s="45" t="s">
        <v>145</v>
      </c>
      <c r="N363" s="45">
        <v>20147907487</v>
      </c>
      <c r="O363" s="45" t="str">
        <f t="shared" si="38"/>
        <v>gestionduenave-command</v>
      </c>
      <c r="P363" s="45" t="s">
        <v>143</v>
      </c>
      <c r="Q363" s="46">
        <f t="shared" si="39"/>
        <v>108</v>
      </c>
      <c r="R363" s="46">
        <f t="shared" si="40"/>
        <v>108</v>
      </c>
      <c r="S363" t="str">
        <f>+P363</f>
        <v>https://gateway-apim-test.vuce.gob.pe/pass-through-https-cert/cp2/gestionduenave-command/1.0/escala-revision</v>
      </c>
      <c r="T363" t="s">
        <v>143</v>
      </c>
      <c r="U363" t="str">
        <f t="shared" si="41"/>
        <v>https://gateway-apim-test.vuce.gob.pe/pass-through-https-cert/cp2/gestionduenave-command/1.0/escala-revision</v>
      </c>
      <c r="V363" t="s">
        <v>146</v>
      </c>
    </row>
    <row r="364" spans="2:22" x14ac:dyDescent="0.25">
      <c r="B364" s="45" t="s">
        <v>470</v>
      </c>
      <c r="C364" s="45" t="s">
        <v>22</v>
      </c>
      <c r="D364" s="45" t="s">
        <v>23</v>
      </c>
      <c r="E364" s="45" t="s">
        <v>474</v>
      </c>
      <c r="F364" s="45" t="s">
        <v>129</v>
      </c>
      <c r="G364" s="45" t="s">
        <v>148</v>
      </c>
      <c r="H364" s="45" t="s">
        <v>27</v>
      </c>
      <c r="I364" s="45" t="s">
        <v>471</v>
      </c>
      <c r="J364" s="45">
        <v>111</v>
      </c>
      <c r="K364" s="45" t="s">
        <v>132</v>
      </c>
      <c r="L364" s="45"/>
      <c r="M364" s="45" t="s">
        <v>145</v>
      </c>
      <c r="N364" s="45">
        <v>20147907487</v>
      </c>
      <c r="O364" s="45" t="str">
        <f t="shared" si="38"/>
        <v>gestionduenave-query</v>
      </c>
      <c r="P364" s="45" t="s">
        <v>148</v>
      </c>
      <c r="Q364" s="46">
        <f t="shared" si="39"/>
        <v>123</v>
      </c>
      <c r="R364" s="46">
        <f t="shared" si="40"/>
        <v>108</v>
      </c>
      <c r="S364" t="str">
        <f>MID(P364,1,108)</f>
        <v>https://gateway-apim-test.vuce.gob.pe/pass-through-https-cert/cp2/gestionduenave-query/1.0/agency/findByRuc?</v>
      </c>
      <c r="T364" t="s">
        <v>149</v>
      </c>
      <c r="U364" t="str">
        <f t="shared" si="41"/>
        <v>https://gateway-apim-test.vuce.gob.pe/pass-through-https-cert/cp2/gestionduenave-query/1.0/agency/findByRuc?</v>
      </c>
      <c r="V364" t="s">
        <v>72</v>
      </c>
    </row>
    <row r="365" spans="2:22" x14ac:dyDescent="0.25">
      <c r="B365" s="45" t="s">
        <v>470</v>
      </c>
      <c r="C365" s="45" t="s">
        <v>22</v>
      </c>
      <c r="D365" s="45" t="s">
        <v>23</v>
      </c>
      <c r="E365" s="45" t="s">
        <v>472</v>
      </c>
      <c r="F365" s="45" t="s">
        <v>129</v>
      </c>
      <c r="G365" s="45" t="s">
        <v>148</v>
      </c>
      <c r="H365" s="45" t="s">
        <v>27</v>
      </c>
      <c r="I365" s="45" t="s">
        <v>471</v>
      </c>
      <c r="J365" s="45">
        <v>111</v>
      </c>
      <c r="K365" s="45" t="s">
        <v>132</v>
      </c>
      <c r="L365" s="45"/>
      <c r="M365" s="45" t="s">
        <v>145</v>
      </c>
      <c r="N365" s="45">
        <v>20147907487</v>
      </c>
      <c r="O365" s="45" t="str">
        <f t="shared" si="38"/>
        <v>gestionduenave-query</v>
      </c>
      <c r="P365" s="45" t="s">
        <v>148</v>
      </c>
      <c r="Q365" s="46">
        <f t="shared" si="39"/>
        <v>123</v>
      </c>
      <c r="R365" s="46">
        <f t="shared" si="40"/>
        <v>108</v>
      </c>
      <c r="S365" t="str">
        <f>MID(P365,1,108)</f>
        <v>https://gateway-apim-test.vuce.gob.pe/pass-through-https-cert/cp2/gestionduenave-query/1.0/agency/findByRuc?</v>
      </c>
      <c r="T365" t="s">
        <v>149</v>
      </c>
      <c r="U365" t="str">
        <f t="shared" si="41"/>
        <v>https://gateway-apim-test.vuce.gob.pe/pass-through-https-cert/cp2/gestionduenave-query/1.0/agency/findByRuc?</v>
      </c>
      <c r="V365" t="s">
        <v>72</v>
      </c>
    </row>
    <row r="366" spans="2:22" x14ac:dyDescent="0.25">
      <c r="B366" s="45" t="s">
        <v>470</v>
      </c>
      <c r="C366" s="45" t="s">
        <v>22</v>
      </c>
      <c r="D366" s="45" t="s">
        <v>23</v>
      </c>
      <c r="E366" s="45" t="s">
        <v>472</v>
      </c>
      <c r="F366" s="45" t="s">
        <v>129</v>
      </c>
      <c r="G366" s="45" t="s">
        <v>150</v>
      </c>
      <c r="H366" s="45" t="s">
        <v>27</v>
      </c>
      <c r="I366" s="45" t="s">
        <v>471</v>
      </c>
      <c r="J366" s="45">
        <v>111</v>
      </c>
      <c r="K366" s="45" t="s">
        <v>132</v>
      </c>
      <c r="L366" s="45"/>
      <c r="M366" s="45" t="s">
        <v>145</v>
      </c>
      <c r="N366" s="45">
        <v>20147907487</v>
      </c>
      <c r="O366" s="45" t="str">
        <f t="shared" si="38"/>
        <v>gestionduenave-query</v>
      </c>
      <c r="P366" s="45" t="s">
        <v>150</v>
      </c>
      <c r="Q366" s="46">
        <f t="shared" si="39"/>
        <v>123</v>
      </c>
      <c r="R366" s="46">
        <f t="shared" si="40"/>
        <v>108</v>
      </c>
      <c r="S366" t="str">
        <f>MID(P366,1,108)</f>
        <v>https://gateway-apim-test.vuce.gob.pe/pass-through-https-cert/cp2/gestionduenave-query/1.0/agency/findByRuc?</v>
      </c>
      <c r="T366" t="s">
        <v>149</v>
      </c>
      <c r="U366" t="str">
        <f t="shared" si="41"/>
        <v>https://gateway-apim-test.vuce.gob.pe/pass-through-https-cert/cp2/gestionduenave-query/1.0/agency/findByRuc?</v>
      </c>
      <c r="V366" t="s">
        <v>72</v>
      </c>
    </row>
    <row r="367" spans="2:22" x14ac:dyDescent="0.25">
      <c r="B367" s="45" t="s">
        <v>470</v>
      </c>
      <c r="C367" s="45" t="s">
        <v>22</v>
      </c>
      <c r="D367" s="45" t="s">
        <v>23</v>
      </c>
      <c r="E367" s="45" t="s">
        <v>472</v>
      </c>
      <c r="F367" s="45" t="s">
        <v>129</v>
      </c>
      <c r="G367" s="45" t="s">
        <v>151</v>
      </c>
      <c r="H367" s="45" t="s">
        <v>27</v>
      </c>
      <c r="I367" s="45" t="s">
        <v>471</v>
      </c>
      <c r="J367" s="45">
        <v>111</v>
      </c>
      <c r="K367" s="45" t="s">
        <v>132</v>
      </c>
      <c r="L367" s="45"/>
      <c r="M367" s="45" t="s">
        <v>145</v>
      </c>
      <c r="N367" s="45">
        <v>20147907487</v>
      </c>
      <c r="O367" s="45" t="str">
        <f t="shared" si="38"/>
        <v>gestionduenave-query</v>
      </c>
      <c r="P367" s="45" t="s">
        <v>151</v>
      </c>
      <c r="Q367" s="46">
        <f t="shared" si="39"/>
        <v>123</v>
      </c>
      <c r="R367" s="46">
        <f t="shared" si="40"/>
        <v>108</v>
      </c>
      <c r="S367" t="str">
        <f>MID(P367,1,108)</f>
        <v>https://gateway-apim-test.vuce.gob.pe/pass-through-https-cert/cp2/gestionduenave-query/1.0/agency/findByRuc?</v>
      </c>
      <c r="T367" t="s">
        <v>149</v>
      </c>
      <c r="U367" t="str">
        <f t="shared" si="41"/>
        <v>https://gateway-apim-test.vuce.gob.pe/pass-through-https-cert/cp2/gestionduenave-query/1.0/agency/findByRuc?</v>
      </c>
      <c r="V367" t="s">
        <v>72</v>
      </c>
    </row>
    <row r="368" spans="2:22" x14ac:dyDescent="0.25">
      <c r="B368" s="45" t="s">
        <v>470</v>
      </c>
      <c r="C368" s="45" t="s">
        <v>22</v>
      </c>
      <c r="D368" s="45" t="s">
        <v>23</v>
      </c>
      <c r="E368" s="45" t="s">
        <v>472</v>
      </c>
      <c r="F368" s="45" t="s">
        <v>129</v>
      </c>
      <c r="G368" s="45" t="s">
        <v>153</v>
      </c>
      <c r="H368" s="45" t="s">
        <v>27</v>
      </c>
      <c r="I368" s="45" t="s">
        <v>471</v>
      </c>
      <c r="J368" s="45">
        <v>111</v>
      </c>
      <c r="K368" s="45" t="s">
        <v>132</v>
      </c>
      <c r="L368" s="45"/>
      <c r="M368" s="45" t="s">
        <v>145</v>
      </c>
      <c r="N368" s="45">
        <v>20147907487</v>
      </c>
      <c r="O368" s="45" t="str">
        <f t="shared" si="38"/>
        <v>gestionduenave-query</v>
      </c>
      <c r="P368" s="45" t="s">
        <v>153</v>
      </c>
      <c r="Q368" s="46">
        <f t="shared" si="39"/>
        <v>117</v>
      </c>
      <c r="R368" s="46">
        <f t="shared" si="40"/>
        <v>104</v>
      </c>
      <c r="S368" t="str">
        <f>MID(P368,1,104)</f>
        <v>https://gateway-apim-test.vuce.gob.pe/pass-through-https-cert/cp2/gestionduenave-query/1.0/escalas/1306?</v>
      </c>
      <c r="T368" t="s">
        <v>154</v>
      </c>
      <c r="U368" t="str">
        <f t="shared" si="41"/>
        <v>https://gateway-apim-test.vuce.gob.pe/pass-through-https-cert/cp2/gestionduenave-query/1.0/escalas/1306?</v>
      </c>
      <c r="V368" t="s">
        <v>72</v>
      </c>
    </row>
    <row r="369" spans="2:22" x14ac:dyDescent="0.25">
      <c r="B369" s="45" t="s">
        <v>470</v>
      </c>
      <c r="C369" s="45" t="s">
        <v>22</v>
      </c>
      <c r="D369" s="45" t="s">
        <v>23</v>
      </c>
      <c r="E369" s="45" t="s">
        <v>472</v>
      </c>
      <c r="F369" s="45" t="s">
        <v>129</v>
      </c>
      <c r="G369" s="45" t="s">
        <v>155</v>
      </c>
      <c r="H369" s="45" t="s">
        <v>27</v>
      </c>
      <c r="I369" s="45" t="s">
        <v>471</v>
      </c>
      <c r="J369" s="45">
        <v>111</v>
      </c>
      <c r="K369" s="45" t="s">
        <v>132</v>
      </c>
      <c r="L369" s="45"/>
      <c r="M369" s="45" t="s">
        <v>145</v>
      </c>
      <c r="N369" s="45">
        <v>20147907487</v>
      </c>
      <c r="O369" s="45" t="str">
        <f t="shared" si="38"/>
        <v>gestionduenave-query</v>
      </c>
      <c r="P369" s="45" t="s">
        <v>155</v>
      </c>
      <c r="Q369" s="46">
        <f t="shared" si="39"/>
        <v>110</v>
      </c>
      <c r="R369" s="46">
        <f t="shared" si="40"/>
        <v>110</v>
      </c>
      <c r="S369" t="str">
        <f>+P369</f>
        <v>https://gateway-apim-test.vuce.gob.pe/pass-through-https-cert/cp2/gestionduenave-query/1.0/escalas/convoy/1306</v>
      </c>
      <c r="T369" t="s">
        <v>155</v>
      </c>
      <c r="U369" t="str">
        <f t="shared" si="41"/>
        <v>https://gateway-apim-test.vuce.gob.pe/pass-through-https-cert/cp2/gestionduenave-query/1.0/escalas/convoy/1306</v>
      </c>
      <c r="V369" t="s">
        <v>72</v>
      </c>
    </row>
    <row r="370" spans="2:22" x14ac:dyDescent="0.25">
      <c r="B370" s="45" t="s">
        <v>470</v>
      </c>
      <c r="C370" s="45" t="s">
        <v>22</v>
      </c>
      <c r="D370" s="45" t="s">
        <v>23</v>
      </c>
      <c r="E370" s="45" t="s">
        <v>472</v>
      </c>
      <c r="F370" s="45" t="s">
        <v>129</v>
      </c>
      <c r="G370" s="45" t="s">
        <v>156</v>
      </c>
      <c r="H370" s="45" t="s">
        <v>27</v>
      </c>
      <c r="I370" s="45" t="s">
        <v>471</v>
      </c>
      <c r="J370" s="45">
        <v>111</v>
      </c>
      <c r="K370" s="45" t="s">
        <v>132</v>
      </c>
      <c r="L370" s="45"/>
      <c r="M370" s="45" t="s">
        <v>145</v>
      </c>
      <c r="N370" s="45">
        <v>20147907487</v>
      </c>
      <c r="O370" s="45" t="str">
        <f t="shared" si="38"/>
        <v>gestionduenave-query</v>
      </c>
      <c r="P370" s="45" t="s">
        <v>156</v>
      </c>
      <c r="Q370" s="46">
        <f t="shared" si="39"/>
        <v>149</v>
      </c>
      <c r="R370" s="46">
        <f t="shared" si="40"/>
        <v>127</v>
      </c>
      <c r="S370" t="str">
        <f>MID(P370,1,127)</f>
        <v>https://gateway-apim-test.vuce.gob.pe/pass-through-https-cert/cp2/gestionduenave-query/1.0/escala-seguimientos/escalaId/1306/1?</v>
      </c>
      <c r="T370" t="s">
        <v>157</v>
      </c>
      <c r="U370" t="str">
        <f t="shared" si="41"/>
        <v>https://gateway-apim-test.vuce.gob.pe/pass-through-https-cert/cp2/gestionduenave-query/1.0/escala-seguimientos/escalaId/1306/1?</v>
      </c>
      <c r="V370" t="s">
        <v>72</v>
      </c>
    </row>
    <row r="371" spans="2:22" x14ac:dyDescent="0.25">
      <c r="B371" s="45" t="s">
        <v>470</v>
      </c>
      <c r="C371" s="45" t="s">
        <v>22</v>
      </c>
      <c r="D371" s="45" t="s">
        <v>23</v>
      </c>
      <c r="E371" s="45" t="s">
        <v>472</v>
      </c>
      <c r="F371" s="45" t="s">
        <v>129</v>
      </c>
      <c r="G371" s="45" t="s">
        <v>158</v>
      </c>
      <c r="H371" s="45" t="s">
        <v>27</v>
      </c>
      <c r="I371" s="45" t="s">
        <v>471</v>
      </c>
      <c r="J371" s="45">
        <v>111</v>
      </c>
      <c r="K371" s="45" t="s">
        <v>132</v>
      </c>
      <c r="L371" s="45"/>
      <c r="M371" s="45" t="s">
        <v>145</v>
      </c>
      <c r="N371" s="45">
        <v>20147907487</v>
      </c>
      <c r="O371" s="45" t="str">
        <f t="shared" si="38"/>
        <v>gestionduenave-query</v>
      </c>
      <c r="P371" s="45" t="s">
        <v>158</v>
      </c>
      <c r="Q371" s="46">
        <f t="shared" si="39"/>
        <v>131</v>
      </c>
      <c r="R371" s="46">
        <f t="shared" si="40"/>
        <v>118</v>
      </c>
      <c r="S371" t="str">
        <f>MID(P371,1,118)</f>
        <v>https://gateway-apim-test.vuce.gob.pe/pass-through-https-cert/cp2/gestionduenave-query/1.0/escala-seguimientos/search?</v>
      </c>
      <c r="T371" t="s">
        <v>159</v>
      </c>
      <c r="U371" t="str">
        <f t="shared" si="41"/>
        <v>https://gateway-apim-test.vuce.gob.pe/pass-through-https-cert/cp2/gestionduenave-query/1.0/escala-seguimientos/search?</v>
      </c>
      <c r="V371" t="s">
        <v>72</v>
      </c>
    </row>
    <row r="372" spans="2:22" x14ac:dyDescent="0.25">
      <c r="B372" s="45" t="s">
        <v>470</v>
      </c>
      <c r="C372" s="45" t="s">
        <v>22</v>
      </c>
      <c r="D372" s="45" t="s">
        <v>23</v>
      </c>
      <c r="E372" s="45" t="s">
        <v>474</v>
      </c>
      <c r="F372" s="45" t="s">
        <v>129</v>
      </c>
      <c r="G372" s="45" t="s">
        <v>475</v>
      </c>
      <c r="H372" s="45" t="s">
        <v>27</v>
      </c>
      <c r="I372" s="45" t="s">
        <v>471</v>
      </c>
      <c r="J372" s="45">
        <v>111</v>
      </c>
      <c r="K372" s="45" t="s">
        <v>132</v>
      </c>
      <c r="L372" s="45"/>
      <c r="M372" s="45" t="s">
        <v>145</v>
      </c>
      <c r="N372" s="45">
        <v>20147907487</v>
      </c>
      <c r="O372" s="45" t="str">
        <f t="shared" si="38"/>
        <v>gestionduenave-query</v>
      </c>
      <c r="P372" s="45" t="s">
        <v>475</v>
      </c>
      <c r="Q372" s="46">
        <f t="shared" si="39"/>
        <v>146</v>
      </c>
      <c r="R372" s="46">
        <f t="shared" si="40"/>
        <v>118</v>
      </c>
      <c r="S372" t="str">
        <f>MID(P372,1,118)</f>
        <v>https://gateway-apim-test.vuce.gob.pe/pass-through-https-cert/cp2/gestionduenave-query/1.0/escala-seguimientos/search?</v>
      </c>
      <c r="T372" t="s">
        <v>159</v>
      </c>
      <c r="U372" t="str">
        <f t="shared" si="41"/>
        <v>https://gateway-apim-test.vuce.gob.pe/pass-through-https-cert/cp2/gestionduenave-query/1.0/escala-seguimientos/search?</v>
      </c>
      <c r="V372" t="s">
        <v>72</v>
      </c>
    </row>
    <row r="373" spans="2:22" x14ac:dyDescent="0.25">
      <c r="B373" s="45" t="s">
        <v>470</v>
      </c>
      <c r="C373" s="45" t="s">
        <v>22</v>
      </c>
      <c r="D373" s="45" t="s">
        <v>23</v>
      </c>
      <c r="E373" s="45" t="s">
        <v>457</v>
      </c>
      <c r="F373" s="45" t="s">
        <v>129</v>
      </c>
      <c r="G373" s="45" t="s">
        <v>476</v>
      </c>
      <c r="H373" s="45" t="s">
        <v>27</v>
      </c>
      <c r="I373" s="45" t="s">
        <v>471</v>
      </c>
      <c r="J373" s="45">
        <v>111</v>
      </c>
      <c r="K373" s="45" t="s">
        <v>132</v>
      </c>
      <c r="L373" s="45"/>
      <c r="M373" s="45" t="s">
        <v>145</v>
      </c>
      <c r="N373" s="45">
        <v>20147907487</v>
      </c>
      <c r="O373" s="45" t="str">
        <f t="shared" si="38"/>
        <v>gestionduenave-query</v>
      </c>
      <c r="P373" s="45" t="s">
        <v>476</v>
      </c>
      <c r="Q373" s="46">
        <f t="shared" si="39"/>
        <v>111</v>
      </c>
      <c r="R373" s="46">
        <f t="shared" si="40"/>
        <v>111</v>
      </c>
      <c r="S373" t="str">
        <f>+P373</f>
        <v>https://gateway-apim-test.vuce.gob.pe/pass-through-https-cert/cp2/gestionduenave-query/1.0/narcotico/lista/1306</v>
      </c>
      <c r="T373" t="s">
        <v>476</v>
      </c>
      <c r="U373" t="str">
        <f t="shared" si="41"/>
        <v>https://gateway-apim-test.vuce.gob.pe/pass-through-https-cert/cp2/gestionduenave-query/1.0/narcotico/lista/1306</v>
      </c>
      <c r="V373" t="s">
        <v>72</v>
      </c>
    </row>
    <row r="374" spans="2:22" x14ac:dyDescent="0.25">
      <c r="B374" s="45" t="s">
        <v>470</v>
      </c>
      <c r="C374" s="45" t="s">
        <v>22</v>
      </c>
      <c r="D374" s="45" t="s">
        <v>23</v>
      </c>
      <c r="E374" s="45" t="s">
        <v>472</v>
      </c>
      <c r="F374" s="45" t="s">
        <v>163</v>
      </c>
      <c r="G374" s="45" t="s">
        <v>164</v>
      </c>
      <c r="H374" s="45" t="s">
        <v>477</v>
      </c>
      <c r="I374" s="45" t="s">
        <v>471</v>
      </c>
      <c r="J374" s="45">
        <v>111</v>
      </c>
      <c r="K374" s="45" t="s">
        <v>132</v>
      </c>
      <c r="L374" s="45"/>
      <c r="M374" s="45" t="s">
        <v>145</v>
      </c>
      <c r="N374" s="45">
        <v>20147907487</v>
      </c>
      <c r="O374" s="45" t="str">
        <f t="shared" si="38"/>
        <v>processdue</v>
      </c>
      <c r="P374" s="45" t="s">
        <v>164</v>
      </c>
      <c r="Q374" s="46">
        <f t="shared" si="39"/>
        <v>93</v>
      </c>
      <c r="R374" s="46">
        <f t="shared" si="40"/>
        <v>93</v>
      </c>
      <c r="S374" t="str">
        <f>+P374</f>
        <v>https://gateway-apim-test.vuce.gob.pe/pass-through-https-cert/cp2/processdue/1.0/camunda/init</v>
      </c>
      <c r="T374" t="s">
        <v>164</v>
      </c>
      <c r="U374" t="str">
        <f t="shared" si="41"/>
        <v>https://gateway-apim-test.vuce.gob.pe/pass-through-https-cert/cp2/processdue/1.0/camunda/init</v>
      </c>
      <c r="V374" t="s">
        <v>94</v>
      </c>
    </row>
    <row r="375" spans="2:22" x14ac:dyDescent="0.25">
      <c r="B375" s="45" t="s">
        <v>478</v>
      </c>
      <c r="C375" s="45" t="s">
        <v>22</v>
      </c>
      <c r="D375" s="45" t="s">
        <v>23</v>
      </c>
      <c r="E375" s="45" t="s">
        <v>479</v>
      </c>
      <c r="F375" s="45" t="s">
        <v>25</v>
      </c>
      <c r="G375" s="45" t="s">
        <v>480</v>
      </c>
      <c r="H375" s="45" t="s">
        <v>27</v>
      </c>
      <c r="I375" s="45" t="s">
        <v>28</v>
      </c>
      <c r="J375" s="45">
        <v>101</v>
      </c>
      <c r="K375" s="45" t="s">
        <v>29</v>
      </c>
      <c r="L375" s="45" t="s">
        <v>30</v>
      </c>
      <c r="M375" s="45" t="s">
        <v>31</v>
      </c>
      <c r="N375" s="45">
        <v>20100010136</v>
      </c>
      <c r="O375" s="45" t="str">
        <f t="shared" si="38"/>
        <v>comunes-query</v>
      </c>
      <c r="P375" s="45" t="s">
        <v>480</v>
      </c>
      <c r="Q375" s="46">
        <f t="shared" si="39"/>
        <v>118</v>
      </c>
      <c r="R375" s="46">
        <f t="shared" si="40"/>
        <v>105</v>
      </c>
      <c r="S375" t="str">
        <f>MID(P375,1,105)</f>
        <v xml:space="preserve"> https://gateway-apim-test.vuce.gob.pe/pass-through-https-cert/cp2/comunes-query/1.0/documentos-adjuntos?</v>
      </c>
      <c r="T375" t="s">
        <v>46</v>
      </c>
      <c r="U375" t="str">
        <f t="shared" si="41"/>
        <v>https://gateway-apim-test.vuce.gob.pe/pass-through-https-cert/cp2/comunes-query/1.0/documentos-adjuntos?</v>
      </c>
      <c r="V375" t="s">
        <v>39</v>
      </c>
    </row>
    <row r="376" spans="2:22" x14ac:dyDescent="0.25">
      <c r="B376" s="45" t="s">
        <v>478</v>
      </c>
      <c r="C376" s="45" t="s">
        <v>22</v>
      </c>
      <c r="D376" s="45" t="s">
        <v>23</v>
      </c>
      <c r="E376" s="45" t="s">
        <v>479</v>
      </c>
      <c r="F376" s="45" t="s">
        <v>25</v>
      </c>
      <c r="G376" s="45" t="s">
        <v>54</v>
      </c>
      <c r="H376" s="45" t="s">
        <v>27</v>
      </c>
      <c r="I376" s="45" t="s">
        <v>28</v>
      </c>
      <c r="J376" s="45">
        <v>101</v>
      </c>
      <c r="K376" s="45" t="s">
        <v>29</v>
      </c>
      <c r="L376" s="45" t="s">
        <v>30</v>
      </c>
      <c r="M376" s="45" t="s">
        <v>31</v>
      </c>
      <c r="N376" s="45">
        <v>20100010136</v>
      </c>
      <c r="O376" s="45" t="str">
        <f t="shared" si="38"/>
        <v>comunes-query</v>
      </c>
      <c r="P376" s="45" t="s">
        <v>54</v>
      </c>
      <c r="Q376" s="46">
        <f t="shared" si="39"/>
        <v>160</v>
      </c>
      <c r="R376" s="46">
        <f t="shared" si="40"/>
        <v>114</v>
      </c>
      <c r="S376" t="str">
        <f>MID(P376,1,114)</f>
        <v xml:space="preserve"> https://gateway-apim-test.vuce.gob.pe/pass-through-https-cert/cp2/comunes-query/1.0/master/allByCodeAndAttribute?</v>
      </c>
      <c r="T376" t="s">
        <v>48</v>
      </c>
      <c r="U376" t="str">
        <f t="shared" si="41"/>
        <v>https://gateway-apim-test.vuce.gob.pe/pass-through-https-cert/cp2/comunes-query/1.0/master/allByCodeAndAttribute?</v>
      </c>
      <c r="V376" t="s">
        <v>39</v>
      </c>
    </row>
    <row r="377" spans="2:22" x14ac:dyDescent="0.25">
      <c r="B377" s="45" t="s">
        <v>478</v>
      </c>
      <c r="C377" s="45" t="s">
        <v>22</v>
      </c>
      <c r="D377" s="45" t="s">
        <v>23</v>
      </c>
      <c r="E377" s="45" t="s">
        <v>479</v>
      </c>
      <c r="F377" s="45" t="s">
        <v>61</v>
      </c>
      <c r="G377" s="45" t="s">
        <v>62</v>
      </c>
      <c r="H377" s="45" t="s">
        <v>27</v>
      </c>
      <c r="I377" s="45" t="s">
        <v>28</v>
      </c>
      <c r="J377" s="45">
        <v>101</v>
      </c>
      <c r="K377" s="45" t="s">
        <v>29</v>
      </c>
      <c r="L377" s="45" t="s">
        <v>30</v>
      </c>
      <c r="M377" s="45" t="s">
        <v>481</v>
      </c>
      <c r="N377" s="45">
        <v>20100010136</v>
      </c>
      <c r="O377" s="45" t="str">
        <f t="shared" si="38"/>
        <v>escaladocumento-command</v>
      </c>
      <c r="P377" s="45" t="s">
        <v>62</v>
      </c>
      <c r="Q377" s="46">
        <f t="shared" si="39"/>
        <v>113</v>
      </c>
      <c r="R377" s="46">
        <f t="shared" si="40"/>
        <v>113</v>
      </c>
      <c r="S377" t="str">
        <f>+P377</f>
        <v xml:space="preserve"> https://gateway-apim-test.vuce.gob.pe/pass-through-https-cert/cp2/escaladocumento-command/1.0/escala-documentos </v>
      </c>
      <c r="T377" t="s">
        <v>62</v>
      </c>
      <c r="U377" t="str">
        <f t="shared" si="41"/>
        <v>https://gateway-apim-test.vuce.gob.pe/pass-through-https-cert/cp2/escaladocumento-command/1.0/escala-documentos</v>
      </c>
      <c r="V377" t="s">
        <v>64</v>
      </c>
    </row>
    <row r="378" spans="2:22" x14ac:dyDescent="0.25">
      <c r="B378" s="45" t="s">
        <v>478</v>
      </c>
      <c r="C378" s="45" t="s">
        <v>22</v>
      </c>
      <c r="D378" s="45" t="s">
        <v>23</v>
      </c>
      <c r="E378" s="45" t="s">
        <v>479</v>
      </c>
      <c r="F378" s="45" t="s">
        <v>25</v>
      </c>
      <c r="G378" s="45" t="s">
        <v>482</v>
      </c>
      <c r="H378" s="45" t="s">
        <v>27</v>
      </c>
      <c r="I378" s="45" t="s">
        <v>28</v>
      </c>
      <c r="J378" s="45">
        <v>101</v>
      </c>
      <c r="K378" s="45" t="s">
        <v>29</v>
      </c>
      <c r="L378" s="45" t="s">
        <v>30</v>
      </c>
      <c r="M378" s="45" t="s">
        <v>31</v>
      </c>
      <c r="N378" s="45">
        <v>20100010136</v>
      </c>
      <c r="O378" s="45" t="str">
        <f t="shared" si="38"/>
        <v>escaladocumento-query</v>
      </c>
      <c r="P378" s="45" t="s">
        <v>482</v>
      </c>
      <c r="Q378" s="46">
        <f t="shared" si="39"/>
        <v>150</v>
      </c>
      <c r="R378" s="46">
        <f t="shared" si="40"/>
        <v>111</v>
      </c>
      <c r="S378" t="str">
        <f>MID(P378,1,111)</f>
        <v xml:space="preserve"> https://gateway-apim-test.vuce.gob.pe/pass-through-https-cert/cp2/escaladocumento-query/1.0/escala-documentos?</v>
      </c>
      <c r="T378" t="s">
        <v>66</v>
      </c>
      <c r="U378" t="str">
        <f t="shared" si="41"/>
        <v>https://gateway-apim-test.vuce.gob.pe/pass-through-https-cert/cp2/escaladocumento-query/1.0/escala-documentos?</v>
      </c>
      <c r="V378" t="s">
        <v>67</v>
      </c>
    </row>
    <row r="379" spans="2:22" x14ac:dyDescent="0.25">
      <c r="B379" s="45" t="s">
        <v>478</v>
      </c>
      <c r="C379" s="45" t="s">
        <v>22</v>
      </c>
      <c r="D379" s="45" t="s">
        <v>23</v>
      </c>
      <c r="E379" s="45" t="s">
        <v>479</v>
      </c>
      <c r="F379" s="45" t="s">
        <v>25</v>
      </c>
      <c r="G379" s="45" t="s">
        <v>482</v>
      </c>
      <c r="H379" s="45" t="s">
        <v>27</v>
      </c>
      <c r="I379" s="45" t="s">
        <v>28</v>
      </c>
      <c r="J379" s="45">
        <v>101</v>
      </c>
      <c r="K379" s="45" t="s">
        <v>29</v>
      </c>
      <c r="L379" s="45" t="s">
        <v>30</v>
      </c>
      <c r="M379" s="45" t="s">
        <v>31</v>
      </c>
      <c r="N379" s="45">
        <v>20100010136</v>
      </c>
      <c r="O379" s="45" t="str">
        <f t="shared" si="38"/>
        <v>escaladocumento-query</v>
      </c>
      <c r="P379" s="45" t="s">
        <v>482</v>
      </c>
      <c r="Q379" s="46">
        <f t="shared" si="39"/>
        <v>150</v>
      </c>
      <c r="R379" s="46">
        <f t="shared" si="40"/>
        <v>111</v>
      </c>
      <c r="S379" t="str">
        <f>MID(P379,1,111)</f>
        <v xml:space="preserve"> https://gateway-apim-test.vuce.gob.pe/pass-through-https-cert/cp2/escaladocumento-query/1.0/escala-documentos?</v>
      </c>
      <c r="T379" t="s">
        <v>66</v>
      </c>
      <c r="U379" t="str">
        <f t="shared" si="41"/>
        <v>https://gateway-apim-test.vuce.gob.pe/pass-through-https-cert/cp2/escaladocumento-query/1.0/escala-documentos?</v>
      </c>
      <c r="V379" t="s">
        <v>67</v>
      </c>
    </row>
    <row r="380" spans="2:22" x14ac:dyDescent="0.25">
      <c r="B380" s="45" t="s">
        <v>478</v>
      </c>
      <c r="C380" s="45" t="s">
        <v>22</v>
      </c>
      <c r="D380" s="45" t="s">
        <v>23</v>
      </c>
      <c r="E380" s="45" t="s">
        <v>479</v>
      </c>
      <c r="F380" s="45" t="s">
        <v>25</v>
      </c>
      <c r="G380" s="45" t="s">
        <v>483</v>
      </c>
      <c r="H380" s="45" t="s">
        <v>27</v>
      </c>
      <c r="I380" s="45" t="s">
        <v>28</v>
      </c>
      <c r="J380" s="45">
        <v>101</v>
      </c>
      <c r="K380" s="45" t="s">
        <v>29</v>
      </c>
      <c r="L380" s="45" t="s">
        <v>30</v>
      </c>
      <c r="M380" s="45" t="s">
        <v>31</v>
      </c>
      <c r="N380" s="45">
        <v>20100010136</v>
      </c>
      <c r="O380" s="45" t="str">
        <f t="shared" si="38"/>
        <v>fichatecnica-query</v>
      </c>
      <c r="P380" s="45" t="s">
        <v>483</v>
      </c>
      <c r="Q380" s="46">
        <f t="shared" si="39"/>
        <v>153</v>
      </c>
      <c r="R380" s="46">
        <f t="shared" si="40"/>
        <v>101</v>
      </c>
      <c r="S380" t="str">
        <f>MID(P380,1,101)</f>
        <v xml:space="preserve"> https://gateway-apim-test.vuce.gob.pe/pass-through-https-cert/cp2/fichatecnica-query/1.0/documentos?</v>
      </c>
      <c r="T380" t="s">
        <v>69</v>
      </c>
      <c r="U380" t="str">
        <f t="shared" si="41"/>
        <v>https://gateway-apim-test.vuce.gob.pe/pass-through-https-cert/cp2/fichatecnica-query/1.0/documentos?</v>
      </c>
      <c r="V380" t="s">
        <v>70</v>
      </c>
    </row>
    <row r="381" spans="2:22" x14ac:dyDescent="0.25">
      <c r="B381" s="45" t="s">
        <v>478</v>
      </c>
      <c r="C381" s="45" t="s">
        <v>22</v>
      </c>
      <c r="D381" s="45" t="s">
        <v>23</v>
      </c>
      <c r="E381" s="45" t="s">
        <v>484</v>
      </c>
      <c r="F381" s="45" t="s">
        <v>61</v>
      </c>
      <c r="G381" s="45" t="s">
        <v>485</v>
      </c>
      <c r="H381" s="45" t="s">
        <v>27</v>
      </c>
      <c r="I381" s="45" t="s">
        <v>28</v>
      </c>
      <c r="J381" s="45">
        <v>101</v>
      </c>
      <c r="K381" s="45" t="s">
        <v>29</v>
      </c>
      <c r="L381" s="45" t="s">
        <v>30</v>
      </c>
      <c r="M381" s="45" t="s">
        <v>486</v>
      </c>
      <c r="N381" s="45">
        <v>20100010136</v>
      </c>
      <c r="O381" s="45" t="str">
        <f t="shared" si="38"/>
        <v>gestionduenave-command</v>
      </c>
      <c r="P381" s="45" t="s">
        <v>485</v>
      </c>
      <c r="Q381" s="46">
        <f t="shared" si="39"/>
        <v>127</v>
      </c>
      <c r="R381" s="46">
        <f t="shared" si="40"/>
        <v>127</v>
      </c>
      <c r="S381" t="str">
        <f>+P381</f>
        <v xml:space="preserve"> https://gateway-apim-test.vuce.gob.pe/pass-through-https-cert/cp2/gestionduenave-command/1.0/provisiones/cargaMasivaProvision </v>
      </c>
      <c r="T381" t="s">
        <v>485</v>
      </c>
      <c r="U381" t="str">
        <f t="shared" si="41"/>
        <v>https://gateway-apim-test.vuce.gob.pe/pass-through-https-cert/cp2/gestionduenave-command/1.0/provisiones/cargaMasivaProvision</v>
      </c>
      <c r="V381" t="s">
        <v>146</v>
      </c>
    </row>
    <row r="382" spans="2:22" x14ac:dyDescent="0.25">
      <c r="B382" s="45" t="s">
        <v>478</v>
      </c>
      <c r="C382" s="45" t="s">
        <v>22</v>
      </c>
      <c r="D382" s="45" t="s">
        <v>23</v>
      </c>
      <c r="E382" s="45" t="s">
        <v>487</v>
      </c>
      <c r="F382" s="45" t="s">
        <v>25</v>
      </c>
      <c r="G382" s="45" t="s">
        <v>488</v>
      </c>
      <c r="H382" s="45" t="s">
        <v>27</v>
      </c>
      <c r="I382" s="45" t="s">
        <v>28</v>
      </c>
      <c r="J382" s="45">
        <v>101</v>
      </c>
      <c r="K382" s="45" t="s">
        <v>29</v>
      </c>
      <c r="L382" s="45" t="s">
        <v>30</v>
      </c>
      <c r="M382" s="45" t="s">
        <v>31</v>
      </c>
      <c r="N382" s="45">
        <v>20100010136</v>
      </c>
      <c r="O382" s="45" t="str">
        <f t="shared" si="38"/>
        <v>gestionduenave-query</v>
      </c>
      <c r="P382" s="45" t="s">
        <v>488</v>
      </c>
      <c r="Q382" s="46">
        <f t="shared" si="39"/>
        <v>161</v>
      </c>
      <c r="R382" s="46">
        <f t="shared" si="40"/>
        <v>124</v>
      </c>
      <c r="S382" t="str">
        <f t="shared" ref="S382:S419" si="43">MID(P382,1,124)</f>
        <v xml:space="preserve"> https://gateway-apim-test.vuce.gob.pe/pass-through-https-cert/cp2/gestionduenave-query/1.0/count-pasajero-tripulante/count?</v>
      </c>
      <c r="T382" t="s">
        <v>489</v>
      </c>
      <c r="U382" t="str">
        <f t="shared" si="41"/>
        <v>https://gateway-apim-test.vuce.gob.pe/pass-through-https-cert/cp2/gestionduenave-query/1.0/count-pasajero-tripulante/count?</v>
      </c>
      <c r="V382" t="s">
        <v>72</v>
      </c>
    </row>
    <row r="383" spans="2:22" x14ac:dyDescent="0.25">
      <c r="B383" s="45" t="s">
        <v>478</v>
      </c>
      <c r="C383" s="45" t="s">
        <v>22</v>
      </c>
      <c r="D383" s="45" t="s">
        <v>23</v>
      </c>
      <c r="E383" s="45" t="s">
        <v>487</v>
      </c>
      <c r="F383" s="45" t="s">
        <v>25</v>
      </c>
      <c r="G383" s="45" t="s">
        <v>488</v>
      </c>
      <c r="H383" s="45" t="s">
        <v>27</v>
      </c>
      <c r="I383" s="45" t="s">
        <v>28</v>
      </c>
      <c r="J383" s="45">
        <v>101</v>
      </c>
      <c r="K383" s="45" t="s">
        <v>29</v>
      </c>
      <c r="L383" s="45" t="s">
        <v>30</v>
      </c>
      <c r="M383" s="45" t="s">
        <v>31</v>
      </c>
      <c r="N383" s="45">
        <v>20100010136</v>
      </c>
      <c r="O383" s="45" t="str">
        <f t="shared" si="38"/>
        <v>gestionduenave-query</v>
      </c>
      <c r="P383" s="45" t="s">
        <v>488</v>
      </c>
      <c r="Q383" s="46">
        <f t="shared" si="39"/>
        <v>161</v>
      </c>
      <c r="R383" s="46">
        <f t="shared" si="40"/>
        <v>124</v>
      </c>
      <c r="S383" t="str">
        <f t="shared" si="43"/>
        <v xml:space="preserve"> https://gateway-apim-test.vuce.gob.pe/pass-through-https-cert/cp2/gestionduenave-query/1.0/count-pasajero-tripulante/count?</v>
      </c>
      <c r="T383" t="s">
        <v>489</v>
      </c>
      <c r="U383" t="str">
        <f t="shared" si="41"/>
        <v>https://gateway-apim-test.vuce.gob.pe/pass-through-https-cert/cp2/gestionduenave-query/1.0/count-pasajero-tripulante/count?</v>
      </c>
      <c r="V383" t="s">
        <v>72</v>
      </c>
    </row>
    <row r="384" spans="2:22" x14ac:dyDescent="0.25">
      <c r="B384" s="45" t="s">
        <v>478</v>
      </c>
      <c r="C384" s="45" t="s">
        <v>22</v>
      </c>
      <c r="D384" s="45" t="s">
        <v>23</v>
      </c>
      <c r="E384" s="45" t="s">
        <v>487</v>
      </c>
      <c r="F384" s="45" t="s">
        <v>25</v>
      </c>
      <c r="G384" s="45" t="s">
        <v>488</v>
      </c>
      <c r="H384" s="45" t="s">
        <v>27</v>
      </c>
      <c r="I384" s="45" t="s">
        <v>28</v>
      </c>
      <c r="J384" s="45">
        <v>101</v>
      </c>
      <c r="K384" s="45" t="s">
        <v>29</v>
      </c>
      <c r="L384" s="45" t="s">
        <v>30</v>
      </c>
      <c r="M384" s="45" t="s">
        <v>31</v>
      </c>
      <c r="N384" s="45">
        <v>20100010136</v>
      </c>
      <c r="O384" s="45" t="str">
        <f t="shared" si="38"/>
        <v>gestionduenave-query</v>
      </c>
      <c r="P384" s="45" t="s">
        <v>488</v>
      </c>
      <c r="Q384" s="46">
        <f t="shared" si="39"/>
        <v>161</v>
      </c>
      <c r="R384" s="46">
        <f t="shared" si="40"/>
        <v>124</v>
      </c>
      <c r="S384" t="str">
        <f t="shared" si="43"/>
        <v xml:space="preserve"> https://gateway-apim-test.vuce.gob.pe/pass-through-https-cert/cp2/gestionduenave-query/1.0/count-pasajero-tripulante/count?</v>
      </c>
      <c r="T384" t="s">
        <v>489</v>
      </c>
      <c r="U384" t="str">
        <f t="shared" si="41"/>
        <v>https://gateway-apim-test.vuce.gob.pe/pass-through-https-cert/cp2/gestionduenave-query/1.0/count-pasajero-tripulante/count?</v>
      </c>
      <c r="V384" t="s">
        <v>72</v>
      </c>
    </row>
    <row r="385" spans="2:22" x14ac:dyDescent="0.25">
      <c r="B385" s="45" t="s">
        <v>478</v>
      </c>
      <c r="C385" s="45" t="s">
        <v>22</v>
      </c>
      <c r="D385" s="45" t="s">
        <v>23</v>
      </c>
      <c r="E385" s="45" t="s">
        <v>487</v>
      </c>
      <c r="F385" s="45" t="s">
        <v>25</v>
      </c>
      <c r="G385" s="45" t="s">
        <v>488</v>
      </c>
      <c r="H385" s="45" t="s">
        <v>27</v>
      </c>
      <c r="I385" s="45" t="s">
        <v>28</v>
      </c>
      <c r="J385" s="45">
        <v>101</v>
      </c>
      <c r="K385" s="45" t="s">
        <v>29</v>
      </c>
      <c r="L385" s="45" t="s">
        <v>30</v>
      </c>
      <c r="M385" s="45" t="s">
        <v>31</v>
      </c>
      <c r="N385" s="45">
        <v>20100010136</v>
      </c>
      <c r="O385" s="45" t="str">
        <f t="shared" si="38"/>
        <v>gestionduenave-query</v>
      </c>
      <c r="P385" s="45" t="s">
        <v>488</v>
      </c>
      <c r="Q385" s="46">
        <f t="shared" si="39"/>
        <v>161</v>
      </c>
      <c r="R385" s="46">
        <f t="shared" si="40"/>
        <v>124</v>
      </c>
      <c r="S385" t="str">
        <f t="shared" si="43"/>
        <v xml:space="preserve"> https://gateway-apim-test.vuce.gob.pe/pass-through-https-cert/cp2/gestionduenave-query/1.0/count-pasajero-tripulante/count?</v>
      </c>
      <c r="T385" t="s">
        <v>489</v>
      </c>
      <c r="U385" t="str">
        <f t="shared" si="41"/>
        <v>https://gateway-apim-test.vuce.gob.pe/pass-through-https-cert/cp2/gestionduenave-query/1.0/count-pasajero-tripulante/count?</v>
      </c>
      <c r="V385" t="s">
        <v>72</v>
      </c>
    </row>
    <row r="386" spans="2:22" x14ac:dyDescent="0.25">
      <c r="B386" s="45" t="s">
        <v>478</v>
      </c>
      <c r="C386" s="45" t="s">
        <v>22</v>
      </c>
      <c r="D386" s="45" t="s">
        <v>23</v>
      </c>
      <c r="E386" s="45" t="s">
        <v>484</v>
      </c>
      <c r="F386" s="45" t="s">
        <v>25</v>
      </c>
      <c r="G386" s="45" t="s">
        <v>488</v>
      </c>
      <c r="H386" s="45" t="s">
        <v>27</v>
      </c>
      <c r="I386" s="45" t="s">
        <v>28</v>
      </c>
      <c r="J386" s="45">
        <v>101</v>
      </c>
      <c r="K386" s="45" t="s">
        <v>29</v>
      </c>
      <c r="L386" s="45" t="s">
        <v>30</v>
      </c>
      <c r="M386" s="45" t="s">
        <v>31</v>
      </c>
      <c r="N386" s="45">
        <v>20100010136</v>
      </c>
      <c r="O386" s="45" t="str">
        <f t="shared" ref="O386:O449" si="44">MID(G386,FIND("/cp2/",G386)+5,FIND("/",G386,FIND("/cp2/",G386)+5)-FIND("/cp2/",G386)-5)</f>
        <v>gestionduenave-query</v>
      </c>
      <c r="P386" s="45" t="s">
        <v>488</v>
      </c>
      <c r="Q386" s="46">
        <f t="shared" ref="Q386:Q449" si="45">LEN(P386)</f>
        <v>161</v>
      </c>
      <c r="R386" s="46">
        <f t="shared" ref="R386:R449" si="46">LEN(S386)</f>
        <v>124</v>
      </c>
      <c r="S386" t="str">
        <f t="shared" si="43"/>
        <v xml:space="preserve"> https://gateway-apim-test.vuce.gob.pe/pass-through-https-cert/cp2/gestionduenave-query/1.0/count-pasajero-tripulante/count?</v>
      </c>
      <c r="T386" t="s">
        <v>489</v>
      </c>
      <c r="U386" t="str">
        <f t="shared" si="41"/>
        <v>https://gateway-apim-test.vuce.gob.pe/pass-through-https-cert/cp2/gestionduenave-query/1.0/count-pasajero-tripulante/count?</v>
      </c>
      <c r="V386" t="s">
        <v>72</v>
      </c>
    </row>
    <row r="387" spans="2:22" x14ac:dyDescent="0.25">
      <c r="B387" s="45" t="s">
        <v>478</v>
      </c>
      <c r="C387" s="45" t="s">
        <v>22</v>
      </c>
      <c r="D387" s="45" t="s">
        <v>23</v>
      </c>
      <c r="E387" s="45" t="s">
        <v>490</v>
      </c>
      <c r="F387" s="45" t="s">
        <v>25</v>
      </c>
      <c r="G387" s="45" t="s">
        <v>488</v>
      </c>
      <c r="H387" s="45" t="s">
        <v>27</v>
      </c>
      <c r="I387" s="45" t="s">
        <v>28</v>
      </c>
      <c r="J387" s="45">
        <v>101</v>
      </c>
      <c r="K387" s="45" t="s">
        <v>29</v>
      </c>
      <c r="L387" s="45" t="s">
        <v>30</v>
      </c>
      <c r="M387" s="45" t="s">
        <v>31</v>
      </c>
      <c r="N387" s="45">
        <v>20100010136</v>
      </c>
      <c r="O387" s="45" t="str">
        <f t="shared" si="44"/>
        <v>gestionduenave-query</v>
      </c>
      <c r="P387" s="45" t="s">
        <v>488</v>
      </c>
      <c r="Q387" s="46">
        <f t="shared" si="45"/>
        <v>161</v>
      </c>
      <c r="R387" s="46">
        <f t="shared" si="46"/>
        <v>124</v>
      </c>
      <c r="S387" t="str">
        <f t="shared" si="43"/>
        <v xml:space="preserve"> https://gateway-apim-test.vuce.gob.pe/pass-through-https-cert/cp2/gestionduenave-query/1.0/count-pasajero-tripulante/count?</v>
      </c>
      <c r="T387" t="s">
        <v>489</v>
      </c>
      <c r="U387" t="str">
        <f t="shared" ref="U387:U450" si="47">TRIM(T387)</f>
        <v>https://gateway-apim-test.vuce.gob.pe/pass-through-https-cert/cp2/gestionduenave-query/1.0/count-pasajero-tripulante/count?</v>
      </c>
      <c r="V387" t="s">
        <v>72</v>
      </c>
    </row>
    <row r="388" spans="2:22" x14ac:dyDescent="0.25">
      <c r="B388" s="45" t="s">
        <v>478</v>
      </c>
      <c r="C388" s="45" t="s">
        <v>22</v>
      </c>
      <c r="D388" s="45" t="s">
        <v>23</v>
      </c>
      <c r="E388" s="45" t="s">
        <v>491</v>
      </c>
      <c r="F388" s="45" t="s">
        <v>25</v>
      </c>
      <c r="G388" s="45" t="s">
        <v>488</v>
      </c>
      <c r="H388" s="45" t="s">
        <v>27</v>
      </c>
      <c r="I388" s="45" t="s">
        <v>28</v>
      </c>
      <c r="J388" s="45">
        <v>101</v>
      </c>
      <c r="K388" s="45" t="s">
        <v>29</v>
      </c>
      <c r="L388" s="45" t="s">
        <v>30</v>
      </c>
      <c r="M388" s="45" t="s">
        <v>31</v>
      </c>
      <c r="N388" s="45">
        <v>20100010136</v>
      </c>
      <c r="O388" s="45" t="str">
        <f t="shared" si="44"/>
        <v>gestionduenave-query</v>
      </c>
      <c r="P388" s="45" t="s">
        <v>488</v>
      </c>
      <c r="Q388" s="46">
        <f t="shared" si="45"/>
        <v>161</v>
      </c>
      <c r="R388" s="46">
        <f t="shared" si="46"/>
        <v>124</v>
      </c>
      <c r="S388" t="str">
        <f t="shared" si="43"/>
        <v xml:space="preserve"> https://gateway-apim-test.vuce.gob.pe/pass-through-https-cert/cp2/gestionduenave-query/1.0/count-pasajero-tripulante/count?</v>
      </c>
      <c r="T388" t="s">
        <v>489</v>
      </c>
      <c r="U388" t="str">
        <f t="shared" si="47"/>
        <v>https://gateway-apim-test.vuce.gob.pe/pass-through-https-cert/cp2/gestionduenave-query/1.0/count-pasajero-tripulante/count?</v>
      </c>
      <c r="V388" t="s">
        <v>72</v>
      </c>
    </row>
    <row r="389" spans="2:22" x14ac:dyDescent="0.25">
      <c r="B389" s="45" t="s">
        <v>478</v>
      </c>
      <c r="C389" s="45" t="s">
        <v>22</v>
      </c>
      <c r="D389" s="45" t="s">
        <v>23</v>
      </c>
      <c r="E389" s="45" t="s">
        <v>491</v>
      </c>
      <c r="F389" s="45" t="s">
        <v>25</v>
      </c>
      <c r="G389" s="45" t="s">
        <v>488</v>
      </c>
      <c r="H389" s="45" t="s">
        <v>27</v>
      </c>
      <c r="I389" s="45" t="s">
        <v>28</v>
      </c>
      <c r="J389" s="45">
        <v>101</v>
      </c>
      <c r="K389" s="45" t="s">
        <v>29</v>
      </c>
      <c r="L389" s="45" t="s">
        <v>30</v>
      </c>
      <c r="M389" s="45" t="s">
        <v>31</v>
      </c>
      <c r="N389" s="45">
        <v>20100010136</v>
      </c>
      <c r="O389" s="45" t="str">
        <f t="shared" si="44"/>
        <v>gestionduenave-query</v>
      </c>
      <c r="P389" s="45" t="s">
        <v>488</v>
      </c>
      <c r="Q389" s="46">
        <f t="shared" si="45"/>
        <v>161</v>
      </c>
      <c r="R389" s="46">
        <f t="shared" si="46"/>
        <v>124</v>
      </c>
      <c r="S389" t="str">
        <f t="shared" si="43"/>
        <v xml:space="preserve"> https://gateway-apim-test.vuce.gob.pe/pass-through-https-cert/cp2/gestionduenave-query/1.0/count-pasajero-tripulante/count?</v>
      </c>
      <c r="T389" t="s">
        <v>489</v>
      </c>
      <c r="U389" t="str">
        <f t="shared" si="47"/>
        <v>https://gateway-apim-test.vuce.gob.pe/pass-through-https-cert/cp2/gestionduenave-query/1.0/count-pasajero-tripulante/count?</v>
      </c>
      <c r="V389" t="s">
        <v>72</v>
      </c>
    </row>
    <row r="390" spans="2:22" x14ac:dyDescent="0.25">
      <c r="B390" s="45" t="s">
        <v>478</v>
      </c>
      <c r="C390" s="45" t="s">
        <v>22</v>
      </c>
      <c r="D390" s="45" t="s">
        <v>23</v>
      </c>
      <c r="E390" s="45" t="s">
        <v>492</v>
      </c>
      <c r="F390" s="45" t="s">
        <v>25</v>
      </c>
      <c r="G390" s="45" t="s">
        <v>488</v>
      </c>
      <c r="H390" s="45" t="s">
        <v>27</v>
      </c>
      <c r="I390" s="45" t="s">
        <v>28</v>
      </c>
      <c r="J390" s="45">
        <v>101</v>
      </c>
      <c r="K390" s="45" t="s">
        <v>29</v>
      </c>
      <c r="L390" s="45" t="s">
        <v>30</v>
      </c>
      <c r="M390" s="45" t="s">
        <v>31</v>
      </c>
      <c r="N390" s="45">
        <v>20100010136</v>
      </c>
      <c r="O390" s="45" t="str">
        <f t="shared" si="44"/>
        <v>gestionduenave-query</v>
      </c>
      <c r="P390" s="45" t="s">
        <v>488</v>
      </c>
      <c r="Q390" s="46">
        <f t="shared" si="45"/>
        <v>161</v>
      </c>
      <c r="R390" s="46">
        <f t="shared" si="46"/>
        <v>124</v>
      </c>
      <c r="S390" t="str">
        <f t="shared" si="43"/>
        <v xml:space="preserve"> https://gateway-apim-test.vuce.gob.pe/pass-through-https-cert/cp2/gestionduenave-query/1.0/count-pasajero-tripulante/count?</v>
      </c>
      <c r="T390" t="s">
        <v>489</v>
      </c>
      <c r="U390" t="str">
        <f t="shared" si="47"/>
        <v>https://gateway-apim-test.vuce.gob.pe/pass-through-https-cert/cp2/gestionduenave-query/1.0/count-pasajero-tripulante/count?</v>
      </c>
      <c r="V390" t="s">
        <v>72</v>
      </c>
    </row>
    <row r="391" spans="2:22" x14ac:dyDescent="0.25">
      <c r="B391" s="45" t="s">
        <v>478</v>
      </c>
      <c r="C391" s="45" t="s">
        <v>22</v>
      </c>
      <c r="D391" s="45" t="s">
        <v>23</v>
      </c>
      <c r="E391" s="45" t="s">
        <v>492</v>
      </c>
      <c r="F391" s="45" t="s">
        <v>25</v>
      </c>
      <c r="G391" s="45" t="s">
        <v>488</v>
      </c>
      <c r="H391" s="45" t="s">
        <v>27</v>
      </c>
      <c r="I391" s="45" t="s">
        <v>28</v>
      </c>
      <c r="J391" s="45">
        <v>101</v>
      </c>
      <c r="K391" s="45" t="s">
        <v>29</v>
      </c>
      <c r="L391" s="45" t="s">
        <v>30</v>
      </c>
      <c r="M391" s="45" t="s">
        <v>31</v>
      </c>
      <c r="N391" s="45">
        <v>20100010136</v>
      </c>
      <c r="O391" s="45" t="str">
        <f t="shared" si="44"/>
        <v>gestionduenave-query</v>
      </c>
      <c r="P391" s="45" t="s">
        <v>488</v>
      </c>
      <c r="Q391" s="46">
        <f t="shared" si="45"/>
        <v>161</v>
      </c>
      <c r="R391" s="46">
        <f t="shared" si="46"/>
        <v>124</v>
      </c>
      <c r="S391" t="str">
        <f t="shared" si="43"/>
        <v xml:space="preserve"> https://gateway-apim-test.vuce.gob.pe/pass-through-https-cert/cp2/gestionduenave-query/1.0/count-pasajero-tripulante/count?</v>
      </c>
      <c r="T391" t="s">
        <v>489</v>
      </c>
      <c r="U391" t="str">
        <f t="shared" si="47"/>
        <v>https://gateway-apim-test.vuce.gob.pe/pass-through-https-cert/cp2/gestionduenave-query/1.0/count-pasajero-tripulante/count?</v>
      </c>
      <c r="V391" t="s">
        <v>72</v>
      </c>
    </row>
    <row r="392" spans="2:22" x14ac:dyDescent="0.25">
      <c r="B392" s="45" t="s">
        <v>478</v>
      </c>
      <c r="C392" s="45" t="s">
        <v>22</v>
      </c>
      <c r="D392" s="45" t="s">
        <v>23</v>
      </c>
      <c r="E392" s="45" t="s">
        <v>492</v>
      </c>
      <c r="F392" s="45" t="s">
        <v>25</v>
      </c>
      <c r="G392" s="45" t="s">
        <v>488</v>
      </c>
      <c r="H392" s="45" t="s">
        <v>27</v>
      </c>
      <c r="I392" s="45" t="s">
        <v>28</v>
      </c>
      <c r="J392" s="45">
        <v>101</v>
      </c>
      <c r="K392" s="45" t="s">
        <v>29</v>
      </c>
      <c r="L392" s="45" t="s">
        <v>30</v>
      </c>
      <c r="M392" s="45" t="s">
        <v>31</v>
      </c>
      <c r="N392" s="45">
        <v>20100010136</v>
      </c>
      <c r="O392" s="45" t="str">
        <f t="shared" si="44"/>
        <v>gestionduenave-query</v>
      </c>
      <c r="P392" s="45" t="s">
        <v>488</v>
      </c>
      <c r="Q392" s="46">
        <f t="shared" si="45"/>
        <v>161</v>
      </c>
      <c r="R392" s="46">
        <f t="shared" si="46"/>
        <v>124</v>
      </c>
      <c r="S392" t="str">
        <f t="shared" si="43"/>
        <v xml:space="preserve"> https://gateway-apim-test.vuce.gob.pe/pass-through-https-cert/cp2/gestionduenave-query/1.0/count-pasajero-tripulante/count?</v>
      </c>
      <c r="T392" t="s">
        <v>489</v>
      </c>
      <c r="U392" t="str">
        <f t="shared" si="47"/>
        <v>https://gateway-apim-test.vuce.gob.pe/pass-through-https-cert/cp2/gestionduenave-query/1.0/count-pasajero-tripulante/count?</v>
      </c>
      <c r="V392" t="s">
        <v>72</v>
      </c>
    </row>
    <row r="393" spans="2:22" x14ac:dyDescent="0.25">
      <c r="B393" s="45" t="s">
        <v>478</v>
      </c>
      <c r="C393" s="45" t="s">
        <v>22</v>
      </c>
      <c r="D393" s="45" t="s">
        <v>23</v>
      </c>
      <c r="E393" s="45" t="s">
        <v>492</v>
      </c>
      <c r="F393" s="45" t="s">
        <v>25</v>
      </c>
      <c r="G393" s="45" t="s">
        <v>488</v>
      </c>
      <c r="H393" s="45" t="s">
        <v>27</v>
      </c>
      <c r="I393" s="45" t="s">
        <v>28</v>
      </c>
      <c r="J393" s="45">
        <v>101</v>
      </c>
      <c r="K393" s="45" t="s">
        <v>29</v>
      </c>
      <c r="L393" s="45" t="s">
        <v>30</v>
      </c>
      <c r="M393" s="45" t="s">
        <v>31</v>
      </c>
      <c r="N393" s="45">
        <v>20100010136</v>
      </c>
      <c r="O393" s="45" t="str">
        <f t="shared" si="44"/>
        <v>gestionduenave-query</v>
      </c>
      <c r="P393" s="45" t="s">
        <v>488</v>
      </c>
      <c r="Q393" s="46">
        <f t="shared" si="45"/>
        <v>161</v>
      </c>
      <c r="R393" s="46">
        <f t="shared" si="46"/>
        <v>124</v>
      </c>
      <c r="S393" t="str">
        <f t="shared" si="43"/>
        <v xml:space="preserve"> https://gateway-apim-test.vuce.gob.pe/pass-through-https-cert/cp2/gestionduenave-query/1.0/count-pasajero-tripulante/count?</v>
      </c>
      <c r="T393" t="s">
        <v>489</v>
      </c>
      <c r="U393" t="str">
        <f t="shared" si="47"/>
        <v>https://gateway-apim-test.vuce.gob.pe/pass-through-https-cert/cp2/gestionduenave-query/1.0/count-pasajero-tripulante/count?</v>
      </c>
      <c r="V393" t="s">
        <v>72</v>
      </c>
    </row>
    <row r="394" spans="2:22" x14ac:dyDescent="0.25">
      <c r="B394" s="45" t="s">
        <v>478</v>
      </c>
      <c r="C394" s="45" t="s">
        <v>22</v>
      </c>
      <c r="D394" s="45" t="s">
        <v>23</v>
      </c>
      <c r="E394" s="45" t="s">
        <v>492</v>
      </c>
      <c r="F394" s="45" t="s">
        <v>25</v>
      </c>
      <c r="G394" s="45" t="s">
        <v>488</v>
      </c>
      <c r="H394" s="45" t="s">
        <v>27</v>
      </c>
      <c r="I394" s="45" t="s">
        <v>28</v>
      </c>
      <c r="J394" s="45">
        <v>101</v>
      </c>
      <c r="K394" s="45" t="s">
        <v>29</v>
      </c>
      <c r="L394" s="45" t="s">
        <v>30</v>
      </c>
      <c r="M394" s="45" t="s">
        <v>31</v>
      </c>
      <c r="N394" s="45">
        <v>20100010136</v>
      </c>
      <c r="O394" s="45" t="str">
        <f t="shared" si="44"/>
        <v>gestionduenave-query</v>
      </c>
      <c r="P394" s="45" t="s">
        <v>488</v>
      </c>
      <c r="Q394" s="46">
        <f t="shared" si="45"/>
        <v>161</v>
      </c>
      <c r="R394" s="46">
        <f t="shared" si="46"/>
        <v>124</v>
      </c>
      <c r="S394" t="str">
        <f t="shared" si="43"/>
        <v xml:space="preserve"> https://gateway-apim-test.vuce.gob.pe/pass-through-https-cert/cp2/gestionduenave-query/1.0/count-pasajero-tripulante/count?</v>
      </c>
      <c r="T394" t="s">
        <v>489</v>
      </c>
      <c r="U394" t="str">
        <f t="shared" si="47"/>
        <v>https://gateway-apim-test.vuce.gob.pe/pass-through-https-cert/cp2/gestionduenave-query/1.0/count-pasajero-tripulante/count?</v>
      </c>
      <c r="V394" t="s">
        <v>72</v>
      </c>
    </row>
    <row r="395" spans="2:22" x14ac:dyDescent="0.25">
      <c r="B395" s="45" t="s">
        <v>478</v>
      </c>
      <c r="C395" s="45" t="s">
        <v>22</v>
      </c>
      <c r="D395" s="45" t="s">
        <v>23</v>
      </c>
      <c r="E395" s="45" t="s">
        <v>492</v>
      </c>
      <c r="F395" s="45" t="s">
        <v>25</v>
      </c>
      <c r="G395" s="45" t="s">
        <v>488</v>
      </c>
      <c r="H395" s="45" t="s">
        <v>27</v>
      </c>
      <c r="I395" s="45" t="s">
        <v>28</v>
      </c>
      <c r="J395" s="45">
        <v>101</v>
      </c>
      <c r="K395" s="45" t="s">
        <v>29</v>
      </c>
      <c r="L395" s="45" t="s">
        <v>30</v>
      </c>
      <c r="M395" s="45" t="s">
        <v>31</v>
      </c>
      <c r="N395" s="45">
        <v>20100010136</v>
      </c>
      <c r="O395" s="45" t="str">
        <f t="shared" si="44"/>
        <v>gestionduenave-query</v>
      </c>
      <c r="P395" s="45" t="s">
        <v>488</v>
      </c>
      <c r="Q395" s="46">
        <f t="shared" si="45"/>
        <v>161</v>
      </c>
      <c r="R395" s="46">
        <f t="shared" si="46"/>
        <v>124</v>
      </c>
      <c r="S395" t="str">
        <f t="shared" si="43"/>
        <v xml:space="preserve"> https://gateway-apim-test.vuce.gob.pe/pass-through-https-cert/cp2/gestionduenave-query/1.0/count-pasajero-tripulante/count?</v>
      </c>
      <c r="T395" t="s">
        <v>489</v>
      </c>
      <c r="U395" t="str">
        <f t="shared" si="47"/>
        <v>https://gateway-apim-test.vuce.gob.pe/pass-through-https-cert/cp2/gestionduenave-query/1.0/count-pasajero-tripulante/count?</v>
      </c>
      <c r="V395" t="s">
        <v>72</v>
      </c>
    </row>
    <row r="396" spans="2:22" x14ac:dyDescent="0.25">
      <c r="B396" s="45" t="s">
        <v>478</v>
      </c>
      <c r="C396" s="45" t="s">
        <v>22</v>
      </c>
      <c r="D396" s="45" t="s">
        <v>23</v>
      </c>
      <c r="E396" s="45" t="s">
        <v>492</v>
      </c>
      <c r="F396" s="45" t="s">
        <v>25</v>
      </c>
      <c r="G396" s="45" t="s">
        <v>488</v>
      </c>
      <c r="H396" s="45" t="s">
        <v>27</v>
      </c>
      <c r="I396" s="45" t="s">
        <v>28</v>
      </c>
      <c r="J396" s="45">
        <v>101</v>
      </c>
      <c r="K396" s="45" t="s">
        <v>29</v>
      </c>
      <c r="L396" s="45" t="s">
        <v>30</v>
      </c>
      <c r="M396" s="45" t="s">
        <v>31</v>
      </c>
      <c r="N396" s="45">
        <v>20100010136</v>
      </c>
      <c r="O396" s="45" t="str">
        <f t="shared" si="44"/>
        <v>gestionduenave-query</v>
      </c>
      <c r="P396" s="45" t="s">
        <v>488</v>
      </c>
      <c r="Q396" s="46">
        <f t="shared" si="45"/>
        <v>161</v>
      </c>
      <c r="R396" s="46">
        <f t="shared" si="46"/>
        <v>124</v>
      </c>
      <c r="S396" t="str">
        <f t="shared" si="43"/>
        <v xml:space="preserve"> https://gateway-apim-test.vuce.gob.pe/pass-through-https-cert/cp2/gestionduenave-query/1.0/count-pasajero-tripulante/count?</v>
      </c>
      <c r="T396" t="s">
        <v>489</v>
      </c>
      <c r="U396" t="str">
        <f t="shared" si="47"/>
        <v>https://gateway-apim-test.vuce.gob.pe/pass-through-https-cert/cp2/gestionduenave-query/1.0/count-pasajero-tripulante/count?</v>
      </c>
      <c r="V396" t="s">
        <v>72</v>
      </c>
    </row>
    <row r="397" spans="2:22" x14ac:dyDescent="0.25">
      <c r="B397" s="45" t="s">
        <v>478</v>
      </c>
      <c r="C397" s="45" t="s">
        <v>22</v>
      </c>
      <c r="D397" s="45" t="s">
        <v>23</v>
      </c>
      <c r="E397" s="45" t="s">
        <v>492</v>
      </c>
      <c r="F397" s="45" t="s">
        <v>25</v>
      </c>
      <c r="G397" s="45" t="s">
        <v>488</v>
      </c>
      <c r="H397" s="45" t="s">
        <v>27</v>
      </c>
      <c r="I397" s="45" t="s">
        <v>28</v>
      </c>
      <c r="J397" s="45">
        <v>101</v>
      </c>
      <c r="K397" s="45" t="s">
        <v>29</v>
      </c>
      <c r="L397" s="45" t="s">
        <v>30</v>
      </c>
      <c r="M397" s="45" t="s">
        <v>31</v>
      </c>
      <c r="N397" s="45">
        <v>20100010136</v>
      </c>
      <c r="O397" s="45" t="str">
        <f t="shared" si="44"/>
        <v>gestionduenave-query</v>
      </c>
      <c r="P397" s="45" t="s">
        <v>488</v>
      </c>
      <c r="Q397" s="46">
        <f t="shared" si="45"/>
        <v>161</v>
      </c>
      <c r="R397" s="46">
        <f t="shared" si="46"/>
        <v>124</v>
      </c>
      <c r="S397" t="str">
        <f t="shared" si="43"/>
        <v xml:space="preserve"> https://gateway-apim-test.vuce.gob.pe/pass-through-https-cert/cp2/gestionduenave-query/1.0/count-pasajero-tripulante/count?</v>
      </c>
      <c r="T397" t="s">
        <v>489</v>
      </c>
      <c r="U397" t="str">
        <f t="shared" si="47"/>
        <v>https://gateway-apim-test.vuce.gob.pe/pass-through-https-cert/cp2/gestionduenave-query/1.0/count-pasajero-tripulante/count?</v>
      </c>
      <c r="V397" t="s">
        <v>72</v>
      </c>
    </row>
    <row r="398" spans="2:22" x14ac:dyDescent="0.25">
      <c r="B398" s="45" t="s">
        <v>478</v>
      </c>
      <c r="C398" s="45" t="s">
        <v>22</v>
      </c>
      <c r="D398" s="45" t="s">
        <v>23</v>
      </c>
      <c r="E398" s="45" t="s">
        <v>492</v>
      </c>
      <c r="F398" s="45" t="s">
        <v>25</v>
      </c>
      <c r="G398" s="45" t="s">
        <v>488</v>
      </c>
      <c r="H398" s="45" t="s">
        <v>27</v>
      </c>
      <c r="I398" s="45" t="s">
        <v>28</v>
      </c>
      <c r="J398" s="45">
        <v>101</v>
      </c>
      <c r="K398" s="45" t="s">
        <v>29</v>
      </c>
      <c r="L398" s="45" t="s">
        <v>30</v>
      </c>
      <c r="M398" s="45" t="s">
        <v>31</v>
      </c>
      <c r="N398" s="45">
        <v>20100010136</v>
      </c>
      <c r="O398" s="45" t="str">
        <f t="shared" si="44"/>
        <v>gestionduenave-query</v>
      </c>
      <c r="P398" s="45" t="s">
        <v>488</v>
      </c>
      <c r="Q398" s="46">
        <f t="shared" si="45"/>
        <v>161</v>
      </c>
      <c r="R398" s="46">
        <f t="shared" si="46"/>
        <v>124</v>
      </c>
      <c r="S398" t="str">
        <f t="shared" si="43"/>
        <v xml:space="preserve"> https://gateway-apim-test.vuce.gob.pe/pass-through-https-cert/cp2/gestionduenave-query/1.0/count-pasajero-tripulante/count?</v>
      </c>
      <c r="T398" t="s">
        <v>489</v>
      </c>
      <c r="U398" t="str">
        <f t="shared" si="47"/>
        <v>https://gateway-apim-test.vuce.gob.pe/pass-through-https-cert/cp2/gestionduenave-query/1.0/count-pasajero-tripulante/count?</v>
      </c>
      <c r="V398" t="s">
        <v>72</v>
      </c>
    </row>
    <row r="399" spans="2:22" x14ac:dyDescent="0.25">
      <c r="B399" s="45" t="s">
        <v>478</v>
      </c>
      <c r="C399" s="45" t="s">
        <v>22</v>
      </c>
      <c r="D399" s="45" t="s">
        <v>23</v>
      </c>
      <c r="E399" s="45" t="s">
        <v>492</v>
      </c>
      <c r="F399" s="45" t="s">
        <v>25</v>
      </c>
      <c r="G399" s="45" t="s">
        <v>488</v>
      </c>
      <c r="H399" s="45" t="s">
        <v>27</v>
      </c>
      <c r="I399" s="45" t="s">
        <v>28</v>
      </c>
      <c r="J399" s="45">
        <v>101</v>
      </c>
      <c r="K399" s="45" t="s">
        <v>29</v>
      </c>
      <c r="L399" s="45" t="s">
        <v>30</v>
      </c>
      <c r="M399" s="45" t="s">
        <v>31</v>
      </c>
      <c r="N399" s="45">
        <v>20100010136</v>
      </c>
      <c r="O399" s="45" t="str">
        <f t="shared" si="44"/>
        <v>gestionduenave-query</v>
      </c>
      <c r="P399" s="45" t="s">
        <v>488</v>
      </c>
      <c r="Q399" s="46">
        <f t="shared" si="45"/>
        <v>161</v>
      </c>
      <c r="R399" s="46">
        <f t="shared" si="46"/>
        <v>124</v>
      </c>
      <c r="S399" t="str">
        <f t="shared" si="43"/>
        <v xml:space="preserve"> https://gateway-apim-test.vuce.gob.pe/pass-through-https-cert/cp2/gestionduenave-query/1.0/count-pasajero-tripulante/count?</v>
      </c>
      <c r="T399" t="s">
        <v>489</v>
      </c>
      <c r="U399" t="str">
        <f t="shared" si="47"/>
        <v>https://gateway-apim-test.vuce.gob.pe/pass-through-https-cert/cp2/gestionduenave-query/1.0/count-pasajero-tripulante/count?</v>
      </c>
      <c r="V399" t="s">
        <v>72</v>
      </c>
    </row>
    <row r="400" spans="2:22" x14ac:dyDescent="0.25">
      <c r="B400" s="45" t="s">
        <v>478</v>
      </c>
      <c r="C400" s="45" t="s">
        <v>22</v>
      </c>
      <c r="D400" s="45" t="s">
        <v>23</v>
      </c>
      <c r="E400" s="45" t="s">
        <v>492</v>
      </c>
      <c r="F400" s="45" t="s">
        <v>25</v>
      </c>
      <c r="G400" s="45" t="s">
        <v>488</v>
      </c>
      <c r="H400" s="45" t="s">
        <v>27</v>
      </c>
      <c r="I400" s="45" t="s">
        <v>28</v>
      </c>
      <c r="J400" s="45">
        <v>101</v>
      </c>
      <c r="K400" s="45" t="s">
        <v>29</v>
      </c>
      <c r="L400" s="45" t="s">
        <v>30</v>
      </c>
      <c r="M400" s="45" t="s">
        <v>31</v>
      </c>
      <c r="N400" s="45">
        <v>20100010136</v>
      </c>
      <c r="O400" s="45" t="str">
        <f t="shared" si="44"/>
        <v>gestionduenave-query</v>
      </c>
      <c r="P400" s="45" t="s">
        <v>488</v>
      </c>
      <c r="Q400" s="46">
        <f t="shared" si="45"/>
        <v>161</v>
      </c>
      <c r="R400" s="46">
        <f t="shared" si="46"/>
        <v>124</v>
      </c>
      <c r="S400" t="str">
        <f t="shared" si="43"/>
        <v xml:space="preserve"> https://gateway-apim-test.vuce.gob.pe/pass-through-https-cert/cp2/gestionduenave-query/1.0/count-pasajero-tripulante/count?</v>
      </c>
      <c r="T400" t="s">
        <v>489</v>
      </c>
      <c r="U400" t="str">
        <f t="shared" si="47"/>
        <v>https://gateway-apim-test.vuce.gob.pe/pass-through-https-cert/cp2/gestionduenave-query/1.0/count-pasajero-tripulante/count?</v>
      </c>
      <c r="V400" t="s">
        <v>72</v>
      </c>
    </row>
    <row r="401" spans="2:22" x14ac:dyDescent="0.25">
      <c r="B401" s="45" t="s">
        <v>478</v>
      </c>
      <c r="C401" s="45" t="s">
        <v>22</v>
      </c>
      <c r="D401" s="45" t="s">
        <v>23</v>
      </c>
      <c r="E401" s="45" t="s">
        <v>492</v>
      </c>
      <c r="F401" s="45" t="s">
        <v>25</v>
      </c>
      <c r="G401" s="45" t="s">
        <v>488</v>
      </c>
      <c r="H401" s="45" t="s">
        <v>27</v>
      </c>
      <c r="I401" s="45" t="s">
        <v>28</v>
      </c>
      <c r="J401" s="45">
        <v>101</v>
      </c>
      <c r="K401" s="45" t="s">
        <v>29</v>
      </c>
      <c r="L401" s="45" t="s">
        <v>30</v>
      </c>
      <c r="M401" s="45" t="s">
        <v>31</v>
      </c>
      <c r="N401" s="45">
        <v>20100010136</v>
      </c>
      <c r="O401" s="45" t="str">
        <f t="shared" si="44"/>
        <v>gestionduenave-query</v>
      </c>
      <c r="P401" s="45" t="s">
        <v>488</v>
      </c>
      <c r="Q401" s="46">
        <f t="shared" si="45"/>
        <v>161</v>
      </c>
      <c r="R401" s="46">
        <f t="shared" si="46"/>
        <v>124</v>
      </c>
      <c r="S401" t="str">
        <f t="shared" si="43"/>
        <v xml:space="preserve"> https://gateway-apim-test.vuce.gob.pe/pass-through-https-cert/cp2/gestionduenave-query/1.0/count-pasajero-tripulante/count?</v>
      </c>
      <c r="T401" t="s">
        <v>489</v>
      </c>
      <c r="U401" t="str">
        <f t="shared" si="47"/>
        <v>https://gateway-apim-test.vuce.gob.pe/pass-through-https-cert/cp2/gestionduenave-query/1.0/count-pasajero-tripulante/count?</v>
      </c>
      <c r="V401" t="s">
        <v>72</v>
      </c>
    </row>
    <row r="402" spans="2:22" x14ac:dyDescent="0.25">
      <c r="B402" s="45" t="s">
        <v>478</v>
      </c>
      <c r="C402" s="45" t="s">
        <v>22</v>
      </c>
      <c r="D402" s="45" t="s">
        <v>23</v>
      </c>
      <c r="E402" s="45" t="s">
        <v>492</v>
      </c>
      <c r="F402" s="45" t="s">
        <v>25</v>
      </c>
      <c r="G402" s="45" t="s">
        <v>488</v>
      </c>
      <c r="H402" s="45" t="s">
        <v>27</v>
      </c>
      <c r="I402" s="45" t="s">
        <v>28</v>
      </c>
      <c r="J402" s="45">
        <v>101</v>
      </c>
      <c r="K402" s="45" t="s">
        <v>29</v>
      </c>
      <c r="L402" s="45" t="s">
        <v>30</v>
      </c>
      <c r="M402" s="45" t="s">
        <v>31</v>
      </c>
      <c r="N402" s="45">
        <v>20100010136</v>
      </c>
      <c r="O402" s="45" t="str">
        <f t="shared" si="44"/>
        <v>gestionduenave-query</v>
      </c>
      <c r="P402" s="45" t="s">
        <v>488</v>
      </c>
      <c r="Q402" s="46">
        <f t="shared" si="45"/>
        <v>161</v>
      </c>
      <c r="R402" s="46">
        <f t="shared" si="46"/>
        <v>124</v>
      </c>
      <c r="S402" t="str">
        <f t="shared" si="43"/>
        <v xml:space="preserve"> https://gateway-apim-test.vuce.gob.pe/pass-through-https-cert/cp2/gestionduenave-query/1.0/count-pasajero-tripulante/count?</v>
      </c>
      <c r="T402" t="s">
        <v>489</v>
      </c>
      <c r="U402" t="str">
        <f t="shared" si="47"/>
        <v>https://gateway-apim-test.vuce.gob.pe/pass-through-https-cert/cp2/gestionduenave-query/1.0/count-pasajero-tripulante/count?</v>
      </c>
      <c r="V402" t="s">
        <v>72</v>
      </c>
    </row>
    <row r="403" spans="2:22" x14ac:dyDescent="0.25">
      <c r="B403" s="45" t="s">
        <v>478</v>
      </c>
      <c r="C403" s="45" t="s">
        <v>22</v>
      </c>
      <c r="D403" s="45" t="s">
        <v>23</v>
      </c>
      <c r="E403" s="45" t="s">
        <v>492</v>
      </c>
      <c r="F403" s="45" t="s">
        <v>25</v>
      </c>
      <c r="G403" s="45" t="s">
        <v>488</v>
      </c>
      <c r="H403" s="45" t="s">
        <v>27</v>
      </c>
      <c r="I403" s="45" t="s">
        <v>28</v>
      </c>
      <c r="J403" s="45">
        <v>101</v>
      </c>
      <c r="K403" s="45" t="s">
        <v>29</v>
      </c>
      <c r="L403" s="45" t="s">
        <v>30</v>
      </c>
      <c r="M403" s="45" t="s">
        <v>31</v>
      </c>
      <c r="N403" s="45">
        <v>20100010136</v>
      </c>
      <c r="O403" s="45" t="str">
        <f t="shared" si="44"/>
        <v>gestionduenave-query</v>
      </c>
      <c r="P403" s="45" t="s">
        <v>488</v>
      </c>
      <c r="Q403" s="46">
        <f t="shared" si="45"/>
        <v>161</v>
      </c>
      <c r="R403" s="46">
        <f t="shared" si="46"/>
        <v>124</v>
      </c>
      <c r="S403" t="str">
        <f t="shared" si="43"/>
        <v xml:space="preserve"> https://gateway-apim-test.vuce.gob.pe/pass-through-https-cert/cp2/gestionduenave-query/1.0/count-pasajero-tripulante/count?</v>
      </c>
      <c r="T403" t="s">
        <v>489</v>
      </c>
      <c r="U403" t="str">
        <f t="shared" si="47"/>
        <v>https://gateway-apim-test.vuce.gob.pe/pass-through-https-cert/cp2/gestionduenave-query/1.0/count-pasajero-tripulante/count?</v>
      </c>
      <c r="V403" t="s">
        <v>72</v>
      </c>
    </row>
    <row r="404" spans="2:22" x14ac:dyDescent="0.25">
      <c r="B404" s="45" t="s">
        <v>478</v>
      </c>
      <c r="C404" s="45" t="s">
        <v>22</v>
      </c>
      <c r="D404" s="45" t="s">
        <v>23</v>
      </c>
      <c r="E404" s="45" t="s">
        <v>492</v>
      </c>
      <c r="F404" s="45" t="s">
        <v>25</v>
      </c>
      <c r="G404" s="45" t="s">
        <v>488</v>
      </c>
      <c r="H404" s="45" t="s">
        <v>27</v>
      </c>
      <c r="I404" s="45" t="s">
        <v>28</v>
      </c>
      <c r="J404" s="45">
        <v>101</v>
      </c>
      <c r="K404" s="45" t="s">
        <v>29</v>
      </c>
      <c r="L404" s="45" t="s">
        <v>30</v>
      </c>
      <c r="M404" s="45" t="s">
        <v>31</v>
      </c>
      <c r="N404" s="45">
        <v>20100010136</v>
      </c>
      <c r="O404" s="45" t="str">
        <f t="shared" si="44"/>
        <v>gestionduenave-query</v>
      </c>
      <c r="P404" s="45" t="s">
        <v>488</v>
      </c>
      <c r="Q404" s="46">
        <f t="shared" si="45"/>
        <v>161</v>
      </c>
      <c r="R404" s="46">
        <f t="shared" si="46"/>
        <v>124</v>
      </c>
      <c r="S404" t="str">
        <f t="shared" si="43"/>
        <v xml:space="preserve"> https://gateway-apim-test.vuce.gob.pe/pass-through-https-cert/cp2/gestionduenave-query/1.0/count-pasajero-tripulante/count?</v>
      </c>
      <c r="T404" t="s">
        <v>489</v>
      </c>
      <c r="U404" t="str">
        <f t="shared" si="47"/>
        <v>https://gateway-apim-test.vuce.gob.pe/pass-through-https-cert/cp2/gestionduenave-query/1.0/count-pasajero-tripulante/count?</v>
      </c>
      <c r="V404" t="s">
        <v>72</v>
      </c>
    </row>
    <row r="405" spans="2:22" x14ac:dyDescent="0.25">
      <c r="B405" s="45" t="s">
        <v>478</v>
      </c>
      <c r="C405" s="45" t="s">
        <v>22</v>
      </c>
      <c r="D405" s="45" t="s">
        <v>23</v>
      </c>
      <c r="E405" s="45" t="s">
        <v>493</v>
      </c>
      <c r="F405" s="45" t="s">
        <v>25</v>
      </c>
      <c r="G405" s="45" t="s">
        <v>488</v>
      </c>
      <c r="H405" s="45" t="s">
        <v>27</v>
      </c>
      <c r="I405" s="45" t="s">
        <v>28</v>
      </c>
      <c r="J405" s="45">
        <v>101</v>
      </c>
      <c r="K405" s="45" t="s">
        <v>29</v>
      </c>
      <c r="L405" s="45" t="s">
        <v>30</v>
      </c>
      <c r="M405" s="45" t="s">
        <v>31</v>
      </c>
      <c r="N405" s="45">
        <v>20100010136</v>
      </c>
      <c r="O405" s="45" t="str">
        <f t="shared" si="44"/>
        <v>gestionduenave-query</v>
      </c>
      <c r="P405" s="45" t="s">
        <v>488</v>
      </c>
      <c r="Q405" s="46">
        <f t="shared" si="45"/>
        <v>161</v>
      </c>
      <c r="R405" s="46">
        <f t="shared" si="46"/>
        <v>124</v>
      </c>
      <c r="S405" t="str">
        <f t="shared" si="43"/>
        <v xml:space="preserve"> https://gateway-apim-test.vuce.gob.pe/pass-through-https-cert/cp2/gestionduenave-query/1.0/count-pasajero-tripulante/count?</v>
      </c>
      <c r="T405" t="s">
        <v>489</v>
      </c>
      <c r="U405" t="str">
        <f t="shared" si="47"/>
        <v>https://gateway-apim-test.vuce.gob.pe/pass-through-https-cert/cp2/gestionduenave-query/1.0/count-pasajero-tripulante/count?</v>
      </c>
      <c r="V405" t="s">
        <v>72</v>
      </c>
    </row>
    <row r="406" spans="2:22" x14ac:dyDescent="0.25">
      <c r="B406" s="45" t="s">
        <v>478</v>
      </c>
      <c r="C406" s="45" t="s">
        <v>22</v>
      </c>
      <c r="D406" s="45" t="s">
        <v>23</v>
      </c>
      <c r="E406" s="45" t="s">
        <v>493</v>
      </c>
      <c r="F406" s="45" t="s">
        <v>25</v>
      </c>
      <c r="G406" s="45" t="s">
        <v>488</v>
      </c>
      <c r="H406" s="45" t="s">
        <v>27</v>
      </c>
      <c r="I406" s="45" t="s">
        <v>28</v>
      </c>
      <c r="J406" s="45">
        <v>101</v>
      </c>
      <c r="K406" s="45" t="s">
        <v>29</v>
      </c>
      <c r="L406" s="45" t="s">
        <v>30</v>
      </c>
      <c r="M406" s="45" t="s">
        <v>31</v>
      </c>
      <c r="N406" s="45">
        <v>20100010136</v>
      </c>
      <c r="O406" s="45" t="str">
        <f t="shared" si="44"/>
        <v>gestionduenave-query</v>
      </c>
      <c r="P406" s="45" t="s">
        <v>488</v>
      </c>
      <c r="Q406" s="46">
        <f t="shared" si="45"/>
        <v>161</v>
      </c>
      <c r="R406" s="46">
        <f t="shared" si="46"/>
        <v>124</v>
      </c>
      <c r="S406" t="str">
        <f t="shared" si="43"/>
        <v xml:space="preserve"> https://gateway-apim-test.vuce.gob.pe/pass-through-https-cert/cp2/gestionduenave-query/1.0/count-pasajero-tripulante/count?</v>
      </c>
      <c r="T406" t="s">
        <v>489</v>
      </c>
      <c r="U406" t="str">
        <f t="shared" si="47"/>
        <v>https://gateway-apim-test.vuce.gob.pe/pass-through-https-cert/cp2/gestionduenave-query/1.0/count-pasajero-tripulante/count?</v>
      </c>
      <c r="V406" t="s">
        <v>72</v>
      </c>
    </row>
    <row r="407" spans="2:22" x14ac:dyDescent="0.25">
      <c r="B407" s="45" t="s">
        <v>478</v>
      </c>
      <c r="C407" s="45" t="s">
        <v>22</v>
      </c>
      <c r="D407" s="45" t="s">
        <v>23</v>
      </c>
      <c r="E407" s="45" t="s">
        <v>493</v>
      </c>
      <c r="F407" s="45" t="s">
        <v>25</v>
      </c>
      <c r="G407" s="45" t="s">
        <v>488</v>
      </c>
      <c r="H407" s="45" t="s">
        <v>27</v>
      </c>
      <c r="I407" s="45" t="s">
        <v>28</v>
      </c>
      <c r="J407" s="45">
        <v>101</v>
      </c>
      <c r="K407" s="45" t="s">
        <v>29</v>
      </c>
      <c r="L407" s="45" t="s">
        <v>30</v>
      </c>
      <c r="M407" s="45" t="s">
        <v>31</v>
      </c>
      <c r="N407" s="45">
        <v>20100010136</v>
      </c>
      <c r="O407" s="45" t="str">
        <f t="shared" si="44"/>
        <v>gestionduenave-query</v>
      </c>
      <c r="P407" s="45" t="s">
        <v>488</v>
      </c>
      <c r="Q407" s="46">
        <f t="shared" si="45"/>
        <v>161</v>
      </c>
      <c r="R407" s="46">
        <f t="shared" si="46"/>
        <v>124</v>
      </c>
      <c r="S407" t="str">
        <f t="shared" si="43"/>
        <v xml:space="preserve"> https://gateway-apim-test.vuce.gob.pe/pass-through-https-cert/cp2/gestionduenave-query/1.0/count-pasajero-tripulante/count?</v>
      </c>
      <c r="T407" t="s">
        <v>489</v>
      </c>
      <c r="U407" t="str">
        <f t="shared" si="47"/>
        <v>https://gateway-apim-test.vuce.gob.pe/pass-through-https-cert/cp2/gestionduenave-query/1.0/count-pasajero-tripulante/count?</v>
      </c>
      <c r="V407" t="s">
        <v>72</v>
      </c>
    </row>
    <row r="408" spans="2:22" x14ac:dyDescent="0.25">
      <c r="B408" s="45" t="s">
        <v>478</v>
      </c>
      <c r="C408" s="45" t="s">
        <v>22</v>
      </c>
      <c r="D408" s="45" t="s">
        <v>23</v>
      </c>
      <c r="E408" s="45" t="s">
        <v>493</v>
      </c>
      <c r="F408" s="45" t="s">
        <v>25</v>
      </c>
      <c r="G408" s="45" t="s">
        <v>488</v>
      </c>
      <c r="H408" s="45" t="s">
        <v>27</v>
      </c>
      <c r="I408" s="45" t="s">
        <v>28</v>
      </c>
      <c r="J408" s="45">
        <v>101</v>
      </c>
      <c r="K408" s="45" t="s">
        <v>29</v>
      </c>
      <c r="L408" s="45" t="s">
        <v>30</v>
      </c>
      <c r="M408" s="45" t="s">
        <v>31</v>
      </c>
      <c r="N408" s="45">
        <v>20100010136</v>
      </c>
      <c r="O408" s="45" t="str">
        <f t="shared" si="44"/>
        <v>gestionduenave-query</v>
      </c>
      <c r="P408" s="45" t="s">
        <v>488</v>
      </c>
      <c r="Q408" s="46">
        <f t="shared" si="45"/>
        <v>161</v>
      </c>
      <c r="R408" s="46">
        <f t="shared" si="46"/>
        <v>124</v>
      </c>
      <c r="S408" t="str">
        <f t="shared" si="43"/>
        <v xml:space="preserve"> https://gateway-apim-test.vuce.gob.pe/pass-through-https-cert/cp2/gestionduenave-query/1.0/count-pasajero-tripulante/count?</v>
      </c>
      <c r="T408" t="s">
        <v>489</v>
      </c>
      <c r="U408" t="str">
        <f t="shared" si="47"/>
        <v>https://gateway-apim-test.vuce.gob.pe/pass-through-https-cert/cp2/gestionduenave-query/1.0/count-pasajero-tripulante/count?</v>
      </c>
      <c r="V408" t="s">
        <v>72</v>
      </c>
    </row>
    <row r="409" spans="2:22" x14ac:dyDescent="0.25">
      <c r="B409" s="45" t="s">
        <v>478</v>
      </c>
      <c r="C409" s="45" t="s">
        <v>22</v>
      </c>
      <c r="D409" s="45" t="s">
        <v>23</v>
      </c>
      <c r="E409" s="45" t="s">
        <v>493</v>
      </c>
      <c r="F409" s="45" t="s">
        <v>25</v>
      </c>
      <c r="G409" s="45" t="s">
        <v>488</v>
      </c>
      <c r="H409" s="45" t="s">
        <v>27</v>
      </c>
      <c r="I409" s="45" t="s">
        <v>28</v>
      </c>
      <c r="J409" s="45">
        <v>101</v>
      </c>
      <c r="K409" s="45" t="s">
        <v>29</v>
      </c>
      <c r="L409" s="45" t="s">
        <v>30</v>
      </c>
      <c r="M409" s="45" t="s">
        <v>31</v>
      </c>
      <c r="N409" s="45">
        <v>20100010136</v>
      </c>
      <c r="O409" s="45" t="str">
        <f t="shared" si="44"/>
        <v>gestionduenave-query</v>
      </c>
      <c r="P409" s="45" t="s">
        <v>488</v>
      </c>
      <c r="Q409" s="46">
        <f t="shared" si="45"/>
        <v>161</v>
      </c>
      <c r="R409" s="46">
        <f t="shared" si="46"/>
        <v>124</v>
      </c>
      <c r="S409" t="str">
        <f t="shared" si="43"/>
        <v xml:space="preserve"> https://gateway-apim-test.vuce.gob.pe/pass-through-https-cert/cp2/gestionduenave-query/1.0/count-pasajero-tripulante/count?</v>
      </c>
      <c r="T409" t="s">
        <v>489</v>
      </c>
      <c r="U409" t="str">
        <f t="shared" si="47"/>
        <v>https://gateway-apim-test.vuce.gob.pe/pass-through-https-cert/cp2/gestionduenave-query/1.0/count-pasajero-tripulante/count?</v>
      </c>
      <c r="V409" t="s">
        <v>72</v>
      </c>
    </row>
    <row r="410" spans="2:22" x14ac:dyDescent="0.25">
      <c r="B410" s="45" t="s">
        <v>478</v>
      </c>
      <c r="C410" s="45" t="s">
        <v>22</v>
      </c>
      <c r="D410" s="45" t="s">
        <v>23</v>
      </c>
      <c r="E410" s="45" t="s">
        <v>493</v>
      </c>
      <c r="F410" s="45" t="s">
        <v>25</v>
      </c>
      <c r="G410" s="45" t="s">
        <v>488</v>
      </c>
      <c r="H410" s="45" t="s">
        <v>27</v>
      </c>
      <c r="I410" s="45" t="s">
        <v>28</v>
      </c>
      <c r="J410" s="45">
        <v>101</v>
      </c>
      <c r="K410" s="45" t="s">
        <v>29</v>
      </c>
      <c r="L410" s="45" t="s">
        <v>30</v>
      </c>
      <c r="M410" s="45" t="s">
        <v>31</v>
      </c>
      <c r="N410" s="45">
        <v>20100010136</v>
      </c>
      <c r="O410" s="45" t="str">
        <f t="shared" si="44"/>
        <v>gestionduenave-query</v>
      </c>
      <c r="P410" s="45" t="s">
        <v>488</v>
      </c>
      <c r="Q410" s="46">
        <f t="shared" si="45"/>
        <v>161</v>
      </c>
      <c r="R410" s="46">
        <f t="shared" si="46"/>
        <v>124</v>
      </c>
      <c r="S410" t="str">
        <f t="shared" si="43"/>
        <v xml:space="preserve"> https://gateway-apim-test.vuce.gob.pe/pass-through-https-cert/cp2/gestionduenave-query/1.0/count-pasajero-tripulante/count?</v>
      </c>
      <c r="T410" t="s">
        <v>489</v>
      </c>
      <c r="U410" t="str">
        <f t="shared" si="47"/>
        <v>https://gateway-apim-test.vuce.gob.pe/pass-through-https-cert/cp2/gestionduenave-query/1.0/count-pasajero-tripulante/count?</v>
      </c>
      <c r="V410" t="s">
        <v>72</v>
      </c>
    </row>
    <row r="411" spans="2:22" x14ac:dyDescent="0.25">
      <c r="B411" s="45" t="s">
        <v>478</v>
      </c>
      <c r="C411" s="45" t="s">
        <v>22</v>
      </c>
      <c r="D411" s="45" t="s">
        <v>23</v>
      </c>
      <c r="E411" s="45" t="s">
        <v>493</v>
      </c>
      <c r="F411" s="45" t="s">
        <v>25</v>
      </c>
      <c r="G411" s="45" t="s">
        <v>488</v>
      </c>
      <c r="H411" s="45" t="s">
        <v>27</v>
      </c>
      <c r="I411" s="45" t="s">
        <v>28</v>
      </c>
      <c r="J411" s="45">
        <v>101</v>
      </c>
      <c r="K411" s="45" t="s">
        <v>29</v>
      </c>
      <c r="L411" s="45" t="s">
        <v>30</v>
      </c>
      <c r="M411" s="45" t="s">
        <v>31</v>
      </c>
      <c r="N411" s="45">
        <v>20100010136</v>
      </c>
      <c r="O411" s="45" t="str">
        <f t="shared" si="44"/>
        <v>gestionduenave-query</v>
      </c>
      <c r="P411" s="45" t="s">
        <v>488</v>
      </c>
      <c r="Q411" s="46">
        <f t="shared" si="45"/>
        <v>161</v>
      </c>
      <c r="R411" s="46">
        <f t="shared" si="46"/>
        <v>124</v>
      </c>
      <c r="S411" t="str">
        <f t="shared" si="43"/>
        <v xml:space="preserve"> https://gateway-apim-test.vuce.gob.pe/pass-through-https-cert/cp2/gestionduenave-query/1.0/count-pasajero-tripulante/count?</v>
      </c>
      <c r="T411" t="s">
        <v>489</v>
      </c>
      <c r="U411" t="str">
        <f t="shared" si="47"/>
        <v>https://gateway-apim-test.vuce.gob.pe/pass-through-https-cert/cp2/gestionduenave-query/1.0/count-pasajero-tripulante/count?</v>
      </c>
      <c r="V411" t="s">
        <v>72</v>
      </c>
    </row>
    <row r="412" spans="2:22" x14ac:dyDescent="0.25">
      <c r="B412" s="45" t="s">
        <v>478</v>
      </c>
      <c r="C412" s="45" t="s">
        <v>22</v>
      </c>
      <c r="D412" s="45" t="s">
        <v>23</v>
      </c>
      <c r="E412" s="45" t="s">
        <v>493</v>
      </c>
      <c r="F412" s="45" t="s">
        <v>25</v>
      </c>
      <c r="G412" s="45" t="s">
        <v>488</v>
      </c>
      <c r="H412" s="45" t="s">
        <v>27</v>
      </c>
      <c r="I412" s="45" t="s">
        <v>28</v>
      </c>
      <c r="J412" s="45">
        <v>101</v>
      </c>
      <c r="K412" s="45" t="s">
        <v>29</v>
      </c>
      <c r="L412" s="45" t="s">
        <v>30</v>
      </c>
      <c r="M412" s="45" t="s">
        <v>31</v>
      </c>
      <c r="N412" s="45">
        <v>20100010136</v>
      </c>
      <c r="O412" s="45" t="str">
        <f t="shared" si="44"/>
        <v>gestionduenave-query</v>
      </c>
      <c r="P412" s="45" t="s">
        <v>488</v>
      </c>
      <c r="Q412" s="46">
        <f t="shared" si="45"/>
        <v>161</v>
      </c>
      <c r="R412" s="46">
        <f t="shared" si="46"/>
        <v>124</v>
      </c>
      <c r="S412" t="str">
        <f t="shared" si="43"/>
        <v xml:space="preserve"> https://gateway-apim-test.vuce.gob.pe/pass-through-https-cert/cp2/gestionduenave-query/1.0/count-pasajero-tripulante/count?</v>
      </c>
      <c r="T412" t="s">
        <v>489</v>
      </c>
      <c r="U412" t="str">
        <f t="shared" si="47"/>
        <v>https://gateway-apim-test.vuce.gob.pe/pass-through-https-cert/cp2/gestionduenave-query/1.0/count-pasajero-tripulante/count?</v>
      </c>
      <c r="V412" t="s">
        <v>72</v>
      </c>
    </row>
    <row r="413" spans="2:22" x14ac:dyDescent="0.25">
      <c r="B413" s="45" t="s">
        <v>478</v>
      </c>
      <c r="C413" s="45" t="s">
        <v>22</v>
      </c>
      <c r="D413" s="45" t="s">
        <v>23</v>
      </c>
      <c r="E413" s="45" t="s">
        <v>493</v>
      </c>
      <c r="F413" s="45" t="s">
        <v>25</v>
      </c>
      <c r="G413" s="45" t="s">
        <v>488</v>
      </c>
      <c r="H413" s="45" t="s">
        <v>27</v>
      </c>
      <c r="I413" s="45" t="s">
        <v>28</v>
      </c>
      <c r="J413" s="45">
        <v>101</v>
      </c>
      <c r="K413" s="45" t="s">
        <v>29</v>
      </c>
      <c r="L413" s="45" t="s">
        <v>30</v>
      </c>
      <c r="M413" s="45" t="s">
        <v>31</v>
      </c>
      <c r="N413" s="45">
        <v>20100010136</v>
      </c>
      <c r="O413" s="45" t="str">
        <f t="shared" si="44"/>
        <v>gestionduenave-query</v>
      </c>
      <c r="P413" s="45" t="s">
        <v>488</v>
      </c>
      <c r="Q413" s="46">
        <f t="shared" si="45"/>
        <v>161</v>
      </c>
      <c r="R413" s="46">
        <f t="shared" si="46"/>
        <v>124</v>
      </c>
      <c r="S413" t="str">
        <f t="shared" si="43"/>
        <v xml:space="preserve"> https://gateway-apim-test.vuce.gob.pe/pass-through-https-cert/cp2/gestionduenave-query/1.0/count-pasajero-tripulante/count?</v>
      </c>
      <c r="T413" t="s">
        <v>489</v>
      </c>
      <c r="U413" t="str">
        <f t="shared" si="47"/>
        <v>https://gateway-apim-test.vuce.gob.pe/pass-through-https-cert/cp2/gestionduenave-query/1.0/count-pasajero-tripulante/count?</v>
      </c>
      <c r="V413" t="s">
        <v>72</v>
      </c>
    </row>
    <row r="414" spans="2:22" x14ac:dyDescent="0.25">
      <c r="B414" s="45" t="s">
        <v>478</v>
      </c>
      <c r="C414" s="45" t="s">
        <v>22</v>
      </c>
      <c r="D414" s="45" t="s">
        <v>23</v>
      </c>
      <c r="E414" s="45" t="s">
        <v>493</v>
      </c>
      <c r="F414" s="45" t="s">
        <v>25</v>
      </c>
      <c r="G414" s="45" t="s">
        <v>488</v>
      </c>
      <c r="H414" s="45" t="s">
        <v>27</v>
      </c>
      <c r="I414" s="45" t="s">
        <v>28</v>
      </c>
      <c r="J414" s="45">
        <v>101</v>
      </c>
      <c r="K414" s="45" t="s">
        <v>29</v>
      </c>
      <c r="L414" s="45" t="s">
        <v>30</v>
      </c>
      <c r="M414" s="45" t="s">
        <v>31</v>
      </c>
      <c r="N414" s="45">
        <v>20100010136</v>
      </c>
      <c r="O414" s="45" t="str">
        <f t="shared" si="44"/>
        <v>gestionduenave-query</v>
      </c>
      <c r="P414" s="45" t="s">
        <v>488</v>
      </c>
      <c r="Q414" s="46">
        <f t="shared" si="45"/>
        <v>161</v>
      </c>
      <c r="R414" s="46">
        <f t="shared" si="46"/>
        <v>124</v>
      </c>
      <c r="S414" t="str">
        <f t="shared" si="43"/>
        <v xml:space="preserve"> https://gateway-apim-test.vuce.gob.pe/pass-through-https-cert/cp2/gestionduenave-query/1.0/count-pasajero-tripulante/count?</v>
      </c>
      <c r="T414" t="s">
        <v>489</v>
      </c>
      <c r="U414" t="str">
        <f t="shared" si="47"/>
        <v>https://gateway-apim-test.vuce.gob.pe/pass-through-https-cert/cp2/gestionduenave-query/1.0/count-pasajero-tripulante/count?</v>
      </c>
      <c r="V414" t="s">
        <v>72</v>
      </c>
    </row>
    <row r="415" spans="2:22" x14ac:dyDescent="0.25">
      <c r="B415" s="45" t="s">
        <v>478</v>
      </c>
      <c r="C415" s="45" t="s">
        <v>22</v>
      </c>
      <c r="D415" s="45" t="s">
        <v>23</v>
      </c>
      <c r="E415" s="45" t="s">
        <v>493</v>
      </c>
      <c r="F415" s="45" t="s">
        <v>25</v>
      </c>
      <c r="G415" s="45" t="s">
        <v>488</v>
      </c>
      <c r="H415" s="45" t="s">
        <v>27</v>
      </c>
      <c r="I415" s="45" t="s">
        <v>28</v>
      </c>
      <c r="J415" s="45">
        <v>101</v>
      </c>
      <c r="K415" s="45" t="s">
        <v>29</v>
      </c>
      <c r="L415" s="45" t="s">
        <v>30</v>
      </c>
      <c r="M415" s="45" t="s">
        <v>31</v>
      </c>
      <c r="N415" s="45">
        <v>20100010136</v>
      </c>
      <c r="O415" s="45" t="str">
        <f t="shared" si="44"/>
        <v>gestionduenave-query</v>
      </c>
      <c r="P415" s="45" t="s">
        <v>488</v>
      </c>
      <c r="Q415" s="46">
        <f t="shared" si="45"/>
        <v>161</v>
      </c>
      <c r="R415" s="46">
        <f t="shared" si="46"/>
        <v>124</v>
      </c>
      <c r="S415" t="str">
        <f t="shared" si="43"/>
        <v xml:space="preserve"> https://gateway-apim-test.vuce.gob.pe/pass-through-https-cert/cp2/gestionduenave-query/1.0/count-pasajero-tripulante/count?</v>
      </c>
      <c r="T415" t="s">
        <v>489</v>
      </c>
      <c r="U415" t="str">
        <f t="shared" si="47"/>
        <v>https://gateway-apim-test.vuce.gob.pe/pass-through-https-cert/cp2/gestionduenave-query/1.0/count-pasajero-tripulante/count?</v>
      </c>
      <c r="V415" t="s">
        <v>72</v>
      </c>
    </row>
    <row r="416" spans="2:22" x14ac:dyDescent="0.25">
      <c r="B416" s="45" t="s">
        <v>478</v>
      </c>
      <c r="C416" s="45" t="s">
        <v>22</v>
      </c>
      <c r="D416" s="45" t="s">
        <v>23</v>
      </c>
      <c r="E416" s="45" t="s">
        <v>493</v>
      </c>
      <c r="F416" s="45" t="s">
        <v>25</v>
      </c>
      <c r="G416" s="45" t="s">
        <v>488</v>
      </c>
      <c r="H416" s="45" t="s">
        <v>27</v>
      </c>
      <c r="I416" s="45" t="s">
        <v>28</v>
      </c>
      <c r="J416" s="45">
        <v>101</v>
      </c>
      <c r="K416" s="45" t="s">
        <v>29</v>
      </c>
      <c r="L416" s="45" t="s">
        <v>30</v>
      </c>
      <c r="M416" s="45" t="s">
        <v>31</v>
      </c>
      <c r="N416" s="45">
        <v>20100010136</v>
      </c>
      <c r="O416" s="45" t="str">
        <f t="shared" si="44"/>
        <v>gestionduenave-query</v>
      </c>
      <c r="P416" s="45" t="s">
        <v>488</v>
      </c>
      <c r="Q416" s="46">
        <f t="shared" si="45"/>
        <v>161</v>
      </c>
      <c r="R416" s="46">
        <f t="shared" si="46"/>
        <v>124</v>
      </c>
      <c r="S416" t="str">
        <f t="shared" si="43"/>
        <v xml:space="preserve"> https://gateway-apim-test.vuce.gob.pe/pass-through-https-cert/cp2/gestionduenave-query/1.0/count-pasajero-tripulante/count?</v>
      </c>
      <c r="T416" t="s">
        <v>489</v>
      </c>
      <c r="U416" t="str">
        <f t="shared" si="47"/>
        <v>https://gateway-apim-test.vuce.gob.pe/pass-through-https-cert/cp2/gestionduenave-query/1.0/count-pasajero-tripulante/count?</v>
      </c>
      <c r="V416" t="s">
        <v>72</v>
      </c>
    </row>
    <row r="417" spans="2:22" x14ac:dyDescent="0.25">
      <c r="B417" s="45" t="s">
        <v>478</v>
      </c>
      <c r="C417" s="45" t="s">
        <v>22</v>
      </c>
      <c r="D417" s="45" t="s">
        <v>23</v>
      </c>
      <c r="E417" s="45" t="s">
        <v>493</v>
      </c>
      <c r="F417" s="45" t="s">
        <v>25</v>
      </c>
      <c r="G417" s="45" t="s">
        <v>488</v>
      </c>
      <c r="H417" s="45" t="s">
        <v>27</v>
      </c>
      <c r="I417" s="45" t="s">
        <v>28</v>
      </c>
      <c r="J417" s="45">
        <v>101</v>
      </c>
      <c r="K417" s="45" t="s">
        <v>29</v>
      </c>
      <c r="L417" s="45" t="s">
        <v>30</v>
      </c>
      <c r="M417" s="45" t="s">
        <v>31</v>
      </c>
      <c r="N417" s="45">
        <v>20100010136</v>
      </c>
      <c r="O417" s="45" t="str">
        <f t="shared" si="44"/>
        <v>gestionduenave-query</v>
      </c>
      <c r="P417" s="45" t="s">
        <v>488</v>
      </c>
      <c r="Q417" s="46">
        <f t="shared" si="45"/>
        <v>161</v>
      </c>
      <c r="R417" s="46">
        <f t="shared" si="46"/>
        <v>124</v>
      </c>
      <c r="S417" t="str">
        <f t="shared" si="43"/>
        <v xml:space="preserve"> https://gateway-apim-test.vuce.gob.pe/pass-through-https-cert/cp2/gestionduenave-query/1.0/count-pasajero-tripulante/count?</v>
      </c>
      <c r="T417" t="s">
        <v>489</v>
      </c>
      <c r="U417" t="str">
        <f t="shared" si="47"/>
        <v>https://gateway-apim-test.vuce.gob.pe/pass-through-https-cert/cp2/gestionduenave-query/1.0/count-pasajero-tripulante/count?</v>
      </c>
      <c r="V417" t="s">
        <v>72</v>
      </c>
    </row>
    <row r="418" spans="2:22" x14ac:dyDescent="0.25">
      <c r="B418" s="45" t="s">
        <v>478</v>
      </c>
      <c r="C418" s="45" t="s">
        <v>22</v>
      </c>
      <c r="D418" s="45" t="s">
        <v>23</v>
      </c>
      <c r="E418" s="45" t="s">
        <v>493</v>
      </c>
      <c r="F418" s="45" t="s">
        <v>25</v>
      </c>
      <c r="G418" s="45" t="s">
        <v>488</v>
      </c>
      <c r="H418" s="45" t="s">
        <v>27</v>
      </c>
      <c r="I418" s="45" t="s">
        <v>28</v>
      </c>
      <c r="J418" s="45">
        <v>101</v>
      </c>
      <c r="K418" s="45" t="s">
        <v>29</v>
      </c>
      <c r="L418" s="45" t="s">
        <v>30</v>
      </c>
      <c r="M418" s="45" t="s">
        <v>31</v>
      </c>
      <c r="N418" s="45">
        <v>20100010136</v>
      </c>
      <c r="O418" s="45" t="str">
        <f t="shared" si="44"/>
        <v>gestionduenave-query</v>
      </c>
      <c r="P418" s="45" t="s">
        <v>488</v>
      </c>
      <c r="Q418" s="46">
        <f t="shared" si="45"/>
        <v>161</v>
      </c>
      <c r="R418" s="46">
        <f t="shared" si="46"/>
        <v>124</v>
      </c>
      <c r="S418" t="str">
        <f t="shared" si="43"/>
        <v xml:space="preserve"> https://gateway-apim-test.vuce.gob.pe/pass-through-https-cert/cp2/gestionduenave-query/1.0/count-pasajero-tripulante/count?</v>
      </c>
      <c r="T418" t="s">
        <v>489</v>
      </c>
      <c r="U418" t="str">
        <f t="shared" si="47"/>
        <v>https://gateway-apim-test.vuce.gob.pe/pass-through-https-cert/cp2/gestionduenave-query/1.0/count-pasajero-tripulante/count?</v>
      </c>
      <c r="V418" t="s">
        <v>72</v>
      </c>
    </row>
    <row r="419" spans="2:22" x14ac:dyDescent="0.25">
      <c r="B419" s="45" t="s">
        <v>478</v>
      </c>
      <c r="C419" s="45" t="s">
        <v>22</v>
      </c>
      <c r="D419" s="45" t="s">
        <v>23</v>
      </c>
      <c r="E419" s="45" t="s">
        <v>493</v>
      </c>
      <c r="F419" s="45" t="s">
        <v>25</v>
      </c>
      <c r="G419" s="45" t="s">
        <v>488</v>
      </c>
      <c r="H419" s="45" t="s">
        <v>27</v>
      </c>
      <c r="I419" s="45" t="s">
        <v>28</v>
      </c>
      <c r="J419" s="45">
        <v>101</v>
      </c>
      <c r="K419" s="45" t="s">
        <v>29</v>
      </c>
      <c r="L419" s="45" t="s">
        <v>30</v>
      </c>
      <c r="M419" s="45" t="s">
        <v>31</v>
      </c>
      <c r="N419" s="45">
        <v>20100010136</v>
      </c>
      <c r="O419" s="45" t="str">
        <f t="shared" si="44"/>
        <v>gestionduenave-query</v>
      </c>
      <c r="P419" s="45" t="s">
        <v>488</v>
      </c>
      <c r="Q419" s="46">
        <f t="shared" si="45"/>
        <v>161</v>
      </c>
      <c r="R419" s="46">
        <f t="shared" si="46"/>
        <v>124</v>
      </c>
      <c r="S419" t="str">
        <f t="shared" si="43"/>
        <v xml:space="preserve"> https://gateway-apim-test.vuce.gob.pe/pass-through-https-cert/cp2/gestionduenave-query/1.0/count-pasajero-tripulante/count?</v>
      </c>
      <c r="T419" t="s">
        <v>489</v>
      </c>
      <c r="U419" t="str">
        <f t="shared" si="47"/>
        <v>https://gateway-apim-test.vuce.gob.pe/pass-through-https-cert/cp2/gestionduenave-query/1.0/count-pasajero-tripulante/count?</v>
      </c>
      <c r="V419" t="s">
        <v>72</v>
      </c>
    </row>
    <row r="420" spans="2:22" x14ac:dyDescent="0.25">
      <c r="B420" s="45" t="s">
        <v>478</v>
      </c>
      <c r="C420" s="45" t="s">
        <v>22</v>
      </c>
      <c r="D420" s="45" t="s">
        <v>23</v>
      </c>
      <c r="E420" s="45" t="s">
        <v>492</v>
      </c>
      <c r="F420" s="45" t="s">
        <v>25</v>
      </c>
      <c r="G420" s="45" t="s">
        <v>77</v>
      </c>
      <c r="H420" s="45" t="s">
        <v>27</v>
      </c>
      <c r="I420" s="45" t="s">
        <v>28</v>
      </c>
      <c r="J420" s="45">
        <v>101</v>
      </c>
      <c r="K420" s="45" t="s">
        <v>29</v>
      </c>
      <c r="L420" s="45" t="s">
        <v>30</v>
      </c>
      <c r="M420" s="45" t="s">
        <v>31</v>
      </c>
      <c r="N420" s="45">
        <v>20100010136</v>
      </c>
      <c r="O420" s="45" t="str">
        <f t="shared" si="44"/>
        <v>gestionduenave-query</v>
      </c>
      <c r="P420" s="45" t="s">
        <v>77</v>
      </c>
      <c r="Q420" s="46">
        <f t="shared" si="45"/>
        <v>119</v>
      </c>
      <c r="R420" s="46">
        <f t="shared" si="46"/>
        <v>105</v>
      </c>
      <c r="S420" t="str">
        <f>MID(P420,1,105)</f>
        <v xml:space="preserve"> https://gateway-apim-test.vuce.gob.pe/pass-through-https-cert/cp2/gestionduenave-query/1.0/escalas/2180?</v>
      </c>
      <c r="T420" t="s">
        <v>78</v>
      </c>
      <c r="U420" t="str">
        <f t="shared" si="47"/>
        <v>https://gateway-apim-test.vuce.gob.pe/pass-through-https-cert/cp2/gestionduenave-query/1.0/escalas/2180?</v>
      </c>
      <c r="V420" t="s">
        <v>72</v>
      </c>
    </row>
    <row r="421" spans="2:22" x14ac:dyDescent="0.25">
      <c r="B421" s="45" t="s">
        <v>478</v>
      </c>
      <c r="C421" s="45" t="s">
        <v>22</v>
      </c>
      <c r="D421" s="45" t="s">
        <v>23</v>
      </c>
      <c r="E421" s="45" t="s">
        <v>493</v>
      </c>
      <c r="F421" s="45" t="s">
        <v>25</v>
      </c>
      <c r="G421" s="45" t="s">
        <v>77</v>
      </c>
      <c r="H421" s="45" t="s">
        <v>27</v>
      </c>
      <c r="I421" s="45" t="s">
        <v>28</v>
      </c>
      <c r="J421" s="45">
        <v>101</v>
      </c>
      <c r="K421" s="45" t="s">
        <v>29</v>
      </c>
      <c r="L421" s="45" t="s">
        <v>30</v>
      </c>
      <c r="M421" s="45" t="s">
        <v>31</v>
      </c>
      <c r="N421" s="45">
        <v>20100010136</v>
      </c>
      <c r="O421" s="45" t="str">
        <f t="shared" si="44"/>
        <v>gestionduenave-query</v>
      </c>
      <c r="P421" s="45" t="s">
        <v>77</v>
      </c>
      <c r="Q421" s="46">
        <f t="shared" si="45"/>
        <v>119</v>
      </c>
      <c r="R421" s="46">
        <f t="shared" si="46"/>
        <v>105</v>
      </c>
      <c r="S421" t="str">
        <f>MID(P421,1,105)</f>
        <v xml:space="preserve"> https://gateway-apim-test.vuce.gob.pe/pass-through-https-cert/cp2/gestionduenave-query/1.0/escalas/2180?</v>
      </c>
      <c r="T421" t="s">
        <v>78</v>
      </c>
      <c r="U421" t="str">
        <f t="shared" si="47"/>
        <v>https://gateway-apim-test.vuce.gob.pe/pass-through-https-cert/cp2/gestionduenave-query/1.0/escalas/2180?</v>
      </c>
      <c r="V421" t="s">
        <v>72</v>
      </c>
    </row>
    <row r="422" spans="2:22" x14ac:dyDescent="0.25">
      <c r="B422" s="45" t="s">
        <v>478</v>
      </c>
      <c r="C422" s="45" t="s">
        <v>22</v>
      </c>
      <c r="D422" s="45" t="s">
        <v>23</v>
      </c>
      <c r="E422" s="45" t="s">
        <v>492</v>
      </c>
      <c r="F422" s="45" t="s">
        <v>25</v>
      </c>
      <c r="G422" s="45" t="s">
        <v>466</v>
      </c>
      <c r="H422" s="45" t="s">
        <v>27</v>
      </c>
      <c r="I422" s="45" t="s">
        <v>28</v>
      </c>
      <c r="J422" s="45">
        <v>101</v>
      </c>
      <c r="K422" s="45" t="s">
        <v>29</v>
      </c>
      <c r="L422" s="45" t="s">
        <v>30</v>
      </c>
      <c r="M422" s="45" t="s">
        <v>31</v>
      </c>
      <c r="N422" s="45">
        <v>20100010136</v>
      </c>
      <c r="O422" s="45" t="str">
        <f t="shared" si="44"/>
        <v>gestionduenave-query</v>
      </c>
      <c r="P422" s="45" t="s">
        <v>466</v>
      </c>
      <c r="Q422" s="46">
        <f t="shared" si="45"/>
        <v>112</v>
      </c>
      <c r="R422" s="46">
        <f t="shared" si="46"/>
        <v>112</v>
      </c>
      <c r="S422" t="str">
        <f t="shared" ref="S422:S465" si="48">+P422</f>
        <v xml:space="preserve"> https://gateway-apim-test.vuce.gob.pe/pass-through-https-cert/cp2/gestionduenave-query/1.0/escalas/convoy/2180 </v>
      </c>
      <c r="T422" t="s">
        <v>466</v>
      </c>
      <c r="U422" t="str">
        <f t="shared" si="47"/>
        <v>https://gateway-apim-test.vuce.gob.pe/pass-through-https-cert/cp2/gestionduenave-query/1.0/escalas/convoy/2180</v>
      </c>
      <c r="V422" t="s">
        <v>72</v>
      </c>
    </row>
    <row r="423" spans="2:22" x14ac:dyDescent="0.25">
      <c r="B423" s="45" t="s">
        <v>478</v>
      </c>
      <c r="C423" s="45" t="s">
        <v>22</v>
      </c>
      <c r="D423" s="45" t="s">
        <v>23</v>
      </c>
      <c r="E423" s="45" t="s">
        <v>493</v>
      </c>
      <c r="F423" s="45" t="s">
        <v>25</v>
      </c>
      <c r="G423" s="45" t="s">
        <v>466</v>
      </c>
      <c r="H423" s="45" t="s">
        <v>27</v>
      </c>
      <c r="I423" s="45" t="s">
        <v>28</v>
      </c>
      <c r="J423" s="45">
        <v>101</v>
      </c>
      <c r="K423" s="45" t="s">
        <v>29</v>
      </c>
      <c r="L423" s="45" t="s">
        <v>30</v>
      </c>
      <c r="M423" s="45" t="s">
        <v>31</v>
      </c>
      <c r="N423" s="45">
        <v>20100010136</v>
      </c>
      <c r="O423" s="45" t="str">
        <f t="shared" si="44"/>
        <v>gestionduenave-query</v>
      </c>
      <c r="P423" s="45" t="s">
        <v>466</v>
      </c>
      <c r="Q423" s="46">
        <f t="shared" si="45"/>
        <v>112</v>
      </c>
      <c r="R423" s="46">
        <f t="shared" si="46"/>
        <v>112</v>
      </c>
      <c r="S423" t="str">
        <f t="shared" si="48"/>
        <v xml:space="preserve"> https://gateway-apim-test.vuce.gob.pe/pass-through-https-cert/cp2/gestionduenave-query/1.0/escalas/convoy/2180 </v>
      </c>
      <c r="T423" t="s">
        <v>466</v>
      </c>
      <c r="U423" t="str">
        <f t="shared" si="47"/>
        <v>https://gateway-apim-test.vuce.gob.pe/pass-through-https-cert/cp2/gestionduenave-query/1.0/escalas/convoy/2180</v>
      </c>
      <c r="V423" t="s">
        <v>72</v>
      </c>
    </row>
    <row r="424" spans="2:22" x14ac:dyDescent="0.25">
      <c r="B424" s="45" t="s">
        <v>478</v>
      </c>
      <c r="C424" s="45" t="s">
        <v>22</v>
      </c>
      <c r="D424" s="45" t="s">
        <v>23</v>
      </c>
      <c r="E424" s="45" t="s">
        <v>487</v>
      </c>
      <c r="F424" s="45" t="s">
        <v>25</v>
      </c>
      <c r="G424" s="45" t="s">
        <v>494</v>
      </c>
      <c r="H424" s="45" t="s">
        <v>27</v>
      </c>
      <c r="I424" s="45" t="s">
        <v>28</v>
      </c>
      <c r="J424" s="45">
        <v>101</v>
      </c>
      <c r="K424" s="45" t="s">
        <v>29</v>
      </c>
      <c r="L424" s="45" t="s">
        <v>30</v>
      </c>
      <c r="M424" s="45" t="s">
        <v>31</v>
      </c>
      <c r="N424" s="45">
        <v>20100010136</v>
      </c>
      <c r="O424" s="45" t="str">
        <f t="shared" si="44"/>
        <v>gestionduenave-query</v>
      </c>
      <c r="P424" s="45" t="s">
        <v>494</v>
      </c>
      <c r="Q424" s="46">
        <f t="shared" si="45"/>
        <v>137</v>
      </c>
      <c r="R424" s="46">
        <f t="shared" si="46"/>
        <v>137</v>
      </c>
      <c r="S424" t="str">
        <f t="shared" si="48"/>
        <v xml:space="preserve"> https://gateway-apim-test.vuce.gob.pe/pass-through-https-cert/cp2/gestionduenave-query/1.0/provisiones/estado/S/escala/2180/indicador/E </v>
      </c>
      <c r="T424" t="s">
        <v>494</v>
      </c>
      <c r="U424" t="str">
        <f t="shared" si="47"/>
        <v>https://gateway-apim-test.vuce.gob.pe/pass-through-https-cert/cp2/gestionduenave-query/1.0/provisiones/estado/S/escala/2180/indicador/E</v>
      </c>
      <c r="V424" t="s">
        <v>72</v>
      </c>
    </row>
    <row r="425" spans="2:22" x14ac:dyDescent="0.25">
      <c r="B425" s="45" t="s">
        <v>478</v>
      </c>
      <c r="C425" s="45" t="s">
        <v>22</v>
      </c>
      <c r="D425" s="45" t="s">
        <v>23</v>
      </c>
      <c r="E425" s="45" t="s">
        <v>487</v>
      </c>
      <c r="F425" s="45" t="s">
        <v>25</v>
      </c>
      <c r="G425" s="45" t="s">
        <v>494</v>
      </c>
      <c r="H425" s="45" t="s">
        <v>27</v>
      </c>
      <c r="I425" s="45" t="s">
        <v>28</v>
      </c>
      <c r="J425" s="45">
        <v>101</v>
      </c>
      <c r="K425" s="45" t="s">
        <v>29</v>
      </c>
      <c r="L425" s="45" t="s">
        <v>30</v>
      </c>
      <c r="M425" s="45" t="s">
        <v>31</v>
      </c>
      <c r="N425" s="45">
        <v>20100010136</v>
      </c>
      <c r="O425" s="45" t="str">
        <f t="shared" si="44"/>
        <v>gestionduenave-query</v>
      </c>
      <c r="P425" s="45" t="s">
        <v>494</v>
      </c>
      <c r="Q425" s="46">
        <f t="shared" si="45"/>
        <v>137</v>
      </c>
      <c r="R425" s="46">
        <f t="shared" si="46"/>
        <v>137</v>
      </c>
      <c r="S425" t="str">
        <f t="shared" si="48"/>
        <v xml:space="preserve"> https://gateway-apim-test.vuce.gob.pe/pass-through-https-cert/cp2/gestionduenave-query/1.0/provisiones/estado/S/escala/2180/indicador/E </v>
      </c>
      <c r="T425" t="s">
        <v>494</v>
      </c>
      <c r="U425" t="str">
        <f t="shared" si="47"/>
        <v>https://gateway-apim-test.vuce.gob.pe/pass-through-https-cert/cp2/gestionduenave-query/1.0/provisiones/estado/S/escala/2180/indicador/E</v>
      </c>
      <c r="V425" t="s">
        <v>72</v>
      </c>
    </row>
    <row r="426" spans="2:22" x14ac:dyDescent="0.25">
      <c r="B426" s="45" t="s">
        <v>478</v>
      </c>
      <c r="C426" s="45" t="s">
        <v>22</v>
      </c>
      <c r="D426" s="45" t="s">
        <v>23</v>
      </c>
      <c r="E426" s="45" t="s">
        <v>487</v>
      </c>
      <c r="F426" s="45" t="s">
        <v>25</v>
      </c>
      <c r="G426" s="45" t="s">
        <v>494</v>
      </c>
      <c r="H426" s="45" t="s">
        <v>27</v>
      </c>
      <c r="I426" s="45" t="s">
        <v>28</v>
      </c>
      <c r="J426" s="45">
        <v>101</v>
      </c>
      <c r="K426" s="45" t="s">
        <v>29</v>
      </c>
      <c r="L426" s="45" t="s">
        <v>30</v>
      </c>
      <c r="M426" s="45" t="s">
        <v>31</v>
      </c>
      <c r="N426" s="45">
        <v>20100010136</v>
      </c>
      <c r="O426" s="45" t="str">
        <f t="shared" si="44"/>
        <v>gestionduenave-query</v>
      </c>
      <c r="P426" s="45" t="s">
        <v>494</v>
      </c>
      <c r="Q426" s="46">
        <f t="shared" si="45"/>
        <v>137</v>
      </c>
      <c r="R426" s="46">
        <f t="shared" si="46"/>
        <v>137</v>
      </c>
      <c r="S426" t="str">
        <f t="shared" si="48"/>
        <v xml:space="preserve"> https://gateway-apim-test.vuce.gob.pe/pass-through-https-cert/cp2/gestionduenave-query/1.0/provisiones/estado/S/escala/2180/indicador/E </v>
      </c>
      <c r="T426" t="s">
        <v>494</v>
      </c>
      <c r="U426" t="str">
        <f t="shared" si="47"/>
        <v>https://gateway-apim-test.vuce.gob.pe/pass-through-https-cert/cp2/gestionduenave-query/1.0/provisiones/estado/S/escala/2180/indicador/E</v>
      </c>
      <c r="V426" t="s">
        <v>72</v>
      </c>
    </row>
    <row r="427" spans="2:22" x14ac:dyDescent="0.25">
      <c r="B427" s="45" t="s">
        <v>478</v>
      </c>
      <c r="C427" s="45" t="s">
        <v>22</v>
      </c>
      <c r="D427" s="45" t="s">
        <v>23</v>
      </c>
      <c r="E427" s="45" t="s">
        <v>484</v>
      </c>
      <c r="F427" s="45" t="s">
        <v>25</v>
      </c>
      <c r="G427" s="45" t="s">
        <v>494</v>
      </c>
      <c r="H427" s="45" t="s">
        <v>27</v>
      </c>
      <c r="I427" s="45" t="s">
        <v>28</v>
      </c>
      <c r="J427" s="45">
        <v>101</v>
      </c>
      <c r="K427" s="45" t="s">
        <v>29</v>
      </c>
      <c r="L427" s="45" t="s">
        <v>30</v>
      </c>
      <c r="M427" s="45" t="s">
        <v>31</v>
      </c>
      <c r="N427" s="45">
        <v>20100010136</v>
      </c>
      <c r="O427" s="45" t="str">
        <f t="shared" si="44"/>
        <v>gestionduenave-query</v>
      </c>
      <c r="P427" s="45" t="s">
        <v>494</v>
      </c>
      <c r="Q427" s="46">
        <f t="shared" si="45"/>
        <v>137</v>
      </c>
      <c r="R427" s="46">
        <f t="shared" si="46"/>
        <v>137</v>
      </c>
      <c r="S427" t="str">
        <f t="shared" si="48"/>
        <v xml:space="preserve"> https://gateway-apim-test.vuce.gob.pe/pass-through-https-cert/cp2/gestionduenave-query/1.0/provisiones/estado/S/escala/2180/indicador/E </v>
      </c>
      <c r="T427" t="s">
        <v>494</v>
      </c>
      <c r="U427" t="str">
        <f t="shared" si="47"/>
        <v>https://gateway-apim-test.vuce.gob.pe/pass-through-https-cert/cp2/gestionduenave-query/1.0/provisiones/estado/S/escala/2180/indicador/E</v>
      </c>
      <c r="V427" t="s">
        <v>72</v>
      </c>
    </row>
    <row r="428" spans="2:22" x14ac:dyDescent="0.25">
      <c r="B428" s="45" t="s">
        <v>478</v>
      </c>
      <c r="C428" s="45" t="s">
        <v>22</v>
      </c>
      <c r="D428" s="45" t="s">
        <v>23</v>
      </c>
      <c r="E428" s="45" t="s">
        <v>495</v>
      </c>
      <c r="F428" s="45" t="s">
        <v>25</v>
      </c>
      <c r="G428" s="45" t="s">
        <v>494</v>
      </c>
      <c r="H428" s="45" t="s">
        <v>27</v>
      </c>
      <c r="I428" s="45" t="s">
        <v>28</v>
      </c>
      <c r="J428" s="45">
        <v>101</v>
      </c>
      <c r="K428" s="45" t="s">
        <v>29</v>
      </c>
      <c r="L428" s="45" t="s">
        <v>30</v>
      </c>
      <c r="M428" s="45" t="s">
        <v>31</v>
      </c>
      <c r="N428" s="45">
        <v>20100010136</v>
      </c>
      <c r="O428" s="45" t="str">
        <f t="shared" si="44"/>
        <v>gestionduenave-query</v>
      </c>
      <c r="P428" s="45" t="s">
        <v>494</v>
      </c>
      <c r="Q428" s="46">
        <f t="shared" si="45"/>
        <v>137</v>
      </c>
      <c r="R428" s="46">
        <f t="shared" si="46"/>
        <v>137</v>
      </c>
      <c r="S428" t="str">
        <f t="shared" si="48"/>
        <v xml:space="preserve"> https://gateway-apim-test.vuce.gob.pe/pass-through-https-cert/cp2/gestionduenave-query/1.0/provisiones/estado/S/escala/2180/indicador/E </v>
      </c>
      <c r="T428" t="s">
        <v>494</v>
      </c>
      <c r="U428" t="str">
        <f t="shared" si="47"/>
        <v>https://gateway-apim-test.vuce.gob.pe/pass-through-https-cert/cp2/gestionduenave-query/1.0/provisiones/estado/S/escala/2180/indicador/E</v>
      </c>
      <c r="V428" t="s">
        <v>72</v>
      </c>
    </row>
    <row r="429" spans="2:22" x14ac:dyDescent="0.25">
      <c r="B429" s="45" t="s">
        <v>478</v>
      </c>
      <c r="C429" s="45" t="s">
        <v>22</v>
      </c>
      <c r="D429" s="45" t="s">
        <v>23</v>
      </c>
      <c r="E429" s="45" t="s">
        <v>490</v>
      </c>
      <c r="F429" s="45" t="s">
        <v>25</v>
      </c>
      <c r="G429" s="45" t="s">
        <v>494</v>
      </c>
      <c r="H429" s="45" t="s">
        <v>27</v>
      </c>
      <c r="I429" s="45" t="s">
        <v>28</v>
      </c>
      <c r="J429" s="45">
        <v>101</v>
      </c>
      <c r="K429" s="45" t="s">
        <v>29</v>
      </c>
      <c r="L429" s="45" t="s">
        <v>30</v>
      </c>
      <c r="M429" s="45" t="s">
        <v>31</v>
      </c>
      <c r="N429" s="45">
        <v>20100010136</v>
      </c>
      <c r="O429" s="45" t="str">
        <f t="shared" si="44"/>
        <v>gestionduenave-query</v>
      </c>
      <c r="P429" s="45" t="s">
        <v>494</v>
      </c>
      <c r="Q429" s="46">
        <f t="shared" si="45"/>
        <v>137</v>
      </c>
      <c r="R429" s="46">
        <f t="shared" si="46"/>
        <v>137</v>
      </c>
      <c r="S429" t="str">
        <f t="shared" si="48"/>
        <v xml:space="preserve"> https://gateway-apim-test.vuce.gob.pe/pass-through-https-cert/cp2/gestionduenave-query/1.0/provisiones/estado/S/escala/2180/indicador/E </v>
      </c>
      <c r="T429" t="s">
        <v>494</v>
      </c>
      <c r="U429" t="str">
        <f t="shared" si="47"/>
        <v>https://gateway-apim-test.vuce.gob.pe/pass-through-https-cert/cp2/gestionduenave-query/1.0/provisiones/estado/S/escala/2180/indicador/E</v>
      </c>
      <c r="V429" t="s">
        <v>72</v>
      </c>
    </row>
    <row r="430" spans="2:22" x14ac:dyDescent="0.25">
      <c r="B430" s="45" t="s">
        <v>478</v>
      </c>
      <c r="C430" s="45" t="s">
        <v>22</v>
      </c>
      <c r="D430" s="45" t="s">
        <v>23</v>
      </c>
      <c r="E430" s="45" t="s">
        <v>491</v>
      </c>
      <c r="F430" s="45" t="s">
        <v>25</v>
      </c>
      <c r="G430" s="45" t="s">
        <v>494</v>
      </c>
      <c r="H430" s="45" t="s">
        <v>27</v>
      </c>
      <c r="I430" s="45" t="s">
        <v>28</v>
      </c>
      <c r="J430" s="45">
        <v>101</v>
      </c>
      <c r="K430" s="45" t="s">
        <v>29</v>
      </c>
      <c r="L430" s="45" t="s">
        <v>30</v>
      </c>
      <c r="M430" s="45" t="s">
        <v>31</v>
      </c>
      <c r="N430" s="45">
        <v>20100010136</v>
      </c>
      <c r="O430" s="45" t="str">
        <f t="shared" si="44"/>
        <v>gestionduenave-query</v>
      </c>
      <c r="P430" s="45" t="s">
        <v>494</v>
      </c>
      <c r="Q430" s="46">
        <f t="shared" si="45"/>
        <v>137</v>
      </c>
      <c r="R430" s="46">
        <f t="shared" si="46"/>
        <v>137</v>
      </c>
      <c r="S430" t="str">
        <f t="shared" si="48"/>
        <v xml:space="preserve"> https://gateway-apim-test.vuce.gob.pe/pass-through-https-cert/cp2/gestionduenave-query/1.0/provisiones/estado/S/escala/2180/indicador/E </v>
      </c>
      <c r="T430" t="s">
        <v>494</v>
      </c>
      <c r="U430" t="str">
        <f t="shared" si="47"/>
        <v>https://gateway-apim-test.vuce.gob.pe/pass-through-https-cert/cp2/gestionduenave-query/1.0/provisiones/estado/S/escala/2180/indicador/E</v>
      </c>
      <c r="V430" t="s">
        <v>72</v>
      </c>
    </row>
    <row r="431" spans="2:22" x14ac:dyDescent="0.25">
      <c r="B431" s="45" t="s">
        <v>478</v>
      </c>
      <c r="C431" s="45" t="s">
        <v>22</v>
      </c>
      <c r="D431" s="45" t="s">
        <v>23</v>
      </c>
      <c r="E431" s="45" t="s">
        <v>492</v>
      </c>
      <c r="F431" s="45" t="s">
        <v>25</v>
      </c>
      <c r="G431" s="45" t="s">
        <v>494</v>
      </c>
      <c r="H431" s="45" t="s">
        <v>27</v>
      </c>
      <c r="I431" s="45" t="s">
        <v>28</v>
      </c>
      <c r="J431" s="45">
        <v>101</v>
      </c>
      <c r="K431" s="45" t="s">
        <v>29</v>
      </c>
      <c r="L431" s="45" t="s">
        <v>30</v>
      </c>
      <c r="M431" s="45" t="s">
        <v>31</v>
      </c>
      <c r="N431" s="45">
        <v>20100010136</v>
      </c>
      <c r="O431" s="45" t="str">
        <f t="shared" si="44"/>
        <v>gestionduenave-query</v>
      </c>
      <c r="P431" s="45" t="s">
        <v>494</v>
      </c>
      <c r="Q431" s="46">
        <f t="shared" si="45"/>
        <v>137</v>
      </c>
      <c r="R431" s="46">
        <f t="shared" si="46"/>
        <v>137</v>
      </c>
      <c r="S431" t="str">
        <f t="shared" si="48"/>
        <v xml:space="preserve"> https://gateway-apim-test.vuce.gob.pe/pass-through-https-cert/cp2/gestionduenave-query/1.0/provisiones/estado/S/escala/2180/indicador/E </v>
      </c>
      <c r="T431" t="s">
        <v>494</v>
      </c>
      <c r="U431" t="str">
        <f t="shared" si="47"/>
        <v>https://gateway-apim-test.vuce.gob.pe/pass-through-https-cert/cp2/gestionduenave-query/1.0/provisiones/estado/S/escala/2180/indicador/E</v>
      </c>
      <c r="V431" t="s">
        <v>72</v>
      </c>
    </row>
    <row r="432" spans="2:22" x14ac:dyDescent="0.25">
      <c r="B432" s="45" t="s">
        <v>478</v>
      </c>
      <c r="C432" s="45" t="s">
        <v>22</v>
      </c>
      <c r="D432" s="45" t="s">
        <v>23</v>
      </c>
      <c r="E432" s="45" t="s">
        <v>492</v>
      </c>
      <c r="F432" s="45" t="s">
        <v>25</v>
      </c>
      <c r="G432" s="45" t="s">
        <v>494</v>
      </c>
      <c r="H432" s="45" t="s">
        <v>27</v>
      </c>
      <c r="I432" s="45" t="s">
        <v>28</v>
      </c>
      <c r="J432" s="45">
        <v>101</v>
      </c>
      <c r="K432" s="45" t="s">
        <v>29</v>
      </c>
      <c r="L432" s="45" t="s">
        <v>30</v>
      </c>
      <c r="M432" s="45" t="s">
        <v>31</v>
      </c>
      <c r="N432" s="45">
        <v>20100010136</v>
      </c>
      <c r="O432" s="45" t="str">
        <f t="shared" si="44"/>
        <v>gestionduenave-query</v>
      </c>
      <c r="P432" s="45" t="s">
        <v>494</v>
      </c>
      <c r="Q432" s="46">
        <f t="shared" si="45"/>
        <v>137</v>
      </c>
      <c r="R432" s="46">
        <f t="shared" si="46"/>
        <v>137</v>
      </c>
      <c r="S432" t="str">
        <f t="shared" si="48"/>
        <v xml:space="preserve"> https://gateway-apim-test.vuce.gob.pe/pass-through-https-cert/cp2/gestionduenave-query/1.0/provisiones/estado/S/escala/2180/indicador/E </v>
      </c>
      <c r="T432" t="s">
        <v>494</v>
      </c>
      <c r="U432" t="str">
        <f t="shared" si="47"/>
        <v>https://gateway-apim-test.vuce.gob.pe/pass-through-https-cert/cp2/gestionduenave-query/1.0/provisiones/estado/S/escala/2180/indicador/E</v>
      </c>
      <c r="V432" t="s">
        <v>72</v>
      </c>
    </row>
    <row r="433" spans="2:22" x14ac:dyDescent="0.25">
      <c r="B433" s="45" t="s">
        <v>478</v>
      </c>
      <c r="C433" s="45" t="s">
        <v>22</v>
      </c>
      <c r="D433" s="45" t="s">
        <v>23</v>
      </c>
      <c r="E433" s="45" t="s">
        <v>492</v>
      </c>
      <c r="F433" s="45" t="s">
        <v>25</v>
      </c>
      <c r="G433" s="45" t="s">
        <v>494</v>
      </c>
      <c r="H433" s="45" t="s">
        <v>27</v>
      </c>
      <c r="I433" s="45" t="s">
        <v>28</v>
      </c>
      <c r="J433" s="45">
        <v>101</v>
      </c>
      <c r="K433" s="45" t="s">
        <v>29</v>
      </c>
      <c r="L433" s="45" t="s">
        <v>30</v>
      </c>
      <c r="M433" s="45" t="s">
        <v>31</v>
      </c>
      <c r="N433" s="45">
        <v>20100010136</v>
      </c>
      <c r="O433" s="45" t="str">
        <f t="shared" si="44"/>
        <v>gestionduenave-query</v>
      </c>
      <c r="P433" s="45" t="s">
        <v>494</v>
      </c>
      <c r="Q433" s="46">
        <f t="shared" si="45"/>
        <v>137</v>
      </c>
      <c r="R433" s="46">
        <f t="shared" si="46"/>
        <v>137</v>
      </c>
      <c r="S433" t="str">
        <f t="shared" si="48"/>
        <v xml:space="preserve"> https://gateway-apim-test.vuce.gob.pe/pass-through-https-cert/cp2/gestionduenave-query/1.0/provisiones/estado/S/escala/2180/indicador/E </v>
      </c>
      <c r="T433" t="s">
        <v>494</v>
      </c>
      <c r="U433" t="str">
        <f t="shared" si="47"/>
        <v>https://gateway-apim-test.vuce.gob.pe/pass-through-https-cert/cp2/gestionduenave-query/1.0/provisiones/estado/S/escala/2180/indicador/E</v>
      </c>
      <c r="V433" t="s">
        <v>72</v>
      </c>
    </row>
    <row r="434" spans="2:22" x14ac:dyDescent="0.25">
      <c r="B434" s="45" t="s">
        <v>478</v>
      </c>
      <c r="C434" s="45" t="s">
        <v>22</v>
      </c>
      <c r="D434" s="45" t="s">
        <v>23</v>
      </c>
      <c r="E434" s="45" t="s">
        <v>492</v>
      </c>
      <c r="F434" s="45" t="s">
        <v>25</v>
      </c>
      <c r="G434" s="45" t="s">
        <v>494</v>
      </c>
      <c r="H434" s="45" t="s">
        <v>27</v>
      </c>
      <c r="I434" s="45" t="s">
        <v>28</v>
      </c>
      <c r="J434" s="45">
        <v>101</v>
      </c>
      <c r="K434" s="45" t="s">
        <v>29</v>
      </c>
      <c r="L434" s="45" t="s">
        <v>30</v>
      </c>
      <c r="M434" s="45" t="s">
        <v>31</v>
      </c>
      <c r="N434" s="45">
        <v>20100010136</v>
      </c>
      <c r="O434" s="45" t="str">
        <f t="shared" si="44"/>
        <v>gestionduenave-query</v>
      </c>
      <c r="P434" s="45" t="s">
        <v>494</v>
      </c>
      <c r="Q434" s="46">
        <f t="shared" si="45"/>
        <v>137</v>
      </c>
      <c r="R434" s="46">
        <f t="shared" si="46"/>
        <v>137</v>
      </c>
      <c r="S434" t="str">
        <f t="shared" si="48"/>
        <v xml:space="preserve"> https://gateway-apim-test.vuce.gob.pe/pass-through-https-cert/cp2/gestionduenave-query/1.0/provisiones/estado/S/escala/2180/indicador/E </v>
      </c>
      <c r="T434" t="s">
        <v>494</v>
      </c>
      <c r="U434" t="str">
        <f t="shared" si="47"/>
        <v>https://gateway-apim-test.vuce.gob.pe/pass-through-https-cert/cp2/gestionduenave-query/1.0/provisiones/estado/S/escala/2180/indicador/E</v>
      </c>
      <c r="V434" t="s">
        <v>72</v>
      </c>
    </row>
    <row r="435" spans="2:22" x14ac:dyDescent="0.25">
      <c r="B435" s="45" t="s">
        <v>478</v>
      </c>
      <c r="C435" s="45" t="s">
        <v>22</v>
      </c>
      <c r="D435" s="45" t="s">
        <v>23</v>
      </c>
      <c r="E435" s="45" t="s">
        <v>492</v>
      </c>
      <c r="F435" s="45" t="s">
        <v>25</v>
      </c>
      <c r="G435" s="45" t="s">
        <v>494</v>
      </c>
      <c r="H435" s="45" t="s">
        <v>27</v>
      </c>
      <c r="I435" s="45" t="s">
        <v>28</v>
      </c>
      <c r="J435" s="45">
        <v>101</v>
      </c>
      <c r="K435" s="45" t="s">
        <v>29</v>
      </c>
      <c r="L435" s="45" t="s">
        <v>30</v>
      </c>
      <c r="M435" s="45" t="s">
        <v>31</v>
      </c>
      <c r="N435" s="45">
        <v>20100010136</v>
      </c>
      <c r="O435" s="45" t="str">
        <f t="shared" si="44"/>
        <v>gestionduenave-query</v>
      </c>
      <c r="P435" s="45" t="s">
        <v>494</v>
      </c>
      <c r="Q435" s="46">
        <f t="shared" si="45"/>
        <v>137</v>
      </c>
      <c r="R435" s="46">
        <f t="shared" si="46"/>
        <v>137</v>
      </c>
      <c r="S435" t="str">
        <f t="shared" si="48"/>
        <v xml:space="preserve"> https://gateway-apim-test.vuce.gob.pe/pass-through-https-cert/cp2/gestionduenave-query/1.0/provisiones/estado/S/escala/2180/indicador/E </v>
      </c>
      <c r="T435" t="s">
        <v>494</v>
      </c>
      <c r="U435" t="str">
        <f t="shared" si="47"/>
        <v>https://gateway-apim-test.vuce.gob.pe/pass-through-https-cert/cp2/gestionduenave-query/1.0/provisiones/estado/S/escala/2180/indicador/E</v>
      </c>
      <c r="V435" t="s">
        <v>72</v>
      </c>
    </row>
    <row r="436" spans="2:22" x14ac:dyDescent="0.25">
      <c r="B436" s="45" t="s">
        <v>478</v>
      </c>
      <c r="C436" s="45" t="s">
        <v>22</v>
      </c>
      <c r="D436" s="45" t="s">
        <v>23</v>
      </c>
      <c r="E436" s="45" t="s">
        <v>492</v>
      </c>
      <c r="F436" s="45" t="s">
        <v>25</v>
      </c>
      <c r="G436" s="45" t="s">
        <v>494</v>
      </c>
      <c r="H436" s="45" t="s">
        <v>27</v>
      </c>
      <c r="I436" s="45" t="s">
        <v>28</v>
      </c>
      <c r="J436" s="45">
        <v>101</v>
      </c>
      <c r="K436" s="45" t="s">
        <v>29</v>
      </c>
      <c r="L436" s="45" t="s">
        <v>30</v>
      </c>
      <c r="M436" s="45" t="s">
        <v>31</v>
      </c>
      <c r="N436" s="45">
        <v>20100010136</v>
      </c>
      <c r="O436" s="45" t="str">
        <f t="shared" si="44"/>
        <v>gestionduenave-query</v>
      </c>
      <c r="P436" s="45" t="s">
        <v>494</v>
      </c>
      <c r="Q436" s="46">
        <f t="shared" si="45"/>
        <v>137</v>
      </c>
      <c r="R436" s="46">
        <f t="shared" si="46"/>
        <v>137</v>
      </c>
      <c r="S436" t="str">
        <f t="shared" si="48"/>
        <v xml:space="preserve"> https://gateway-apim-test.vuce.gob.pe/pass-through-https-cert/cp2/gestionduenave-query/1.0/provisiones/estado/S/escala/2180/indicador/E </v>
      </c>
      <c r="T436" t="s">
        <v>494</v>
      </c>
      <c r="U436" t="str">
        <f t="shared" si="47"/>
        <v>https://gateway-apim-test.vuce.gob.pe/pass-through-https-cert/cp2/gestionduenave-query/1.0/provisiones/estado/S/escala/2180/indicador/E</v>
      </c>
      <c r="V436" t="s">
        <v>72</v>
      </c>
    </row>
    <row r="437" spans="2:22" x14ac:dyDescent="0.25">
      <c r="B437" s="45" t="s">
        <v>478</v>
      </c>
      <c r="C437" s="45" t="s">
        <v>22</v>
      </c>
      <c r="D437" s="45" t="s">
        <v>23</v>
      </c>
      <c r="E437" s="45" t="s">
        <v>492</v>
      </c>
      <c r="F437" s="45" t="s">
        <v>25</v>
      </c>
      <c r="G437" s="45" t="s">
        <v>494</v>
      </c>
      <c r="H437" s="45" t="s">
        <v>27</v>
      </c>
      <c r="I437" s="45" t="s">
        <v>28</v>
      </c>
      <c r="J437" s="45">
        <v>101</v>
      </c>
      <c r="K437" s="45" t="s">
        <v>29</v>
      </c>
      <c r="L437" s="45" t="s">
        <v>30</v>
      </c>
      <c r="M437" s="45" t="s">
        <v>31</v>
      </c>
      <c r="N437" s="45">
        <v>20100010136</v>
      </c>
      <c r="O437" s="45" t="str">
        <f t="shared" si="44"/>
        <v>gestionduenave-query</v>
      </c>
      <c r="P437" s="45" t="s">
        <v>494</v>
      </c>
      <c r="Q437" s="46">
        <f t="shared" si="45"/>
        <v>137</v>
      </c>
      <c r="R437" s="46">
        <f t="shared" si="46"/>
        <v>137</v>
      </c>
      <c r="S437" t="str">
        <f t="shared" si="48"/>
        <v xml:space="preserve"> https://gateway-apim-test.vuce.gob.pe/pass-through-https-cert/cp2/gestionduenave-query/1.0/provisiones/estado/S/escala/2180/indicador/E </v>
      </c>
      <c r="T437" t="s">
        <v>494</v>
      </c>
      <c r="U437" t="str">
        <f t="shared" si="47"/>
        <v>https://gateway-apim-test.vuce.gob.pe/pass-through-https-cert/cp2/gestionduenave-query/1.0/provisiones/estado/S/escala/2180/indicador/E</v>
      </c>
      <c r="V437" t="s">
        <v>72</v>
      </c>
    </row>
    <row r="438" spans="2:22" x14ac:dyDescent="0.25">
      <c r="B438" s="45" t="s">
        <v>478</v>
      </c>
      <c r="C438" s="45" t="s">
        <v>22</v>
      </c>
      <c r="D438" s="45" t="s">
        <v>23</v>
      </c>
      <c r="E438" s="45" t="s">
        <v>492</v>
      </c>
      <c r="F438" s="45" t="s">
        <v>25</v>
      </c>
      <c r="G438" s="45" t="s">
        <v>494</v>
      </c>
      <c r="H438" s="45" t="s">
        <v>27</v>
      </c>
      <c r="I438" s="45" t="s">
        <v>28</v>
      </c>
      <c r="J438" s="45">
        <v>101</v>
      </c>
      <c r="K438" s="45" t="s">
        <v>29</v>
      </c>
      <c r="L438" s="45" t="s">
        <v>30</v>
      </c>
      <c r="M438" s="45" t="s">
        <v>31</v>
      </c>
      <c r="N438" s="45">
        <v>20100010136</v>
      </c>
      <c r="O438" s="45" t="str">
        <f t="shared" si="44"/>
        <v>gestionduenave-query</v>
      </c>
      <c r="P438" s="45" t="s">
        <v>494</v>
      </c>
      <c r="Q438" s="46">
        <f t="shared" si="45"/>
        <v>137</v>
      </c>
      <c r="R438" s="46">
        <f t="shared" si="46"/>
        <v>137</v>
      </c>
      <c r="S438" t="str">
        <f t="shared" si="48"/>
        <v xml:space="preserve"> https://gateway-apim-test.vuce.gob.pe/pass-through-https-cert/cp2/gestionduenave-query/1.0/provisiones/estado/S/escala/2180/indicador/E </v>
      </c>
      <c r="T438" t="s">
        <v>494</v>
      </c>
      <c r="U438" t="str">
        <f t="shared" si="47"/>
        <v>https://gateway-apim-test.vuce.gob.pe/pass-through-https-cert/cp2/gestionduenave-query/1.0/provisiones/estado/S/escala/2180/indicador/E</v>
      </c>
      <c r="V438" t="s">
        <v>72</v>
      </c>
    </row>
    <row r="439" spans="2:22" x14ac:dyDescent="0.25">
      <c r="B439" s="45" t="s">
        <v>478</v>
      </c>
      <c r="C439" s="45" t="s">
        <v>22</v>
      </c>
      <c r="D439" s="45" t="s">
        <v>23</v>
      </c>
      <c r="E439" s="45" t="s">
        <v>492</v>
      </c>
      <c r="F439" s="45" t="s">
        <v>25</v>
      </c>
      <c r="G439" s="45" t="s">
        <v>494</v>
      </c>
      <c r="H439" s="45" t="s">
        <v>27</v>
      </c>
      <c r="I439" s="45" t="s">
        <v>28</v>
      </c>
      <c r="J439" s="45">
        <v>101</v>
      </c>
      <c r="K439" s="45" t="s">
        <v>29</v>
      </c>
      <c r="L439" s="45" t="s">
        <v>30</v>
      </c>
      <c r="M439" s="45" t="s">
        <v>31</v>
      </c>
      <c r="N439" s="45">
        <v>20100010136</v>
      </c>
      <c r="O439" s="45" t="str">
        <f t="shared" si="44"/>
        <v>gestionduenave-query</v>
      </c>
      <c r="P439" s="45" t="s">
        <v>494</v>
      </c>
      <c r="Q439" s="46">
        <f t="shared" si="45"/>
        <v>137</v>
      </c>
      <c r="R439" s="46">
        <f t="shared" si="46"/>
        <v>137</v>
      </c>
      <c r="S439" t="str">
        <f t="shared" si="48"/>
        <v xml:space="preserve"> https://gateway-apim-test.vuce.gob.pe/pass-through-https-cert/cp2/gestionduenave-query/1.0/provisiones/estado/S/escala/2180/indicador/E </v>
      </c>
      <c r="T439" t="s">
        <v>494</v>
      </c>
      <c r="U439" t="str">
        <f t="shared" si="47"/>
        <v>https://gateway-apim-test.vuce.gob.pe/pass-through-https-cert/cp2/gestionduenave-query/1.0/provisiones/estado/S/escala/2180/indicador/E</v>
      </c>
      <c r="V439" t="s">
        <v>72</v>
      </c>
    </row>
    <row r="440" spans="2:22" x14ac:dyDescent="0.25">
      <c r="B440" s="45" t="s">
        <v>478</v>
      </c>
      <c r="C440" s="45" t="s">
        <v>22</v>
      </c>
      <c r="D440" s="45" t="s">
        <v>23</v>
      </c>
      <c r="E440" s="45" t="s">
        <v>492</v>
      </c>
      <c r="F440" s="45" t="s">
        <v>25</v>
      </c>
      <c r="G440" s="45" t="s">
        <v>494</v>
      </c>
      <c r="H440" s="45" t="s">
        <v>27</v>
      </c>
      <c r="I440" s="45" t="s">
        <v>28</v>
      </c>
      <c r="J440" s="45">
        <v>101</v>
      </c>
      <c r="K440" s="45" t="s">
        <v>29</v>
      </c>
      <c r="L440" s="45" t="s">
        <v>30</v>
      </c>
      <c r="M440" s="45" t="s">
        <v>31</v>
      </c>
      <c r="N440" s="45">
        <v>20100010136</v>
      </c>
      <c r="O440" s="45" t="str">
        <f t="shared" si="44"/>
        <v>gestionduenave-query</v>
      </c>
      <c r="P440" s="45" t="s">
        <v>494</v>
      </c>
      <c r="Q440" s="46">
        <f t="shared" si="45"/>
        <v>137</v>
      </c>
      <c r="R440" s="46">
        <f t="shared" si="46"/>
        <v>137</v>
      </c>
      <c r="S440" t="str">
        <f t="shared" si="48"/>
        <v xml:space="preserve"> https://gateway-apim-test.vuce.gob.pe/pass-through-https-cert/cp2/gestionduenave-query/1.0/provisiones/estado/S/escala/2180/indicador/E </v>
      </c>
      <c r="T440" t="s">
        <v>494</v>
      </c>
      <c r="U440" t="str">
        <f t="shared" si="47"/>
        <v>https://gateway-apim-test.vuce.gob.pe/pass-through-https-cert/cp2/gestionduenave-query/1.0/provisiones/estado/S/escala/2180/indicador/E</v>
      </c>
      <c r="V440" t="s">
        <v>72</v>
      </c>
    </row>
    <row r="441" spans="2:22" x14ac:dyDescent="0.25">
      <c r="B441" s="45" t="s">
        <v>478</v>
      </c>
      <c r="C441" s="45" t="s">
        <v>22</v>
      </c>
      <c r="D441" s="45" t="s">
        <v>23</v>
      </c>
      <c r="E441" s="45" t="s">
        <v>492</v>
      </c>
      <c r="F441" s="45" t="s">
        <v>25</v>
      </c>
      <c r="G441" s="45" t="s">
        <v>494</v>
      </c>
      <c r="H441" s="45" t="s">
        <v>27</v>
      </c>
      <c r="I441" s="45" t="s">
        <v>28</v>
      </c>
      <c r="J441" s="45">
        <v>101</v>
      </c>
      <c r="K441" s="45" t="s">
        <v>29</v>
      </c>
      <c r="L441" s="45" t="s">
        <v>30</v>
      </c>
      <c r="M441" s="45" t="s">
        <v>31</v>
      </c>
      <c r="N441" s="45">
        <v>20100010136</v>
      </c>
      <c r="O441" s="45" t="str">
        <f t="shared" si="44"/>
        <v>gestionduenave-query</v>
      </c>
      <c r="P441" s="45" t="s">
        <v>494</v>
      </c>
      <c r="Q441" s="46">
        <f t="shared" si="45"/>
        <v>137</v>
      </c>
      <c r="R441" s="46">
        <f t="shared" si="46"/>
        <v>137</v>
      </c>
      <c r="S441" t="str">
        <f t="shared" si="48"/>
        <v xml:space="preserve"> https://gateway-apim-test.vuce.gob.pe/pass-through-https-cert/cp2/gestionduenave-query/1.0/provisiones/estado/S/escala/2180/indicador/E </v>
      </c>
      <c r="T441" t="s">
        <v>494</v>
      </c>
      <c r="U441" t="str">
        <f t="shared" si="47"/>
        <v>https://gateway-apim-test.vuce.gob.pe/pass-through-https-cert/cp2/gestionduenave-query/1.0/provisiones/estado/S/escala/2180/indicador/E</v>
      </c>
      <c r="V441" t="s">
        <v>72</v>
      </c>
    </row>
    <row r="442" spans="2:22" x14ac:dyDescent="0.25">
      <c r="B442" s="45" t="s">
        <v>478</v>
      </c>
      <c r="C442" s="45" t="s">
        <v>22</v>
      </c>
      <c r="D442" s="45" t="s">
        <v>23</v>
      </c>
      <c r="E442" s="45" t="s">
        <v>492</v>
      </c>
      <c r="F442" s="45" t="s">
        <v>25</v>
      </c>
      <c r="G442" s="45" t="s">
        <v>494</v>
      </c>
      <c r="H442" s="45" t="s">
        <v>27</v>
      </c>
      <c r="I442" s="45" t="s">
        <v>28</v>
      </c>
      <c r="J442" s="45">
        <v>101</v>
      </c>
      <c r="K442" s="45" t="s">
        <v>29</v>
      </c>
      <c r="L442" s="45" t="s">
        <v>30</v>
      </c>
      <c r="M442" s="45" t="s">
        <v>31</v>
      </c>
      <c r="N442" s="45">
        <v>20100010136</v>
      </c>
      <c r="O442" s="45" t="str">
        <f t="shared" si="44"/>
        <v>gestionduenave-query</v>
      </c>
      <c r="P442" s="45" t="s">
        <v>494</v>
      </c>
      <c r="Q442" s="46">
        <f t="shared" si="45"/>
        <v>137</v>
      </c>
      <c r="R442" s="46">
        <f t="shared" si="46"/>
        <v>137</v>
      </c>
      <c r="S442" t="str">
        <f t="shared" si="48"/>
        <v xml:space="preserve"> https://gateway-apim-test.vuce.gob.pe/pass-through-https-cert/cp2/gestionduenave-query/1.0/provisiones/estado/S/escala/2180/indicador/E </v>
      </c>
      <c r="T442" t="s">
        <v>494</v>
      </c>
      <c r="U442" t="str">
        <f t="shared" si="47"/>
        <v>https://gateway-apim-test.vuce.gob.pe/pass-through-https-cert/cp2/gestionduenave-query/1.0/provisiones/estado/S/escala/2180/indicador/E</v>
      </c>
      <c r="V442" t="s">
        <v>72</v>
      </c>
    </row>
    <row r="443" spans="2:22" x14ac:dyDescent="0.25">
      <c r="B443" s="45" t="s">
        <v>478</v>
      </c>
      <c r="C443" s="45" t="s">
        <v>22</v>
      </c>
      <c r="D443" s="45" t="s">
        <v>23</v>
      </c>
      <c r="E443" s="45" t="s">
        <v>492</v>
      </c>
      <c r="F443" s="45" t="s">
        <v>25</v>
      </c>
      <c r="G443" s="45" t="s">
        <v>494</v>
      </c>
      <c r="H443" s="45" t="s">
        <v>27</v>
      </c>
      <c r="I443" s="45" t="s">
        <v>28</v>
      </c>
      <c r="J443" s="45">
        <v>101</v>
      </c>
      <c r="K443" s="45" t="s">
        <v>29</v>
      </c>
      <c r="L443" s="45" t="s">
        <v>30</v>
      </c>
      <c r="M443" s="45" t="s">
        <v>31</v>
      </c>
      <c r="N443" s="45">
        <v>20100010136</v>
      </c>
      <c r="O443" s="45" t="str">
        <f t="shared" si="44"/>
        <v>gestionduenave-query</v>
      </c>
      <c r="P443" s="45" t="s">
        <v>494</v>
      </c>
      <c r="Q443" s="46">
        <f t="shared" si="45"/>
        <v>137</v>
      </c>
      <c r="R443" s="46">
        <f t="shared" si="46"/>
        <v>137</v>
      </c>
      <c r="S443" t="str">
        <f t="shared" si="48"/>
        <v xml:space="preserve"> https://gateway-apim-test.vuce.gob.pe/pass-through-https-cert/cp2/gestionduenave-query/1.0/provisiones/estado/S/escala/2180/indicador/E </v>
      </c>
      <c r="T443" t="s">
        <v>494</v>
      </c>
      <c r="U443" t="str">
        <f t="shared" si="47"/>
        <v>https://gateway-apim-test.vuce.gob.pe/pass-through-https-cert/cp2/gestionduenave-query/1.0/provisiones/estado/S/escala/2180/indicador/E</v>
      </c>
      <c r="V443" t="s">
        <v>72</v>
      </c>
    </row>
    <row r="444" spans="2:22" x14ac:dyDescent="0.25">
      <c r="B444" s="45" t="s">
        <v>478</v>
      </c>
      <c r="C444" s="45" t="s">
        <v>22</v>
      </c>
      <c r="D444" s="45" t="s">
        <v>23</v>
      </c>
      <c r="E444" s="45" t="s">
        <v>492</v>
      </c>
      <c r="F444" s="45" t="s">
        <v>25</v>
      </c>
      <c r="G444" s="45" t="s">
        <v>494</v>
      </c>
      <c r="H444" s="45" t="s">
        <v>27</v>
      </c>
      <c r="I444" s="45" t="s">
        <v>28</v>
      </c>
      <c r="J444" s="45">
        <v>101</v>
      </c>
      <c r="K444" s="45" t="s">
        <v>29</v>
      </c>
      <c r="L444" s="45" t="s">
        <v>30</v>
      </c>
      <c r="M444" s="45" t="s">
        <v>31</v>
      </c>
      <c r="N444" s="45">
        <v>20100010136</v>
      </c>
      <c r="O444" s="45" t="str">
        <f t="shared" si="44"/>
        <v>gestionduenave-query</v>
      </c>
      <c r="P444" s="45" t="s">
        <v>494</v>
      </c>
      <c r="Q444" s="46">
        <f t="shared" si="45"/>
        <v>137</v>
      </c>
      <c r="R444" s="46">
        <f t="shared" si="46"/>
        <v>137</v>
      </c>
      <c r="S444" t="str">
        <f t="shared" si="48"/>
        <v xml:space="preserve"> https://gateway-apim-test.vuce.gob.pe/pass-through-https-cert/cp2/gestionduenave-query/1.0/provisiones/estado/S/escala/2180/indicador/E </v>
      </c>
      <c r="T444" t="s">
        <v>494</v>
      </c>
      <c r="U444" t="str">
        <f t="shared" si="47"/>
        <v>https://gateway-apim-test.vuce.gob.pe/pass-through-https-cert/cp2/gestionduenave-query/1.0/provisiones/estado/S/escala/2180/indicador/E</v>
      </c>
      <c r="V444" t="s">
        <v>72</v>
      </c>
    </row>
    <row r="445" spans="2:22" x14ac:dyDescent="0.25">
      <c r="B445" s="45" t="s">
        <v>478</v>
      </c>
      <c r="C445" s="45" t="s">
        <v>22</v>
      </c>
      <c r="D445" s="45" t="s">
        <v>23</v>
      </c>
      <c r="E445" s="45" t="s">
        <v>492</v>
      </c>
      <c r="F445" s="45" t="s">
        <v>25</v>
      </c>
      <c r="G445" s="45" t="s">
        <v>494</v>
      </c>
      <c r="H445" s="45" t="s">
        <v>27</v>
      </c>
      <c r="I445" s="45" t="s">
        <v>28</v>
      </c>
      <c r="J445" s="45">
        <v>101</v>
      </c>
      <c r="K445" s="45" t="s">
        <v>29</v>
      </c>
      <c r="L445" s="45" t="s">
        <v>30</v>
      </c>
      <c r="M445" s="45" t="s">
        <v>31</v>
      </c>
      <c r="N445" s="45">
        <v>20100010136</v>
      </c>
      <c r="O445" s="45" t="str">
        <f t="shared" si="44"/>
        <v>gestionduenave-query</v>
      </c>
      <c r="P445" s="45" t="s">
        <v>494</v>
      </c>
      <c r="Q445" s="46">
        <f t="shared" si="45"/>
        <v>137</v>
      </c>
      <c r="R445" s="46">
        <f t="shared" si="46"/>
        <v>137</v>
      </c>
      <c r="S445" t="str">
        <f t="shared" si="48"/>
        <v xml:space="preserve"> https://gateway-apim-test.vuce.gob.pe/pass-through-https-cert/cp2/gestionduenave-query/1.0/provisiones/estado/S/escala/2180/indicador/E </v>
      </c>
      <c r="T445" t="s">
        <v>494</v>
      </c>
      <c r="U445" t="str">
        <f t="shared" si="47"/>
        <v>https://gateway-apim-test.vuce.gob.pe/pass-through-https-cert/cp2/gestionduenave-query/1.0/provisiones/estado/S/escala/2180/indicador/E</v>
      </c>
      <c r="V445" t="s">
        <v>72</v>
      </c>
    </row>
    <row r="446" spans="2:22" x14ac:dyDescent="0.25">
      <c r="B446" s="45" t="s">
        <v>478</v>
      </c>
      <c r="C446" s="45" t="s">
        <v>22</v>
      </c>
      <c r="D446" s="45" t="s">
        <v>23</v>
      </c>
      <c r="E446" s="45" t="s">
        <v>493</v>
      </c>
      <c r="F446" s="45" t="s">
        <v>25</v>
      </c>
      <c r="G446" s="45" t="s">
        <v>494</v>
      </c>
      <c r="H446" s="45" t="s">
        <v>27</v>
      </c>
      <c r="I446" s="45" t="s">
        <v>28</v>
      </c>
      <c r="J446" s="45">
        <v>101</v>
      </c>
      <c r="K446" s="45" t="s">
        <v>29</v>
      </c>
      <c r="L446" s="45" t="s">
        <v>30</v>
      </c>
      <c r="M446" s="45" t="s">
        <v>31</v>
      </c>
      <c r="N446" s="45">
        <v>20100010136</v>
      </c>
      <c r="O446" s="45" t="str">
        <f t="shared" si="44"/>
        <v>gestionduenave-query</v>
      </c>
      <c r="P446" s="45" t="s">
        <v>494</v>
      </c>
      <c r="Q446" s="46">
        <f t="shared" si="45"/>
        <v>137</v>
      </c>
      <c r="R446" s="46">
        <f t="shared" si="46"/>
        <v>137</v>
      </c>
      <c r="S446" t="str">
        <f t="shared" si="48"/>
        <v xml:space="preserve"> https://gateway-apim-test.vuce.gob.pe/pass-through-https-cert/cp2/gestionduenave-query/1.0/provisiones/estado/S/escala/2180/indicador/E </v>
      </c>
      <c r="T446" t="s">
        <v>494</v>
      </c>
      <c r="U446" t="str">
        <f t="shared" si="47"/>
        <v>https://gateway-apim-test.vuce.gob.pe/pass-through-https-cert/cp2/gestionduenave-query/1.0/provisiones/estado/S/escala/2180/indicador/E</v>
      </c>
      <c r="V446" t="s">
        <v>72</v>
      </c>
    </row>
    <row r="447" spans="2:22" x14ac:dyDescent="0.25">
      <c r="B447" s="45" t="s">
        <v>478</v>
      </c>
      <c r="C447" s="45" t="s">
        <v>22</v>
      </c>
      <c r="D447" s="45" t="s">
        <v>23</v>
      </c>
      <c r="E447" s="45" t="s">
        <v>493</v>
      </c>
      <c r="F447" s="45" t="s">
        <v>25</v>
      </c>
      <c r="G447" s="45" t="s">
        <v>494</v>
      </c>
      <c r="H447" s="45" t="s">
        <v>27</v>
      </c>
      <c r="I447" s="45" t="s">
        <v>28</v>
      </c>
      <c r="J447" s="45">
        <v>101</v>
      </c>
      <c r="K447" s="45" t="s">
        <v>29</v>
      </c>
      <c r="L447" s="45" t="s">
        <v>30</v>
      </c>
      <c r="M447" s="45" t="s">
        <v>31</v>
      </c>
      <c r="N447" s="45">
        <v>20100010136</v>
      </c>
      <c r="O447" s="45" t="str">
        <f t="shared" si="44"/>
        <v>gestionduenave-query</v>
      </c>
      <c r="P447" s="45" t="s">
        <v>494</v>
      </c>
      <c r="Q447" s="46">
        <f t="shared" si="45"/>
        <v>137</v>
      </c>
      <c r="R447" s="46">
        <f t="shared" si="46"/>
        <v>137</v>
      </c>
      <c r="S447" t="str">
        <f t="shared" si="48"/>
        <v xml:space="preserve"> https://gateway-apim-test.vuce.gob.pe/pass-through-https-cert/cp2/gestionduenave-query/1.0/provisiones/estado/S/escala/2180/indicador/E </v>
      </c>
      <c r="T447" t="s">
        <v>494</v>
      </c>
      <c r="U447" t="str">
        <f t="shared" si="47"/>
        <v>https://gateway-apim-test.vuce.gob.pe/pass-through-https-cert/cp2/gestionduenave-query/1.0/provisiones/estado/S/escala/2180/indicador/E</v>
      </c>
      <c r="V447" t="s">
        <v>72</v>
      </c>
    </row>
    <row r="448" spans="2:22" x14ac:dyDescent="0.25">
      <c r="B448" s="45" t="s">
        <v>478</v>
      </c>
      <c r="C448" s="45" t="s">
        <v>22</v>
      </c>
      <c r="D448" s="45" t="s">
        <v>23</v>
      </c>
      <c r="E448" s="45" t="s">
        <v>493</v>
      </c>
      <c r="F448" s="45" t="s">
        <v>25</v>
      </c>
      <c r="G448" s="45" t="s">
        <v>494</v>
      </c>
      <c r="H448" s="45" t="s">
        <v>27</v>
      </c>
      <c r="I448" s="45" t="s">
        <v>28</v>
      </c>
      <c r="J448" s="45">
        <v>101</v>
      </c>
      <c r="K448" s="45" t="s">
        <v>29</v>
      </c>
      <c r="L448" s="45" t="s">
        <v>30</v>
      </c>
      <c r="M448" s="45" t="s">
        <v>31</v>
      </c>
      <c r="N448" s="45">
        <v>20100010136</v>
      </c>
      <c r="O448" s="45" t="str">
        <f t="shared" si="44"/>
        <v>gestionduenave-query</v>
      </c>
      <c r="P448" s="45" t="s">
        <v>494</v>
      </c>
      <c r="Q448" s="46">
        <f t="shared" si="45"/>
        <v>137</v>
      </c>
      <c r="R448" s="46">
        <f t="shared" si="46"/>
        <v>137</v>
      </c>
      <c r="S448" t="str">
        <f t="shared" si="48"/>
        <v xml:space="preserve"> https://gateway-apim-test.vuce.gob.pe/pass-through-https-cert/cp2/gestionduenave-query/1.0/provisiones/estado/S/escala/2180/indicador/E </v>
      </c>
      <c r="T448" t="s">
        <v>494</v>
      </c>
      <c r="U448" t="str">
        <f t="shared" si="47"/>
        <v>https://gateway-apim-test.vuce.gob.pe/pass-through-https-cert/cp2/gestionduenave-query/1.0/provisiones/estado/S/escala/2180/indicador/E</v>
      </c>
      <c r="V448" t="s">
        <v>72</v>
      </c>
    </row>
    <row r="449" spans="2:22" x14ac:dyDescent="0.25">
      <c r="B449" s="45" t="s">
        <v>478</v>
      </c>
      <c r="C449" s="45" t="s">
        <v>22</v>
      </c>
      <c r="D449" s="45" t="s">
        <v>23</v>
      </c>
      <c r="E449" s="45" t="s">
        <v>493</v>
      </c>
      <c r="F449" s="45" t="s">
        <v>25</v>
      </c>
      <c r="G449" s="45" t="s">
        <v>494</v>
      </c>
      <c r="H449" s="45" t="s">
        <v>27</v>
      </c>
      <c r="I449" s="45" t="s">
        <v>28</v>
      </c>
      <c r="J449" s="45">
        <v>101</v>
      </c>
      <c r="K449" s="45" t="s">
        <v>29</v>
      </c>
      <c r="L449" s="45" t="s">
        <v>30</v>
      </c>
      <c r="M449" s="45" t="s">
        <v>31</v>
      </c>
      <c r="N449" s="45">
        <v>20100010136</v>
      </c>
      <c r="O449" s="45" t="str">
        <f t="shared" si="44"/>
        <v>gestionduenave-query</v>
      </c>
      <c r="P449" s="45" t="s">
        <v>494</v>
      </c>
      <c r="Q449" s="46">
        <f t="shared" si="45"/>
        <v>137</v>
      </c>
      <c r="R449" s="46">
        <f t="shared" si="46"/>
        <v>137</v>
      </c>
      <c r="S449" t="str">
        <f t="shared" si="48"/>
        <v xml:space="preserve"> https://gateway-apim-test.vuce.gob.pe/pass-through-https-cert/cp2/gestionduenave-query/1.0/provisiones/estado/S/escala/2180/indicador/E </v>
      </c>
      <c r="T449" t="s">
        <v>494</v>
      </c>
      <c r="U449" t="str">
        <f t="shared" si="47"/>
        <v>https://gateway-apim-test.vuce.gob.pe/pass-through-https-cert/cp2/gestionduenave-query/1.0/provisiones/estado/S/escala/2180/indicador/E</v>
      </c>
      <c r="V449" t="s">
        <v>72</v>
      </c>
    </row>
    <row r="450" spans="2:22" x14ac:dyDescent="0.25">
      <c r="B450" s="45" t="s">
        <v>478</v>
      </c>
      <c r="C450" s="45" t="s">
        <v>22</v>
      </c>
      <c r="D450" s="45" t="s">
        <v>23</v>
      </c>
      <c r="E450" s="45" t="s">
        <v>493</v>
      </c>
      <c r="F450" s="45" t="s">
        <v>25</v>
      </c>
      <c r="G450" s="45" t="s">
        <v>494</v>
      </c>
      <c r="H450" s="45" t="s">
        <v>27</v>
      </c>
      <c r="I450" s="45" t="s">
        <v>28</v>
      </c>
      <c r="J450" s="45">
        <v>101</v>
      </c>
      <c r="K450" s="45" t="s">
        <v>29</v>
      </c>
      <c r="L450" s="45" t="s">
        <v>30</v>
      </c>
      <c r="M450" s="45" t="s">
        <v>31</v>
      </c>
      <c r="N450" s="45">
        <v>20100010136</v>
      </c>
      <c r="O450" s="45" t="str">
        <f t="shared" ref="O450:O513" si="49">MID(G450,FIND("/cp2/",G450)+5,FIND("/",G450,FIND("/cp2/",G450)+5)-FIND("/cp2/",G450)-5)</f>
        <v>gestionduenave-query</v>
      </c>
      <c r="P450" s="45" t="s">
        <v>494</v>
      </c>
      <c r="Q450" s="46">
        <f t="shared" ref="Q450:Q513" si="50">LEN(P450)</f>
        <v>137</v>
      </c>
      <c r="R450" s="46">
        <f t="shared" ref="R450:R513" si="51">LEN(S450)</f>
        <v>137</v>
      </c>
      <c r="S450" t="str">
        <f t="shared" si="48"/>
        <v xml:space="preserve"> https://gateway-apim-test.vuce.gob.pe/pass-through-https-cert/cp2/gestionduenave-query/1.0/provisiones/estado/S/escala/2180/indicador/E </v>
      </c>
      <c r="T450" t="s">
        <v>494</v>
      </c>
      <c r="U450" t="str">
        <f t="shared" si="47"/>
        <v>https://gateway-apim-test.vuce.gob.pe/pass-through-https-cert/cp2/gestionduenave-query/1.0/provisiones/estado/S/escala/2180/indicador/E</v>
      </c>
      <c r="V450" t="s">
        <v>72</v>
      </c>
    </row>
    <row r="451" spans="2:22" x14ac:dyDescent="0.25">
      <c r="B451" s="45" t="s">
        <v>478</v>
      </c>
      <c r="C451" s="45" t="s">
        <v>22</v>
      </c>
      <c r="D451" s="45" t="s">
        <v>23</v>
      </c>
      <c r="E451" s="45" t="s">
        <v>493</v>
      </c>
      <c r="F451" s="45" t="s">
        <v>25</v>
      </c>
      <c r="G451" s="45" t="s">
        <v>494</v>
      </c>
      <c r="H451" s="45" t="s">
        <v>27</v>
      </c>
      <c r="I451" s="45" t="s">
        <v>28</v>
      </c>
      <c r="J451" s="45">
        <v>101</v>
      </c>
      <c r="K451" s="45" t="s">
        <v>29</v>
      </c>
      <c r="L451" s="45" t="s">
        <v>30</v>
      </c>
      <c r="M451" s="45" t="s">
        <v>31</v>
      </c>
      <c r="N451" s="45">
        <v>20100010136</v>
      </c>
      <c r="O451" s="45" t="str">
        <f t="shared" si="49"/>
        <v>gestionduenave-query</v>
      </c>
      <c r="P451" s="45" t="s">
        <v>494</v>
      </c>
      <c r="Q451" s="46">
        <f t="shared" si="50"/>
        <v>137</v>
      </c>
      <c r="R451" s="46">
        <f t="shared" si="51"/>
        <v>137</v>
      </c>
      <c r="S451" t="str">
        <f t="shared" si="48"/>
        <v xml:space="preserve"> https://gateway-apim-test.vuce.gob.pe/pass-through-https-cert/cp2/gestionduenave-query/1.0/provisiones/estado/S/escala/2180/indicador/E </v>
      </c>
      <c r="T451" t="s">
        <v>494</v>
      </c>
      <c r="U451" t="str">
        <f t="shared" ref="U451:U514" si="52">TRIM(T451)</f>
        <v>https://gateway-apim-test.vuce.gob.pe/pass-through-https-cert/cp2/gestionduenave-query/1.0/provisiones/estado/S/escala/2180/indicador/E</v>
      </c>
      <c r="V451" t="s">
        <v>72</v>
      </c>
    </row>
    <row r="452" spans="2:22" x14ac:dyDescent="0.25">
      <c r="B452" s="45" t="s">
        <v>478</v>
      </c>
      <c r="C452" s="45" t="s">
        <v>22</v>
      </c>
      <c r="D452" s="45" t="s">
        <v>23</v>
      </c>
      <c r="E452" s="45" t="s">
        <v>493</v>
      </c>
      <c r="F452" s="45" t="s">
        <v>25</v>
      </c>
      <c r="G452" s="45" t="s">
        <v>494</v>
      </c>
      <c r="H452" s="45" t="s">
        <v>27</v>
      </c>
      <c r="I452" s="45" t="s">
        <v>28</v>
      </c>
      <c r="J452" s="45">
        <v>101</v>
      </c>
      <c r="K452" s="45" t="s">
        <v>29</v>
      </c>
      <c r="L452" s="45" t="s">
        <v>30</v>
      </c>
      <c r="M452" s="45" t="s">
        <v>31</v>
      </c>
      <c r="N452" s="45">
        <v>20100010136</v>
      </c>
      <c r="O452" s="45" t="str">
        <f t="shared" si="49"/>
        <v>gestionduenave-query</v>
      </c>
      <c r="P452" s="45" t="s">
        <v>494</v>
      </c>
      <c r="Q452" s="46">
        <f t="shared" si="50"/>
        <v>137</v>
      </c>
      <c r="R452" s="46">
        <f t="shared" si="51"/>
        <v>137</v>
      </c>
      <c r="S452" t="str">
        <f t="shared" si="48"/>
        <v xml:space="preserve"> https://gateway-apim-test.vuce.gob.pe/pass-through-https-cert/cp2/gestionduenave-query/1.0/provisiones/estado/S/escala/2180/indicador/E </v>
      </c>
      <c r="T452" t="s">
        <v>494</v>
      </c>
      <c r="U452" t="str">
        <f t="shared" si="52"/>
        <v>https://gateway-apim-test.vuce.gob.pe/pass-through-https-cert/cp2/gestionduenave-query/1.0/provisiones/estado/S/escala/2180/indicador/E</v>
      </c>
      <c r="V452" t="s">
        <v>72</v>
      </c>
    </row>
    <row r="453" spans="2:22" x14ac:dyDescent="0.25">
      <c r="B453" s="45" t="s">
        <v>478</v>
      </c>
      <c r="C453" s="45" t="s">
        <v>22</v>
      </c>
      <c r="D453" s="45" t="s">
        <v>23</v>
      </c>
      <c r="E453" s="45" t="s">
        <v>493</v>
      </c>
      <c r="F453" s="45" t="s">
        <v>25</v>
      </c>
      <c r="G453" s="45" t="s">
        <v>494</v>
      </c>
      <c r="H453" s="45" t="s">
        <v>27</v>
      </c>
      <c r="I453" s="45" t="s">
        <v>28</v>
      </c>
      <c r="J453" s="45">
        <v>101</v>
      </c>
      <c r="K453" s="45" t="s">
        <v>29</v>
      </c>
      <c r="L453" s="45" t="s">
        <v>30</v>
      </c>
      <c r="M453" s="45" t="s">
        <v>31</v>
      </c>
      <c r="N453" s="45">
        <v>20100010136</v>
      </c>
      <c r="O453" s="45" t="str">
        <f t="shared" si="49"/>
        <v>gestionduenave-query</v>
      </c>
      <c r="P453" s="45" t="s">
        <v>494</v>
      </c>
      <c r="Q453" s="46">
        <f t="shared" si="50"/>
        <v>137</v>
      </c>
      <c r="R453" s="46">
        <f t="shared" si="51"/>
        <v>137</v>
      </c>
      <c r="S453" t="str">
        <f t="shared" si="48"/>
        <v xml:space="preserve"> https://gateway-apim-test.vuce.gob.pe/pass-through-https-cert/cp2/gestionduenave-query/1.0/provisiones/estado/S/escala/2180/indicador/E </v>
      </c>
      <c r="T453" t="s">
        <v>494</v>
      </c>
      <c r="U453" t="str">
        <f t="shared" si="52"/>
        <v>https://gateway-apim-test.vuce.gob.pe/pass-through-https-cert/cp2/gestionduenave-query/1.0/provisiones/estado/S/escala/2180/indicador/E</v>
      </c>
      <c r="V453" t="s">
        <v>72</v>
      </c>
    </row>
    <row r="454" spans="2:22" x14ac:dyDescent="0.25">
      <c r="B454" s="45" t="s">
        <v>478</v>
      </c>
      <c r="C454" s="45" t="s">
        <v>22</v>
      </c>
      <c r="D454" s="45" t="s">
        <v>23</v>
      </c>
      <c r="E454" s="45" t="s">
        <v>493</v>
      </c>
      <c r="F454" s="45" t="s">
        <v>25</v>
      </c>
      <c r="G454" s="45" t="s">
        <v>494</v>
      </c>
      <c r="H454" s="45" t="s">
        <v>27</v>
      </c>
      <c r="I454" s="45" t="s">
        <v>28</v>
      </c>
      <c r="J454" s="45">
        <v>101</v>
      </c>
      <c r="K454" s="45" t="s">
        <v>29</v>
      </c>
      <c r="L454" s="45" t="s">
        <v>30</v>
      </c>
      <c r="M454" s="45" t="s">
        <v>31</v>
      </c>
      <c r="N454" s="45">
        <v>20100010136</v>
      </c>
      <c r="O454" s="45" t="str">
        <f t="shared" si="49"/>
        <v>gestionduenave-query</v>
      </c>
      <c r="P454" s="45" t="s">
        <v>494</v>
      </c>
      <c r="Q454" s="46">
        <f t="shared" si="50"/>
        <v>137</v>
      </c>
      <c r="R454" s="46">
        <f t="shared" si="51"/>
        <v>137</v>
      </c>
      <c r="S454" t="str">
        <f t="shared" si="48"/>
        <v xml:space="preserve"> https://gateway-apim-test.vuce.gob.pe/pass-through-https-cert/cp2/gestionduenave-query/1.0/provisiones/estado/S/escala/2180/indicador/E </v>
      </c>
      <c r="T454" t="s">
        <v>494</v>
      </c>
      <c r="U454" t="str">
        <f t="shared" si="52"/>
        <v>https://gateway-apim-test.vuce.gob.pe/pass-through-https-cert/cp2/gestionduenave-query/1.0/provisiones/estado/S/escala/2180/indicador/E</v>
      </c>
      <c r="V454" t="s">
        <v>72</v>
      </c>
    </row>
    <row r="455" spans="2:22" x14ac:dyDescent="0.25">
      <c r="B455" s="45" t="s">
        <v>478</v>
      </c>
      <c r="C455" s="45" t="s">
        <v>22</v>
      </c>
      <c r="D455" s="45" t="s">
        <v>23</v>
      </c>
      <c r="E455" s="45" t="s">
        <v>493</v>
      </c>
      <c r="F455" s="45" t="s">
        <v>25</v>
      </c>
      <c r="G455" s="45" t="s">
        <v>494</v>
      </c>
      <c r="H455" s="45" t="s">
        <v>27</v>
      </c>
      <c r="I455" s="45" t="s">
        <v>28</v>
      </c>
      <c r="J455" s="45">
        <v>101</v>
      </c>
      <c r="K455" s="45" t="s">
        <v>29</v>
      </c>
      <c r="L455" s="45" t="s">
        <v>30</v>
      </c>
      <c r="M455" s="45" t="s">
        <v>31</v>
      </c>
      <c r="N455" s="45">
        <v>20100010136</v>
      </c>
      <c r="O455" s="45" t="str">
        <f t="shared" si="49"/>
        <v>gestionduenave-query</v>
      </c>
      <c r="P455" s="45" t="s">
        <v>494</v>
      </c>
      <c r="Q455" s="46">
        <f t="shared" si="50"/>
        <v>137</v>
      </c>
      <c r="R455" s="46">
        <f t="shared" si="51"/>
        <v>137</v>
      </c>
      <c r="S455" t="str">
        <f t="shared" si="48"/>
        <v xml:space="preserve"> https://gateway-apim-test.vuce.gob.pe/pass-through-https-cert/cp2/gestionduenave-query/1.0/provisiones/estado/S/escala/2180/indicador/E </v>
      </c>
      <c r="T455" t="s">
        <v>494</v>
      </c>
      <c r="U455" t="str">
        <f t="shared" si="52"/>
        <v>https://gateway-apim-test.vuce.gob.pe/pass-through-https-cert/cp2/gestionduenave-query/1.0/provisiones/estado/S/escala/2180/indicador/E</v>
      </c>
      <c r="V455" t="s">
        <v>72</v>
      </c>
    </row>
    <row r="456" spans="2:22" x14ac:dyDescent="0.25">
      <c r="B456" s="45" t="s">
        <v>478</v>
      </c>
      <c r="C456" s="45" t="s">
        <v>22</v>
      </c>
      <c r="D456" s="45" t="s">
        <v>23</v>
      </c>
      <c r="E456" s="45" t="s">
        <v>493</v>
      </c>
      <c r="F456" s="45" t="s">
        <v>25</v>
      </c>
      <c r="G456" s="45" t="s">
        <v>494</v>
      </c>
      <c r="H456" s="45" t="s">
        <v>27</v>
      </c>
      <c r="I456" s="45" t="s">
        <v>28</v>
      </c>
      <c r="J456" s="45">
        <v>101</v>
      </c>
      <c r="K456" s="45" t="s">
        <v>29</v>
      </c>
      <c r="L456" s="45" t="s">
        <v>30</v>
      </c>
      <c r="M456" s="45" t="s">
        <v>31</v>
      </c>
      <c r="N456" s="45">
        <v>20100010136</v>
      </c>
      <c r="O456" s="45" t="str">
        <f t="shared" si="49"/>
        <v>gestionduenave-query</v>
      </c>
      <c r="P456" s="45" t="s">
        <v>494</v>
      </c>
      <c r="Q456" s="46">
        <f t="shared" si="50"/>
        <v>137</v>
      </c>
      <c r="R456" s="46">
        <f t="shared" si="51"/>
        <v>137</v>
      </c>
      <c r="S456" t="str">
        <f t="shared" si="48"/>
        <v xml:space="preserve"> https://gateway-apim-test.vuce.gob.pe/pass-through-https-cert/cp2/gestionduenave-query/1.0/provisiones/estado/S/escala/2180/indicador/E </v>
      </c>
      <c r="T456" t="s">
        <v>494</v>
      </c>
      <c r="U456" t="str">
        <f t="shared" si="52"/>
        <v>https://gateway-apim-test.vuce.gob.pe/pass-through-https-cert/cp2/gestionduenave-query/1.0/provisiones/estado/S/escala/2180/indicador/E</v>
      </c>
      <c r="V456" t="s">
        <v>72</v>
      </c>
    </row>
    <row r="457" spans="2:22" x14ac:dyDescent="0.25">
      <c r="B457" s="45" t="s">
        <v>478</v>
      </c>
      <c r="C457" s="45" t="s">
        <v>22</v>
      </c>
      <c r="D457" s="45" t="s">
        <v>23</v>
      </c>
      <c r="E457" s="45" t="s">
        <v>493</v>
      </c>
      <c r="F457" s="45" t="s">
        <v>25</v>
      </c>
      <c r="G457" s="45" t="s">
        <v>494</v>
      </c>
      <c r="H457" s="45" t="s">
        <v>27</v>
      </c>
      <c r="I457" s="45" t="s">
        <v>28</v>
      </c>
      <c r="J457" s="45">
        <v>101</v>
      </c>
      <c r="K457" s="45" t="s">
        <v>29</v>
      </c>
      <c r="L457" s="45" t="s">
        <v>30</v>
      </c>
      <c r="M457" s="45" t="s">
        <v>31</v>
      </c>
      <c r="N457" s="45">
        <v>20100010136</v>
      </c>
      <c r="O457" s="45" t="str">
        <f t="shared" si="49"/>
        <v>gestionduenave-query</v>
      </c>
      <c r="P457" s="45" t="s">
        <v>494</v>
      </c>
      <c r="Q457" s="46">
        <f t="shared" si="50"/>
        <v>137</v>
      </c>
      <c r="R457" s="46">
        <f t="shared" si="51"/>
        <v>137</v>
      </c>
      <c r="S457" t="str">
        <f t="shared" si="48"/>
        <v xml:space="preserve"> https://gateway-apim-test.vuce.gob.pe/pass-through-https-cert/cp2/gestionduenave-query/1.0/provisiones/estado/S/escala/2180/indicador/E </v>
      </c>
      <c r="T457" t="s">
        <v>494</v>
      </c>
      <c r="U457" t="str">
        <f t="shared" si="52"/>
        <v>https://gateway-apim-test.vuce.gob.pe/pass-through-https-cert/cp2/gestionduenave-query/1.0/provisiones/estado/S/escala/2180/indicador/E</v>
      </c>
      <c r="V457" t="s">
        <v>72</v>
      </c>
    </row>
    <row r="458" spans="2:22" x14ac:dyDescent="0.25">
      <c r="B458" s="45" t="s">
        <v>478</v>
      </c>
      <c r="C458" s="45" t="s">
        <v>22</v>
      </c>
      <c r="D458" s="45" t="s">
        <v>23</v>
      </c>
      <c r="E458" s="45" t="s">
        <v>493</v>
      </c>
      <c r="F458" s="45" t="s">
        <v>25</v>
      </c>
      <c r="G458" s="45" t="s">
        <v>494</v>
      </c>
      <c r="H458" s="45" t="s">
        <v>27</v>
      </c>
      <c r="I458" s="45" t="s">
        <v>28</v>
      </c>
      <c r="J458" s="45">
        <v>101</v>
      </c>
      <c r="K458" s="45" t="s">
        <v>29</v>
      </c>
      <c r="L458" s="45" t="s">
        <v>30</v>
      </c>
      <c r="M458" s="45" t="s">
        <v>31</v>
      </c>
      <c r="N458" s="45">
        <v>20100010136</v>
      </c>
      <c r="O458" s="45" t="str">
        <f t="shared" si="49"/>
        <v>gestionduenave-query</v>
      </c>
      <c r="P458" s="45" t="s">
        <v>494</v>
      </c>
      <c r="Q458" s="46">
        <f t="shared" si="50"/>
        <v>137</v>
      </c>
      <c r="R458" s="46">
        <f t="shared" si="51"/>
        <v>137</v>
      </c>
      <c r="S458" t="str">
        <f t="shared" si="48"/>
        <v xml:space="preserve"> https://gateway-apim-test.vuce.gob.pe/pass-through-https-cert/cp2/gestionduenave-query/1.0/provisiones/estado/S/escala/2180/indicador/E </v>
      </c>
      <c r="T458" t="s">
        <v>494</v>
      </c>
      <c r="U458" t="str">
        <f t="shared" si="52"/>
        <v>https://gateway-apim-test.vuce.gob.pe/pass-through-https-cert/cp2/gestionduenave-query/1.0/provisiones/estado/S/escala/2180/indicador/E</v>
      </c>
      <c r="V458" t="s">
        <v>72</v>
      </c>
    </row>
    <row r="459" spans="2:22" x14ac:dyDescent="0.25">
      <c r="B459" s="45" t="s">
        <v>478</v>
      </c>
      <c r="C459" s="45" t="s">
        <v>22</v>
      </c>
      <c r="D459" s="45" t="s">
        <v>23</v>
      </c>
      <c r="E459" s="45" t="s">
        <v>493</v>
      </c>
      <c r="F459" s="45" t="s">
        <v>25</v>
      </c>
      <c r="G459" s="45" t="s">
        <v>494</v>
      </c>
      <c r="H459" s="45" t="s">
        <v>27</v>
      </c>
      <c r="I459" s="45" t="s">
        <v>28</v>
      </c>
      <c r="J459" s="45">
        <v>101</v>
      </c>
      <c r="K459" s="45" t="s">
        <v>29</v>
      </c>
      <c r="L459" s="45" t="s">
        <v>30</v>
      </c>
      <c r="M459" s="45" t="s">
        <v>31</v>
      </c>
      <c r="N459" s="45">
        <v>20100010136</v>
      </c>
      <c r="O459" s="45" t="str">
        <f t="shared" si="49"/>
        <v>gestionduenave-query</v>
      </c>
      <c r="P459" s="45" t="s">
        <v>494</v>
      </c>
      <c r="Q459" s="46">
        <f t="shared" si="50"/>
        <v>137</v>
      </c>
      <c r="R459" s="46">
        <f t="shared" si="51"/>
        <v>137</v>
      </c>
      <c r="S459" t="str">
        <f t="shared" si="48"/>
        <v xml:space="preserve"> https://gateway-apim-test.vuce.gob.pe/pass-through-https-cert/cp2/gestionduenave-query/1.0/provisiones/estado/S/escala/2180/indicador/E </v>
      </c>
      <c r="T459" t="s">
        <v>494</v>
      </c>
      <c r="U459" t="str">
        <f t="shared" si="52"/>
        <v>https://gateway-apim-test.vuce.gob.pe/pass-through-https-cert/cp2/gestionduenave-query/1.0/provisiones/estado/S/escala/2180/indicador/E</v>
      </c>
      <c r="V459" t="s">
        <v>72</v>
      </c>
    </row>
    <row r="460" spans="2:22" x14ac:dyDescent="0.25">
      <c r="B460" s="45" t="s">
        <v>478</v>
      </c>
      <c r="C460" s="45" t="s">
        <v>22</v>
      </c>
      <c r="D460" s="45" t="s">
        <v>23</v>
      </c>
      <c r="E460" s="45" t="s">
        <v>493</v>
      </c>
      <c r="F460" s="45" t="s">
        <v>25</v>
      </c>
      <c r="G460" s="45" t="s">
        <v>494</v>
      </c>
      <c r="H460" s="45" t="s">
        <v>27</v>
      </c>
      <c r="I460" s="45" t="s">
        <v>28</v>
      </c>
      <c r="J460" s="45">
        <v>101</v>
      </c>
      <c r="K460" s="45" t="s">
        <v>29</v>
      </c>
      <c r="L460" s="45" t="s">
        <v>30</v>
      </c>
      <c r="M460" s="45" t="s">
        <v>31</v>
      </c>
      <c r="N460" s="45">
        <v>20100010136</v>
      </c>
      <c r="O460" s="45" t="str">
        <f t="shared" si="49"/>
        <v>gestionduenave-query</v>
      </c>
      <c r="P460" s="45" t="s">
        <v>494</v>
      </c>
      <c r="Q460" s="46">
        <f t="shared" si="50"/>
        <v>137</v>
      </c>
      <c r="R460" s="46">
        <f t="shared" si="51"/>
        <v>137</v>
      </c>
      <c r="S460" t="str">
        <f t="shared" si="48"/>
        <v xml:space="preserve"> https://gateway-apim-test.vuce.gob.pe/pass-through-https-cert/cp2/gestionduenave-query/1.0/provisiones/estado/S/escala/2180/indicador/E </v>
      </c>
      <c r="T460" t="s">
        <v>494</v>
      </c>
      <c r="U460" t="str">
        <f t="shared" si="52"/>
        <v>https://gateway-apim-test.vuce.gob.pe/pass-through-https-cert/cp2/gestionduenave-query/1.0/provisiones/estado/S/escala/2180/indicador/E</v>
      </c>
      <c r="V460" t="s">
        <v>72</v>
      </c>
    </row>
    <row r="461" spans="2:22" x14ac:dyDescent="0.25">
      <c r="B461" s="45" t="s">
        <v>478</v>
      </c>
      <c r="C461" s="45" t="s">
        <v>22</v>
      </c>
      <c r="D461" s="45" t="s">
        <v>23</v>
      </c>
      <c r="E461" s="45" t="s">
        <v>496</v>
      </c>
      <c r="F461" s="45" t="s">
        <v>25</v>
      </c>
      <c r="G461" s="45" t="s">
        <v>497</v>
      </c>
      <c r="H461" s="45" t="s">
        <v>27</v>
      </c>
      <c r="I461" s="45" t="s">
        <v>28</v>
      </c>
      <c r="J461" s="45">
        <v>101</v>
      </c>
      <c r="K461" s="45" t="s">
        <v>29</v>
      </c>
      <c r="L461" s="45" t="s">
        <v>30</v>
      </c>
      <c r="M461" s="45" t="s">
        <v>31</v>
      </c>
      <c r="N461" s="45">
        <v>20100010136</v>
      </c>
      <c r="O461" s="45" t="str">
        <f t="shared" si="49"/>
        <v>gestionduenave-query</v>
      </c>
      <c r="P461" s="45" t="s">
        <v>497</v>
      </c>
      <c r="Q461" s="46">
        <f t="shared" si="50"/>
        <v>125</v>
      </c>
      <c r="R461" s="46">
        <f t="shared" si="51"/>
        <v>125</v>
      </c>
      <c r="S461" t="str">
        <f t="shared" si="48"/>
        <v xml:space="preserve"> https://gateway-apim-test.vuce.gob.pe/pass-through-https-cert/cp2/gestionduenave-query/1.0/provisiones/files/provision.xlsx </v>
      </c>
      <c r="T461" t="s">
        <v>497</v>
      </c>
      <c r="U461" t="str">
        <f t="shared" si="52"/>
        <v>https://gateway-apim-test.vuce.gob.pe/pass-through-https-cert/cp2/gestionduenave-query/1.0/provisiones/files/provision.xlsx</v>
      </c>
      <c r="V461" t="s">
        <v>72</v>
      </c>
    </row>
    <row r="462" spans="2:22" x14ac:dyDescent="0.25">
      <c r="B462" s="45" t="s">
        <v>478</v>
      </c>
      <c r="C462" s="45" t="s">
        <v>22</v>
      </c>
      <c r="D462" s="45" t="s">
        <v>23</v>
      </c>
      <c r="E462" s="45" t="s">
        <v>487</v>
      </c>
      <c r="F462" s="45" t="s">
        <v>25</v>
      </c>
      <c r="G462" s="45" t="s">
        <v>498</v>
      </c>
      <c r="H462" s="45" t="s">
        <v>27</v>
      </c>
      <c r="I462" s="45" t="s">
        <v>28</v>
      </c>
      <c r="J462" s="45">
        <v>101</v>
      </c>
      <c r="K462" s="45" t="s">
        <v>29</v>
      </c>
      <c r="L462" s="45" t="s">
        <v>30</v>
      </c>
      <c r="M462" s="45" t="s">
        <v>31</v>
      </c>
      <c r="N462" s="45">
        <v>20100010136</v>
      </c>
      <c r="O462" s="45" t="str">
        <f t="shared" si="49"/>
        <v>gestionduenave-query</v>
      </c>
      <c r="P462" s="45" t="s">
        <v>498</v>
      </c>
      <c r="Q462" s="46">
        <f t="shared" si="50"/>
        <v>116</v>
      </c>
      <c r="R462" s="46">
        <f t="shared" si="51"/>
        <v>116</v>
      </c>
      <c r="S462" t="str">
        <f t="shared" si="48"/>
        <v xml:space="preserve"> https://gateway-apim-test.vuce.gob.pe/pass-through-https-cert/cp2/gestionduenave-query/1.0/provisiones/status/2180 </v>
      </c>
      <c r="T462" t="s">
        <v>498</v>
      </c>
      <c r="U462" t="str">
        <f t="shared" si="52"/>
        <v>https://gateway-apim-test.vuce.gob.pe/pass-through-https-cert/cp2/gestionduenave-query/1.0/provisiones/status/2180</v>
      </c>
      <c r="V462" t="s">
        <v>72</v>
      </c>
    </row>
    <row r="463" spans="2:22" x14ac:dyDescent="0.25">
      <c r="B463" s="45" t="s">
        <v>478</v>
      </c>
      <c r="C463" s="45" t="s">
        <v>22</v>
      </c>
      <c r="D463" s="45" t="s">
        <v>23</v>
      </c>
      <c r="E463" s="45" t="s">
        <v>492</v>
      </c>
      <c r="F463" s="45" t="s">
        <v>90</v>
      </c>
      <c r="G463" s="45" t="s">
        <v>91</v>
      </c>
      <c r="H463" s="45" t="s">
        <v>499</v>
      </c>
      <c r="I463" s="45" t="s">
        <v>28</v>
      </c>
      <c r="J463" s="45">
        <v>101</v>
      </c>
      <c r="K463" s="45" t="s">
        <v>29</v>
      </c>
      <c r="L463" s="45" t="s">
        <v>30</v>
      </c>
      <c r="M463" s="45" t="s">
        <v>93</v>
      </c>
      <c r="N463" s="45">
        <v>20100010136</v>
      </c>
      <c r="O463" s="45" t="str">
        <f t="shared" si="49"/>
        <v>processdue</v>
      </c>
      <c r="P463" s="45" t="s">
        <v>91</v>
      </c>
      <c r="Q463" s="46">
        <f t="shared" si="50"/>
        <v>95</v>
      </c>
      <c r="R463" s="46">
        <f t="shared" si="51"/>
        <v>95</v>
      </c>
      <c r="S463" t="str">
        <f t="shared" si="48"/>
        <v xml:space="preserve"> https://gateway-apim-test.vuce.gob.pe/pass-through-https-cert/cp2/processdue/1.0/camunda/init </v>
      </c>
      <c r="T463" t="s">
        <v>91</v>
      </c>
      <c r="U463" t="str">
        <f t="shared" si="52"/>
        <v>https://gateway-apim-test.vuce.gob.pe/pass-through-https-cert/cp2/processdue/1.0/camunda/init</v>
      </c>
      <c r="V463" t="s">
        <v>94</v>
      </c>
    </row>
    <row r="464" spans="2:22" x14ac:dyDescent="0.25">
      <c r="B464" s="45" t="s">
        <v>478</v>
      </c>
      <c r="C464" s="45" t="s">
        <v>22</v>
      </c>
      <c r="D464" s="45" t="s">
        <v>23</v>
      </c>
      <c r="E464" s="45" t="s">
        <v>493</v>
      </c>
      <c r="F464" s="45" t="s">
        <v>90</v>
      </c>
      <c r="G464" s="45" t="s">
        <v>91</v>
      </c>
      <c r="H464" s="45" t="s">
        <v>500</v>
      </c>
      <c r="I464" s="45" t="s">
        <v>28</v>
      </c>
      <c r="J464" s="45">
        <v>101</v>
      </c>
      <c r="K464" s="45" t="s">
        <v>29</v>
      </c>
      <c r="L464" s="45" t="s">
        <v>30</v>
      </c>
      <c r="M464" s="45" t="s">
        <v>93</v>
      </c>
      <c r="N464" s="45">
        <v>20100010136</v>
      </c>
      <c r="O464" s="45" t="str">
        <f t="shared" si="49"/>
        <v>processdue</v>
      </c>
      <c r="P464" s="45" t="s">
        <v>91</v>
      </c>
      <c r="Q464" s="46">
        <f t="shared" si="50"/>
        <v>95</v>
      </c>
      <c r="R464" s="46">
        <f t="shared" si="51"/>
        <v>95</v>
      </c>
      <c r="S464" t="str">
        <f t="shared" si="48"/>
        <v xml:space="preserve"> https://gateway-apim-test.vuce.gob.pe/pass-through-https-cert/cp2/processdue/1.0/camunda/init </v>
      </c>
      <c r="T464" t="s">
        <v>91</v>
      </c>
      <c r="U464" t="str">
        <f t="shared" si="52"/>
        <v>https://gateway-apim-test.vuce.gob.pe/pass-through-https-cert/cp2/processdue/1.0/camunda/init</v>
      </c>
      <c r="V464" t="s">
        <v>94</v>
      </c>
    </row>
    <row r="465" spans="2:22" x14ac:dyDescent="0.25">
      <c r="B465" s="45" t="s">
        <v>501</v>
      </c>
      <c r="C465" s="45" t="s">
        <v>22</v>
      </c>
      <c r="D465" s="45" t="s">
        <v>23</v>
      </c>
      <c r="E465" s="45" t="s">
        <v>502</v>
      </c>
      <c r="F465" s="45" t="s">
        <v>61</v>
      </c>
      <c r="G465" s="45" t="s">
        <v>503</v>
      </c>
      <c r="H465" s="45" t="s">
        <v>504</v>
      </c>
      <c r="I465" s="45" t="s">
        <v>505</v>
      </c>
      <c r="J465" s="45">
        <v>107</v>
      </c>
      <c r="K465" s="45" t="s">
        <v>506</v>
      </c>
      <c r="L465" s="45" t="s">
        <v>30</v>
      </c>
      <c r="M465" s="45" t="s">
        <v>93</v>
      </c>
      <c r="N465" s="45">
        <v>20131312955</v>
      </c>
      <c r="O465" s="45" t="str">
        <f t="shared" si="49"/>
        <v>gestionduenave-command</v>
      </c>
      <c r="P465" s="45" t="s">
        <v>507</v>
      </c>
      <c r="Q465" s="46">
        <f t="shared" si="50"/>
        <v>109</v>
      </c>
      <c r="R465" s="46">
        <f t="shared" si="51"/>
        <v>109</v>
      </c>
      <c r="S465" t="str">
        <f t="shared" si="48"/>
        <v xml:space="preserve">https://gateway-apim-test.vuce.gob.pe/pass-through-https-cert/cp2/gestionduenave-command/1.0/escala-revision </v>
      </c>
      <c r="T465" t="s">
        <v>507</v>
      </c>
      <c r="U465" t="str">
        <f t="shared" si="52"/>
        <v>https://gateway-apim-test.vuce.gob.pe/pass-through-https-cert/cp2/gestionduenave-command/1.0/escala-revision</v>
      </c>
      <c r="V465" t="s">
        <v>146</v>
      </c>
    </row>
    <row r="466" spans="2:22" x14ac:dyDescent="0.25">
      <c r="B466" s="45" t="s">
        <v>501</v>
      </c>
      <c r="C466" s="45" t="s">
        <v>22</v>
      </c>
      <c r="D466" s="45" t="s">
        <v>23</v>
      </c>
      <c r="E466" s="45" t="s">
        <v>508</v>
      </c>
      <c r="F466" s="45" t="s">
        <v>25</v>
      </c>
      <c r="G466" s="45" t="s">
        <v>509</v>
      </c>
      <c r="H466" s="45" t="s">
        <v>27</v>
      </c>
      <c r="I466" s="45" t="s">
        <v>505</v>
      </c>
      <c r="J466" s="45">
        <v>107</v>
      </c>
      <c r="K466" s="45" t="s">
        <v>506</v>
      </c>
      <c r="L466" s="45" t="s">
        <v>30</v>
      </c>
      <c r="M466" s="45" t="s">
        <v>31</v>
      </c>
      <c r="N466" s="45">
        <v>20131312955</v>
      </c>
      <c r="O466" s="45" t="str">
        <f t="shared" si="49"/>
        <v>gestionduenave-query</v>
      </c>
      <c r="P466" s="45" t="s">
        <v>509</v>
      </c>
      <c r="Q466" s="46">
        <f t="shared" si="50"/>
        <v>125</v>
      </c>
      <c r="R466" s="46">
        <f t="shared" si="51"/>
        <v>109</v>
      </c>
      <c r="S466" t="str">
        <f t="shared" ref="S466:S471" si="53">MID(P466,1,109)</f>
        <v xml:space="preserve"> https://gateway-apim-test.vuce.gob.pe/pass-through-https-cert/cp2/gestionduenave-query/1.0/agency/findByRuc?</v>
      </c>
      <c r="T466" t="s">
        <v>510</v>
      </c>
      <c r="U466" t="str">
        <f t="shared" si="52"/>
        <v>https://gateway-apim-test.vuce.gob.pe/pass-through-https-cert/cp2/gestionduenave-query/1.0/agency/findByRuc?</v>
      </c>
      <c r="V466" t="s">
        <v>72</v>
      </c>
    </row>
    <row r="467" spans="2:22" x14ac:dyDescent="0.25">
      <c r="B467" s="45" t="s">
        <v>501</v>
      </c>
      <c r="C467" s="45" t="s">
        <v>22</v>
      </c>
      <c r="D467" s="45" t="s">
        <v>23</v>
      </c>
      <c r="E467" s="45" t="s">
        <v>502</v>
      </c>
      <c r="F467" s="45" t="s">
        <v>25</v>
      </c>
      <c r="G467" s="45" t="s">
        <v>509</v>
      </c>
      <c r="H467" s="45" t="s">
        <v>27</v>
      </c>
      <c r="I467" s="45" t="s">
        <v>505</v>
      </c>
      <c r="J467" s="45">
        <v>107</v>
      </c>
      <c r="K467" s="45" t="s">
        <v>506</v>
      </c>
      <c r="L467" s="45" t="s">
        <v>30</v>
      </c>
      <c r="M467" s="45" t="s">
        <v>31</v>
      </c>
      <c r="N467" s="45">
        <v>20131312955</v>
      </c>
      <c r="O467" s="45" t="str">
        <f t="shared" si="49"/>
        <v>gestionduenave-query</v>
      </c>
      <c r="P467" s="45" t="s">
        <v>509</v>
      </c>
      <c r="Q467" s="46">
        <f t="shared" si="50"/>
        <v>125</v>
      </c>
      <c r="R467" s="46">
        <f t="shared" si="51"/>
        <v>109</v>
      </c>
      <c r="S467" t="str">
        <f t="shared" si="53"/>
        <v xml:space="preserve"> https://gateway-apim-test.vuce.gob.pe/pass-through-https-cert/cp2/gestionduenave-query/1.0/agency/findByRuc?</v>
      </c>
      <c r="T467" t="s">
        <v>510</v>
      </c>
      <c r="U467" t="str">
        <f t="shared" si="52"/>
        <v>https://gateway-apim-test.vuce.gob.pe/pass-through-https-cert/cp2/gestionduenave-query/1.0/agency/findByRuc?</v>
      </c>
      <c r="V467" t="s">
        <v>72</v>
      </c>
    </row>
    <row r="468" spans="2:22" x14ac:dyDescent="0.25">
      <c r="B468" s="45" t="s">
        <v>501</v>
      </c>
      <c r="C468" s="45" t="s">
        <v>22</v>
      </c>
      <c r="D468" s="45" t="s">
        <v>23</v>
      </c>
      <c r="E468" s="45" t="s">
        <v>502</v>
      </c>
      <c r="F468" s="45" t="s">
        <v>25</v>
      </c>
      <c r="G468" s="45" t="s">
        <v>511</v>
      </c>
      <c r="H468" s="45" t="s">
        <v>27</v>
      </c>
      <c r="I468" s="45" t="s">
        <v>505</v>
      </c>
      <c r="J468" s="45">
        <v>107</v>
      </c>
      <c r="K468" s="45" t="s">
        <v>506</v>
      </c>
      <c r="L468" s="45" t="s">
        <v>30</v>
      </c>
      <c r="M468" s="45" t="s">
        <v>31</v>
      </c>
      <c r="N468" s="45">
        <v>20131312955</v>
      </c>
      <c r="O468" s="45" t="str">
        <f t="shared" si="49"/>
        <v>gestionduenave-query</v>
      </c>
      <c r="P468" s="45" t="s">
        <v>511</v>
      </c>
      <c r="Q468" s="46">
        <f t="shared" si="50"/>
        <v>125</v>
      </c>
      <c r="R468" s="46">
        <f t="shared" si="51"/>
        <v>109</v>
      </c>
      <c r="S468" t="str">
        <f t="shared" si="53"/>
        <v xml:space="preserve"> https://gateway-apim-test.vuce.gob.pe/pass-through-https-cert/cp2/gestionduenave-query/1.0/agency/findByRuc?</v>
      </c>
      <c r="T468" t="s">
        <v>510</v>
      </c>
      <c r="U468" t="str">
        <f t="shared" si="52"/>
        <v>https://gateway-apim-test.vuce.gob.pe/pass-through-https-cert/cp2/gestionduenave-query/1.0/agency/findByRuc?</v>
      </c>
      <c r="V468" t="s">
        <v>72</v>
      </c>
    </row>
    <row r="469" spans="2:22" x14ac:dyDescent="0.25">
      <c r="B469" s="45" t="s">
        <v>501</v>
      </c>
      <c r="C469" s="45" t="s">
        <v>22</v>
      </c>
      <c r="D469" s="45" t="s">
        <v>23</v>
      </c>
      <c r="E469" s="45" t="s">
        <v>502</v>
      </c>
      <c r="F469" s="45" t="s">
        <v>25</v>
      </c>
      <c r="G469" s="45" t="s">
        <v>512</v>
      </c>
      <c r="H469" s="45" t="s">
        <v>27</v>
      </c>
      <c r="I469" s="45" t="s">
        <v>505</v>
      </c>
      <c r="J469" s="45">
        <v>107</v>
      </c>
      <c r="K469" s="45" t="s">
        <v>506</v>
      </c>
      <c r="L469" s="45" t="s">
        <v>30</v>
      </c>
      <c r="M469" s="45" t="s">
        <v>31</v>
      </c>
      <c r="N469" s="45">
        <v>20131312955</v>
      </c>
      <c r="O469" s="45" t="str">
        <f t="shared" si="49"/>
        <v>gestionduenave-query</v>
      </c>
      <c r="P469" s="45" t="s">
        <v>512</v>
      </c>
      <c r="Q469" s="46">
        <f t="shared" si="50"/>
        <v>125</v>
      </c>
      <c r="R469" s="46">
        <f t="shared" si="51"/>
        <v>109</v>
      </c>
      <c r="S469" t="str">
        <f t="shared" si="53"/>
        <v xml:space="preserve"> https://gateway-apim-test.vuce.gob.pe/pass-through-https-cert/cp2/gestionduenave-query/1.0/agency/findByRuc?</v>
      </c>
      <c r="T469" t="s">
        <v>510</v>
      </c>
      <c r="U469" t="str">
        <f t="shared" si="52"/>
        <v>https://gateway-apim-test.vuce.gob.pe/pass-through-https-cert/cp2/gestionduenave-query/1.0/agency/findByRuc?</v>
      </c>
      <c r="V469" t="s">
        <v>72</v>
      </c>
    </row>
    <row r="470" spans="2:22" x14ac:dyDescent="0.25">
      <c r="B470" s="45" t="s">
        <v>501</v>
      </c>
      <c r="C470" s="45" t="s">
        <v>22</v>
      </c>
      <c r="D470" s="45" t="s">
        <v>23</v>
      </c>
      <c r="E470" s="45" t="s">
        <v>502</v>
      </c>
      <c r="F470" s="45" t="s">
        <v>25</v>
      </c>
      <c r="G470" s="45" t="s">
        <v>513</v>
      </c>
      <c r="H470" s="45" t="s">
        <v>27</v>
      </c>
      <c r="I470" s="45" t="s">
        <v>505</v>
      </c>
      <c r="J470" s="45">
        <v>107</v>
      </c>
      <c r="K470" s="45" t="s">
        <v>506</v>
      </c>
      <c r="L470" s="45" t="s">
        <v>30</v>
      </c>
      <c r="M470" s="45" t="s">
        <v>31</v>
      </c>
      <c r="N470" s="45">
        <v>20131312955</v>
      </c>
      <c r="O470" s="45" t="str">
        <f t="shared" si="49"/>
        <v>gestionduenave-query</v>
      </c>
      <c r="P470" s="45" t="s">
        <v>513</v>
      </c>
      <c r="Q470" s="46">
        <f t="shared" si="50"/>
        <v>125</v>
      </c>
      <c r="R470" s="46">
        <f t="shared" si="51"/>
        <v>109</v>
      </c>
      <c r="S470" t="str">
        <f t="shared" si="53"/>
        <v xml:space="preserve"> https://gateway-apim-test.vuce.gob.pe/pass-through-https-cert/cp2/gestionduenave-query/1.0/agency/findByRuc?</v>
      </c>
      <c r="T470" t="s">
        <v>510</v>
      </c>
      <c r="U470" t="str">
        <f t="shared" si="52"/>
        <v>https://gateway-apim-test.vuce.gob.pe/pass-through-https-cert/cp2/gestionduenave-query/1.0/agency/findByRuc?</v>
      </c>
      <c r="V470" t="s">
        <v>72</v>
      </c>
    </row>
    <row r="471" spans="2:22" x14ac:dyDescent="0.25">
      <c r="B471" s="45" t="s">
        <v>501</v>
      </c>
      <c r="C471" s="45" t="s">
        <v>22</v>
      </c>
      <c r="D471" s="45" t="s">
        <v>23</v>
      </c>
      <c r="E471" s="45" t="s">
        <v>502</v>
      </c>
      <c r="F471" s="45" t="s">
        <v>25</v>
      </c>
      <c r="G471" s="45" t="s">
        <v>514</v>
      </c>
      <c r="H471" s="45" t="s">
        <v>27</v>
      </c>
      <c r="I471" s="45" t="s">
        <v>505</v>
      </c>
      <c r="J471" s="45">
        <v>107</v>
      </c>
      <c r="K471" s="45" t="s">
        <v>506</v>
      </c>
      <c r="L471" s="45" t="s">
        <v>30</v>
      </c>
      <c r="M471" s="45" t="s">
        <v>31</v>
      </c>
      <c r="N471" s="45">
        <v>20131312955</v>
      </c>
      <c r="O471" s="45" t="str">
        <f t="shared" si="49"/>
        <v>gestionduenave-query</v>
      </c>
      <c r="P471" s="45" t="s">
        <v>514</v>
      </c>
      <c r="Q471" s="46">
        <f t="shared" si="50"/>
        <v>125</v>
      </c>
      <c r="R471" s="46">
        <f t="shared" si="51"/>
        <v>109</v>
      </c>
      <c r="S471" t="str">
        <f t="shared" si="53"/>
        <v xml:space="preserve"> https://gateway-apim-test.vuce.gob.pe/pass-through-https-cert/cp2/gestionduenave-query/1.0/agency/findByRuc?</v>
      </c>
      <c r="T471" t="s">
        <v>510</v>
      </c>
      <c r="U471" t="str">
        <f t="shared" si="52"/>
        <v>https://gateway-apim-test.vuce.gob.pe/pass-through-https-cert/cp2/gestionduenave-query/1.0/agency/findByRuc?</v>
      </c>
      <c r="V471" t="s">
        <v>72</v>
      </c>
    </row>
    <row r="472" spans="2:22" x14ac:dyDescent="0.25">
      <c r="B472" s="45" t="s">
        <v>501</v>
      </c>
      <c r="C472" s="45" t="s">
        <v>22</v>
      </c>
      <c r="D472" s="45" t="s">
        <v>23</v>
      </c>
      <c r="E472" s="45" t="s">
        <v>487</v>
      </c>
      <c r="F472" s="45" t="s">
        <v>25</v>
      </c>
      <c r="G472" s="45" t="s">
        <v>488</v>
      </c>
      <c r="H472" s="45" t="s">
        <v>27</v>
      </c>
      <c r="I472" s="45" t="s">
        <v>505</v>
      </c>
      <c r="J472" s="45">
        <v>107</v>
      </c>
      <c r="K472" s="45" t="s">
        <v>506</v>
      </c>
      <c r="L472" s="45" t="s">
        <v>30</v>
      </c>
      <c r="M472" s="45" t="s">
        <v>31</v>
      </c>
      <c r="N472" s="45">
        <v>20131312955</v>
      </c>
      <c r="O472" s="45" t="str">
        <f t="shared" si="49"/>
        <v>gestionduenave-query</v>
      </c>
      <c r="P472" s="45" t="s">
        <v>488</v>
      </c>
      <c r="Q472" s="46">
        <f t="shared" si="50"/>
        <v>161</v>
      </c>
      <c r="R472" s="46">
        <f t="shared" si="51"/>
        <v>124</v>
      </c>
      <c r="S472" t="str">
        <f t="shared" ref="S472:S479" si="54">MID(P472,1,124)</f>
        <v xml:space="preserve"> https://gateway-apim-test.vuce.gob.pe/pass-through-https-cert/cp2/gestionduenave-query/1.0/count-pasajero-tripulante/count?</v>
      </c>
      <c r="T472" t="s">
        <v>489</v>
      </c>
      <c r="U472" t="str">
        <f t="shared" si="52"/>
        <v>https://gateway-apim-test.vuce.gob.pe/pass-through-https-cert/cp2/gestionduenave-query/1.0/count-pasajero-tripulante/count?</v>
      </c>
      <c r="V472" t="s">
        <v>72</v>
      </c>
    </row>
    <row r="473" spans="2:22" x14ac:dyDescent="0.25">
      <c r="B473" s="45" t="s">
        <v>501</v>
      </c>
      <c r="C473" s="45" t="s">
        <v>22</v>
      </c>
      <c r="D473" s="45" t="s">
        <v>23</v>
      </c>
      <c r="E473" s="45" t="s">
        <v>487</v>
      </c>
      <c r="F473" s="45" t="s">
        <v>25</v>
      </c>
      <c r="G473" s="45" t="s">
        <v>488</v>
      </c>
      <c r="H473" s="45" t="s">
        <v>27</v>
      </c>
      <c r="I473" s="45" t="s">
        <v>505</v>
      </c>
      <c r="J473" s="45">
        <v>107</v>
      </c>
      <c r="K473" s="45" t="s">
        <v>506</v>
      </c>
      <c r="L473" s="45" t="s">
        <v>30</v>
      </c>
      <c r="M473" s="45" t="s">
        <v>31</v>
      </c>
      <c r="N473" s="45">
        <v>20131312955</v>
      </c>
      <c r="O473" s="45" t="str">
        <f t="shared" si="49"/>
        <v>gestionduenave-query</v>
      </c>
      <c r="P473" s="45" t="s">
        <v>488</v>
      </c>
      <c r="Q473" s="46">
        <f t="shared" si="50"/>
        <v>161</v>
      </c>
      <c r="R473" s="46">
        <f t="shared" si="51"/>
        <v>124</v>
      </c>
      <c r="S473" t="str">
        <f t="shared" si="54"/>
        <v xml:space="preserve"> https://gateway-apim-test.vuce.gob.pe/pass-through-https-cert/cp2/gestionduenave-query/1.0/count-pasajero-tripulante/count?</v>
      </c>
      <c r="T473" t="s">
        <v>489</v>
      </c>
      <c r="U473" t="str">
        <f t="shared" si="52"/>
        <v>https://gateway-apim-test.vuce.gob.pe/pass-through-https-cert/cp2/gestionduenave-query/1.0/count-pasajero-tripulante/count?</v>
      </c>
      <c r="V473" t="s">
        <v>72</v>
      </c>
    </row>
    <row r="474" spans="2:22" x14ac:dyDescent="0.25">
      <c r="B474" s="45" t="s">
        <v>501</v>
      </c>
      <c r="C474" s="45" t="s">
        <v>22</v>
      </c>
      <c r="D474" s="45" t="s">
        <v>23</v>
      </c>
      <c r="E474" s="45" t="s">
        <v>487</v>
      </c>
      <c r="F474" s="45" t="s">
        <v>25</v>
      </c>
      <c r="G474" s="45" t="s">
        <v>488</v>
      </c>
      <c r="H474" s="45" t="s">
        <v>27</v>
      </c>
      <c r="I474" s="45" t="s">
        <v>505</v>
      </c>
      <c r="J474" s="45">
        <v>107</v>
      </c>
      <c r="K474" s="45" t="s">
        <v>506</v>
      </c>
      <c r="L474" s="45" t="s">
        <v>30</v>
      </c>
      <c r="M474" s="45" t="s">
        <v>31</v>
      </c>
      <c r="N474" s="45">
        <v>20131312955</v>
      </c>
      <c r="O474" s="45" t="str">
        <f t="shared" si="49"/>
        <v>gestionduenave-query</v>
      </c>
      <c r="P474" s="45" t="s">
        <v>488</v>
      </c>
      <c r="Q474" s="46">
        <f t="shared" si="50"/>
        <v>161</v>
      </c>
      <c r="R474" s="46">
        <f t="shared" si="51"/>
        <v>124</v>
      </c>
      <c r="S474" t="str">
        <f t="shared" si="54"/>
        <v xml:space="preserve"> https://gateway-apim-test.vuce.gob.pe/pass-through-https-cert/cp2/gestionduenave-query/1.0/count-pasajero-tripulante/count?</v>
      </c>
      <c r="T474" t="s">
        <v>489</v>
      </c>
      <c r="U474" t="str">
        <f t="shared" si="52"/>
        <v>https://gateway-apim-test.vuce.gob.pe/pass-through-https-cert/cp2/gestionduenave-query/1.0/count-pasajero-tripulante/count?</v>
      </c>
      <c r="V474" t="s">
        <v>72</v>
      </c>
    </row>
    <row r="475" spans="2:22" x14ac:dyDescent="0.25">
      <c r="B475" s="45" t="s">
        <v>501</v>
      </c>
      <c r="C475" s="45" t="s">
        <v>22</v>
      </c>
      <c r="D475" s="45" t="s">
        <v>23</v>
      </c>
      <c r="E475" s="45" t="s">
        <v>487</v>
      </c>
      <c r="F475" s="45" t="s">
        <v>25</v>
      </c>
      <c r="G475" s="45" t="s">
        <v>488</v>
      </c>
      <c r="H475" s="45" t="s">
        <v>27</v>
      </c>
      <c r="I475" s="45" t="s">
        <v>505</v>
      </c>
      <c r="J475" s="45">
        <v>107</v>
      </c>
      <c r="K475" s="45" t="s">
        <v>506</v>
      </c>
      <c r="L475" s="45" t="s">
        <v>30</v>
      </c>
      <c r="M475" s="45" t="s">
        <v>31</v>
      </c>
      <c r="N475" s="45">
        <v>20131312955</v>
      </c>
      <c r="O475" s="45" t="str">
        <f t="shared" si="49"/>
        <v>gestionduenave-query</v>
      </c>
      <c r="P475" s="45" t="s">
        <v>488</v>
      </c>
      <c r="Q475" s="46">
        <f t="shared" si="50"/>
        <v>161</v>
      </c>
      <c r="R475" s="46">
        <f t="shared" si="51"/>
        <v>124</v>
      </c>
      <c r="S475" t="str">
        <f t="shared" si="54"/>
        <v xml:space="preserve"> https://gateway-apim-test.vuce.gob.pe/pass-through-https-cert/cp2/gestionduenave-query/1.0/count-pasajero-tripulante/count?</v>
      </c>
      <c r="T475" t="s">
        <v>489</v>
      </c>
      <c r="U475" t="str">
        <f t="shared" si="52"/>
        <v>https://gateway-apim-test.vuce.gob.pe/pass-through-https-cert/cp2/gestionduenave-query/1.0/count-pasajero-tripulante/count?</v>
      </c>
      <c r="V475" t="s">
        <v>72</v>
      </c>
    </row>
    <row r="476" spans="2:22" x14ac:dyDescent="0.25">
      <c r="B476" s="45" t="s">
        <v>501</v>
      </c>
      <c r="C476" s="45" t="s">
        <v>22</v>
      </c>
      <c r="D476" s="45" t="s">
        <v>23</v>
      </c>
      <c r="E476" s="45" t="s">
        <v>502</v>
      </c>
      <c r="F476" s="45" t="s">
        <v>25</v>
      </c>
      <c r="G476" s="45" t="s">
        <v>488</v>
      </c>
      <c r="H476" s="45" t="s">
        <v>27</v>
      </c>
      <c r="I476" s="45" t="s">
        <v>505</v>
      </c>
      <c r="J476" s="45">
        <v>107</v>
      </c>
      <c r="K476" s="45" t="s">
        <v>506</v>
      </c>
      <c r="L476" s="45" t="s">
        <v>30</v>
      </c>
      <c r="M476" s="45" t="s">
        <v>31</v>
      </c>
      <c r="N476" s="45">
        <v>20131312955</v>
      </c>
      <c r="O476" s="45" t="str">
        <f t="shared" si="49"/>
        <v>gestionduenave-query</v>
      </c>
      <c r="P476" s="45" t="s">
        <v>488</v>
      </c>
      <c r="Q476" s="46">
        <f t="shared" si="50"/>
        <v>161</v>
      </c>
      <c r="R476" s="46">
        <f t="shared" si="51"/>
        <v>124</v>
      </c>
      <c r="S476" t="str">
        <f t="shared" si="54"/>
        <v xml:space="preserve"> https://gateway-apim-test.vuce.gob.pe/pass-through-https-cert/cp2/gestionduenave-query/1.0/count-pasajero-tripulante/count?</v>
      </c>
      <c r="T476" t="s">
        <v>489</v>
      </c>
      <c r="U476" t="str">
        <f t="shared" si="52"/>
        <v>https://gateway-apim-test.vuce.gob.pe/pass-through-https-cert/cp2/gestionduenave-query/1.0/count-pasajero-tripulante/count?</v>
      </c>
      <c r="V476" t="s">
        <v>72</v>
      </c>
    </row>
    <row r="477" spans="2:22" x14ac:dyDescent="0.25">
      <c r="B477" s="45" t="s">
        <v>501</v>
      </c>
      <c r="C477" s="45" t="s">
        <v>22</v>
      </c>
      <c r="D477" s="45" t="s">
        <v>23</v>
      </c>
      <c r="E477" s="45" t="s">
        <v>502</v>
      </c>
      <c r="F477" s="45" t="s">
        <v>25</v>
      </c>
      <c r="G477" s="45" t="s">
        <v>488</v>
      </c>
      <c r="H477" s="45" t="s">
        <v>27</v>
      </c>
      <c r="I477" s="45" t="s">
        <v>505</v>
      </c>
      <c r="J477" s="45">
        <v>107</v>
      </c>
      <c r="K477" s="45" t="s">
        <v>506</v>
      </c>
      <c r="L477" s="45" t="s">
        <v>30</v>
      </c>
      <c r="M477" s="45" t="s">
        <v>31</v>
      </c>
      <c r="N477" s="45">
        <v>20131312955</v>
      </c>
      <c r="O477" s="45" t="str">
        <f t="shared" si="49"/>
        <v>gestionduenave-query</v>
      </c>
      <c r="P477" s="45" t="s">
        <v>488</v>
      </c>
      <c r="Q477" s="46">
        <f t="shared" si="50"/>
        <v>161</v>
      </c>
      <c r="R477" s="46">
        <f t="shared" si="51"/>
        <v>124</v>
      </c>
      <c r="S477" t="str">
        <f t="shared" si="54"/>
        <v xml:space="preserve"> https://gateway-apim-test.vuce.gob.pe/pass-through-https-cert/cp2/gestionduenave-query/1.0/count-pasajero-tripulante/count?</v>
      </c>
      <c r="T477" t="s">
        <v>489</v>
      </c>
      <c r="U477" t="str">
        <f t="shared" si="52"/>
        <v>https://gateway-apim-test.vuce.gob.pe/pass-through-https-cert/cp2/gestionduenave-query/1.0/count-pasajero-tripulante/count?</v>
      </c>
      <c r="V477" t="s">
        <v>72</v>
      </c>
    </row>
    <row r="478" spans="2:22" x14ac:dyDescent="0.25">
      <c r="B478" s="45" t="s">
        <v>501</v>
      </c>
      <c r="C478" s="45" t="s">
        <v>22</v>
      </c>
      <c r="D478" s="45" t="s">
        <v>23</v>
      </c>
      <c r="E478" s="45" t="s">
        <v>502</v>
      </c>
      <c r="F478" s="45" t="s">
        <v>25</v>
      </c>
      <c r="G478" s="45" t="s">
        <v>488</v>
      </c>
      <c r="H478" s="45" t="s">
        <v>27</v>
      </c>
      <c r="I478" s="45" t="s">
        <v>505</v>
      </c>
      <c r="J478" s="45">
        <v>107</v>
      </c>
      <c r="K478" s="45" t="s">
        <v>506</v>
      </c>
      <c r="L478" s="45" t="s">
        <v>30</v>
      </c>
      <c r="M478" s="45" t="s">
        <v>31</v>
      </c>
      <c r="N478" s="45">
        <v>20131312955</v>
      </c>
      <c r="O478" s="45" t="str">
        <f t="shared" si="49"/>
        <v>gestionduenave-query</v>
      </c>
      <c r="P478" s="45" t="s">
        <v>488</v>
      </c>
      <c r="Q478" s="46">
        <f t="shared" si="50"/>
        <v>161</v>
      </c>
      <c r="R478" s="46">
        <f t="shared" si="51"/>
        <v>124</v>
      </c>
      <c r="S478" t="str">
        <f t="shared" si="54"/>
        <v xml:space="preserve"> https://gateway-apim-test.vuce.gob.pe/pass-through-https-cert/cp2/gestionduenave-query/1.0/count-pasajero-tripulante/count?</v>
      </c>
      <c r="T478" t="s">
        <v>489</v>
      </c>
      <c r="U478" t="str">
        <f t="shared" si="52"/>
        <v>https://gateway-apim-test.vuce.gob.pe/pass-through-https-cert/cp2/gestionduenave-query/1.0/count-pasajero-tripulante/count?</v>
      </c>
      <c r="V478" t="s">
        <v>72</v>
      </c>
    </row>
    <row r="479" spans="2:22" x14ac:dyDescent="0.25">
      <c r="B479" s="45" t="s">
        <v>501</v>
      </c>
      <c r="C479" s="45" t="s">
        <v>22</v>
      </c>
      <c r="D479" s="45" t="s">
        <v>23</v>
      </c>
      <c r="E479" s="45" t="s">
        <v>502</v>
      </c>
      <c r="F479" s="45" t="s">
        <v>25</v>
      </c>
      <c r="G479" s="45" t="s">
        <v>488</v>
      </c>
      <c r="H479" s="45" t="s">
        <v>27</v>
      </c>
      <c r="I479" s="45" t="s">
        <v>505</v>
      </c>
      <c r="J479" s="45">
        <v>107</v>
      </c>
      <c r="K479" s="45" t="s">
        <v>506</v>
      </c>
      <c r="L479" s="45" t="s">
        <v>30</v>
      </c>
      <c r="M479" s="45" t="s">
        <v>31</v>
      </c>
      <c r="N479" s="45">
        <v>20131312955</v>
      </c>
      <c r="O479" s="45" t="str">
        <f t="shared" si="49"/>
        <v>gestionduenave-query</v>
      </c>
      <c r="P479" s="45" t="s">
        <v>488</v>
      </c>
      <c r="Q479" s="46">
        <f t="shared" si="50"/>
        <v>161</v>
      </c>
      <c r="R479" s="46">
        <f t="shared" si="51"/>
        <v>124</v>
      </c>
      <c r="S479" t="str">
        <f t="shared" si="54"/>
        <v xml:space="preserve"> https://gateway-apim-test.vuce.gob.pe/pass-through-https-cert/cp2/gestionduenave-query/1.0/count-pasajero-tripulante/count?</v>
      </c>
      <c r="T479" t="s">
        <v>489</v>
      </c>
      <c r="U479" t="str">
        <f t="shared" si="52"/>
        <v>https://gateway-apim-test.vuce.gob.pe/pass-through-https-cert/cp2/gestionduenave-query/1.0/count-pasajero-tripulante/count?</v>
      </c>
      <c r="V479" t="s">
        <v>72</v>
      </c>
    </row>
    <row r="480" spans="2:22" x14ac:dyDescent="0.25">
      <c r="B480" s="45" t="s">
        <v>501</v>
      </c>
      <c r="C480" s="45" t="s">
        <v>22</v>
      </c>
      <c r="D480" s="45" t="s">
        <v>23</v>
      </c>
      <c r="E480" s="45" t="s">
        <v>502</v>
      </c>
      <c r="F480" s="45" t="s">
        <v>25</v>
      </c>
      <c r="G480" s="45" t="s">
        <v>77</v>
      </c>
      <c r="H480" s="45" t="s">
        <v>27</v>
      </c>
      <c r="I480" s="45" t="s">
        <v>505</v>
      </c>
      <c r="J480" s="45">
        <v>107</v>
      </c>
      <c r="K480" s="45" t="s">
        <v>506</v>
      </c>
      <c r="L480" s="45" t="s">
        <v>30</v>
      </c>
      <c r="M480" s="45" t="s">
        <v>31</v>
      </c>
      <c r="N480" s="45">
        <v>20131312955</v>
      </c>
      <c r="O480" s="45" t="str">
        <f t="shared" si="49"/>
        <v>gestionduenave-query</v>
      </c>
      <c r="P480" s="45" t="s">
        <v>77</v>
      </c>
      <c r="Q480" s="46">
        <f t="shared" si="50"/>
        <v>119</v>
      </c>
      <c r="R480" s="46">
        <f t="shared" si="51"/>
        <v>105</v>
      </c>
      <c r="S480" t="str">
        <f>MID(P480,1,105)</f>
        <v xml:space="preserve"> https://gateway-apim-test.vuce.gob.pe/pass-through-https-cert/cp2/gestionduenave-query/1.0/escalas/2180?</v>
      </c>
      <c r="T480" t="s">
        <v>78</v>
      </c>
      <c r="U480" t="str">
        <f t="shared" si="52"/>
        <v>https://gateway-apim-test.vuce.gob.pe/pass-through-https-cert/cp2/gestionduenave-query/1.0/escalas/2180?</v>
      </c>
      <c r="V480" t="s">
        <v>72</v>
      </c>
    </row>
    <row r="481" spans="2:22" x14ac:dyDescent="0.25">
      <c r="B481" s="45" t="s">
        <v>501</v>
      </c>
      <c r="C481" s="45" t="s">
        <v>22</v>
      </c>
      <c r="D481" s="45" t="s">
        <v>23</v>
      </c>
      <c r="E481" s="45" t="s">
        <v>502</v>
      </c>
      <c r="F481" s="45" t="s">
        <v>25</v>
      </c>
      <c r="G481" s="45" t="s">
        <v>466</v>
      </c>
      <c r="H481" s="45" t="s">
        <v>27</v>
      </c>
      <c r="I481" s="45" t="s">
        <v>505</v>
      </c>
      <c r="J481" s="45">
        <v>107</v>
      </c>
      <c r="K481" s="45" t="s">
        <v>506</v>
      </c>
      <c r="L481" s="45" t="s">
        <v>30</v>
      </c>
      <c r="M481" s="45" t="s">
        <v>31</v>
      </c>
      <c r="N481" s="45">
        <v>20131312955</v>
      </c>
      <c r="O481" s="45" t="str">
        <f t="shared" si="49"/>
        <v>gestionduenave-query</v>
      </c>
      <c r="P481" s="45" t="s">
        <v>466</v>
      </c>
      <c r="Q481" s="46">
        <f t="shared" si="50"/>
        <v>112</v>
      </c>
      <c r="R481" s="46">
        <f t="shared" si="51"/>
        <v>112</v>
      </c>
      <c r="S481" t="str">
        <f>+P481</f>
        <v xml:space="preserve"> https://gateway-apim-test.vuce.gob.pe/pass-through-https-cert/cp2/gestionduenave-query/1.0/escalas/convoy/2180 </v>
      </c>
      <c r="T481" t="s">
        <v>466</v>
      </c>
      <c r="U481" t="str">
        <f t="shared" si="52"/>
        <v>https://gateway-apim-test.vuce.gob.pe/pass-through-https-cert/cp2/gestionduenave-query/1.0/escalas/convoy/2180</v>
      </c>
      <c r="V481" t="s">
        <v>72</v>
      </c>
    </row>
    <row r="482" spans="2:22" x14ac:dyDescent="0.25">
      <c r="B482" s="45" t="s">
        <v>501</v>
      </c>
      <c r="C482" s="45" t="s">
        <v>22</v>
      </c>
      <c r="D482" s="45" t="s">
        <v>23</v>
      </c>
      <c r="E482" s="45" t="s">
        <v>502</v>
      </c>
      <c r="F482" s="45" t="s">
        <v>25</v>
      </c>
      <c r="G482" s="45" t="s">
        <v>515</v>
      </c>
      <c r="H482" s="45" t="s">
        <v>27</v>
      </c>
      <c r="I482" s="45" t="s">
        <v>505</v>
      </c>
      <c r="J482" s="45">
        <v>107</v>
      </c>
      <c r="K482" s="45" t="s">
        <v>506</v>
      </c>
      <c r="L482" s="45" t="s">
        <v>30</v>
      </c>
      <c r="M482" s="45" t="s">
        <v>31</v>
      </c>
      <c r="N482" s="45">
        <v>20131312955</v>
      </c>
      <c r="O482" s="45" t="str">
        <f t="shared" si="49"/>
        <v>gestionduenave-query</v>
      </c>
      <c r="P482" s="45" t="s">
        <v>515</v>
      </c>
      <c r="Q482" s="46">
        <f t="shared" si="50"/>
        <v>151</v>
      </c>
      <c r="R482" s="46">
        <f t="shared" si="51"/>
        <v>128</v>
      </c>
      <c r="S482" t="str">
        <f>MID(P482,1,128)</f>
        <v xml:space="preserve"> https://gateway-apim-test.vuce.gob.pe/pass-through-https-cert/cp2/gestionduenave-query/1.0/escala-seguimientos/escalaId/2180/1?</v>
      </c>
      <c r="T482" t="s">
        <v>516</v>
      </c>
      <c r="U482" t="str">
        <f t="shared" si="52"/>
        <v>https://gateway-apim-test.vuce.gob.pe/pass-through-https-cert/cp2/gestionduenave-query/1.0/escala-seguimientos/escalaId/2180/1?</v>
      </c>
      <c r="V482" t="s">
        <v>72</v>
      </c>
    </row>
    <row r="483" spans="2:22" x14ac:dyDescent="0.25">
      <c r="B483" s="45" t="s">
        <v>501</v>
      </c>
      <c r="C483" s="45" t="s">
        <v>22</v>
      </c>
      <c r="D483" s="45" t="s">
        <v>23</v>
      </c>
      <c r="E483" s="45" t="s">
        <v>502</v>
      </c>
      <c r="F483" s="45" t="s">
        <v>25</v>
      </c>
      <c r="G483" s="45" t="s">
        <v>517</v>
      </c>
      <c r="H483" s="45" t="s">
        <v>27</v>
      </c>
      <c r="I483" s="45" t="s">
        <v>505</v>
      </c>
      <c r="J483" s="45">
        <v>107</v>
      </c>
      <c r="K483" s="45" t="s">
        <v>506</v>
      </c>
      <c r="L483" s="45" t="s">
        <v>30</v>
      </c>
      <c r="M483" s="45" t="s">
        <v>31</v>
      </c>
      <c r="N483" s="45">
        <v>20131312955</v>
      </c>
      <c r="O483" s="45" t="str">
        <f t="shared" si="49"/>
        <v>gestionduenave-query</v>
      </c>
      <c r="P483" s="45" t="s">
        <v>517</v>
      </c>
      <c r="Q483" s="46">
        <f t="shared" si="50"/>
        <v>133</v>
      </c>
      <c r="R483" s="46">
        <f t="shared" si="51"/>
        <v>119</v>
      </c>
      <c r="S483" t="str">
        <f>MID(P483,1,119)</f>
        <v xml:space="preserve"> https://gateway-apim-test.vuce.gob.pe/pass-through-https-cert/cp2/gestionduenave-query/1.0/escala-seguimientos/search?</v>
      </c>
      <c r="T483" t="s">
        <v>225</v>
      </c>
      <c r="U483" t="str">
        <f t="shared" si="52"/>
        <v>https://gateway-apim-test.vuce.gob.pe/pass-through-https-cert/cp2/gestionduenave-query/1.0/escala-seguimientos/search?</v>
      </c>
      <c r="V483" t="s">
        <v>72</v>
      </c>
    </row>
    <row r="484" spans="2:22" x14ac:dyDescent="0.25">
      <c r="B484" s="45" t="s">
        <v>501</v>
      </c>
      <c r="C484" s="45" t="s">
        <v>22</v>
      </c>
      <c r="D484" s="45" t="s">
        <v>23</v>
      </c>
      <c r="E484" s="45" t="s">
        <v>508</v>
      </c>
      <c r="F484" s="45" t="s">
        <v>25</v>
      </c>
      <c r="G484" s="45" t="s">
        <v>518</v>
      </c>
      <c r="H484" s="45" t="s">
        <v>27</v>
      </c>
      <c r="I484" s="45" t="s">
        <v>505</v>
      </c>
      <c r="J484" s="45">
        <v>107</v>
      </c>
      <c r="K484" s="45" t="s">
        <v>506</v>
      </c>
      <c r="L484" s="45" t="s">
        <v>30</v>
      </c>
      <c r="M484" s="45" t="s">
        <v>31</v>
      </c>
      <c r="N484" s="45">
        <v>20131312955</v>
      </c>
      <c r="O484" s="45" t="str">
        <f t="shared" si="49"/>
        <v>gestionduenave-query</v>
      </c>
      <c r="P484" s="45" t="s">
        <v>518</v>
      </c>
      <c r="Q484" s="46">
        <f t="shared" si="50"/>
        <v>148</v>
      </c>
      <c r="R484" s="46">
        <f t="shared" si="51"/>
        <v>119</v>
      </c>
      <c r="S484" t="str">
        <f>MID(P484,1,119)</f>
        <v xml:space="preserve"> https://gateway-apim-test.vuce.gob.pe/pass-through-https-cert/cp2/gestionduenave-query/1.0/escala-seguimientos/search?</v>
      </c>
      <c r="T484" t="s">
        <v>225</v>
      </c>
      <c r="U484" t="str">
        <f t="shared" si="52"/>
        <v>https://gateway-apim-test.vuce.gob.pe/pass-through-https-cert/cp2/gestionduenave-query/1.0/escala-seguimientos/search?</v>
      </c>
      <c r="V484" t="s">
        <v>72</v>
      </c>
    </row>
    <row r="485" spans="2:22" x14ac:dyDescent="0.25">
      <c r="B485" s="45" t="s">
        <v>501</v>
      </c>
      <c r="C485" s="45" t="s">
        <v>22</v>
      </c>
      <c r="D485" s="45" t="s">
        <v>23</v>
      </c>
      <c r="E485" s="45" t="s">
        <v>487</v>
      </c>
      <c r="F485" s="45" t="s">
        <v>25</v>
      </c>
      <c r="G485" s="45" t="s">
        <v>494</v>
      </c>
      <c r="H485" s="45" t="s">
        <v>27</v>
      </c>
      <c r="I485" s="45" t="s">
        <v>505</v>
      </c>
      <c r="J485" s="45">
        <v>107</v>
      </c>
      <c r="K485" s="45" t="s">
        <v>506</v>
      </c>
      <c r="L485" s="45" t="s">
        <v>30</v>
      </c>
      <c r="M485" s="45" t="s">
        <v>31</v>
      </c>
      <c r="N485" s="45">
        <v>20131312955</v>
      </c>
      <c r="O485" s="45" t="str">
        <f t="shared" si="49"/>
        <v>gestionduenave-query</v>
      </c>
      <c r="P485" s="45" t="s">
        <v>494</v>
      </c>
      <c r="Q485" s="46">
        <f t="shared" si="50"/>
        <v>137</v>
      </c>
      <c r="R485" s="46">
        <f t="shared" si="51"/>
        <v>137</v>
      </c>
      <c r="S485" t="str">
        <f t="shared" ref="S485:S492" si="55">+P485</f>
        <v xml:space="preserve"> https://gateway-apim-test.vuce.gob.pe/pass-through-https-cert/cp2/gestionduenave-query/1.0/provisiones/estado/S/escala/2180/indicador/E </v>
      </c>
      <c r="T485" t="s">
        <v>494</v>
      </c>
      <c r="U485" t="str">
        <f t="shared" si="52"/>
        <v>https://gateway-apim-test.vuce.gob.pe/pass-through-https-cert/cp2/gestionduenave-query/1.0/provisiones/estado/S/escala/2180/indicador/E</v>
      </c>
      <c r="V485" t="s">
        <v>72</v>
      </c>
    </row>
    <row r="486" spans="2:22" x14ac:dyDescent="0.25">
      <c r="B486" s="45" t="s">
        <v>501</v>
      </c>
      <c r="C486" s="45" t="s">
        <v>22</v>
      </c>
      <c r="D486" s="45" t="s">
        <v>23</v>
      </c>
      <c r="E486" s="45" t="s">
        <v>487</v>
      </c>
      <c r="F486" s="45" t="s">
        <v>25</v>
      </c>
      <c r="G486" s="45" t="s">
        <v>494</v>
      </c>
      <c r="H486" s="45" t="s">
        <v>27</v>
      </c>
      <c r="I486" s="45" t="s">
        <v>505</v>
      </c>
      <c r="J486" s="45">
        <v>107</v>
      </c>
      <c r="K486" s="45" t="s">
        <v>506</v>
      </c>
      <c r="L486" s="45" t="s">
        <v>30</v>
      </c>
      <c r="M486" s="45" t="s">
        <v>31</v>
      </c>
      <c r="N486" s="45">
        <v>20131312955</v>
      </c>
      <c r="O486" s="45" t="str">
        <f t="shared" si="49"/>
        <v>gestionduenave-query</v>
      </c>
      <c r="P486" s="45" t="s">
        <v>494</v>
      </c>
      <c r="Q486" s="46">
        <f t="shared" si="50"/>
        <v>137</v>
      </c>
      <c r="R486" s="46">
        <f t="shared" si="51"/>
        <v>137</v>
      </c>
      <c r="S486" t="str">
        <f t="shared" si="55"/>
        <v xml:space="preserve"> https://gateway-apim-test.vuce.gob.pe/pass-through-https-cert/cp2/gestionduenave-query/1.0/provisiones/estado/S/escala/2180/indicador/E </v>
      </c>
      <c r="T486" t="s">
        <v>494</v>
      </c>
      <c r="U486" t="str">
        <f t="shared" si="52"/>
        <v>https://gateway-apim-test.vuce.gob.pe/pass-through-https-cert/cp2/gestionduenave-query/1.0/provisiones/estado/S/escala/2180/indicador/E</v>
      </c>
      <c r="V486" t="s">
        <v>72</v>
      </c>
    </row>
    <row r="487" spans="2:22" x14ac:dyDescent="0.25">
      <c r="B487" s="45" t="s">
        <v>501</v>
      </c>
      <c r="C487" s="45" t="s">
        <v>22</v>
      </c>
      <c r="D487" s="45" t="s">
        <v>23</v>
      </c>
      <c r="E487" s="45" t="s">
        <v>487</v>
      </c>
      <c r="F487" s="45" t="s">
        <v>25</v>
      </c>
      <c r="G487" s="45" t="s">
        <v>494</v>
      </c>
      <c r="H487" s="45" t="s">
        <v>27</v>
      </c>
      <c r="I487" s="45" t="s">
        <v>505</v>
      </c>
      <c r="J487" s="45">
        <v>107</v>
      </c>
      <c r="K487" s="45" t="s">
        <v>506</v>
      </c>
      <c r="L487" s="45" t="s">
        <v>30</v>
      </c>
      <c r="M487" s="45" t="s">
        <v>31</v>
      </c>
      <c r="N487" s="45">
        <v>20131312955</v>
      </c>
      <c r="O487" s="45" t="str">
        <f t="shared" si="49"/>
        <v>gestionduenave-query</v>
      </c>
      <c r="P487" s="45" t="s">
        <v>494</v>
      </c>
      <c r="Q487" s="46">
        <f t="shared" si="50"/>
        <v>137</v>
      </c>
      <c r="R487" s="46">
        <f t="shared" si="51"/>
        <v>137</v>
      </c>
      <c r="S487" t="str">
        <f t="shared" si="55"/>
        <v xml:space="preserve"> https://gateway-apim-test.vuce.gob.pe/pass-through-https-cert/cp2/gestionduenave-query/1.0/provisiones/estado/S/escala/2180/indicador/E </v>
      </c>
      <c r="T487" t="s">
        <v>494</v>
      </c>
      <c r="U487" t="str">
        <f t="shared" si="52"/>
        <v>https://gateway-apim-test.vuce.gob.pe/pass-through-https-cert/cp2/gestionduenave-query/1.0/provisiones/estado/S/escala/2180/indicador/E</v>
      </c>
      <c r="V487" t="s">
        <v>72</v>
      </c>
    </row>
    <row r="488" spans="2:22" x14ac:dyDescent="0.25">
      <c r="B488" s="45" t="s">
        <v>501</v>
      </c>
      <c r="C488" s="45" t="s">
        <v>22</v>
      </c>
      <c r="D488" s="45" t="s">
        <v>23</v>
      </c>
      <c r="E488" s="45" t="s">
        <v>502</v>
      </c>
      <c r="F488" s="45" t="s">
        <v>25</v>
      </c>
      <c r="G488" s="45" t="s">
        <v>494</v>
      </c>
      <c r="H488" s="45" t="s">
        <v>27</v>
      </c>
      <c r="I488" s="45" t="s">
        <v>505</v>
      </c>
      <c r="J488" s="45">
        <v>107</v>
      </c>
      <c r="K488" s="45" t="s">
        <v>506</v>
      </c>
      <c r="L488" s="45" t="s">
        <v>30</v>
      </c>
      <c r="M488" s="45" t="s">
        <v>31</v>
      </c>
      <c r="N488" s="45">
        <v>20131312955</v>
      </c>
      <c r="O488" s="45" t="str">
        <f t="shared" si="49"/>
        <v>gestionduenave-query</v>
      </c>
      <c r="P488" s="45" t="s">
        <v>494</v>
      </c>
      <c r="Q488" s="46">
        <f t="shared" si="50"/>
        <v>137</v>
      </c>
      <c r="R488" s="46">
        <f t="shared" si="51"/>
        <v>137</v>
      </c>
      <c r="S488" t="str">
        <f t="shared" si="55"/>
        <v xml:space="preserve"> https://gateway-apim-test.vuce.gob.pe/pass-through-https-cert/cp2/gestionduenave-query/1.0/provisiones/estado/S/escala/2180/indicador/E </v>
      </c>
      <c r="T488" t="s">
        <v>494</v>
      </c>
      <c r="U488" t="str">
        <f t="shared" si="52"/>
        <v>https://gateway-apim-test.vuce.gob.pe/pass-through-https-cert/cp2/gestionduenave-query/1.0/provisiones/estado/S/escala/2180/indicador/E</v>
      </c>
      <c r="V488" t="s">
        <v>72</v>
      </c>
    </row>
    <row r="489" spans="2:22" x14ac:dyDescent="0.25">
      <c r="B489" s="45" t="s">
        <v>501</v>
      </c>
      <c r="C489" s="45" t="s">
        <v>22</v>
      </c>
      <c r="D489" s="45" t="s">
        <v>23</v>
      </c>
      <c r="E489" s="45" t="s">
        <v>502</v>
      </c>
      <c r="F489" s="45" t="s">
        <v>25</v>
      </c>
      <c r="G489" s="45" t="s">
        <v>494</v>
      </c>
      <c r="H489" s="45" t="s">
        <v>27</v>
      </c>
      <c r="I489" s="45" t="s">
        <v>505</v>
      </c>
      <c r="J489" s="45">
        <v>107</v>
      </c>
      <c r="K489" s="45" t="s">
        <v>506</v>
      </c>
      <c r="L489" s="45" t="s">
        <v>30</v>
      </c>
      <c r="M489" s="45" t="s">
        <v>31</v>
      </c>
      <c r="N489" s="45">
        <v>20131312955</v>
      </c>
      <c r="O489" s="45" t="str">
        <f t="shared" si="49"/>
        <v>gestionduenave-query</v>
      </c>
      <c r="P489" s="45" t="s">
        <v>494</v>
      </c>
      <c r="Q489" s="46">
        <f t="shared" si="50"/>
        <v>137</v>
      </c>
      <c r="R489" s="46">
        <f t="shared" si="51"/>
        <v>137</v>
      </c>
      <c r="S489" t="str">
        <f t="shared" si="55"/>
        <v xml:space="preserve"> https://gateway-apim-test.vuce.gob.pe/pass-through-https-cert/cp2/gestionduenave-query/1.0/provisiones/estado/S/escala/2180/indicador/E </v>
      </c>
      <c r="T489" t="s">
        <v>494</v>
      </c>
      <c r="U489" t="str">
        <f t="shared" si="52"/>
        <v>https://gateway-apim-test.vuce.gob.pe/pass-through-https-cert/cp2/gestionduenave-query/1.0/provisiones/estado/S/escala/2180/indicador/E</v>
      </c>
      <c r="V489" t="s">
        <v>72</v>
      </c>
    </row>
    <row r="490" spans="2:22" x14ac:dyDescent="0.25">
      <c r="B490" s="45" t="s">
        <v>501</v>
      </c>
      <c r="C490" s="45" t="s">
        <v>22</v>
      </c>
      <c r="D490" s="45" t="s">
        <v>23</v>
      </c>
      <c r="E490" s="45" t="s">
        <v>502</v>
      </c>
      <c r="F490" s="45" t="s">
        <v>25</v>
      </c>
      <c r="G490" s="45" t="s">
        <v>494</v>
      </c>
      <c r="H490" s="45" t="s">
        <v>27</v>
      </c>
      <c r="I490" s="45" t="s">
        <v>505</v>
      </c>
      <c r="J490" s="45">
        <v>107</v>
      </c>
      <c r="K490" s="45" t="s">
        <v>506</v>
      </c>
      <c r="L490" s="45" t="s">
        <v>30</v>
      </c>
      <c r="M490" s="45" t="s">
        <v>31</v>
      </c>
      <c r="N490" s="45">
        <v>20131312955</v>
      </c>
      <c r="O490" s="45" t="str">
        <f t="shared" si="49"/>
        <v>gestionduenave-query</v>
      </c>
      <c r="P490" s="45" t="s">
        <v>494</v>
      </c>
      <c r="Q490" s="46">
        <f t="shared" si="50"/>
        <v>137</v>
      </c>
      <c r="R490" s="46">
        <f t="shared" si="51"/>
        <v>137</v>
      </c>
      <c r="S490" t="str">
        <f t="shared" si="55"/>
        <v xml:space="preserve"> https://gateway-apim-test.vuce.gob.pe/pass-through-https-cert/cp2/gestionduenave-query/1.0/provisiones/estado/S/escala/2180/indicador/E </v>
      </c>
      <c r="T490" t="s">
        <v>494</v>
      </c>
      <c r="U490" t="str">
        <f t="shared" si="52"/>
        <v>https://gateway-apim-test.vuce.gob.pe/pass-through-https-cert/cp2/gestionduenave-query/1.0/provisiones/estado/S/escala/2180/indicador/E</v>
      </c>
      <c r="V490" t="s">
        <v>72</v>
      </c>
    </row>
    <row r="491" spans="2:22" x14ac:dyDescent="0.25">
      <c r="B491" s="45" t="s">
        <v>501</v>
      </c>
      <c r="C491" s="45" t="s">
        <v>22</v>
      </c>
      <c r="D491" s="45" t="s">
        <v>23</v>
      </c>
      <c r="E491" s="45" t="s">
        <v>487</v>
      </c>
      <c r="F491" s="45" t="s">
        <v>25</v>
      </c>
      <c r="G491" s="45" t="s">
        <v>498</v>
      </c>
      <c r="H491" s="45" t="s">
        <v>27</v>
      </c>
      <c r="I491" s="45" t="s">
        <v>505</v>
      </c>
      <c r="J491" s="45">
        <v>107</v>
      </c>
      <c r="K491" s="45" t="s">
        <v>506</v>
      </c>
      <c r="L491" s="45" t="s">
        <v>30</v>
      </c>
      <c r="M491" s="45" t="s">
        <v>31</v>
      </c>
      <c r="N491" s="45">
        <v>20131312955</v>
      </c>
      <c r="O491" s="45" t="str">
        <f t="shared" si="49"/>
        <v>gestionduenave-query</v>
      </c>
      <c r="P491" s="45" t="s">
        <v>498</v>
      </c>
      <c r="Q491" s="46">
        <f t="shared" si="50"/>
        <v>116</v>
      </c>
      <c r="R491" s="46">
        <f t="shared" si="51"/>
        <v>116</v>
      </c>
      <c r="S491" t="str">
        <f t="shared" si="55"/>
        <v xml:space="preserve"> https://gateway-apim-test.vuce.gob.pe/pass-through-https-cert/cp2/gestionduenave-query/1.0/provisiones/status/2180 </v>
      </c>
      <c r="T491" t="s">
        <v>498</v>
      </c>
      <c r="U491" t="str">
        <f t="shared" si="52"/>
        <v>https://gateway-apim-test.vuce.gob.pe/pass-through-https-cert/cp2/gestionduenave-query/1.0/provisiones/status/2180</v>
      </c>
      <c r="V491" t="s">
        <v>72</v>
      </c>
    </row>
    <row r="492" spans="2:22" x14ac:dyDescent="0.25">
      <c r="B492" s="45" t="s">
        <v>501</v>
      </c>
      <c r="C492" s="45" t="s">
        <v>22</v>
      </c>
      <c r="D492" s="45" t="s">
        <v>23</v>
      </c>
      <c r="E492" s="45" t="s">
        <v>502</v>
      </c>
      <c r="F492" s="45" t="s">
        <v>90</v>
      </c>
      <c r="G492" s="45" t="s">
        <v>91</v>
      </c>
      <c r="H492" s="45" t="s">
        <v>519</v>
      </c>
      <c r="I492" s="45" t="s">
        <v>505</v>
      </c>
      <c r="J492" s="45">
        <v>107</v>
      </c>
      <c r="K492" s="45" t="s">
        <v>506</v>
      </c>
      <c r="L492" s="45" t="s">
        <v>30</v>
      </c>
      <c r="M492" s="45" t="s">
        <v>93</v>
      </c>
      <c r="N492" s="45">
        <v>20131312955</v>
      </c>
      <c r="O492" s="45" t="str">
        <f t="shared" si="49"/>
        <v>processdue</v>
      </c>
      <c r="P492" s="45" t="s">
        <v>91</v>
      </c>
      <c r="Q492" s="46">
        <f t="shared" si="50"/>
        <v>95</v>
      </c>
      <c r="R492" s="46">
        <f t="shared" si="51"/>
        <v>95</v>
      </c>
      <c r="S492" t="str">
        <f t="shared" si="55"/>
        <v xml:space="preserve"> https://gateway-apim-test.vuce.gob.pe/pass-through-https-cert/cp2/processdue/1.0/camunda/init </v>
      </c>
      <c r="T492" t="s">
        <v>91</v>
      </c>
      <c r="U492" t="str">
        <f t="shared" si="52"/>
        <v>https://gateway-apim-test.vuce.gob.pe/pass-through-https-cert/cp2/processdue/1.0/camunda/init</v>
      </c>
      <c r="V492" t="s">
        <v>94</v>
      </c>
    </row>
    <row r="493" spans="2:22" x14ac:dyDescent="0.25">
      <c r="B493" s="45" t="s">
        <v>520</v>
      </c>
      <c r="C493" s="45" t="s">
        <v>22</v>
      </c>
      <c r="D493" s="45" t="s">
        <v>23</v>
      </c>
      <c r="E493" s="45" t="s">
        <v>521</v>
      </c>
      <c r="F493" s="45" t="s">
        <v>25</v>
      </c>
      <c r="G493" s="45" t="s">
        <v>522</v>
      </c>
      <c r="H493" s="45" t="s">
        <v>27</v>
      </c>
      <c r="I493" s="45" t="s">
        <v>458</v>
      </c>
      <c r="J493" s="45">
        <v>101</v>
      </c>
      <c r="K493" s="45" t="s">
        <v>29</v>
      </c>
      <c r="L493" s="45" t="s">
        <v>30</v>
      </c>
      <c r="M493" s="45" t="s">
        <v>31</v>
      </c>
      <c r="N493" s="45">
        <v>20100010136</v>
      </c>
      <c r="O493" s="45" t="str">
        <f t="shared" si="49"/>
        <v>comunes-query</v>
      </c>
      <c r="P493" s="45" t="s">
        <v>522</v>
      </c>
      <c r="Q493" s="46">
        <f t="shared" si="50"/>
        <v>118</v>
      </c>
      <c r="R493" s="46">
        <f t="shared" si="51"/>
        <v>105</v>
      </c>
      <c r="S493" t="str">
        <f>MID(P493,1,105)</f>
        <v xml:space="preserve"> https://gateway-apim-test.vuce.gob.pe/pass-through-https-cert/cp2/comunes-query/1.0/documentos-adjuntos?</v>
      </c>
      <c r="T493" t="s">
        <v>46</v>
      </c>
      <c r="U493" t="str">
        <f t="shared" si="52"/>
        <v>https://gateway-apim-test.vuce.gob.pe/pass-through-https-cert/cp2/comunes-query/1.0/documentos-adjuntos?</v>
      </c>
      <c r="V493" t="s">
        <v>39</v>
      </c>
    </row>
    <row r="494" spans="2:22" x14ac:dyDescent="0.25">
      <c r="B494" s="45" t="s">
        <v>520</v>
      </c>
      <c r="C494" s="45" t="s">
        <v>22</v>
      </c>
      <c r="D494" s="45" t="s">
        <v>23</v>
      </c>
      <c r="E494" s="45" t="s">
        <v>523</v>
      </c>
      <c r="F494" s="45" t="s">
        <v>25</v>
      </c>
      <c r="G494" s="45" t="s">
        <v>524</v>
      </c>
      <c r="H494" s="45" t="s">
        <v>27</v>
      </c>
      <c r="I494" s="45" t="s">
        <v>458</v>
      </c>
      <c r="J494" s="45">
        <v>101</v>
      </c>
      <c r="K494" s="45" t="s">
        <v>29</v>
      </c>
      <c r="L494" s="45" t="s">
        <v>30</v>
      </c>
      <c r="M494" s="45" t="s">
        <v>31</v>
      </c>
      <c r="N494" s="45">
        <v>20100010136</v>
      </c>
      <c r="O494" s="45" t="str">
        <f t="shared" si="49"/>
        <v>comunes-query</v>
      </c>
      <c r="P494" s="45" t="s">
        <v>524</v>
      </c>
      <c r="Q494" s="46">
        <f t="shared" si="50"/>
        <v>121</v>
      </c>
      <c r="R494" s="46">
        <f t="shared" si="51"/>
        <v>102</v>
      </c>
      <c r="S494" t="str">
        <f>MID(P494,1,102)</f>
        <v xml:space="preserve"> https://gateway-apim-test.vuce.gob.pe/pass-through-https-cert/cp2/comunes-query/1.0/master/allByCode?</v>
      </c>
      <c r="T494" t="s">
        <v>179</v>
      </c>
      <c r="U494" t="str">
        <f t="shared" si="52"/>
        <v>https://gateway-apim-test.vuce.gob.pe/pass-through-https-cert/cp2/comunes-query/1.0/master/allByCode?</v>
      </c>
      <c r="V494" t="s">
        <v>39</v>
      </c>
    </row>
    <row r="495" spans="2:22" x14ac:dyDescent="0.25">
      <c r="B495" s="45" t="s">
        <v>520</v>
      </c>
      <c r="C495" s="45" t="s">
        <v>22</v>
      </c>
      <c r="D495" s="45" t="s">
        <v>23</v>
      </c>
      <c r="E495" s="45" t="s">
        <v>525</v>
      </c>
      <c r="F495" s="45" t="s">
        <v>25</v>
      </c>
      <c r="G495" s="45" t="s">
        <v>526</v>
      </c>
      <c r="H495" s="45" t="s">
        <v>27</v>
      </c>
      <c r="I495" s="45" t="s">
        <v>527</v>
      </c>
      <c r="J495" s="45">
        <v>101</v>
      </c>
      <c r="K495" s="45" t="s">
        <v>29</v>
      </c>
      <c r="L495" s="45" t="s">
        <v>30</v>
      </c>
      <c r="M495" s="45" t="s">
        <v>31</v>
      </c>
      <c r="N495" s="45">
        <v>20100010136</v>
      </c>
      <c r="O495" s="45" t="str">
        <f t="shared" si="49"/>
        <v>comunes-query</v>
      </c>
      <c r="P495" s="45" t="s">
        <v>526</v>
      </c>
      <c r="Q495" s="46">
        <f t="shared" si="50"/>
        <v>111</v>
      </c>
      <c r="R495" s="46">
        <f t="shared" si="51"/>
        <v>102</v>
      </c>
      <c r="S495" t="str">
        <f>MID(P495,1,102)</f>
        <v xml:space="preserve"> https://gateway-apim-test.vuce.gob.pe/pass-through-https-cert/cp2/comunes-query/1.0/master/allByCode?</v>
      </c>
      <c r="T495" t="s">
        <v>179</v>
      </c>
      <c r="U495" t="str">
        <f t="shared" si="52"/>
        <v>https://gateway-apim-test.vuce.gob.pe/pass-through-https-cert/cp2/comunes-query/1.0/master/allByCode?</v>
      </c>
      <c r="V495" t="s">
        <v>39</v>
      </c>
    </row>
    <row r="496" spans="2:22" x14ac:dyDescent="0.25">
      <c r="B496" s="45" t="s">
        <v>520</v>
      </c>
      <c r="C496" s="45" t="s">
        <v>22</v>
      </c>
      <c r="D496" s="45" t="s">
        <v>23</v>
      </c>
      <c r="E496" s="45" t="s">
        <v>528</v>
      </c>
      <c r="F496" s="45" t="s">
        <v>25</v>
      </c>
      <c r="G496" s="45" t="s">
        <v>404</v>
      </c>
      <c r="H496" s="45" t="s">
        <v>27</v>
      </c>
      <c r="I496" s="45" t="s">
        <v>458</v>
      </c>
      <c r="J496" s="45">
        <v>101</v>
      </c>
      <c r="K496" s="45" t="s">
        <v>29</v>
      </c>
      <c r="L496" s="45" t="s">
        <v>30</v>
      </c>
      <c r="M496" s="45" t="s">
        <v>31</v>
      </c>
      <c r="N496" s="45">
        <v>20100010136</v>
      </c>
      <c r="O496" s="45" t="str">
        <f t="shared" si="49"/>
        <v>comunes-query</v>
      </c>
      <c r="P496" s="45" t="s">
        <v>404</v>
      </c>
      <c r="Q496" s="46">
        <f t="shared" si="50"/>
        <v>114</v>
      </c>
      <c r="R496" s="46">
        <f t="shared" si="51"/>
        <v>102</v>
      </c>
      <c r="S496" t="str">
        <f>MID(P496,1,102)</f>
        <v xml:space="preserve"> https://gateway-apim-test.vuce.gob.pe/pass-through-https-cert/cp2/comunes-query/1.0/master/allByCode?</v>
      </c>
      <c r="T496" t="s">
        <v>179</v>
      </c>
      <c r="U496" t="str">
        <f t="shared" si="52"/>
        <v>https://gateway-apim-test.vuce.gob.pe/pass-through-https-cert/cp2/comunes-query/1.0/master/allByCode?</v>
      </c>
      <c r="V496" t="s">
        <v>39</v>
      </c>
    </row>
    <row r="497" spans="2:22" x14ac:dyDescent="0.25">
      <c r="B497" s="45" t="s">
        <v>520</v>
      </c>
      <c r="C497" s="45" t="s">
        <v>22</v>
      </c>
      <c r="D497" s="45" t="s">
        <v>23</v>
      </c>
      <c r="E497" s="45" t="s">
        <v>525</v>
      </c>
      <c r="F497" s="45" t="s">
        <v>25</v>
      </c>
      <c r="G497" s="45" t="s">
        <v>529</v>
      </c>
      <c r="H497" s="45" t="s">
        <v>27</v>
      </c>
      <c r="I497" s="45" t="s">
        <v>527</v>
      </c>
      <c r="J497" s="45">
        <v>101</v>
      </c>
      <c r="K497" s="45" t="s">
        <v>29</v>
      </c>
      <c r="L497" s="45" t="s">
        <v>30</v>
      </c>
      <c r="M497" s="45" t="s">
        <v>31</v>
      </c>
      <c r="N497" s="45">
        <v>20100010136</v>
      </c>
      <c r="O497" s="45" t="str">
        <f t="shared" si="49"/>
        <v>comunes-query</v>
      </c>
      <c r="P497" s="45" t="s">
        <v>529</v>
      </c>
      <c r="Q497" s="46">
        <f t="shared" si="50"/>
        <v>121</v>
      </c>
      <c r="R497" s="46">
        <f t="shared" si="51"/>
        <v>102</v>
      </c>
      <c r="S497" t="str">
        <f>MID(P497,1,102)</f>
        <v xml:space="preserve"> https://gateway-apim-test.vuce.gob.pe/pass-through-https-cert/cp2/comunes-query/1.0/master/allByCode?</v>
      </c>
      <c r="T497" t="s">
        <v>179</v>
      </c>
      <c r="U497" t="str">
        <f t="shared" si="52"/>
        <v>https://gateway-apim-test.vuce.gob.pe/pass-through-https-cert/cp2/comunes-query/1.0/master/allByCode?</v>
      </c>
      <c r="V497" t="s">
        <v>39</v>
      </c>
    </row>
    <row r="498" spans="2:22" x14ac:dyDescent="0.25">
      <c r="B498" s="45" t="s">
        <v>520</v>
      </c>
      <c r="C498" s="45" t="s">
        <v>22</v>
      </c>
      <c r="D498" s="45" t="s">
        <v>23</v>
      </c>
      <c r="E498" s="45" t="s">
        <v>523</v>
      </c>
      <c r="F498" s="45" t="s">
        <v>25</v>
      </c>
      <c r="G498" s="45" t="s">
        <v>529</v>
      </c>
      <c r="H498" s="45" t="s">
        <v>27</v>
      </c>
      <c r="I498" s="45" t="s">
        <v>458</v>
      </c>
      <c r="J498" s="45">
        <v>101</v>
      </c>
      <c r="K498" s="45" t="s">
        <v>29</v>
      </c>
      <c r="L498" s="45" t="s">
        <v>30</v>
      </c>
      <c r="M498" s="45" t="s">
        <v>31</v>
      </c>
      <c r="N498" s="45">
        <v>20100010136</v>
      </c>
      <c r="O498" s="45" t="str">
        <f t="shared" si="49"/>
        <v>comunes-query</v>
      </c>
      <c r="P498" s="45" t="s">
        <v>529</v>
      </c>
      <c r="Q498" s="46">
        <f t="shared" si="50"/>
        <v>121</v>
      </c>
      <c r="R498" s="46">
        <f t="shared" si="51"/>
        <v>102</v>
      </c>
      <c r="S498" t="str">
        <f>MID(P498,1,102)</f>
        <v xml:space="preserve"> https://gateway-apim-test.vuce.gob.pe/pass-through-https-cert/cp2/comunes-query/1.0/master/allByCode?</v>
      </c>
      <c r="T498" t="s">
        <v>179</v>
      </c>
      <c r="U498" t="str">
        <f t="shared" si="52"/>
        <v>https://gateway-apim-test.vuce.gob.pe/pass-through-https-cert/cp2/comunes-query/1.0/master/allByCode?</v>
      </c>
      <c r="V498" t="s">
        <v>39</v>
      </c>
    </row>
    <row r="499" spans="2:22" x14ac:dyDescent="0.25">
      <c r="B499" s="45" t="s">
        <v>520</v>
      </c>
      <c r="C499" s="45" t="s">
        <v>22</v>
      </c>
      <c r="D499" s="45" t="s">
        <v>23</v>
      </c>
      <c r="E499" s="45" t="s">
        <v>523</v>
      </c>
      <c r="F499" s="45" t="s">
        <v>25</v>
      </c>
      <c r="G499" s="45" t="s">
        <v>530</v>
      </c>
      <c r="H499" s="45" t="s">
        <v>27</v>
      </c>
      <c r="I499" s="45" t="s">
        <v>458</v>
      </c>
      <c r="J499" s="45">
        <v>101</v>
      </c>
      <c r="K499" s="45" t="s">
        <v>29</v>
      </c>
      <c r="L499" s="45" t="s">
        <v>30</v>
      </c>
      <c r="M499" s="45" t="s">
        <v>31</v>
      </c>
      <c r="N499" s="45">
        <v>20100010136</v>
      </c>
      <c r="O499" s="45" t="str">
        <f t="shared" si="49"/>
        <v>comunes-query</v>
      </c>
      <c r="P499" s="45" t="s">
        <v>530</v>
      </c>
      <c r="Q499" s="46">
        <f t="shared" si="50"/>
        <v>139</v>
      </c>
      <c r="R499" s="46">
        <f t="shared" si="51"/>
        <v>114</v>
      </c>
      <c r="S499" t="str">
        <f>MID(P499,1,114)</f>
        <v xml:space="preserve"> https://gateway-apim-test.vuce.gob.pe/pass-through-https-cert/cp2/comunes-query/1.0/master/allByCodeAndAttribute?</v>
      </c>
      <c r="T499" t="s">
        <v>48</v>
      </c>
      <c r="U499" t="str">
        <f t="shared" si="52"/>
        <v>https://gateway-apim-test.vuce.gob.pe/pass-through-https-cert/cp2/comunes-query/1.0/master/allByCodeAndAttribute?</v>
      </c>
      <c r="V499" t="s">
        <v>39</v>
      </c>
    </row>
    <row r="500" spans="2:22" x14ac:dyDescent="0.25">
      <c r="B500" s="45" t="s">
        <v>520</v>
      </c>
      <c r="C500" s="45" t="s">
        <v>22</v>
      </c>
      <c r="D500" s="45" t="s">
        <v>23</v>
      </c>
      <c r="E500" s="45" t="s">
        <v>531</v>
      </c>
      <c r="F500" s="45" t="s">
        <v>25</v>
      </c>
      <c r="G500" s="45" t="s">
        <v>532</v>
      </c>
      <c r="H500" s="45" t="s">
        <v>27</v>
      </c>
      <c r="I500" s="45" t="s">
        <v>458</v>
      </c>
      <c r="J500" s="45">
        <v>101</v>
      </c>
      <c r="K500" s="45" t="s">
        <v>29</v>
      </c>
      <c r="L500" s="45" t="s">
        <v>30</v>
      </c>
      <c r="M500" s="45" t="s">
        <v>31</v>
      </c>
      <c r="N500" s="45">
        <v>20100010136</v>
      </c>
      <c r="O500" s="45" t="str">
        <f t="shared" si="49"/>
        <v>comunes-query</v>
      </c>
      <c r="P500" s="45" t="s">
        <v>532</v>
      </c>
      <c r="Q500" s="46">
        <f t="shared" si="50"/>
        <v>141</v>
      </c>
      <c r="R500" s="46">
        <f t="shared" si="51"/>
        <v>114</v>
      </c>
      <c r="S500" t="str">
        <f>MID(P500,1,114)</f>
        <v xml:space="preserve"> https://gateway-apim-test.vuce.gob.pe/pass-through-https-cert/cp2/comunes-query/1.0/master/allByCodeAndAttribute?</v>
      </c>
      <c r="T500" t="s">
        <v>48</v>
      </c>
      <c r="U500" t="str">
        <f t="shared" si="52"/>
        <v>https://gateway-apim-test.vuce.gob.pe/pass-through-https-cert/cp2/comunes-query/1.0/master/allByCodeAndAttribute?</v>
      </c>
      <c r="V500" t="s">
        <v>39</v>
      </c>
    </row>
    <row r="501" spans="2:22" x14ac:dyDescent="0.25">
      <c r="B501" s="45" t="s">
        <v>520</v>
      </c>
      <c r="C501" s="45" t="s">
        <v>22</v>
      </c>
      <c r="D501" s="45" t="s">
        <v>23</v>
      </c>
      <c r="E501" s="45" t="s">
        <v>521</v>
      </c>
      <c r="F501" s="45" t="s">
        <v>25</v>
      </c>
      <c r="G501" s="45" t="s">
        <v>54</v>
      </c>
      <c r="H501" s="45" t="s">
        <v>27</v>
      </c>
      <c r="I501" s="45" t="s">
        <v>458</v>
      </c>
      <c r="J501" s="45">
        <v>101</v>
      </c>
      <c r="K501" s="45" t="s">
        <v>29</v>
      </c>
      <c r="L501" s="45" t="s">
        <v>30</v>
      </c>
      <c r="M501" s="45" t="s">
        <v>31</v>
      </c>
      <c r="N501" s="45">
        <v>20100010136</v>
      </c>
      <c r="O501" s="45" t="str">
        <f t="shared" si="49"/>
        <v>comunes-query</v>
      </c>
      <c r="P501" s="45" t="s">
        <v>54</v>
      </c>
      <c r="Q501" s="46">
        <f t="shared" si="50"/>
        <v>160</v>
      </c>
      <c r="R501" s="46">
        <f t="shared" si="51"/>
        <v>114</v>
      </c>
      <c r="S501" t="str">
        <f>MID(P501,1,114)</f>
        <v xml:space="preserve"> https://gateway-apim-test.vuce.gob.pe/pass-through-https-cert/cp2/comunes-query/1.0/master/allByCodeAndAttribute?</v>
      </c>
      <c r="T501" t="s">
        <v>48</v>
      </c>
      <c r="U501" t="str">
        <f t="shared" si="52"/>
        <v>https://gateway-apim-test.vuce.gob.pe/pass-through-https-cert/cp2/comunes-query/1.0/master/allByCodeAndAttribute?</v>
      </c>
      <c r="V501" t="s">
        <v>39</v>
      </c>
    </row>
    <row r="502" spans="2:22" x14ac:dyDescent="0.25">
      <c r="B502" s="45" t="s">
        <v>520</v>
      </c>
      <c r="C502" s="45" t="s">
        <v>22</v>
      </c>
      <c r="D502" s="45" t="s">
        <v>23</v>
      </c>
      <c r="E502" s="45" t="s">
        <v>531</v>
      </c>
      <c r="F502" s="45" t="s">
        <v>25</v>
      </c>
      <c r="G502" s="45" t="s">
        <v>533</v>
      </c>
      <c r="H502" s="45" t="s">
        <v>27</v>
      </c>
      <c r="I502" s="45" t="s">
        <v>458</v>
      </c>
      <c r="J502" s="45">
        <v>101</v>
      </c>
      <c r="K502" s="45" t="s">
        <v>29</v>
      </c>
      <c r="L502" s="45" t="s">
        <v>30</v>
      </c>
      <c r="M502" s="45" t="s">
        <v>31</v>
      </c>
      <c r="N502" s="45">
        <v>20100010136</v>
      </c>
      <c r="O502" s="45" t="str">
        <f t="shared" si="49"/>
        <v>comunes-query</v>
      </c>
      <c r="P502" s="45" t="s">
        <v>533</v>
      </c>
      <c r="Q502" s="46">
        <f t="shared" si="50"/>
        <v>153</v>
      </c>
      <c r="R502" s="46">
        <f t="shared" si="51"/>
        <v>116</v>
      </c>
      <c r="S502" t="str">
        <f t="shared" ref="S502:S507" si="56">MID(P502,1,116)</f>
        <v xml:space="preserve"> https://gateway-apim-test.vuce.gob.pe/pass-through-https-cert/cp2/comunes-query/1.0/master/allByCodeAndDescription?</v>
      </c>
      <c r="T502" t="s">
        <v>56</v>
      </c>
      <c r="U502" t="str">
        <f t="shared" si="52"/>
        <v>https://gateway-apim-test.vuce.gob.pe/pass-through-https-cert/cp2/comunes-query/1.0/master/allByCodeAndDescription?</v>
      </c>
      <c r="V502" t="s">
        <v>39</v>
      </c>
    </row>
    <row r="503" spans="2:22" x14ac:dyDescent="0.25">
      <c r="B503" s="45" t="s">
        <v>520</v>
      </c>
      <c r="C503" s="45" t="s">
        <v>22</v>
      </c>
      <c r="D503" s="45" t="s">
        <v>23</v>
      </c>
      <c r="E503" s="45" t="s">
        <v>523</v>
      </c>
      <c r="F503" s="45" t="s">
        <v>25</v>
      </c>
      <c r="G503" s="45" t="s">
        <v>533</v>
      </c>
      <c r="H503" s="45" t="s">
        <v>27</v>
      </c>
      <c r="I503" s="45" t="s">
        <v>458</v>
      </c>
      <c r="J503" s="45">
        <v>101</v>
      </c>
      <c r="K503" s="45" t="s">
        <v>29</v>
      </c>
      <c r="L503" s="45" t="s">
        <v>30</v>
      </c>
      <c r="M503" s="45" t="s">
        <v>31</v>
      </c>
      <c r="N503" s="45">
        <v>20100010136</v>
      </c>
      <c r="O503" s="45" t="str">
        <f t="shared" si="49"/>
        <v>comunes-query</v>
      </c>
      <c r="P503" s="45" t="s">
        <v>533</v>
      </c>
      <c r="Q503" s="46">
        <f t="shared" si="50"/>
        <v>153</v>
      </c>
      <c r="R503" s="46">
        <f t="shared" si="51"/>
        <v>116</v>
      </c>
      <c r="S503" t="str">
        <f t="shared" si="56"/>
        <v xml:space="preserve"> https://gateway-apim-test.vuce.gob.pe/pass-through-https-cert/cp2/comunes-query/1.0/master/allByCodeAndDescription?</v>
      </c>
      <c r="T503" t="s">
        <v>56</v>
      </c>
      <c r="U503" t="str">
        <f t="shared" si="52"/>
        <v>https://gateway-apim-test.vuce.gob.pe/pass-through-https-cert/cp2/comunes-query/1.0/master/allByCodeAndDescription?</v>
      </c>
      <c r="V503" t="s">
        <v>39</v>
      </c>
    </row>
    <row r="504" spans="2:22" x14ac:dyDescent="0.25">
      <c r="B504" s="45" t="s">
        <v>520</v>
      </c>
      <c r="C504" s="45" t="s">
        <v>22</v>
      </c>
      <c r="D504" s="45" t="s">
        <v>23</v>
      </c>
      <c r="E504" s="45" t="s">
        <v>523</v>
      </c>
      <c r="F504" s="45" t="s">
        <v>25</v>
      </c>
      <c r="G504" s="45" t="s">
        <v>55</v>
      </c>
      <c r="H504" s="45" t="s">
        <v>27</v>
      </c>
      <c r="I504" s="45" t="s">
        <v>458</v>
      </c>
      <c r="J504" s="45">
        <v>101</v>
      </c>
      <c r="K504" s="45" t="s">
        <v>29</v>
      </c>
      <c r="L504" s="45" t="s">
        <v>30</v>
      </c>
      <c r="M504" s="45" t="s">
        <v>31</v>
      </c>
      <c r="N504" s="45">
        <v>20100010136</v>
      </c>
      <c r="O504" s="45" t="str">
        <f t="shared" si="49"/>
        <v>comunes-query</v>
      </c>
      <c r="P504" s="45" t="s">
        <v>55</v>
      </c>
      <c r="Q504" s="46">
        <f t="shared" si="50"/>
        <v>156</v>
      </c>
      <c r="R504" s="46">
        <f t="shared" si="51"/>
        <v>116</v>
      </c>
      <c r="S504" s="21" t="str">
        <f t="shared" si="56"/>
        <v xml:space="preserve"> https://gateway-apim-test.vuce.gob.pe/pass-through-https-cert/cp2/comunes-query/1.0/master/allByCodeAndDescription?</v>
      </c>
      <c r="T504" t="s">
        <v>56</v>
      </c>
      <c r="U504" t="str">
        <f t="shared" si="52"/>
        <v>https://gateway-apim-test.vuce.gob.pe/pass-through-https-cert/cp2/comunes-query/1.0/master/allByCodeAndDescription?</v>
      </c>
      <c r="V504" t="s">
        <v>39</v>
      </c>
    </row>
    <row r="505" spans="2:22" x14ac:dyDescent="0.25">
      <c r="B505" s="45" t="s">
        <v>520</v>
      </c>
      <c r="C505" s="45" t="s">
        <v>22</v>
      </c>
      <c r="D505" s="45" t="s">
        <v>23</v>
      </c>
      <c r="E505" s="45" t="s">
        <v>523</v>
      </c>
      <c r="F505" s="45" t="s">
        <v>25</v>
      </c>
      <c r="G505" s="45" t="s">
        <v>55</v>
      </c>
      <c r="H505" s="45" t="s">
        <v>27</v>
      </c>
      <c r="I505" s="45" t="s">
        <v>458</v>
      </c>
      <c r="J505" s="45">
        <v>101</v>
      </c>
      <c r="K505" s="45" t="s">
        <v>29</v>
      </c>
      <c r="L505" s="45" t="s">
        <v>30</v>
      </c>
      <c r="M505" s="45" t="s">
        <v>31</v>
      </c>
      <c r="N505" s="45">
        <v>20100010136</v>
      </c>
      <c r="O505" s="45" t="str">
        <f t="shared" si="49"/>
        <v>comunes-query</v>
      </c>
      <c r="P505" s="45" t="s">
        <v>55</v>
      </c>
      <c r="Q505" s="46">
        <f t="shared" si="50"/>
        <v>156</v>
      </c>
      <c r="R505" s="46">
        <f t="shared" si="51"/>
        <v>116</v>
      </c>
      <c r="S505" s="21" t="str">
        <f t="shared" si="56"/>
        <v xml:space="preserve"> https://gateway-apim-test.vuce.gob.pe/pass-through-https-cert/cp2/comunes-query/1.0/master/allByCodeAndDescription?</v>
      </c>
      <c r="T505" t="s">
        <v>56</v>
      </c>
      <c r="U505" t="str">
        <f t="shared" si="52"/>
        <v>https://gateway-apim-test.vuce.gob.pe/pass-through-https-cert/cp2/comunes-query/1.0/master/allByCodeAndDescription?</v>
      </c>
      <c r="V505" t="s">
        <v>39</v>
      </c>
    </row>
    <row r="506" spans="2:22" x14ac:dyDescent="0.25">
      <c r="B506" s="45" t="s">
        <v>520</v>
      </c>
      <c r="C506" s="45" t="s">
        <v>22</v>
      </c>
      <c r="D506" s="45" t="s">
        <v>23</v>
      </c>
      <c r="E506" s="45" t="s">
        <v>523</v>
      </c>
      <c r="F506" s="45" t="s">
        <v>25</v>
      </c>
      <c r="G506" s="45" t="s">
        <v>55</v>
      </c>
      <c r="H506" s="45" t="s">
        <v>27</v>
      </c>
      <c r="I506" s="45" t="s">
        <v>458</v>
      </c>
      <c r="J506" s="45">
        <v>101</v>
      </c>
      <c r="K506" s="45" t="s">
        <v>29</v>
      </c>
      <c r="L506" s="45" t="s">
        <v>30</v>
      </c>
      <c r="M506" s="45" t="s">
        <v>31</v>
      </c>
      <c r="N506" s="45">
        <v>20100010136</v>
      </c>
      <c r="O506" s="45" t="str">
        <f t="shared" si="49"/>
        <v>comunes-query</v>
      </c>
      <c r="P506" s="45" t="s">
        <v>55</v>
      </c>
      <c r="Q506" s="46">
        <f t="shared" si="50"/>
        <v>156</v>
      </c>
      <c r="R506" s="46">
        <f t="shared" si="51"/>
        <v>116</v>
      </c>
      <c r="S506" s="21" t="str">
        <f t="shared" si="56"/>
        <v xml:space="preserve"> https://gateway-apim-test.vuce.gob.pe/pass-through-https-cert/cp2/comunes-query/1.0/master/allByCodeAndDescription?</v>
      </c>
      <c r="T506" t="s">
        <v>56</v>
      </c>
      <c r="U506" t="str">
        <f t="shared" si="52"/>
        <v>https://gateway-apim-test.vuce.gob.pe/pass-through-https-cert/cp2/comunes-query/1.0/master/allByCodeAndDescription?</v>
      </c>
      <c r="V506" t="s">
        <v>39</v>
      </c>
    </row>
    <row r="507" spans="2:22" x14ac:dyDescent="0.25">
      <c r="B507" s="45" t="s">
        <v>520</v>
      </c>
      <c r="C507" s="45" t="s">
        <v>22</v>
      </c>
      <c r="D507" s="45" t="s">
        <v>23</v>
      </c>
      <c r="E507" s="45" t="s">
        <v>523</v>
      </c>
      <c r="F507" s="45" t="s">
        <v>25</v>
      </c>
      <c r="G507" s="45" t="s">
        <v>534</v>
      </c>
      <c r="H507" s="45" t="s">
        <v>27</v>
      </c>
      <c r="I507" s="45" t="s">
        <v>458</v>
      </c>
      <c r="J507" s="45">
        <v>101</v>
      </c>
      <c r="K507" s="45" t="s">
        <v>29</v>
      </c>
      <c r="L507" s="45" t="s">
        <v>30</v>
      </c>
      <c r="M507" s="45" t="s">
        <v>31</v>
      </c>
      <c r="N507" s="45">
        <v>20100010136</v>
      </c>
      <c r="O507" s="45" t="str">
        <f t="shared" si="49"/>
        <v>comunes-query</v>
      </c>
      <c r="P507" s="45" t="s">
        <v>534</v>
      </c>
      <c r="Q507" s="46">
        <f t="shared" si="50"/>
        <v>157</v>
      </c>
      <c r="R507" s="46">
        <f t="shared" si="51"/>
        <v>116</v>
      </c>
      <c r="S507" s="21" t="str">
        <f t="shared" si="56"/>
        <v xml:space="preserve"> https://gateway-apim-test.vuce.gob.pe/pass-through-https-cert/cp2/comunes-query/1.0/master/allByCodeAndDescription?</v>
      </c>
      <c r="T507" t="s">
        <v>56</v>
      </c>
      <c r="U507" t="str">
        <f t="shared" si="52"/>
        <v>https://gateway-apim-test.vuce.gob.pe/pass-through-https-cert/cp2/comunes-query/1.0/master/allByCodeAndDescription?</v>
      </c>
      <c r="V507" t="s">
        <v>39</v>
      </c>
    </row>
    <row r="508" spans="2:22" x14ac:dyDescent="0.25">
      <c r="B508" s="45" t="s">
        <v>520</v>
      </c>
      <c r="C508" s="45" t="s">
        <v>22</v>
      </c>
      <c r="D508" s="45" t="s">
        <v>23</v>
      </c>
      <c r="E508" s="45" t="s">
        <v>521</v>
      </c>
      <c r="F508" s="45" t="s">
        <v>61</v>
      </c>
      <c r="G508" s="45" t="s">
        <v>62</v>
      </c>
      <c r="H508" s="45" t="s">
        <v>27</v>
      </c>
      <c r="I508" s="45" t="s">
        <v>458</v>
      </c>
      <c r="J508" s="45">
        <v>101</v>
      </c>
      <c r="K508" s="45" t="s">
        <v>29</v>
      </c>
      <c r="L508" s="45" t="s">
        <v>30</v>
      </c>
      <c r="M508" s="45" t="s">
        <v>535</v>
      </c>
      <c r="N508" s="45">
        <v>20100010136</v>
      </c>
      <c r="O508" s="45" t="str">
        <f t="shared" si="49"/>
        <v>escaladocumento-command</v>
      </c>
      <c r="P508" s="45" t="s">
        <v>62</v>
      </c>
      <c r="Q508" s="46">
        <f t="shared" si="50"/>
        <v>113</v>
      </c>
      <c r="R508" s="46">
        <f t="shared" si="51"/>
        <v>113</v>
      </c>
      <c r="S508" t="str">
        <f>+P508</f>
        <v xml:space="preserve"> https://gateway-apim-test.vuce.gob.pe/pass-through-https-cert/cp2/escaladocumento-command/1.0/escala-documentos </v>
      </c>
      <c r="T508" t="s">
        <v>62</v>
      </c>
      <c r="U508" t="str">
        <f t="shared" si="52"/>
        <v>https://gateway-apim-test.vuce.gob.pe/pass-through-https-cert/cp2/escaladocumento-command/1.0/escala-documentos</v>
      </c>
      <c r="V508" t="s">
        <v>64</v>
      </c>
    </row>
    <row r="509" spans="2:22" x14ac:dyDescent="0.25">
      <c r="B509" s="45" t="s">
        <v>520</v>
      </c>
      <c r="C509" s="45" t="s">
        <v>22</v>
      </c>
      <c r="D509" s="45" t="s">
        <v>23</v>
      </c>
      <c r="E509" s="45" t="s">
        <v>521</v>
      </c>
      <c r="F509" s="45" t="s">
        <v>25</v>
      </c>
      <c r="G509" s="45" t="s">
        <v>536</v>
      </c>
      <c r="H509" s="45" t="s">
        <v>27</v>
      </c>
      <c r="I509" s="45" t="s">
        <v>458</v>
      </c>
      <c r="J509" s="45">
        <v>101</v>
      </c>
      <c r="K509" s="45" t="s">
        <v>29</v>
      </c>
      <c r="L509" s="45" t="s">
        <v>30</v>
      </c>
      <c r="M509" s="45" t="s">
        <v>31</v>
      </c>
      <c r="N509" s="45">
        <v>20100010136</v>
      </c>
      <c r="O509" s="45" t="str">
        <f t="shared" si="49"/>
        <v>escaladocumento-query</v>
      </c>
      <c r="P509" s="45" t="s">
        <v>536</v>
      </c>
      <c r="Q509" s="46">
        <f t="shared" si="50"/>
        <v>150</v>
      </c>
      <c r="R509" s="46">
        <f t="shared" si="51"/>
        <v>111</v>
      </c>
      <c r="S509" t="str">
        <f>MID(P509,1,111)</f>
        <v xml:space="preserve"> https://gateway-apim-test.vuce.gob.pe/pass-through-https-cert/cp2/escaladocumento-query/1.0/escala-documentos?</v>
      </c>
      <c r="T509" t="s">
        <v>66</v>
      </c>
      <c r="U509" t="str">
        <f t="shared" si="52"/>
        <v>https://gateway-apim-test.vuce.gob.pe/pass-through-https-cert/cp2/escaladocumento-query/1.0/escala-documentos?</v>
      </c>
      <c r="V509" t="s">
        <v>67</v>
      </c>
    </row>
    <row r="510" spans="2:22" x14ac:dyDescent="0.25">
      <c r="B510" s="45" t="s">
        <v>520</v>
      </c>
      <c r="C510" s="45" t="s">
        <v>22</v>
      </c>
      <c r="D510" s="45" t="s">
        <v>23</v>
      </c>
      <c r="E510" s="45" t="s">
        <v>521</v>
      </c>
      <c r="F510" s="45" t="s">
        <v>25</v>
      </c>
      <c r="G510" s="45" t="s">
        <v>536</v>
      </c>
      <c r="H510" s="45" t="s">
        <v>27</v>
      </c>
      <c r="I510" s="45" t="s">
        <v>458</v>
      </c>
      <c r="J510" s="45">
        <v>101</v>
      </c>
      <c r="K510" s="45" t="s">
        <v>29</v>
      </c>
      <c r="L510" s="45" t="s">
        <v>30</v>
      </c>
      <c r="M510" s="45" t="s">
        <v>31</v>
      </c>
      <c r="N510" s="45">
        <v>20100010136</v>
      </c>
      <c r="O510" s="45" t="str">
        <f t="shared" si="49"/>
        <v>escaladocumento-query</v>
      </c>
      <c r="P510" s="45" t="s">
        <v>536</v>
      </c>
      <c r="Q510" s="46">
        <f t="shared" si="50"/>
        <v>150</v>
      </c>
      <c r="R510" s="46">
        <f t="shared" si="51"/>
        <v>111</v>
      </c>
      <c r="S510" t="str">
        <f>MID(P510,1,111)</f>
        <v xml:space="preserve"> https://gateway-apim-test.vuce.gob.pe/pass-through-https-cert/cp2/escaladocumento-query/1.0/escala-documentos?</v>
      </c>
      <c r="T510" t="s">
        <v>66</v>
      </c>
      <c r="U510" t="str">
        <f t="shared" si="52"/>
        <v>https://gateway-apim-test.vuce.gob.pe/pass-through-https-cert/cp2/escaladocumento-query/1.0/escala-documentos?</v>
      </c>
      <c r="V510" t="s">
        <v>67</v>
      </c>
    </row>
    <row r="511" spans="2:22" x14ac:dyDescent="0.25">
      <c r="B511" s="45" t="s">
        <v>520</v>
      </c>
      <c r="C511" s="45" t="s">
        <v>22</v>
      </c>
      <c r="D511" s="45" t="s">
        <v>23</v>
      </c>
      <c r="E511" s="45" t="s">
        <v>521</v>
      </c>
      <c r="F511" s="45" t="s">
        <v>25</v>
      </c>
      <c r="G511" s="45" t="s">
        <v>537</v>
      </c>
      <c r="H511" s="45" t="s">
        <v>27</v>
      </c>
      <c r="I511" s="45" t="s">
        <v>458</v>
      </c>
      <c r="J511" s="45">
        <v>101</v>
      </c>
      <c r="K511" s="45" t="s">
        <v>29</v>
      </c>
      <c r="L511" s="45" t="s">
        <v>30</v>
      </c>
      <c r="M511" s="45" t="s">
        <v>31</v>
      </c>
      <c r="N511" s="45">
        <v>20100010136</v>
      </c>
      <c r="O511" s="45" t="str">
        <f t="shared" si="49"/>
        <v>fichatecnica-query</v>
      </c>
      <c r="P511" s="45" t="s">
        <v>537</v>
      </c>
      <c r="Q511" s="46">
        <f t="shared" si="50"/>
        <v>153</v>
      </c>
      <c r="R511" s="46">
        <f t="shared" si="51"/>
        <v>101</v>
      </c>
      <c r="S511" t="str">
        <f>MID(P511,1,101)</f>
        <v xml:space="preserve"> https://gateway-apim-test.vuce.gob.pe/pass-through-https-cert/cp2/fichatecnica-query/1.0/documentos?</v>
      </c>
      <c r="T511" t="s">
        <v>69</v>
      </c>
      <c r="U511" t="str">
        <f t="shared" si="52"/>
        <v>https://gateway-apim-test.vuce.gob.pe/pass-through-https-cert/cp2/fichatecnica-query/1.0/documentos?</v>
      </c>
      <c r="V511" t="s">
        <v>70</v>
      </c>
    </row>
    <row r="512" spans="2:22" x14ac:dyDescent="0.25">
      <c r="B512" s="45" t="s">
        <v>520</v>
      </c>
      <c r="C512" s="45" t="s">
        <v>22</v>
      </c>
      <c r="D512" s="45" t="s">
        <v>23</v>
      </c>
      <c r="E512" s="45" t="s">
        <v>538</v>
      </c>
      <c r="F512" s="45" t="s">
        <v>90</v>
      </c>
      <c r="G512" s="45" t="s">
        <v>539</v>
      </c>
      <c r="H512" s="45" t="s">
        <v>27</v>
      </c>
      <c r="I512" s="45" t="s">
        <v>458</v>
      </c>
      <c r="J512" s="45">
        <v>101</v>
      </c>
      <c r="K512" s="45" t="s">
        <v>29</v>
      </c>
      <c r="L512" s="45" t="s">
        <v>30</v>
      </c>
      <c r="M512" s="45" t="s">
        <v>93</v>
      </c>
      <c r="N512" s="45">
        <v>20100010136</v>
      </c>
      <c r="O512" s="45" t="str">
        <f t="shared" si="49"/>
        <v>gestionduenave-command</v>
      </c>
      <c r="P512" s="45" t="s">
        <v>539</v>
      </c>
      <c r="Q512" s="46">
        <f t="shared" si="50"/>
        <v>146</v>
      </c>
      <c r="R512" s="46">
        <f t="shared" si="51"/>
        <v>146</v>
      </c>
      <c r="S512" t="str">
        <f>+P512</f>
        <v xml:space="preserve"> https://gateway-apim-test.vuce.gob.pe/pass-through-https-cert/cp2/gestionduenave-command/1.0/mercancia-peligrosa/enviar-mercancia-peligrosa/2180 </v>
      </c>
      <c r="T512" t="s">
        <v>539</v>
      </c>
      <c r="U512" t="str">
        <f t="shared" si="52"/>
        <v>https://gateway-apim-test.vuce.gob.pe/pass-through-https-cert/cp2/gestionduenave-command/1.0/mercancia-peligrosa/enviar-mercancia-peligrosa/2180</v>
      </c>
      <c r="V512" t="s">
        <v>146</v>
      </c>
    </row>
    <row r="513" spans="2:22" x14ac:dyDescent="0.25">
      <c r="B513" s="45" t="s">
        <v>520</v>
      </c>
      <c r="C513" s="45" t="s">
        <v>22</v>
      </c>
      <c r="D513" s="45" t="s">
        <v>23</v>
      </c>
      <c r="E513" s="45" t="s">
        <v>540</v>
      </c>
      <c r="F513" s="45" t="s">
        <v>25</v>
      </c>
      <c r="G513" s="45" t="s">
        <v>77</v>
      </c>
      <c r="H513" s="45" t="s">
        <v>27</v>
      </c>
      <c r="I513" s="45" t="s">
        <v>458</v>
      </c>
      <c r="J513" s="45">
        <v>101</v>
      </c>
      <c r="K513" s="45" t="s">
        <v>29</v>
      </c>
      <c r="L513" s="45" t="s">
        <v>30</v>
      </c>
      <c r="M513" s="45" t="s">
        <v>31</v>
      </c>
      <c r="N513" s="45">
        <v>20100010136</v>
      </c>
      <c r="O513" s="45" t="str">
        <f t="shared" si="49"/>
        <v>gestionduenave-query</v>
      </c>
      <c r="P513" s="45" t="s">
        <v>77</v>
      </c>
      <c r="Q513" s="46">
        <f t="shared" si="50"/>
        <v>119</v>
      </c>
      <c r="R513" s="46">
        <f t="shared" si="51"/>
        <v>105</v>
      </c>
      <c r="S513" t="str">
        <f>MID(P513,1,105)</f>
        <v xml:space="preserve"> https://gateway-apim-test.vuce.gob.pe/pass-through-https-cert/cp2/gestionduenave-query/1.0/escalas/2180?</v>
      </c>
      <c r="T513" t="s">
        <v>78</v>
      </c>
      <c r="U513" t="str">
        <f t="shared" si="52"/>
        <v>https://gateway-apim-test.vuce.gob.pe/pass-through-https-cert/cp2/gestionduenave-query/1.0/escalas/2180?</v>
      </c>
      <c r="V513" t="s">
        <v>72</v>
      </c>
    </row>
    <row r="514" spans="2:22" x14ac:dyDescent="0.25">
      <c r="B514" s="45" t="s">
        <v>520</v>
      </c>
      <c r="C514" s="45" t="s">
        <v>22</v>
      </c>
      <c r="D514" s="45" t="s">
        <v>23</v>
      </c>
      <c r="E514" s="45" t="s">
        <v>538</v>
      </c>
      <c r="F514" s="45" t="s">
        <v>25</v>
      </c>
      <c r="G514" s="45" t="s">
        <v>77</v>
      </c>
      <c r="H514" s="45" t="s">
        <v>27</v>
      </c>
      <c r="I514" s="45" t="s">
        <v>458</v>
      </c>
      <c r="J514" s="45">
        <v>101</v>
      </c>
      <c r="K514" s="45" t="s">
        <v>29</v>
      </c>
      <c r="L514" s="45" t="s">
        <v>30</v>
      </c>
      <c r="M514" s="45" t="s">
        <v>31</v>
      </c>
      <c r="N514" s="45">
        <v>20100010136</v>
      </c>
      <c r="O514" s="45" t="str">
        <f t="shared" ref="O514:O577" si="57">MID(G514,FIND("/cp2/",G514)+5,FIND("/",G514,FIND("/cp2/",G514)+5)-FIND("/cp2/",G514)-5)</f>
        <v>gestionduenave-query</v>
      </c>
      <c r="P514" s="45" t="s">
        <v>77</v>
      </c>
      <c r="Q514" s="46">
        <f t="shared" ref="Q514:Q577" si="58">LEN(P514)</f>
        <v>119</v>
      </c>
      <c r="R514" s="46">
        <f t="shared" ref="R514:R577" si="59">LEN(S514)</f>
        <v>105</v>
      </c>
      <c r="S514" t="str">
        <f>MID(P514,1,105)</f>
        <v xml:space="preserve"> https://gateway-apim-test.vuce.gob.pe/pass-through-https-cert/cp2/gestionduenave-query/1.0/escalas/2180?</v>
      </c>
      <c r="T514" t="s">
        <v>78</v>
      </c>
      <c r="U514" t="str">
        <f t="shared" si="52"/>
        <v>https://gateway-apim-test.vuce.gob.pe/pass-through-https-cert/cp2/gestionduenave-query/1.0/escalas/2180?</v>
      </c>
      <c r="V514" t="s">
        <v>72</v>
      </c>
    </row>
    <row r="515" spans="2:22" x14ac:dyDescent="0.25">
      <c r="B515" s="45" t="s">
        <v>520</v>
      </c>
      <c r="C515" s="45" t="s">
        <v>22</v>
      </c>
      <c r="D515" s="45" t="s">
        <v>23</v>
      </c>
      <c r="E515" s="45" t="s">
        <v>538</v>
      </c>
      <c r="F515" s="45" t="s">
        <v>25</v>
      </c>
      <c r="G515" s="45" t="s">
        <v>466</v>
      </c>
      <c r="H515" s="45" t="s">
        <v>27</v>
      </c>
      <c r="I515" s="45" t="s">
        <v>458</v>
      </c>
      <c r="J515" s="45">
        <v>101</v>
      </c>
      <c r="K515" s="45" t="s">
        <v>29</v>
      </c>
      <c r="L515" s="45" t="s">
        <v>30</v>
      </c>
      <c r="M515" s="45" t="s">
        <v>31</v>
      </c>
      <c r="N515" s="45">
        <v>20100010136</v>
      </c>
      <c r="O515" s="45" t="str">
        <f t="shared" si="57"/>
        <v>gestionduenave-query</v>
      </c>
      <c r="P515" s="45" t="s">
        <v>466</v>
      </c>
      <c r="Q515" s="46">
        <f t="shared" si="58"/>
        <v>112</v>
      </c>
      <c r="R515" s="46">
        <f t="shared" si="59"/>
        <v>112</v>
      </c>
      <c r="S515" t="str">
        <f>+P515</f>
        <v xml:space="preserve"> https://gateway-apim-test.vuce.gob.pe/pass-through-https-cert/cp2/gestionduenave-query/1.0/escalas/convoy/2180 </v>
      </c>
      <c r="T515" t="s">
        <v>466</v>
      </c>
      <c r="U515" t="str">
        <f t="shared" ref="U515:U578" si="60">TRIM(T515)</f>
        <v>https://gateway-apim-test.vuce.gob.pe/pass-through-https-cert/cp2/gestionduenave-query/1.0/escalas/convoy/2180</v>
      </c>
      <c r="V515" t="s">
        <v>72</v>
      </c>
    </row>
    <row r="516" spans="2:22" x14ac:dyDescent="0.25">
      <c r="B516" s="45" t="s">
        <v>520</v>
      </c>
      <c r="C516" s="45" t="s">
        <v>22</v>
      </c>
      <c r="D516" s="45" t="s">
        <v>23</v>
      </c>
      <c r="E516" s="45" t="s">
        <v>525</v>
      </c>
      <c r="F516" s="45" t="s">
        <v>25</v>
      </c>
      <c r="G516" s="45" t="s">
        <v>541</v>
      </c>
      <c r="H516" s="45" t="s">
        <v>27</v>
      </c>
      <c r="I516" s="45" t="s">
        <v>527</v>
      </c>
      <c r="J516" s="45">
        <v>101</v>
      </c>
      <c r="K516" s="45" t="s">
        <v>29</v>
      </c>
      <c r="L516" s="45" t="s">
        <v>30</v>
      </c>
      <c r="M516" s="45" t="s">
        <v>31</v>
      </c>
      <c r="N516" s="45">
        <v>20100010136</v>
      </c>
      <c r="O516" s="45" t="str">
        <f t="shared" si="57"/>
        <v>gestionduenave-query</v>
      </c>
      <c r="P516" s="45" t="s">
        <v>541</v>
      </c>
      <c r="Q516" s="46">
        <f t="shared" si="58"/>
        <v>146</v>
      </c>
      <c r="R516" s="46">
        <f t="shared" si="59"/>
        <v>117</v>
      </c>
      <c r="S516" t="str">
        <f>MID(P516,1,117)</f>
        <v xml:space="preserve"> https://gateway-apim-test.vuce.gob.pe/pass-through-https-cert/cp2/gestionduenave-query/1.0/mercancia-peligrosa/2180?</v>
      </c>
      <c r="T516" t="s">
        <v>542</v>
      </c>
      <c r="U516" t="str">
        <f t="shared" si="60"/>
        <v>https://gateway-apim-test.vuce.gob.pe/pass-through-https-cert/cp2/gestionduenave-query/1.0/mercancia-peligrosa/2180?</v>
      </c>
      <c r="V516" t="s">
        <v>72</v>
      </c>
    </row>
    <row r="517" spans="2:22" x14ac:dyDescent="0.25">
      <c r="B517" s="45" t="s">
        <v>520</v>
      </c>
      <c r="C517" s="45" t="s">
        <v>22</v>
      </c>
      <c r="D517" s="45" t="s">
        <v>23</v>
      </c>
      <c r="E517" s="45" t="s">
        <v>540</v>
      </c>
      <c r="F517" s="45" t="s">
        <v>25</v>
      </c>
      <c r="G517" s="45" t="s">
        <v>541</v>
      </c>
      <c r="H517" s="45" t="s">
        <v>27</v>
      </c>
      <c r="I517" s="45" t="s">
        <v>458</v>
      </c>
      <c r="J517" s="45">
        <v>101</v>
      </c>
      <c r="K517" s="45" t="s">
        <v>29</v>
      </c>
      <c r="L517" s="45" t="s">
        <v>30</v>
      </c>
      <c r="M517" s="45" t="s">
        <v>31</v>
      </c>
      <c r="N517" s="45">
        <v>20100010136</v>
      </c>
      <c r="O517" s="45" t="str">
        <f t="shared" si="57"/>
        <v>gestionduenave-query</v>
      </c>
      <c r="P517" s="45" t="s">
        <v>541</v>
      </c>
      <c r="Q517" s="46">
        <f t="shared" si="58"/>
        <v>146</v>
      </c>
      <c r="R517" s="46">
        <f t="shared" si="59"/>
        <v>117</v>
      </c>
      <c r="S517" t="str">
        <f>MID(P517,1,117)</f>
        <v xml:space="preserve"> https://gateway-apim-test.vuce.gob.pe/pass-through-https-cert/cp2/gestionduenave-query/1.0/mercancia-peligrosa/2180?</v>
      </c>
      <c r="T517" t="s">
        <v>542</v>
      </c>
      <c r="U517" t="str">
        <f t="shared" si="60"/>
        <v>https://gateway-apim-test.vuce.gob.pe/pass-through-https-cert/cp2/gestionduenave-query/1.0/mercancia-peligrosa/2180?</v>
      </c>
      <c r="V517" t="s">
        <v>72</v>
      </c>
    </row>
    <row r="518" spans="2:22" x14ac:dyDescent="0.25">
      <c r="B518" s="45" t="s">
        <v>520</v>
      </c>
      <c r="C518" s="45" t="s">
        <v>22</v>
      </c>
      <c r="D518" s="45" t="s">
        <v>23</v>
      </c>
      <c r="E518" s="45" t="s">
        <v>525</v>
      </c>
      <c r="F518" s="45" t="s">
        <v>25</v>
      </c>
      <c r="G518" s="45" t="s">
        <v>543</v>
      </c>
      <c r="H518" s="45" t="s">
        <v>27</v>
      </c>
      <c r="I518" s="45" t="s">
        <v>527</v>
      </c>
      <c r="J518" s="45">
        <v>101</v>
      </c>
      <c r="K518" s="45" t="s">
        <v>29</v>
      </c>
      <c r="L518" s="45" t="s">
        <v>30</v>
      </c>
      <c r="M518" s="45" t="s">
        <v>31</v>
      </c>
      <c r="N518" s="45">
        <v>20100010136</v>
      </c>
      <c r="O518" s="45" t="str">
        <f t="shared" si="57"/>
        <v>gestionduenave-query</v>
      </c>
      <c r="P518" s="45" t="s">
        <v>543</v>
      </c>
      <c r="Q518" s="46">
        <f t="shared" si="58"/>
        <v>123</v>
      </c>
      <c r="R518" s="46">
        <f t="shared" si="59"/>
        <v>123</v>
      </c>
      <c r="S518" t="str">
        <f t="shared" ref="S518:S523" si="61">+P518</f>
        <v xml:space="preserve"> https://gateway-apim-test.vuce.gob.pe/pass-through-https-cert/cp2/gestionduenave-query/1.0/mercancia-peligrosa/lista/2180 </v>
      </c>
      <c r="T518" t="s">
        <v>543</v>
      </c>
      <c r="U518" t="str">
        <f t="shared" si="60"/>
        <v>https://gateway-apim-test.vuce.gob.pe/pass-through-https-cert/cp2/gestionduenave-query/1.0/mercancia-peligrosa/lista/2180</v>
      </c>
      <c r="V518" t="s">
        <v>72</v>
      </c>
    </row>
    <row r="519" spans="2:22" x14ac:dyDescent="0.25">
      <c r="B519" s="45" t="s">
        <v>520</v>
      </c>
      <c r="C519" s="45" t="s">
        <v>22</v>
      </c>
      <c r="D519" s="45" t="s">
        <v>23</v>
      </c>
      <c r="E519" s="45" t="s">
        <v>540</v>
      </c>
      <c r="F519" s="45" t="s">
        <v>25</v>
      </c>
      <c r="G519" s="45" t="s">
        <v>543</v>
      </c>
      <c r="H519" s="45" t="s">
        <v>27</v>
      </c>
      <c r="I519" s="45" t="s">
        <v>458</v>
      </c>
      <c r="J519" s="45">
        <v>101</v>
      </c>
      <c r="K519" s="45" t="s">
        <v>29</v>
      </c>
      <c r="L519" s="45" t="s">
        <v>30</v>
      </c>
      <c r="M519" s="45" t="s">
        <v>31</v>
      </c>
      <c r="N519" s="45">
        <v>20100010136</v>
      </c>
      <c r="O519" s="45" t="str">
        <f t="shared" si="57"/>
        <v>gestionduenave-query</v>
      </c>
      <c r="P519" s="45" t="s">
        <v>543</v>
      </c>
      <c r="Q519" s="46">
        <f t="shared" si="58"/>
        <v>123</v>
      </c>
      <c r="R519" s="46">
        <f t="shared" si="59"/>
        <v>123</v>
      </c>
      <c r="S519" t="str">
        <f t="shared" si="61"/>
        <v xml:space="preserve"> https://gateway-apim-test.vuce.gob.pe/pass-through-https-cert/cp2/gestionduenave-query/1.0/mercancia-peligrosa/lista/2180 </v>
      </c>
      <c r="T519" t="s">
        <v>543</v>
      </c>
      <c r="U519" t="str">
        <f t="shared" si="60"/>
        <v>https://gateway-apim-test.vuce.gob.pe/pass-through-https-cert/cp2/gestionduenave-query/1.0/mercancia-peligrosa/lista/2180</v>
      </c>
      <c r="V519" t="s">
        <v>72</v>
      </c>
    </row>
    <row r="520" spans="2:22" x14ac:dyDescent="0.25">
      <c r="B520" s="45" t="s">
        <v>520</v>
      </c>
      <c r="C520" s="45" t="s">
        <v>22</v>
      </c>
      <c r="D520" s="45" t="s">
        <v>23</v>
      </c>
      <c r="E520" s="45" t="s">
        <v>525</v>
      </c>
      <c r="F520" s="45" t="s">
        <v>25</v>
      </c>
      <c r="G520" s="45" t="s">
        <v>544</v>
      </c>
      <c r="H520" s="45" t="s">
        <v>27</v>
      </c>
      <c r="I520" s="45" t="s">
        <v>527</v>
      </c>
      <c r="J520" s="45">
        <v>101</v>
      </c>
      <c r="K520" s="45" t="s">
        <v>29</v>
      </c>
      <c r="L520" s="45" t="s">
        <v>30</v>
      </c>
      <c r="M520" s="45" t="s">
        <v>31</v>
      </c>
      <c r="N520" s="45">
        <v>20100010136</v>
      </c>
      <c r="O520" s="45" t="str">
        <f t="shared" si="57"/>
        <v>gestionduenave-query</v>
      </c>
      <c r="P520" s="45" t="s">
        <v>544</v>
      </c>
      <c r="Q520" s="46">
        <f t="shared" si="58"/>
        <v>118</v>
      </c>
      <c r="R520" s="46">
        <f t="shared" si="59"/>
        <v>118</v>
      </c>
      <c r="S520" t="str">
        <f t="shared" si="61"/>
        <v xml:space="preserve"> https://gateway-apim-test.vuce.gob.pe/pass-through-https-cert/cp2/gestionduenave-query/1.0/motivo-escala/escala/2180 </v>
      </c>
      <c r="T520" t="s">
        <v>544</v>
      </c>
      <c r="U520" t="str">
        <f t="shared" si="60"/>
        <v>https://gateway-apim-test.vuce.gob.pe/pass-through-https-cert/cp2/gestionduenave-query/1.0/motivo-escala/escala/2180</v>
      </c>
      <c r="V520" t="s">
        <v>72</v>
      </c>
    </row>
    <row r="521" spans="2:22" x14ac:dyDescent="0.25">
      <c r="B521" s="45" t="s">
        <v>520</v>
      </c>
      <c r="C521" s="45" t="s">
        <v>22</v>
      </c>
      <c r="D521" s="45" t="s">
        <v>23</v>
      </c>
      <c r="E521" s="45" t="s">
        <v>545</v>
      </c>
      <c r="F521" s="45" t="s">
        <v>25</v>
      </c>
      <c r="G521" s="45" t="s">
        <v>546</v>
      </c>
      <c r="H521" s="45" t="s">
        <v>27</v>
      </c>
      <c r="I521" s="45" t="s">
        <v>458</v>
      </c>
      <c r="J521" s="45">
        <v>101</v>
      </c>
      <c r="K521" s="45" t="s">
        <v>29</v>
      </c>
      <c r="L521" s="45" t="s">
        <v>30</v>
      </c>
      <c r="M521" s="45" t="s">
        <v>31</v>
      </c>
      <c r="N521" s="45">
        <v>20100010136</v>
      </c>
      <c r="O521" s="45" t="str">
        <f t="shared" si="57"/>
        <v>gestionduenave-query</v>
      </c>
      <c r="P521" s="45" t="s">
        <v>546</v>
      </c>
      <c r="Q521" s="46">
        <f t="shared" si="58"/>
        <v>137</v>
      </c>
      <c r="R521" s="46">
        <f t="shared" si="59"/>
        <v>137</v>
      </c>
      <c r="S521" t="str">
        <f t="shared" si="61"/>
        <v xml:space="preserve"> https://gateway-apim-test.vuce.gob.pe/pass-through-https-cert/cp2/gestionduenave-query/1.0/provisiones/files/mercancias_peligrosas.xlsx </v>
      </c>
      <c r="T521" t="s">
        <v>546</v>
      </c>
      <c r="U521" t="str">
        <f t="shared" si="60"/>
        <v>https://gateway-apim-test.vuce.gob.pe/pass-through-https-cert/cp2/gestionduenave-query/1.0/provisiones/files/mercancias_peligrosas.xlsx</v>
      </c>
      <c r="V521" t="s">
        <v>72</v>
      </c>
    </row>
    <row r="522" spans="2:22" x14ac:dyDescent="0.25">
      <c r="B522" s="45" t="s">
        <v>520</v>
      </c>
      <c r="C522" s="45" t="s">
        <v>22</v>
      </c>
      <c r="D522" s="45" t="s">
        <v>23</v>
      </c>
      <c r="E522" s="45" t="s">
        <v>540</v>
      </c>
      <c r="F522" s="45" t="s">
        <v>90</v>
      </c>
      <c r="G522" s="45" t="s">
        <v>91</v>
      </c>
      <c r="H522" s="45" t="s">
        <v>547</v>
      </c>
      <c r="I522" s="45" t="s">
        <v>458</v>
      </c>
      <c r="J522" s="45">
        <v>101</v>
      </c>
      <c r="K522" s="45" t="s">
        <v>29</v>
      </c>
      <c r="L522" s="45" t="s">
        <v>30</v>
      </c>
      <c r="M522" s="45" t="s">
        <v>93</v>
      </c>
      <c r="N522" s="45">
        <v>20100010136</v>
      </c>
      <c r="O522" s="45" t="str">
        <f t="shared" si="57"/>
        <v>processdue</v>
      </c>
      <c r="P522" s="45" t="s">
        <v>91</v>
      </c>
      <c r="Q522" s="46">
        <f t="shared" si="58"/>
        <v>95</v>
      </c>
      <c r="R522" s="46">
        <f t="shared" si="59"/>
        <v>95</v>
      </c>
      <c r="S522" t="str">
        <f t="shared" si="61"/>
        <v xml:space="preserve"> https://gateway-apim-test.vuce.gob.pe/pass-through-https-cert/cp2/processdue/1.0/camunda/init </v>
      </c>
      <c r="T522" t="s">
        <v>91</v>
      </c>
      <c r="U522" t="str">
        <f t="shared" si="60"/>
        <v>https://gateway-apim-test.vuce.gob.pe/pass-through-https-cert/cp2/processdue/1.0/camunda/init</v>
      </c>
      <c r="V522" t="s">
        <v>94</v>
      </c>
    </row>
    <row r="523" spans="2:22" x14ac:dyDescent="0.25">
      <c r="B523" s="45" t="s">
        <v>520</v>
      </c>
      <c r="C523" s="45" t="s">
        <v>22</v>
      </c>
      <c r="D523" s="45" t="s">
        <v>23</v>
      </c>
      <c r="E523" s="45" t="s">
        <v>538</v>
      </c>
      <c r="F523" s="45" t="s">
        <v>90</v>
      </c>
      <c r="G523" s="45" t="s">
        <v>91</v>
      </c>
      <c r="H523" s="45" t="s">
        <v>548</v>
      </c>
      <c r="I523" s="45" t="s">
        <v>458</v>
      </c>
      <c r="J523" s="45">
        <v>101</v>
      </c>
      <c r="K523" s="45" t="s">
        <v>29</v>
      </c>
      <c r="L523" s="45" t="s">
        <v>30</v>
      </c>
      <c r="M523" s="45" t="s">
        <v>93</v>
      </c>
      <c r="N523" s="45">
        <v>20100010136</v>
      </c>
      <c r="O523" s="45" t="str">
        <f t="shared" si="57"/>
        <v>processdue</v>
      </c>
      <c r="P523" s="45" t="s">
        <v>91</v>
      </c>
      <c r="Q523" s="46">
        <f t="shared" si="58"/>
        <v>95</v>
      </c>
      <c r="R523" s="46">
        <f t="shared" si="59"/>
        <v>95</v>
      </c>
      <c r="S523" t="str">
        <f t="shared" si="61"/>
        <v xml:space="preserve"> https://gateway-apim-test.vuce.gob.pe/pass-through-https-cert/cp2/processdue/1.0/camunda/init </v>
      </c>
      <c r="T523" t="s">
        <v>91</v>
      </c>
      <c r="U523" t="str">
        <f t="shared" si="60"/>
        <v>https://gateway-apim-test.vuce.gob.pe/pass-through-https-cert/cp2/processdue/1.0/camunda/init</v>
      </c>
      <c r="V523" t="s">
        <v>94</v>
      </c>
    </row>
    <row r="524" spans="2:22" x14ac:dyDescent="0.25">
      <c r="B524" s="45" t="s">
        <v>549</v>
      </c>
      <c r="C524" s="45" t="s">
        <v>22</v>
      </c>
      <c r="D524" s="45" t="s">
        <v>23</v>
      </c>
      <c r="E524" s="45" t="s">
        <v>525</v>
      </c>
      <c r="F524" s="45" t="s">
        <v>25</v>
      </c>
      <c r="G524" s="45" t="s">
        <v>526</v>
      </c>
      <c r="H524" s="45" t="s">
        <v>27</v>
      </c>
      <c r="I524" s="45" t="s">
        <v>550</v>
      </c>
      <c r="J524" s="45">
        <v>105</v>
      </c>
      <c r="K524" s="45" t="s">
        <v>443</v>
      </c>
      <c r="L524" s="45" t="s">
        <v>30</v>
      </c>
      <c r="M524" s="45" t="s">
        <v>31</v>
      </c>
      <c r="N524" s="45">
        <v>20153408191</v>
      </c>
      <c r="O524" s="45" t="str">
        <f t="shared" si="57"/>
        <v>comunes-query</v>
      </c>
      <c r="P524" s="45" t="s">
        <v>526</v>
      </c>
      <c r="Q524" s="46">
        <f t="shared" si="58"/>
        <v>111</v>
      </c>
      <c r="R524" s="46">
        <f t="shared" si="59"/>
        <v>102</v>
      </c>
      <c r="S524" t="str">
        <f>MID(P524,1,102)</f>
        <v xml:space="preserve"> https://gateway-apim-test.vuce.gob.pe/pass-through-https-cert/cp2/comunes-query/1.0/master/allByCode?</v>
      </c>
      <c r="T524" t="s">
        <v>179</v>
      </c>
      <c r="U524" t="str">
        <f t="shared" si="60"/>
        <v>https://gateway-apim-test.vuce.gob.pe/pass-through-https-cert/cp2/comunes-query/1.0/master/allByCode?</v>
      </c>
      <c r="V524" t="s">
        <v>39</v>
      </c>
    </row>
    <row r="525" spans="2:22" x14ac:dyDescent="0.25">
      <c r="B525" s="45" t="s">
        <v>549</v>
      </c>
      <c r="C525" s="45" t="s">
        <v>22</v>
      </c>
      <c r="D525" s="45" t="s">
        <v>23</v>
      </c>
      <c r="E525" s="45" t="s">
        <v>525</v>
      </c>
      <c r="F525" s="45" t="s">
        <v>25</v>
      </c>
      <c r="G525" s="45" t="s">
        <v>529</v>
      </c>
      <c r="H525" s="45" t="s">
        <v>27</v>
      </c>
      <c r="I525" s="45" t="s">
        <v>550</v>
      </c>
      <c r="J525" s="45">
        <v>105</v>
      </c>
      <c r="K525" s="45" t="s">
        <v>443</v>
      </c>
      <c r="L525" s="45" t="s">
        <v>30</v>
      </c>
      <c r="M525" s="45" t="s">
        <v>31</v>
      </c>
      <c r="N525" s="45">
        <v>20153408191</v>
      </c>
      <c r="O525" s="45" t="str">
        <f t="shared" si="57"/>
        <v>comunes-query</v>
      </c>
      <c r="P525" s="45" t="s">
        <v>529</v>
      </c>
      <c r="Q525" s="46">
        <f t="shared" si="58"/>
        <v>121</v>
      </c>
      <c r="R525" s="46">
        <f t="shared" si="59"/>
        <v>102</v>
      </c>
      <c r="S525" t="str">
        <f>MID(P525,1,102)</f>
        <v xml:space="preserve"> https://gateway-apim-test.vuce.gob.pe/pass-through-https-cert/cp2/comunes-query/1.0/master/allByCode?</v>
      </c>
      <c r="T525" t="s">
        <v>179</v>
      </c>
      <c r="U525" t="str">
        <f t="shared" si="60"/>
        <v>https://gateway-apim-test.vuce.gob.pe/pass-through-https-cert/cp2/comunes-query/1.0/master/allByCode?</v>
      </c>
      <c r="V525" t="s">
        <v>39</v>
      </c>
    </row>
    <row r="526" spans="2:22" x14ac:dyDescent="0.25">
      <c r="B526" s="45" t="s">
        <v>549</v>
      </c>
      <c r="C526" s="45" t="s">
        <v>22</v>
      </c>
      <c r="D526" s="45" t="s">
        <v>23</v>
      </c>
      <c r="E526" s="45" t="s">
        <v>551</v>
      </c>
      <c r="F526" s="45" t="s">
        <v>61</v>
      </c>
      <c r="G526" s="45" t="s">
        <v>503</v>
      </c>
      <c r="H526" s="45" t="s">
        <v>552</v>
      </c>
      <c r="I526" s="45" t="s">
        <v>550</v>
      </c>
      <c r="J526" s="45">
        <v>105</v>
      </c>
      <c r="K526" s="45" t="s">
        <v>443</v>
      </c>
      <c r="L526" s="45" t="s">
        <v>30</v>
      </c>
      <c r="M526" s="45" t="s">
        <v>93</v>
      </c>
      <c r="N526" s="45">
        <v>20153408191</v>
      </c>
      <c r="O526" s="45" t="str">
        <f t="shared" si="57"/>
        <v>gestionduenave-command</v>
      </c>
      <c r="P526" s="45" t="s">
        <v>507</v>
      </c>
      <c r="Q526" s="46">
        <f t="shared" si="58"/>
        <v>109</v>
      </c>
      <c r="R526" s="46">
        <f t="shared" si="59"/>
        <v>109</v>
      </c>
      <c r="S526" t="str">
        <f>+P526</f>
        <v xml:space="preserve">https://gateway-apim-test.vuce.gob.pe/pass-through-https-cert/cp2/gestionduenave-command/1.0/escala-revision </v>
      </c>
      <c r="T526" t="s">
        <v>507</v>
      </c>
      <c r="U526" t="str">
        <f t="shared" si="60"/>
        <v>https://gateway-apim-test.vuce.gob.pe/pass-through-https-cert/cp2/gestionduenave-command/1.0/escala-revision</v>
      </c>
      <c r="V526" t="s">
        <v>146</v>
      </c>
    </row>
    <row r="527" spans="2:22" x14ac:dyDescent="0.25">
      <c r="B527" s="45" t="s">
        <v>549</v>
      </c>
      <c r="C527" s="45" t="s">
        <v>22</v>
      </c>
      <c r="D527" s="45" t="s">
        <v>23</v>
      </c>
      <c r="E527" s="45" t="s">
        <v>553</v>
      </c>
      <c r="F527" s="45" t="s">
        <v>25</v>
      </c>
      <c r="G527" s="45" t="s">
        <v>509</v>
      </c>
      <c r="H527" s="45" t="s">
        <v>27</v>
      </c>
      <c r="I527" s="45" t="s">
        <v>550</v>
      </c>
      <c r="J527" s="45">
        <v>105</v>
      </c>
      <c r="K527" s="45" t="s">
        <v>443</v>
      </c>
      <c r="L527" s="45" t="s">
        <v>30</v>
      </c>
      <c r="M527" s="45" t="s">
        <v>31</v>
      </c>
      <c r="N527" s="45">
        <v>20153408191</v>
      </c>
      <c r="O527" s="45" t="str">
        <f t="shared" si="57"/>
        <v>gestionduenave-query</v>
      </c>
      <c r="P527" s="45" t="s">
        <v>509</v>
      </c>
      <c r="Q527" s="46">
        <f t="shared" si="58"/>
        <v>125</v>
      </c>
      <c r="R527" s="46">
        <f t="shared" si="59"/>
        <v>109</v>
      </c>
      <c r="S527" t="str">
        <f>MID(P527,1,109)</f>
        <v xml:space="preserve"> https://gateway-apim-test.vuce.gob.pe/pass-through-https-cert/cp2/gestionduenave-query/1.0/agency/findByRuc?</v>
      </c>
      <c r="T527" t="s">
        <v>510</v>
      </c>
      <c r="U527" t="str">
        <f t="shared" si="60"/>
        <v>https://gateway-apim-test.vuce.gob.pe/pass-through-https-cert/cp2/gestionduenave-query/1.0/agency/findByRuc?</v>
      </c>
      <c r="V527" t="s">
        <v>72</v>
      </c>
    </row>
    <row r="528" spans="2:22" x14ac:dyDescent="0.25">
      <c r="B528" s="45" t="s">
        <v>549</v>
      </c>
      <c r="C528" s="45" t="s">
        <v>22</v>
      </c>
      <c r="D528" s="45" t="s">
        <v>23</v>
      </c>
      <c r="E528" s="45" t="s">
        <v>551</v>
      </c>
      <c r="F528" s="45" t="s">
        <v>25</v>
      </c>
      <c r="G528" s="45" t="s">
        <v>509</v>
      </c>
      <c r="H528" s="45" t="s">
        <v>27</v>
      </c>
      <c r="I528" s="45" t="s">
        <v>550</v>
      </c>
      <c r="J528" s="45">
        <v>105</v>
      </c>
      <c r="K528" s="45" t="s">
        <v>443</v>
      </c>
      <c r="L528" s="45" t="s">
        <v>30</v>
      </c>
      <c r="M528" s="45" t="s">
        <v>31</v>
      </c>
      <c r="N528" s="45">
        <v>20153408191</v>
      </c>
      <c r="O528" s="45" t="str">
        <f t="shared" si="57"/>
        <v>gestionduenave-query</v>
      </c>
      <c r="P528" s="45" t="s">
        <v>509</v>
      </c>
      <c r="Q528" s="46">
        <f t="shared" si="58"/>
        <v>125</v>
      </c>
      <c r="R528" s="46">
        <f t="shared" si="59"/>
        <v>109</v>
      </c>
      <c r="S528" t="str">
        <f>MID(P528,1,109)</f>
        <v xml:space="preserve"> https://gateway-apim-test.vuce.gob.pe/pass-through-https-cert/cp2/gestionduenave-query/1.0/agency/findByRuc?</v>
      </c>
      <c r="T528" t="s">
        <v>510</v>
      </c>
      <c r="U528" t="str">
        <f t="shared" si="60"/>
        <v>https://gateway-apim-test.vuce.gob.pe/pass-through-https-cert/cp2/gestionduenave-query/1.0/agency/findByRuc?</v>
      </c>
      <c r="V528" t="s">
        <v>72</v>
      </c>
    </row>
    <row r="529" spans="2:22" x14ac:dyDescent="0.25">
      <c r="B529" s="45" t="s">
        <v>549</v>
      </c>
      <c r="C529" s="45" t="s">
        <v>22</v>
      </c>
      <c r="D529" s="45" t="s">
        <v>23</v>
      </c>
      <c r="E529" s="45" t="s">
        <v>551</v>
      </c>
      <c r="F529" s="45" t="s">
        <v>25</v>
      </c>
      <c r="G529" s="45" t="s">
        <v>511</v>
      </c>
      <c r="H529" s="45" t="s">
        <v>27</v>
      </c>
      <c r="I529" s="45" t="s">
        <v>550</v>
      </c>
      <c r="J529" s="45">
        <v>105</v>
      </c>
      <c r="K529" s="45" t="s">
        <v>443</v>
      </c>
      <c r="L529" s="45" t="s">
        <v>30</v>
      </c>
      <c r="M529" s="45" t="s">
        <v>31</v>
      </c>
      <c r="N529" s="45">
        <v>20153408191</v>
      </c>
      <c r="O529" s="45" t="str">
        <f t="shared" si="57"/>
        <v>gestionduenave-query</v>
      </c>
      <c r="P529" s="45" t="s">
        <v>511</v>
      </c>
      <c r="Q529" s="46">
        <f t="shared" si="58"/>
        <v>125</v>
      </c>
      <c r="R529" s="46">
        <f t="shared" si="59"/>
        <v>109</v>
      </c>
      <c r="S529" t="str">
        <f>MID(P529,1,109)</f>
        <v xml:space="preserve"> https://gateway-apim-test.vuce.gob.pe/pass-through-https-cert/cp2/gestionduenave-query/1.0/agency/findByRuc?</v>
      </c>
      <c r="T529" t="s">
        <v>510</v>
      </c>
      <c r="U529" t="str">
        <f t="shared" si="60"/>
        <v>https://gateway-apim-test.vuce.gob.pe/pass-through-https-cert/cp2/gestionduenave-query/1.0/agency/findByRuc?</v>
      </c>
      <c r="V529" t="s">
        <v>72</v>
      </c>
    </row>
    <row r="530" spans="2:22" x14ac:dyDescent="0.25">
      <c r="B530" s="45" t="s">
        <v>549</v>
      </c>
      <c r="C530" s="45" t="s">
        <v>22</v>
      </c>
      <c r="D530" s="45" t="s">
        <v>23</v>
      </c>
      <c r="E530" s="45" t="s">
        <v>551</v>
      </c>
      <c r="F530" s="45" t="s">
        <v>25</v>
      </c>
      <c r="G530" s="45" t="s">
        <v>513</v>
      </c>
      <c r="H530" s="45" t="s">
        <v>27</v>
      </c>
      <c r="I530" s="45" t="s">
        <v>550</v>
      </c>
      <c r="J530" s="45">
        <v>105</v>
      </c>
      <c r="K530" s="45" t="s">
        <v>443</v>
      </c>
      <c r="L530" s="45" t="s">
        <v>30</v>
      </c>
      <c r="M530" s="45" t="s">
        <v>31</v>
      </c>
      <c r="N530" s="45">
        <v>20153408191</v>
      </c>
      <c r="O530" s="45" t="str">
        <f t="shared" si="57"/>
        <v>gestionduenave-query</v>
      </c>
      <c r="P530" s="45" t="s">
        <v>513</v>
      </c>
      <c r="Q530" s="46">
        <f t="shared" si="58"/>
        <v>125</v>
      </c>
      <c r="R530" s="46">
        <f t="shared" si="59"/>
        <v>109</v>
      </c>
      <c r="S530" t="str">
        <f>MID(P530,1,109)</f>
        <v xml:space="preserve"> https://gateway-apim-test.vuce.gob.pe/pass-through-https-cert/cp2/gestionduenave-query/1.0/agency/findByRuc?</v>
      </c>
      <c r="T530" t="s">
        <v>510</v>
      </c>
      <c r="U530" t="str">
        <f t="shared" si="60"/>
        <v>https://gateway-apim-test.vuce.gob.pe/pass-through-https-cert/cp2/gestionduenave-query/1.0/agency/findByRuc?</v>
      </c>
      <c r="V530" t="s">
        <v>72</v>
      </c>
    </row>
    <row r="531" spans="2:22" x14ac:dyDescent="0.25">
      <c r="B531" s="45" t="s">
        <v>549</v>
      </c>
      <c r="C531" s="45" t="s">
        <v>22</v>
      </c>
      <c r="D531" s="45" t="s">
        <v>23</v>
      </c>
      <c r="E531" s="45" t="s">
        <v>551</v>
      </c>
      <c r="F531" s="45" t="s">
        <v>25</v>
      </c>
      <c r="G531" s="45" t="s">
        <v>79</v>
      </c>
      <c r="H531" s="45" t="s">
        <v>27</v>
      </c>
      <c r="I531" s="45" t="s">
        <v>550</v>
      </c>
      <c r="J531" s="45">
        <v>105</v>
      </c>
      <c r="K531" s="45" t="s">
        <v>443</v>
      </c>
      <c r="L531" s="45" t="s">
        <v>30</v>
      </c>
      <c r="M531" s="45" t="s">
        <v>31</v>
      </c>
      <c r="N531" s="45">
        <v>20153408191</v>
      </c>
      <c r="O531" s="45" t="str">
        <f t="shared" si="57"/>
        <v>gestionduenave-query</v>
      </c>
      <c r="P531" s="45" t="s">
        <v>79</v>
      </c>
      <c r="Q531" s="46">
        <f t="shared" si="58"/>
        <v>119</v>
      </c>
      <c r="R531" s="46">
        <f t="shared" si="59"/>
        <v>105</v>
      </c>
      <c r="S531" t="str">
        <f>MID(P531,1,105)</f>
        <v xml:space="preserve"> https://gateway-apim-test.vuce.gob.pe/pass-through-https-cert/cp2/gestionduenave-query/1.0/escalas/2287?</v>
      </c>
      <c r="T531" t="s">
        <v>80</v>
      </c>
      <c r="U531" t="str">
        <f t="shared" si="60"/>
        <v>https://gateway-apim-test.vuce.gob.pe/pass-through-https-cert/cp2/gestionduenave-query/1.0/escalas/2287?</v>
      </c>
      <c r="V531" t="s">
        <v>72</v>
      </c>
    </row>
    <row r="532" spans="2:22" x14ac:dyDescent="0.25">
      <c r="B532" s="45" t="s">
        <v>549</v>
      </c>
      <c r="C532" s="45" t="s">
        <v>22</v>
      </c>
      <c r="D532" s="45" t="s">
        <v>23</v>
      </c>
      <c r="E532" s="45" t="s">
        <v>551</v>
      </c>
      <c r="F532" s="45" t="s">
        <v>25</v>
      </c>
      <c r="G532" s="45" t="s">
        <v>81</v>
      </c>
      <c r="H532" s="45" t="s">
        <v>27</v>
      </c>
      <c r="I532" s="45" t="s">
        <v>550</v>
      </c>
      <c r="J532" s="45">
        <v>105</v>
      </c>
      <c r="K532" s="45" t="s">
        <v>443</v>
      </c>
      <c r="L532" s="45" t="s">
        <v>30</v>
      </c>
      <c r="M532" s="45" t="s">
        <v>31</v>
      </c>
      <c r="N532" s="45">
        <v>20153408191</v>
      </c>
      <c r="O532" s="45" t="str">
        <f t="shared" si="57"/>
        <v>gestionduenave-query</v>
      </c>
      <c r="P532" s="45" t="s">
        <v>81</v>
      </c>
      <c r="Q532" s="46">
        <f t="shared" si="58"/>
        <v>112</v>
      </c>
      <c r="R532" s="46">
        <f t="shared" si="59"/>
        <v>112</v>
      </c>
      <c r="S532" t="str">
        <f>+P532</f>
        <v xml:space="preserve"> https://gateway-apim-test.vuce.gob.pe/pass-through-https-cert/cp2/gestionduenave-query/1.0/escalas/convoy/2287 </v>
      </c>
      <c r="T532" t="s">
        <v>81</v>
      </c>
      <c r="U532" t="str">
        <f t="shared" si="60"/>
        <v>https://gateway-apim-test.vuce.gob.pe/pass-through-https-cert/cp2/gestionduenave-query/1.0/escalas/convoy/2287</v>
      </c>
      <c r="V532" t="s">
        <v>72</v>
      </c>
    </row>
    <row r="533" spans="2:22" x14ac:dyDescent="0.25">
      <c r="B533" s="45" t="s">
        <v>549</v>
      </c>
      <c r="C533" s="45" t="s">
        <v>22</v>
      </c>
      <c r="D533" s="45" t="s">
        <v>23</v>
      </c>
      <c r="E533" s="45" t="s">
        <v>551</v>
      </c>
      <c r="F533" s="45" t="s">
        <v>25</v>
      </c>
      <c r="G533" s="45" t="s">
        <v>554</v>
      </c>
      <c r="H533" s="45" t="s">
        <v>27</v>
      </c>
      <c r="I533" s="45" t="s">
        <v>550</v>
      </c>
      <c r="J533" s="45">
        <v>105</v>
      </c>
      <c r="K533" s="45" t="s">
        <v>443</v>
      </c>
      <c r="L533" s="45" t="s">
        <v>30</v>
      </c>
      <c r="M533" s="45" t="s">
        <v>31</v>
      </c>
      <c r="N533" s="45">
        <v>20153408191</v>
      </c>
      <c r="O533" s="45" t="str">
        <f t="shared" si="57"/>
        <v>gestionduenave-query</v>
      </c>
      <c r="P533" s="45" t="s">
        <v>554</v>
      </c>
      <c r="Q533" s="46">
        <f t="shared" si="58"/>
        <v>151</v>
      </c>
      <c r="R533" s="46">
        <f t="shared" si="59"/>
        <v>128</v>
      </c>
      <c r="S533" t="str">
        <f>MID(P533,1,128)</f>
        <v xml:space="preserve"> https://gateway-apim-test.vuce.gob.pe/pass-through-https-cert/cp2/gestionduenave-query/1.0/escala-seguimientos/escalaId/2287/2?</v>
      </c>
      <c r="T533" t="s">
        <v>555</v>
      </c>
      <c r="U533" t="str">
        <f t="shared" si="60"/>
        <v>https://gateway-apim-test.vuce.gob.pe/pass-through-https-cert/cp2/gestionduenave-query/1.0/escala-seguimientos/escalaId/2287/2?</v>
      </c>
      <c r="V533" t="s">
        <v>72</v>
      </c>
    </row>
    <row r="534" spans="2:22" x14ac:dyDescent="0.25">
      <c r="B534" s="45" t="s">
        <v>549</v>
      </c>
      <c r="C534" s="45" t="s">
        <v>22</v>
      </c>
      <c r="D534" s="45" t="s">
        <v>23</v>
      </c>
      <c r="E534" s="45" t="s">
        <v>551</v>
      </c>
      <c r="F534" s="45" t="s">
        <v>25</v>
      </c>
      <c r="G534" s="45" t="s">
        <v>556</v>
      </c>
      <c r="H534" s="45" t="s">
        <v>27</v>
      </c>
      <c r="I534" s="45" t="s">
        <v>550</v>
      </c>
      <c r="J534" s="45">
        <v>105</v>
      </c>
      <c r="K534" s="45" t="s">
        <v>443</v>
      </c>
      <c r="L534" s="45" t="s">
        <v>30</v>
      </c>
      <c r="M534" s="45" t="s">
        <v>31</v>
      </c>
      <c r="N534" s="45">
        <v>20153408191</v>
      </c>
      <c r="O534" s="45" t="str">
        <f t="shared" si="57"/>
        <v>gestionduenave-query</v>
      </c>
      <c r="P534" s="45" t="s">
        <v>556</v>
      </c>
      <c r="Q534" s="46">
        <f t="shared" si="58"/>
        <v>133</v>
      </c>
      <c r="R534" s="46">
        <f t="shared" si="59"/>
        <v>119</v>
      </c>
      <c r="S534" t="str">
        <f>MID(P534,1,119)</f>
        <v xml:space="preserve"> https://gateway-apim-test.vuce.gob.pe/pass-through-https-cert/cp2/gestionduenave-query/1.0/escala-seguimientos/search?</v>
      </c>
      <c r="T534" t="s">
        <v>225</v>
      </c>
      <c r="U534" t="str">
        <f t="shared" si="60"/>
        <v>https://gateway-apim-test.vuce.gob.pe/pass-through-https-cert/cp2/gestionduenave-query/1.0/escala-seguimientos/search?</v>
      </c>
      <c r="V534" t="s">
        <v>72</v>
      </c>
    </row>
    <row r="535" spans="2:22" x14ac:dyDescent="0.25">
      <c r="B535" s="45" t="s">
        <v>549</v>
      </c>
      <c r="C535" s="45" t="s">
        <v>22</v>
      </c>
      <c r="D535" s="45" t="s">
        <v>23</v>
      </c>
      <c r="E535" s="45" t="s">
        <v>553</v>
      </c>
      <c r="F535" s="45" t="s">
        <v>25</v>
      </c>
      <c r="G535" s="45" t="s">
        <v>557</v>
      </c>
      <c r="H535" s="45" t="s">
        <v>27</v>
      </c>
      <c r="I535" s="45" t="s">
        <v>550</v>
      </c>
      <c r="J535" s="45">
        <v>105</v>
      </c>
      <c r="K535" s="45" t="s">
        <v>443</v>
      </c>
      <c r="L535" s="45" t="s">
        <v>30</v>
      </c>
      <c r="M535" s="45" t="s">
        <v>31</v>
      </c>
      <c r="N535" s="45">
        <v>20153408191</v>
      </c>
      <c r="O535" s="45" t="str">
        <f t="shared" si="57"/>
        <v>gestionduenave-query</v>
      </c>
      <c r="P535" s="45" t="s">
        <v>557</v>
      </c>
      <c r="Q535" s="46">
        <f t="shared" si="58"/>
        <v>148</v>
      </c>
      <c r="R535" s="46">
        <f t="shared" si="59"/>
        <v>119</v>
      </c>
      <c r="S535" t="str">
        <f>MID(P535,1,119)</f>
        <v xml:space="preserve"> https://gateway-apim-test.vuce.gob.pe/pass-through-https-cert/cp2/gestionduenave-query/1.0/escala-seguimientos/search?</v>
      </c>
      <c r="T535" t="s">
        <v>225</v>
      </c>
      <c r="U535" t="str">
        <f t="shared" si="60"/>
        <v>https://gateway-apim-test.vuce.gob.pe/pass-through-https-cert/cp2/gestionduenave-query/1.0/escala-seguimientos/search?</v>
      </c>
      <c r="V535" t="s">
        <v>72</v>
      </c>
    </row>
    <row r="536" spans="2:22" x14ac:dyDescent="0.25">
      <c r="B536" s="45" t="s">
        <v>549</v>
      </c>
      <c r="C536" s="45" t="s">
        <v>22</v>
      </c>
      <c r="D536" s="45" t="s">
        <v>23</v>
      </c>
      <c r="E536" s="45" t="s">
        <v>525</v>
      </c>
      <c r="F536" s="45" t="s">
        <v>25</v>
      </c>
      <c r="G536" s="45" t="s">
        <v>558</v>
      </c>
      <c r="H536" s="45" t="s">
        <v>27</v>
      </c>
      <c r="I536" s="45" t="s">
        <v>550</v>
      </c>
      <c r="J536" s="45">
        <v>105</v>
      </c>
      <c r="K536" s="45" t="s">
        <v>443</v>
      </c>
      <c r="L536" s="45" t="s">
        <v>30</v>
      </c>
      <c r="M536" s="45" t="s">
        <v>31</v>
      </c>
      <c r="N536" s="45">
        <v>20153408191</v>
      </c>
      <c r="O536" s="45" t="str">
        <f t="shared" si="57"/>
        <v>gestionduenave-query</v>
      </c>
      <c r="P536" s="45" t="s">
        <v>558</v>
      </c>
      <c r="Q536" s="46">
        <f t="shared" si="58"/>
        <v>146</v>
      </c>
      <c r="R536" s="46">
        <f t="shared" si="59"/>
        <v>117</v>
      </c>
      <c r="S536" t="str">
        <f>MID(P536,1,117)</f>
        <v xml:space="preserve"> https://gateway-apim-test.vuce.gob.pe/pass-through-https-cert/cp2/gestionduenave-query/1.0/mercancia-peligrosa/2287?</v>
      </c>
      <c r="T536" t="s">
        <v>559</v>
      </c>
      <c r="U536" t="str">
        <f t="shared" si="60"/>
        <v>https://gateway-apim-test.vuce.gob.pe/pass-through-https-cert/cp2/gestionduenave-query/1.0/mercancia-peligrosa/2287?</v>
      </c>
      <c r="V536" t="s">
        <v>72</v>
      </c>
    </row>
    <row r="537" spans="2:22" x14ac:dyDescent="0.25">
      <c r="B537" s="45" t="s">
        <v>549</v>
      </c>
      <c r="C537" s="45" t="s">
        <v>22</v>
      </c>
      <c r="D537" s="45" t="s">
        <v>23</v>
      </c>
      <c r="E537" s="45" t="s">
        <v>525</v>
      </c>
      <c r="F537" s="45" t="s">
        <v>25</v>
      </c>
      <c r="G537" s="45" t="s">
        <v>560</v>
      </c>
      <c r="H537" s="45" t="s">
        <v>27</v>
      </c>
      <c r="I537" s="45" t="s">
        <v>550</v>
      </c>
      <c r="J537" s="45">
        <v>105</v>
      </c>
      <c r="K537" s="45" t="s">
        <v>443</v>
      </c>
      <c r="L537" s="45" t="s">
        <v>30</v>
      </c>
      <c r="M537" s="45" t="s">
        <v>31</v>
      </c>
      <c r="N537" s="45">
        <v>20153408191</v>
      </c>
      <c r="O537" s="45" t="str">
        <f t="shared" si="57"/>
        <v>gestionduenave-query</v>
      </c>
      <c r="P537" s="45" t="s">
        <v>560</v>
      </c>
      <c r="Q537" s="46">
        <f t="shared" si="58"/>
        <v>123</v>
      </c>
      <c r="R537" s="46">
        <f t="shared" si="59"/>
        <v>123</v>
      </c>
      <c r="S537" t="str">
        <f>+P537</f>
        <v xml:space="preserve"> https://gateway-apim-test.vuce.gob.pe/pass-through-https-cert/cp2/gestionduenave-query/1.0/mercancia-peligrosa/lista/2287 </v>
      </c>
      <c r="T537" t="s">
        <v>560</v>
      </c>
      <c r="U537" t="str">
        <f t="shared" si="60"/>
        <v>https://gateway-apim-test.vuce.gob.pe/pass-through-https-cert/cp2/gestionduenave-query/1.0/mercancia-peligrosa/lista/2287</v>
      </c>
      <c r="V537" t="s">
        <v>72</v>
      </c>
    </row>
    <row r="538" spans="2:22" x14ac:dyDescent="0.25">
      <c r="B538" s="45" t="s">
        <v>549</v>
      </c>
      <c r="C538" s="45" t="s">
        <v>22</v>
      </c>
      <c r="D538" s="45" t="s">
        <v>23</v>
      </c>
      <c r="E538" s="45" t="s">
        <v>551</v>
      </c>
      <c r="F538" s="45" t="s">
        <v>90</v>
      </c>
      <c r="G538" s="45" t="s">
        <v>91</v>
      </c>
      <c r="H538" s="45" t="s">
        <v>561</v>
      </c>
      <c r="I538" s="45" t="s">
        <v>550</v>
      </c>
      <c r="J538" s="45">
        <v>105</v>
      </c>
      <c r="K538" s="45" t="s">
        <v>443</v>
      </c>
      <c r="L538" s="45" t="s">
        <v>30</v>
      </c>
      <c r="M538" s="45" t="s">
        <v>93</v>
      </c>
      <c r="N538" s="45">
        <v>20153408191</v>
      </c>
      <c r="O538" s="45" t="str">
        <f t="shared" si="57"/>
        <v>processdue</v>
      </c>
      <c r="P538" s="45" t="s">
        <v>91</v>
      </c>
      <c r="Q538" s="46">
        <f t="shared" si="58"/>
        <v>95</v>
      </c>
      <c r="R538" s="46">
        <f t="shared" si="59"/>
        <v>95</v>
      </c>
      <c r="S538" t="str">
        <f>+P538</f>
        <v xml:space="preserve"> https://gateway-apim-test.vuce.gob.pe/pass-through-https-cert/cp2/processdue/1.0/camunda/init </v>
      </c>
      <c r="T538" t="s">
        <v>91</v>
      </c>
      <c r="U538" t="str">
        <f t="shared" si="60"/>
        <v>https://gateway-apim-test.vuce.gob.pe/pass-through-https-cert/cp2/processdue/1.0/camunda/init</v>
      </c>
      <c r="V538" t="s">
        <v>94</v>
      </c>
    </row>
    <row r="539" spans="2:22" x14ac:dyDescent="0.25">
      <c r="B539" s="45" t="s">
        <v>562</v>
      </c>
      <c r="C539" s="45" t="s">
        <v>563</v>
      </c>
      <c r="D539" s="45" t="s">
        <v>564</v>
      </c>
      <c r="E539" s="45" t="s">
        <v>565</v>
      </c>
      <c r="F539" s="45" t="s">
        <v>129</v>
      </c>
      <c r="G539" s="45" t="s">
        <v>566</v>
      </c>
      <c r="H539" s="45" t="s">
        <v>27</v>
      </c>
      <c r="I539" s="45" t="s">
        <v>567</v>
      </c>
      <c r="J539" s="45">
        <v>104</v>
      </c>
      <c r="K539" s="45" t="s">
        <v>568</v>
      </c>
      <c r="L539" s="45" t="s">
        <v>133</v>
      </c>
      <c r="M539" s="45" t="s">
        <v>27</v>
      </c>
      <c r="N539" s="45">
        <v>20509645150</v>
      </c>
      <c r="O539" s="45" t="str">
        <f t="shared" si="57"/>
        <v>comunes-query</v>
      </c>
      <c r="P539" s="45" t="s">
        <v>566</v>
      </c>
      <c r="Q539" s="46">
        <f t="shared" si="58"/>
        <v>113</v>
      </c>
      <c r="R539" s="46">
        <f t="shared" si="59"/>
        <v>101</v>
      </c>
      <c r="S539" t="str">
        <f t="shared" ref="S539:S546" si="62">MID(P539,1,101)</f>
        <v>https://gateway-apim-test.vuce.gob.pe/pass-through-https-cert/cp2/comunes-query/1.0/master/allByCode?</v>
      </c>
      <c r="T539" t="s">
        <v>264</v>
      </c>
      <c r="U539" t="str">
        <f t="shared" si="60"/>
        <v>https://gateway-apim-test.vuce.gob.pe/pass-through-https-cert/cp2/comunes-query/1.0/master/allByCode?</v>
      </c>
      <c r="V539" t="s">
        <v>39</v>
      </c>
    </row>
    <row r="540" spans="2:22" x14ac:dyDescent="0.25">
      <c r="B540" s="45" t="s">
        <v>562</v>
      </c>
      <c r="C540" s="45" t="s">
        <v>563</v>
      </c>
      <c r="D540" s="45" t="s">
        <v>564</v>
      </c>
      <c r="E540" s="45" t="s">
        <v>176</v>
      </c>
      <c r="F540" s="45" t="s">
        <v>129</v>
      </c>
      <c r="G540" s="45" t="s">
        <v>569</v>
      </c>
      <c r="H540" s="45" t="s">
        <v>27</v>
      </c>
      <c r="I540" s="45" t="s">
        <v>258</v>
      </c>
      <c r="J540" s="45">
        <v>110</v>
      </c>
      <c r="K540" s="45" t="s">
        <v>259</v>
      </c>
      <c r="L540" s="45" t="s">
        <v>133</v>
      </c>
      <c r="M540" s="45" t="s">
        <v>27</v>
      </c>
      <c r="N540" s="45">
        <v>20509645150</v>
      </c>
      <c r="O540" s="45" t="str">
        <f t="shared" si="57"/>
        <v>comunes-query</v>
      </c>
      <c r="P540" s="45" t="s">
        <v>569</v>
      </c>
      <c r="Q540" s="46">
        <f t="shared" si="58"/>
        <v>118</v>
      </c>
      <c r="R540" s="46">
        <f t="shared" si="59"/>
        <v>101</v>
      </c>
      <c r="S540" t="str">
        <f t="shared" si="62"/>
        <v>https://gateway-apim-test.vuce.gob.pe/pass-through-https-cert/cp2/comunes-query/1.0/master/allByCode?</v>
      </c>
      <c r="T540" t="s">
        <v>264</v>
      </c>
      <c r="U540" t="str">
        <f t="shared" si="60"/>
        <v>https://gateway-apim-test.vuce.gob.pe/pass-through-https-cert/cp2/comunes-query/1.0/master/allByCode?</v>
      </c>
      <c r="V540" t="s">
        <v>39</v>
      </c>
    </row>
    <row r="541" spans="2:22" x14ac:dyDescent="0.25">
      <c r="B541" s="45" t="s">
        <v>562</v>
      </c>
      <c r="C541" s="45" t="s">
        <v>563</v>
      </c>
      <c r="D541" s="45" t="s">
        <v>564</v>
      </c>
      <c r="E541" s="45" t="s">
        <v>565</v>
      </c>
      <c r="F541" s="45" t="s">
        <v>129</v>
      </c>
      <c r="G541" s="45" t="s">
        <v>570</v>
      </c>
      <c r="H541" s="45" t="s">
        <v>27</v>
      </c>
      <c r="I541" s="45" t="s">
        <v>567</v>
      </c>
      <c r="J541" s="45">
        <v>104</v>
      </c>
      <c r="K541" s="45" t="s">
        <v>568</v>
      </c>
      <c r="L541" s="45" t="s">
        <v>133</v>
      </c>
      <c r="M541" s="45" t="s">
        <v>27</v>
      </c>
      <c r="N541" s="45">
        <v>20509645150</v>
      </c>
      <c r="O541" s="45" t="str">
        <f t="shared" si="57"/>
        <v>comunes-query</v>
      </c>
      <c r="P541" s="45" t="s">
        <v>570</v>
      </c>
      <c r="Q541" s="46">
        <f t="shared" si="58"/>
        <v>119</v>
      </c>
      <c r="R541" s="46">
        <f t="shared" si="59"/>
        <v>101</v>
      </c>
      <c r="S541" t="str">
        <f t="shared" si="62"/>
        <v>https://gateway-apim-test.vuce.gob.pe/pass-through-https-cert/cp2/comunes-query/1.0/master/allByCode?</v>
      </c>
      <c r="T541" t="s">
        <v>264</v>
      </c>
      <c r="U541" t="str">
        <f t="shared" si="60"/>
        <v>https://gateway-apim-test.vuce.gob.pe/pass-through-https-cert/cp2/comunes-query/1.0/master/allByCode?</v>
      </c>
      <c r="V541" t="s">
        <v>39</v>
      </c>
    </row>
    <row r="542" spans="2:22" x14ac:dyDescent="0.25">
      <c r="B542" s="45" t="s">
        <v>562</v>
      </c>
      <c r="C542" s="45" t="s">
        <v>563</v>
      </c>
      <c r="D542" s="45" t="s">
        <v>564</v>
      </c>
      <c r="E542" s="45" t="s">
        <v>565</v>
      </c>
      <c r="F542" s="45" t="s">
        <v>129</v>
      </c>
      <c r="G542" s="45" t="s">
        <v>571</v>
      </c>
      <c r="H542" s="45" t="s">
        <v>27</v>
      </c>
      <c r="I542" s="45" t="s">
        <v>567</v>
      </c>
      <c r="J542" s="45">
        <v>104</v>
      </c>
      <c r="K542" s="45" t="s">
        <v>568</v>
      </c>
      <c r="L542" s="45" t="s">
        <v>133</v>
      </c>
      <c r="M542" s="45" t="s">
        <v>27</v>
      </c>
      <c r="N542" s="45">
        <v>20509645150</v>
      </c>
      <c r="O542" s="45" t="str">
        <f t="shared" si="57"/>
        <v>comunes-query</v>
      </c>
      <c r="P542" s="45" t="s">
        <v>571</v>
      </c>
      <c r="Q542" s="46">
        <f t="shared" si="58"/>
        <v>113</v>
      </c>
      <c r="R542" s="46">
        <f t="shared" si="59"/>
        <v>101</v>
      </c>
      <c r="S542" t="str">
        <f t="shared" si="62"/>
        <v>https://gateway-apim-test.vuce.gob.pe/pass-through-https-cert/cp2/comunes-query/1.0/master/allByCode?</v>
      </c>
      <c r="T542" t="s">
        <v>264</v>
      </c>
      <c r="U542" t="str">
        <f t="shared" si="60"/>
        <v>https://gateway-apim-test.vuce.gob.pe/pass-through-https-cert/cp2/comunes-query/1.0/master/allByCode?</v>
      </c>
      <c r="V542" t="s">
        <v>39</v>
      </c>
    </row>
    <row r="543" spans="2:22" x14ac:dyDescent="0.25">
      <c r="B543" s="45" t="s">
        <v>562</v>
      </c>
      <c r="C543" s="45" t="s">
        <v>563</v>
      </c>
      <c r="D543" s="45" t="s">
        <v>564</v>
      </c>
      <c r="E543" s="45" t="s">
        <v>565</v>
      </c>
      <c r="F543" s="45" t="s">
        <v>129</v>
      </c>
      <c r="G543" s="45" t="s">
        <v>572</v>
      </c>
      <c r="H543" s="45" t="s">
        <v>27</v>
      </c>
      <c r="I543" s="45" t="s">
        <v>567</v>
      </c>
      <c r="J543" s="45">
        <v>104</v>
      </c>
      <c r="K543" s="45" t="s">
        <v>568</v>
      </c>
      <c r="L543" s="45" t="s">
        <v>133</v>
      </c>
      <c r="M543" s="45" t="s">
        <v>27</v>
      </c>
      <c r="N543" s="45">
        <v>20509645150</v>
      </c>
      <c r="O543" s="45" t="str">
        <f t="shared" si="57"/>
        <v>comunes-query</v>
      </c>
      <c r="P543" s="45" t="s">
        <v>572</v>
      </c>
      <c r="Q543" s="46">
        <f t="shared" si="58"/>
        <v>110</v>
      </c>
      <c r="R543" s="46">
        <f t="shared" si="59"/>
        <v>101</v>
      </c>
      <c r="S543" t="str">
        <f t="shared" si="62"/>
        <v>https://gateway-apim-test.vuce.gob.pe/pass-through-https-cert/cp2/comunes-query/1.0/master/allByCode?</v>
      </c>
      <c r="T543" t="s">
        <v>264</v>
      </c>
      <c r="U543" t="str">
        <f t="shared" si="60"/>
        <v>https://gateway-apim-test.vuce.gob.pe/pass-through-https-cert/cp2/comunes-query/1.0/master/allByCode?</v>
      </c>
      <c r="V543" t="s">
        <v>39</v>
      </c>
    </row>
    <row r="544" spans="2:22" x14ac:dyDescent="0.25">
      <c r="B544" s="45" t="s">
        <v>562</v>
      </c>
      <c r="C544" s="45" t="s">
        <v>563</v>
      </c>
      <c r="D544" s="45" t="s">
        <v>564</v>
      </c>
      <c r="E544" s="45" t="s">
        <v>565</v>
      </c>
      <c r="F544" s="45" t="s">
        <v>129</v>
      </c>
      <c r="G544" s="45" t="s">
        <v>573</v>
      </c>
      <c r="H544" s="45" t="s">
        <v>27</v>
      </c>
      <c r="I544" s="45" t="s">
        <v>567</v>
      </c>
      <c r="J544" s="45">
        <v>104</v>
      </c>
      <c r="K544" s="45" t="s">
        <v>568</v>
      </c>
      <c r="L544" s="45" t="s">
        <v>133</v>
      </c>
      <c r="M544" s="45" t="s">
        <v>27</v>
      </c>
      <c r="N544" s="45">
        <v>20509645150</v>
      </c>
      <c r="O544" s="45" t="str">
        <f t="shared" si="57"/>
        <v>comunes-query</v>
      </c>
      <c r="P544" s="45" t="s">
        <v>573</v>
      </c>
      <c r="Q544" s="46">
        <f t="shared" si="58"/>
        <v>112</v>
      </c>
      <c r="R544" s="46">
        <f t="shared" si="59"/>
        <v>101</v>
      </c>
      <c r="S544" t="str">
        <f t="shared" si="62"/>
        <v>https://gateway-apim-test.vuce.gob.pe/pass-through-https-cert/cp2/comunes-query/1.0/master/allByCode?</v>
      </c>
      <c r="T544" t="s">
        <v>264</v>
      </c>
      <c r="U544" t="str">
        <f t="shared" si="60"/>
        <v>https://gateway-apim-test.vuce.gob.pe/pass-through-https-cert/cp2/comunes-query/1.0/master/allByCode?</v>
      </c>
      <c r="V544" t="s">
        <v>39</v>
      </c>
    </row>
    <row r="545" spans="2:22" x14ac:dyDescent="0.25">
      <c r="B545" s="45" t="s">
        <v>562</v>
      </c>
      <c r="C545" s="45" t="s">
        <v>563</v>
      </c>
      <c r="D545" s="45" t="s">
        <v>564</v>
      </c>
      <c r="E545" s="45" t="s">
        <v>565</v>
      </c>
      <c r="F545" s="45" t="s">
        <v>129</v>
      </c>
      <c r="G545" s="45" t="s">
        <v>574</v>
      </c>
      <c r="H545" s="45" t="s">
        <v>27</v>
      </c>
      <c r="I545" s="45" t="s">
        <v>567</v>
      </c>
      <c r="J545" s="45">
        <v>104</v>
      </c>
      <c r="K545" s="45" t="s">
        <v>568</v>
      </c>
      <c r="L545" s="45" t="s">
        <v>133</v>
      </c>
      <c r="M545" s="45" t="s">
        <v>27</v>
      </c>
      <c r="N545" s="45">
        <v>20509645150</v>
      </c>
      <c r="O545" s="45" t="str">
        <f t="shared" si="57"/>
        <v>comunes-query</v>
      </c>
      <c r="P545" s="45" t="s">
        <v>574</v>
      </c>
      <c r="Q545" s="46">
        <f t="shared" si="58"/>
        <v>114</v>
      </c>
      <c r="R545" s="46">
        <f t="shared" si="59"/>
        <v>101</v>
      </c>
      <c r="S545" t="str">
        <f t="shared" si="62"/>
        <v>https://gateway-apim-test.vuce.gob.pe/pass-through-https-cert/cp2/comunes-query/1.0/master/allByCode?</v>
      </c>
      <c r="T545" t="s">
        <v>264</v>
      </c>
      <c r="U545" t="str">
        <f t="shared" si="60"/>
        <v>https://gateway-apim-test.vuce.gob.pe/pass-through-https-cert/cp2/comunes-query/1.0/master/allByCode?</v>
      </c>
      <c r="V545" t="s">
        <v>39</v>
      </c>
    </row>
    <row r="546" spans="2:22" x14ac:dyDescent="0.25">
      <c r="B546" s="45" t="s">
        <v>562</v>
      </c>
      <c r="C546" s="45" t="s">
        <v>563</v>
      </c>
      <c r="D546" s="45" t="s">
        <v>564</v>
      </c>
      <c r="E546" s="45" t="s">
        <v>565</v>
      </c>
      <c r="F546" s="45" t="s">
        <v>129</v>
      </c>
      <c r="G546" s="45" t="s">
        <v>575</v>
      </c>
      <c r="H546" s="45" t="s">
        <v>27</v>
      </c>
      <c r="I546" s="45" t="s">
        <v>567</v>
      </c>
      <c r="J546" s="45">
        <v>104</v>
      </c>
      <c r="K546" s="45" t="s">
        <v>568</v>
      </c>
      <c r="L546" s="45" t="s">
        <v>133</v>
      </c>
      <c r="M546" s="45" t="s">
        <v>27</v>
      </c>
      <c r="N546" s="45">
        <v>20509645150</v>
      </c>
      <c r="O546" s="45" t="str">
        <f t="shared" si="57"/>
        <v>comunes-query</v>
      </c>
      <c r="P546" s="45" t="s">
        <v>575</v>
      </c>
      <c r="Q546" s="46">
        <f t="shared" si="58"/>
        <v>117</v>
      </c>
      <c r="R546" s="46">
        <f t="shared" si="59"/>
        <v>101</v>
      </c>
      <c r="S546" t="str">
        <f t="shared" si="62"/>
        <v>https://gateway-apim-test.vuce.gob.pe/pass-through-https-cert/cp2/comunes-query/1.0/master/allByCode?</v>
      </c>
      <c r="T546" t="s">
        <v>264</v>
      </c>
      <c r="U546" t="str">
        <f t="shared" si="60"/>
        <v>https://gateway-apim-test.vuce.gob.pe/pass-through-https-cert/cp2/comunes-query/1.0/master/allByCode?</v>
      </c>
      <c r="V546" t="s">
        <v>39</v>
      </c>
    </row>
    <row r="547" spans="2:22" x14ac:dyDescent="0.25">
      <c r="B547" s="45" t="s">
        <v>562</v>
      </c>
      <c r="C547" s="45" t="s">
        <v>563</v>
      </c>
      <c r="D547" s="45" t="s">
        <v>564</v>
      </c>
      <c r="E547" s="45" t="s">
        <v>576</v>
      </c>
      <c r="F547" s="45" t="s">
        <v>129</v>
      </c>
      <c r="G547" s="45" t="s">
        <v>577</v>
      </c>
      <c r="H547" s="45" t="s">
        <v>27</v>
      </c>
      <c r="I547" s="45" t="s">
        <v>567</v>
      </c>
      <c r="J547" s="45">
        <v>104</v>
      </c>
      <c r="K547" s="45" t="s">
        <v>568</v>
      </c>
      <c r="L547" s="45" t="s">
        <v>133</v>
      </c>
      <c r="M547" s="45" t="s">
        <v>27</v>
      </c>
      <c r="N547" s="45">
        <v>20509645150</v>
      </c>
      <c r="O547" s="45" t="str">
        <f t="shared" si="57"/>
        <v>consultaficha-query</v>
      </c>
      <c r="P547" s="45" t="s">
        <v>577</v>
      </c>
      <c r="Q547" s="46">
        <f t="shared" si="58"/>
        <v>192</v>
      </c>
      <c r="R547" s="46">
        <f t="shared" si="59"/>
        <v>119</v>
      </c>
      <c r="S547" t="str">
        <f>MID(P547,1,119)</f>
        <v>https://gateway-apim-test.vuce.gob.pe/pass-through-https-cert/cp2/consultaficha-query/1.0/fichastecnicas/exportarExcel?</v>
      </c>
      <c r="T547" t="s">
        <v>578</v>
      </c>
      <c r="U547" t="str">
        <f t="shared" si="60"/>
        <v>https://gateway-apim-test.vuce.gob.pe/pass-through-https-cert/cp2/consultaficha-query/1.0/fichastecnicas/exportarExcel?</v>
      </c>
      <c r="V547" t="s">
        <v>579</v>
      </c>
    </row>
    <row r="548" spans="2:22" x14ac:dyDescent="0.25">
      <c r="B548" s="45" t="s">
        <v>562</v>
      </c>
      <c r="C548" s="45" t="s">
        <v>563</v>
      </c>
      <c r="D548" s="45" t="s">
        <v>564</v>
      </c>
      <c r="E548" s="45" t="s">
        <v>201</v>
      </c>
      <c r="F548" s="45" t="s">
        <v>129</v>
      </c>
      <c r="G548" s="45" t="s">
        <v>580</v>
      </c>
      <c r="H548" s="45" t="s">
        <v>27</v>
      </c>
      <c r="I548" s="45" t="s">
        <v>258</v>
      </c>
      <c r="J548" s="45">
        <v>110</v>
      </c>
      <c r="K548" s="45" t="s">
        <v>259</v>
      </c>
      <c r="L548" s="45" t="s">
        <v>133</v>
      </c>
      <c r="M548" s="45" t="s">
        <v>27</v>
      </c>
      <c r="N548" s="45">
        <v>20509645150</v>
      </c>
      <c r="O548" s="45" t="str">
        <f t="shared" si="57"/>
        <v>consultaficha-query</v>
      </c>
      <c r="P548" s="45" t="s">
        <v>580</v>
      </c>
      <c r="Q548" s="46">
        <f t="shared" si="58"/>
        <v>178</v>
      </c>
      <c r="R548" s="46">
        <f t="shared" si="59"/>
        <v>105</v>
      </c>
      <c r="S548" t="str">
        <f>MID(P548,1,105)</f>
        <v>https://gateway-apim-test.vuce.gob.pe/pass-through-https-cert/cp2/consultaficha-query/1.0/fichastecnicas?</v>
      </c>
      <c r="T548" t="s">
        <v>581</v>
      </c>
      <c r="U548" t="str">
        <f t="shared" si="60"/>
        <v>https://gateway-apim-test.vuce.gob.pe/pass-through-https-cert/cp2/consultaficha-query/1.0/fichastecnicas?</v>
      </c>
      <c r="V548" t="s">
        <v>579</v>
      </c>
    </row>
    <row r="549" spans="2:22" x14ac:dyDescent="0.25">
      <c r="B549" s="45" t="s">
        <v>562</v>
      </c>
      <c r="C549" s="45" t="s">
        <v>563</v>
      </c>
      <c r="D549" s="45" t="s">
        <v>564</v>
      </c>
      <c r="E549" s="45" t="s">
        <v>565</v>
      </c>
      <c r="F549" s="45" t="s">
        <v>129</v>
      </c>
      <c r="G549" s="45" t="s">
        <v>582</v>
      </c>
      <c r="H549" s="45" t="s">
        <v>27</v>
      </c>
      <c r="I549" s="45" t="s">
        <v>567</v>
      </c>
      <c r="J549" s="45">
        <v>104</v>
      </c>
      <c r="K549" s="45" t="s">
        <v>568</v>
      </c>
      <c r="L549" s="45" t="s">
        <v>133</v>
      </c>
      <c r="M549" s="45" t="s">
        <v>27</v>
      </c>
      <c r="N549" s="45">
        <v>20509645150</v>
      </c>
      <c r="O549" s="45" t="str">
        <f t="shared" si="57"/>
        <v>fichatecnica-query</v>
      </c>
      <c r="P549" s="45" t="s">
        <v>582</v>
      </c>
      <c r="Q549" s="46">
        <f t="shared" si="58"/>
        <v>150</v>
      </c>
      <c r="R549" s="46">
        <f t="shared" si="59"/>
        <v>104</v>
      </c>
      <c r="S549" t="str">
        <f>MID(P549,1,104)</f>
        <v>https://gateway-apim-test.vuce.gob.pe/pass-through-https-cert/cp2/fichatecnica-query/1.0/buscar-idFicha?</v>
      </c>
      <c r="T549" t="s">
        <v>583</v>
      </c>
      <c r="U549" t="str">
        <f t="shared" si="60"/>
        <v>https://gateway-apim-test.vuce.gob.pe/pass-through-https-cert/cp2/fichatecnica-query/1.0/buscar-idFicha?</v>
      </c>
      <c r="V549" t="s">
        <v>70</v>
      </c>
    </row>
    <row r="550" spans="2:22" x14ac:dyDescent="0.25">
      <c r="B550" s="45" t="s">
        <v>562</v>
      </c>
      <c r="C550" s="45" t="s">
        <v>563</v>
      </c>
      <c r="D550" s="45" t="s">
        <v>564</v>
      </c>
      <c r="E550" s="45" t="s">
        <v>565</v>
      </c>
      <c r="F550" s="45" t="s">
        <v>129</v>
      </c>
      <c r="G550" s="45" t="s">
        <v>584</v>
      </c>
      <c r="H550" s="45" t="s">
        <v>27</v>
      </c>
      <c r="I550" s="45" t="s">
        <v>567</v>
      </c>
      <c r="J550" s="45">
        <v>104</v>
      </c>
      <c r="K550" s="45" t="s">
        <v>568</v>
      </c>
      <c r="L550" s="45" t="s">
        <v>133</v>
      </c>
      <c r="M550" s="45" t="s">
        <v>27</v>
      </c>
      <c r="N550" s="45">
        <v>20509645150</v>
      </c>
      <c r="O550" s="45" t="str">
        <f t="shared" si="57"/>
        <v>fichatecnica-query</v>
      </c>
      <c r="P550" s="45" t="s">
        <v>584</v>
      </c>
      <c r="Q550" s="46">
        <f t="shared" si="58"/>
        <v>145</v>
      </c>
      <c r="R550" s="46">
        <f t="shared" si="59"/>
        <v>99</v>
      </c>
      <c r="S550" t="str">
        <f>MID(P550,1,99)</f>
        <v>https://gateway-apim-test.vuce.gob.pe/pass-through-https-cert/cp2/fichatecnica-query/1.0/documento?</v>
      </c>
      <c r="T550" t="s">
        <v>585</v>
      </c>
      <c r="U550" t="str">
        <f t="shared" si="60"/>
        <v>https://gateway-apim-test.vuce.gob.pe/pass-through-https-cert/cp2/fichatecnica-query/1.0/documento?</v>
      </c>
      <c r="V550" t="s">
        <v>70</v>
      </c>
    </row>
    <row r="551" spans="2:22" x14ac:dyDescent="0.25">
      <c r="B551" s="45" t="s">
        <v>562</v>
      </c>
      <c r="C551" s="45" t="s">
        <v>563</v>
      </c>
      <c r="D551" s="45" t="s">
        <v>564</v>
      </c>
      <c r="E551" s="45" t="s">
        <v>565</v>
      </c>
      <c r="F551" s="45" t="s">
        <v>129</v>
      </c>
      <c r="G551" s="45" t="s">
        <v>586</v>
      </c>
      <c r="H551" s="45" t="s">
        <v>27</v>
      </c>
      <c r="I551" s="45" t="s">
        <v>567</v>
      </c>
      <c r="J551" s="45">
        <v>104</v>
      </c>
      <c r="K551" s="45" t="s">
        <v>568</v>
      </c>
      <c r="L551" s="45" t="s">
        <v>133</v>
      </c>
      <c r="M551" s="45" t="s">
        <v>27</v>
      </c>
      <c r="N551" s="45">
        <v>20509645150</v>
      </c>
      <c r="O551" s="45" t="str">
        <f t="shared" si="57"/>
        <v>fichatecnica-query</v>
      </c>
      <c r="P551" s="45" t="s">
        <v>586</v>
      </c>
      <c r="Q551" s="46">
        <f t="shared" si="58"/>
        <v>131</v>
      </c>
      <c r="R551" s="46">
        <f t="shared" si="59"/>
        <v>109</v>
      </c>
      <c r="S551" t="str">
        <f>MID(P551,1,109)</f>
        <v>https://gateway-apim-test.vuce.gob.pe/pass-through-https-cert/cp2/fichatecnica-query/1.0/documentos/vencidos?</v>
      </c>
      <c r="T551" t="s">
        <v>285</v>
      </c>
      <c r="U551" t="str">
        <f t="shared" si="60"/>
        <v>https://gateway-apim-test.vuce.gob.pe/pass-through-https-cert/cp2/fichatecnica-query/1.0/documentos/vencidos?</v>
      </c>
      <c r="V551" t="s">
        <v>70</v>
      </c>
    </row>
    <row r="552" spans="2:22" x14ac:dyDescent="0.25">
      <c r="B552" s="45" t="s">
        <v>562</v>
      </c>
      <c r="C552" s="45" t="s">
        <v>563</v>
      </c>
      <c r="D552" s="45" t="s">
        <v>564</v>
      </c>
      <c r="E552" s="45" t="s">
        <v>587</v>
      </c>
      <c r="F552" s="45" t="s">
        <v>129</v>
      </c>
      <c r="G552" s="45" t="s">
        <v>588</v>
      </c>
      <c r="H552" s="45" t="s">
        <v>27</v>
      </c>
      <c r="I552" s="45" t="s">
        <v>567</v>
      </c>
      <c r="J552" s="45">
        <v>104</v>
      </c>
      <c r="K552" s="45" t="s">
        <v>568</v>
      </c>
      <c r="L552" s="45" t="s">
        <v>133</v>
      </c>
      <c r="M552" s="45" t="s">
        <v>27</v>
      </c>
      <c r="N552" s="45">
        <v>20509645150</v>
      </c>
      <c r="O552" s="45" t="str">
        <f t="shared" si="57"/>
        <v>fichatecnica-query</v>
      </c>
      <c r="P552" s="45" t="s">
        <v>588</v>
      </c>
      <c r="Q552" s="46">
        <f t="shared" si="58"/>
        <v>151</v>
      </c>
      <c r="R552" s="46">
        <f t="shared" si="59"/>
        <v>100</v>
      </c>
      <c r="S552" t="str">
        <f>MID(P552,1,100)</f>
        <v>https://gateway-apim-test.vuce.gob.pe/pass-through-https-cert/cp2/fichatecnica-query/1.0/documentos?</v>
      </c>
      <c r="T552" t="s">
        <v>589</v>
      </c>
      <c r="U552" t="str">
        <f t="shared" si="60"/>
        <v>https://gateway-apim-test.vuce.gob.pe/pass-through-https-cert/cp2/fichatecnica-query/1.0/documentos?</v>
      </c>
      <c r="V552" t="s">
        <v>70</v>
      </c>
    </row>
    <row r="553" spans="2:22" x14ac:dyDescent="0.25">
      <c r="B553" s="45" t="s">
        <v>562</v>
      </c>
      <c r="C553" s="45" t="s">
        <v>563</v>
      </c>
      <c r="D553" s="45" t="s">
        <v>564</v>
      </c>
      <c r="E553" s="45" t="s">
        <v>176</v>
      </c>
      <c r="F553" s="45" t="s">
        <v>129</v>
      </c>
      <c r="G553" s="45" t="s">
        <v>378</v>
      </c>
      <c r="H553" s="45" t="s">
        <v>27</v>
      </c>
      <c r="I553" s="45" t="s">
        <v>27</v>
      </c>
      <c r="J553" s="45" t="s">
        <v>27</v>
      </c>
      <c r="K553" s="45" t="s">
        <v>27</v>
      </c>
      <c r="L553" s="45" t="s">
        <v>133</v>
      </c>
      <c r="M553" s="45" t="s">
        <v>27</v>
      </c>
      <c r="N553" s="45" t="s">
        <v>27</v>
      </c>
      <c r="O553" s="45" t="str">
        <f t="shared" si="57"/>
        <v>translate</v>
      </c>
      <c r="P553" s="45" t="s">
        <v>378</v>
      </c>
      <c r="Q553" s="46">
        <f t="shared" si="58"/>
        <v>87</v>
      </c>
      <c r="R553" s="46">
        <f t="shared" si="59"/>
        <v>87</v>
      </c>
      <c r="S553" t="str">
        <f>+P553</f>
        <v>https://gateway-apim-test.vuce.gob.pe/pass-through-https-cert/cp2/translate/1.0/lang/es</v>
      </c>
      <c r="T553" t="s">
        <v>378</v>
      </c>
      <c r="U553" t="str">
        <f t="shared" si="60"/>
        <v>https://gateway-apim-test.vuce.gob.pe/pass-through-https-cert/cp2/translate/1.0/lang/es</v>
      </c>
      <c r="V553" t="s">
        <v>231</v>
      </c>
    </row>
    <row r="554" spans="2:22" x14ac:dyDescent="0.25">
      <c r="B554" s="45" t="s">
        <v>562</v>
      </c>
      <c r="C554" s="45" t="s">
        <v>563</v>
      </c>
      <c r="D554" s="45" t="s">
        <v>590</v>
      </c>
      <c r="E554" s="45" t="s">
        <v>576</v>
      </c>
      <c r="F554" s="45" t="s">
        <v>129</v>
      </c>
      <c r="G554" s="45" t="s">
        <v>591</v>
      </c>
      <c r="H554" s="45" t="s">
        <v>27</v>
      </c>
      <c r="I554" s="45" t="s">
        <v>592</v>
      </c>
      <c r="J554" s="45">
        <v>104</v>
      </c>
      <c r="K554" s="45" t="s">
        <v>593</v>
      </c>
      <c r="L554" s="45" t="s">
        <v>133</v>
      </c>
      <c r="M554" s="45" t="s">
        <v>27</v>
      </c>
      <c r="N554" s="45" t="s">
        <v>27</v>
      </c>
      <c r="O554" s="45" t="str">
        <f t="shared" si="57"/>
        <v>arriboyzarpe-query</v>
      </c>
      <c r="P554" s="45" t="s">
        <v>591</v>
      </c>
      <c r="Q554" s="46">
        <f t="shared" si="58"/>
        <v>114</v>
      </c>
      <c r="R554" s="46">
        <f t="shared" si="59"/>
        <v>114</v>
      </c>
      <c r="S554" t="str">
        <f>+P554</f>
        <v>https://gateway-apim-test.vuce.gob.pe/pass-through-https-cert/cp2/arriboyzarpe-query/1.0/arribozarpe/documento/pdf</v>
      </c>
      <c r="T554" t="s">
        <v>591</v>
      </c>
      <c r="U554" t="str">
        <f t="shared" si="60"/>
        <v>https://gateway-apim-test.vuce.gob.pe/pass-through-https-cert/cp2/arriboyzarpe-query/1.0/arribozarpe/documento/pdf</v>
      </c>
      <c r="V554" t="s">
        <v>594</v>
      </c>
    </row>
    <row r="555" spans="2:22" x14ac:dyDescent="0.25">
      <c r="B555" s="45" t="s">
        <v>562</v>
      </c>
      <c r="C555" s="45" t="s">
        <v>563</v>
      </c>
      <c r="D555" s="45" t="s">
        <v>590</v>
      </c>
      <c r="E555" s="45" t="s">
        <v>201</v>
      </c>
      <c r="F555" s="45" t="s">
        <v>129</v>
      </c>
      <c r="G555" s="45" t="s">
        <v>595</v>
      </c>
      <c r="H555" s="45" t="s">
        <v>27</v>
      </c>
      <c r="I555" s="45" t="s">
        <v>592</v>
      </c>
      <c r="J555" s="45">
        <v>104</v>
      </c>
      <c r="K555" s="45" t="s">
        <v>593</v>
      </c>
      <c r="L555" s="45" t="s">
        <v>133</v>
      </c>
      <c r="M555" s="45" t="s">
        <v>27</v>
      </c>
      <c r="N555" s="45" t="s">
        <v>27</v>
      </c>
      <c r="O555" s="45" t="str">
        <f t="shared" si="57"/>
        <v>arriboyzarpe-query</v>
      </c>
      <c r="P555" s="45" t="s">
        <v>595</v>
      </c>
      <c r="Q555" s="46">
        <f t="shared" si="58"/>
        <v>154</v>
      </c>
      <c r="R555" s="46">
        <f t="shared" si="59"/>
        <v>108</v>
      </c>
      <c r="S555" t="str">
        <f>MID(P555,1,108)</f>
        <v>https://gateway-apim-test.vuce.gob.pe/pass-through-https-cert/cp2/arriboyzarpe-query/1.0/arribozarpe/filter?</v>
      </c>
      <c r="T555" t="s">
        <v>596</v>
      </c>
      <c r="U555" t="str">
        <f t="shared" si="60"/>
        <v>https://gateway-apim-test.vuce.gob.pe/pass-through-https-cert/cp2/arriboyzarpe-query/1.0/arribozarpe/filter?</v>
      </c>
      <c r="V555" t="s">
        <v>594</v>
      </c>
    </row>
    <row r="556" spans="2:22" x14ac:dyDescent="0.25">
      <c r="B556" s="45" t="s">
        <v>562</v>
      </c>
      <c r="C556" s="45" t="s">
        <v>563</v>
      </c>
      <c r="D556" s="45" t="s">
        <v>590</v>
      </c>
      <c r="E556" s="45" t="s">
        <v>199</v>
      </c>
      <c r="F556" s="45" t="s">
        <v>129</v>
      </c>
      <c r="G556" s="45" t="s">
        <v>597</v>
      </c>
      <c r="H556" s="45" t="s">
        <v>27</v>
      </c>
      <c r="I556" s="45" t="s">
        <v>592</v>
      </c>
      <c r="J556" s="45">
        <v>104</v>
      </c>
      <c r="K556" s="45" t="s">
        <v>593</v>
      </c>
      <c r="L556" s="45" t="s">
        <v>133</v>
      </c>
      <c r="M556" s="45" t="s">
        <v>27</v>
      </c>
      <c r="N556" s="45" t="s">
        <v>27</v>
      </c>
      <c r="O556" s="45" t="str">
        <f t="shared" si="57"/>
        <v>arriboyzarpe-query</v>
      </c>
      <c r="P556" s="45" t="s">
        <v>597</v>
      </c>
      <c r="Q556" s="46">
        <f t="shared" si="58"/>
        <v>175</v>
      </c>
      <c r="R556" s="46">
        <f t="shared" si="59"/>
        <v>108</v>
      </c>
      <c r="S556" t="str">
        <f>MID(P556,1,108)</f>
        <v>https://gateway-apim-test.vuce.gob.pe/pass-through-https-cert/cp2/arriboyzarpe-query/1.0/arribozarpe/search?</v>
      </c>
      <c r="T556" t="s">
        <v>598</v>
      </c>
      <c r="U556" t="str">
        <f t="shared" si="60"/>
        <v>https://gateway-apim-test.vuce.gob.pe/pass-through-https-cert/cp2/arriboyzarpe-query/1.0/arribozarpe/search?</v>
      </c>
      <c r="V556" t="s">
        <v>594</v>
      </c>
    </row>
    <row r="557" spans="2:22" x14ac:dyDescent="0.25">
      <c r="B557" s="45" t="s">
        <v>562</v>
      </c>
      <c r="C557" s="45" t="s">
        <v>563</v>
      </c>
      <c r="D557" s="45" t="s">
        <v>590</v>
      </c>
      <c r="E557" s="45" t="s">
        <v>176</v>
      </c>
      <c r="F557" s="45" t="s">
        <v>129</v>
      </c>
      <c r="G557" s="45" t="s">
        <v>599</v>
      </c>
      <c r="H557" s="45" t="s">
        <v>27</v>
      </c>
      <c r="I557" s="45" t="s">
        <v>592</v>
      </c>
      <c r="J557" s="45">
        <v>104</v>
      </c>
      <c r="K557" s="45" t="s">
        <v>593</v>
      </c>
      <c r="L557" s="45" t="s">
        <v>133</v>
      </c>
      <c r="M557" s="45" t="s">
        <v>27</v>
      </c>
      <c r="N557" s="45" t="s">
        <v>27</v>
      </c>
      <c r="O557" s="45" t="str">
        <f t="shared" si="57"/>
        <v>arriboyzarpe-query</v>
      </c>
      <c r="P557" s="45" t="s">
        <v>599</v>
      </c>
      <c r="Q557" s="46">
        <f t="shared" si="58"/>
        <v>165</v>
      </c>
      <c r="R557" s="46">
        <f t="shared" si="59"/>
        <v>101</v>
      </c>
      <c r="S557" t="str">
        <f>MID(P557,1,101)</f>
        <v>https://gateway-apim-test.vuce.gob.pe/pass-through-https-cert/cp2/arriboyzarpe-query/1.0/arribozarpe?</v>
      </c>
      <c r="T557" t="s">
        <v>600</v>
      </c>
      <c r="U557" t="str">
        <f t="shared" si="60"/>
        <v>https://gateway-apim-test.vuce.gob.pe/pass-through-https-cert/cp2/arriboyzarpe-query/1.0/arribozarpe?</v>
      </c>
      <c r="V557" t="s">
        <v>594</v>
      </c>
    </row>
    <row r="558" spans="2:22" x14ac:dyDescent="0.25">
      <c r="B558" s="45" t="s">
        <v>562</v>
      </c>
      <c r="C558" s="45" t="s">
        <v>563</v>
      </c>
      <c r="D558" s="45" t="s">
        <v>590</v>
      </c>
      <c r="E558" s="45" t="s">
        <v>176</v>
      </c>
      <c r="F558" s="45" t="s">
        <v>129</v>
      </c>
      <c r="G558" s="45" t="s">
        <v>601</v>
      </c>
      <c r="H558" s="45" t="s">
        <v>27</v>
      </c>
      <c r="I558" s="45" t="s">
        <v>592</v>
      </c>
      <c r="J558" s="45">
        <v>104</v>
      </c>
      <c r="K558" s="45" t="s">
        <v>593</v>
      </c>
      <c r="L558" s="45" t="s">
        <v>133</v>
      </c>
      <c r="M558" s="45" t="s">
        <v>27</v>
      </c>
      <c r="N558" s="45" t="s">
        <v>27</v>
      </c>
      <c r="O558" s="45" t="str">
        <f t="shared" si="57"/>
        <v>comunes-query</v>
      </c>
      <c r="P558" s="45" t="s">
        <v>601</v>
      </c>
      <c r="Q558" s="46">
        <f t="shared" si="58"/>
        <v>120</v>
      </c>
      <c r="R558" s="46">
        <f t="shared" si="59"/>
        <v>101</v>
      </c>
      <c r="S558" t="str">
        <f>MID(P558,1,101)</f>
        <v>https://gateway-apim-test.vuce.gob.pe/pass-through-https-cert/cp2/comunes-query/1.0/master/allByCode?</v>
      </c>
      <c r="T558" t="s">
        <v>264</v>
      </c>
      <c r="U558" t="str">
        <f t="shared" si="60"/>
        <v>https://gateway-apim-test.vuce.gob.pe/pass-through-https-cert/cp2/comunes-query/1.0/master/allByCode?</v>
      </c>
      <c r="V558" t="s">
        <v>39</v>
      </c>
    </row>
    <row r="559" spans="2:22" x14ac:dyDescent="0.25">
      <c r="B559" s="45" t="s">
        <v>562</v>
      </c>
      <c r="C559" s="45" t="s">
        <v>563</v>
      </c>
      <c r="D559" s="45" t="s">
        <v>590</v>
      </c>
      <c r="E559" s="45" t="s">
        <v>176</v>
      </c>
      <c r="F559" s="45" t="s">
        <v>129</v>
      </c>
      <c r="G559" s="45" t="s">
        <v>602</v>
      </c>
      <c r="H559" s="45" t="s">
        <v>27</v>
      </c>
      <c r="I559" s="45" t="s">
        <v>592</v>
      </c>
      <c r="J559" s="45">
        <v>104</v>
      </c>
      <c r="K559" s="45" t="s">
        <v>593</v>
      </c>
      <c r="L559" s="45" t="s">
        <v>133</v>
      </c>
      <c r="M559" s="45" t="s">
        <v>27</v>
      </c>
      <c r="N559" s="45" t="s">
        <v>27</v>
      </c>
      <c r="O559" s="45" t="str">
        <f t="shared" si="57"/>
        <v>comunes-query</v>
      </c>
      <c r="P559" s="45" t="s">
        <v>602</v>
      </c>
      <c r="Q559" s="46">
        <f t="shared" si="58"/>
        <v>124</v>
      </c>
      <c r="R559" s="46">
        <f t="shared" si="59"/>
        <v>107</v>
      </c>
      <c r="S559" t="str">
        <f>MID(P559,1,107)</f>
        <v>https://gateway-apim-test.vuce.gob.pe/pass-through-https-cert/cp2/comunes-query/1.0/master/allByFatherCode?</v>
      </c>
      <c r="T559" t="s">
        <v>603</v>
      </c>
      <c r="U559" t="str">
        <f t="shared" si="60"/>
        <v>https://gateway-apim-test.vuce.gob.pe/pass-through-https-cert/cp2/comunes-query/1.0/master/allByFatherCode?</v>
      </c>
      <c r="V559" t="s">
        <v>39</v>
      </c>
    </row>
    <row r="560" spans="2:22" x14ac:dyDescent="0.25">
      <c r="B560" s="45" t="s">
        <v>562</v>
      </c>
      <c r="C560" s="45" t="s">
        <v>563</v>
      </c>
      <c r="D560" s="45" t="s">
        <v>590</v>
      </c>
      <c r="E560" s="45" t="s">
        <v>176</v>
      </c>
      <c r="F560" s="45" t="s">
        <v>129</v>
      </c>
      <c r="G560" s="45" t="s">
        <v>378</v>
      </c>
      <c r="H560" s="45" t="s">
        <v>27</v>
      </c>
      <c r="I560" s="45" t="s">
        <v>27</v>
      </c>
      <c r="J560" s="45" t="s">
        <v>27</v>
      </c>
      <c r="K560" s="45" t="s">
        <v>27</v>
      </c>
      <c r="L560" s="45" t="s">
        <v>133</v>
      </c>
      <c r="M560" s="45" t="s">
        <v>27</v>
      </c>
      <c r="N560" s="45" t="s">
        <v>27</v>
      </c>
      <c r="O560" s="45" t="str">
        <f t="shared" si="57"/>
        <v>translate</v>
      </c>
      <c r="P560" s="45" t="s">
        <v>378</v>
      </c>
      <c r="Q560" s="46">
        <f t="shared" si="58"/>
        <v>87</v>
      </c>
      <c r="R560" s="46">
        <f t="shared" si="59"/>
        <v>87</v>
      </c>
      <c r="S560" t="str">
        <f>+P560</f>
        <v>https://gateway-apim-test.vuce.gob.pe/pass-through-https-cert/cp2/translate/1.0/lang/es</v>
      </c>
      <c r="T560" t="s">
        <v>378</v>
      </c>
      <c r="U560" t="str">
        <f t="shared" si="60"/>
        <v>https://gateway-apim-test.vuce.gob.pe/pass-through-https-cert/cp2/translate/1.0/lang/es</v>
      </c>
      <c r="V560" t="s">
        <v>231</v>
      </c>
    </row>
    <row r="561" spans="1:22" x14ac:dyDescent="0.25">
      <c r="B561" s="45" t="s">
        <v>562</v>
      </c>
      <c r="C561" s="48" t="s">
        <v>563</v>
      </c>
      <c r="D561" s="48" t="s">
        <v>604</v>
      </c>
      <c r="E561" s="48" t="s">
        <v>605</v>
      </c>
      <c r="F561" s="48" t="s">
        <v>606</v>
      </c>
      <c r="G561" s="45"/>
      <c r="H561" s="45"/>
      <c r="I561" s="45"/>
      <c r="J561" s="45"/>
      <c r="K561" s="45"/>
      <c r="L561" s="45"/>
      <c r="M561" s="45"/>
      <c r="N561" s="45"/>
      <c r="O561" s="45" t="e">
        <f t="shared" si="57"/>
        <v>#VALUE!</v>
      </c>
      <c r="P561" s="45" t="s">
        <v>607</v>
      </c>
      <c r="Q561" s="46">
        <f t="shared" si="58"/>
        <v>5</v>
      </c>
      <c r="R561" s="46">
        <f t="shared" si="59"/>
        <v>5</v>
      </c>
      <c r="S561" t="str">
        <f>+P561</f>
        <v>vacio</v>
      </c>
      <c r="T561" t="s">
        <v>607</v>
      </c>
      <c r="U561" t="str">
        <f t="shared" si="60"/>
        <v>vacio</v>
      </c>
      <c r="V561" t="e">
        <v>#VALUE!</v>
      </c>
    </row>
    <row r="562" spans="1:22" x14ac:dyDescent="0.25">
      <c r="B562" s="45" t="s">
        <v>562</v>
      </c>
      <c r="C562" s="45" t="s">
        <v>563</v>
      </c>
      <c r="D562" s="45" t="s">
        <v>608</v>
      </c>
      <c r="E562" s="45" t="s">
        <v>176</v>
      </c>
      <c r="F562" s="45" t="s">
        <v>129</v>
      </c>
      <c r="G562" s="45" t="s">
        <v>609</v>
      </c>
      <c r="H562" s="45" t="s">
        <v>27</v>
      </c>
      <c r="I562" s="45" t="s">
        <v>567</v>
      </c>
      <c r="J562" s="45">
        <v>104</v>
      </c>
      <c r="K562" s="45" t="s">
        <v>568</v>
      </c>
      <c r="L562" s="45" t="s">
        <v>133</v>
      </c>
      <c r="M562" s="45" t="s">
        <v>27</v>
      </c>
      <c r="N562" s="45">
        <v>20509645150</v>
      </c>
      <c r="O562" s="45" t="str">
        <f t="shared" si="57"/>
        <v>audittrail-query</v>
      </c>
      <c r="P562" s="45" t="s">
        <v>609</v>
      </c>
      <c r="Q562" s="46">
        <f t="shared" si="58"/>
        <v>136</v>
      </c>
      <c r="R562" s="46">
        <f t="shared" si="59"/>
        <v>98</v>
      </c>
      <c r="S562" t="str">
        <f>MID(P562,1,98)</f>
        <v>https://gateway-apim-test.vuce.gob.pe/pass-through-https-cert/cp2/audittrail-query/1.0/audittrail?</v>
      </c>
      <c r="T562" t="s">
        <v>610</v>
      </c>
      <c r="U562" t="str">
        <f t="shared" si="60"/>
        <v>https://gateway-apim-test.vuce.gob.pe/pass-through-https-cert/cp2/audittrail-query/1.0/audittrail?</v>
      </c>
      <c r="V562" t="s">
        <v>611</v>
      </c>
    </row>
    <row r="563" spans="1:22" x14ac:dyDescent="0.25">
      <c r="B563" s="45" t="s">
        <v>562</v>
      </c>
      <c r="C563" s="45" t="s">
        <v>563</v>
      </c>
      <c r="D563" s="45" t="s">
        <v>608</v>
      </c>
      <c r="E563" s="45" t="s">
        <v>201</v>
      </c>
      <c r="F563" s="45" t="s">
        <v>129</v>
      </c>
      <c r="G563" s="45" t="s">
        <v>612</v>
      </c>
      <c r="H563" s="45" t="s">
        <v>27</v>
      </c>
      <c r="I563" s="45" t="s">
        <v>567</v>
      </c>
      <c r="J563" s="45">
        <v>104</v>
      </c>
      <c r="K563" s="45" t="s">
        <v>568</v>
      </c>
      <c r="L563" s="45" t="s">
        <v>133</v>
      </c>
      <c r="M563" s="45" t="s">
        <v>27</v>
      </c>
      <c r="N563" s="45">
        <v>20509645150</v>
      </c>
      <c r="O563" s="45" t="str">
        <f t="shared" si="57"/>
        <v>audittrail-query</v>
      </c>
      <c r="P563" s="45" t="s">
        <v>612</v>
      </c>
      <c r="Q563" s="46">
        <f t="shared" si="58"/>
        <v>182</v>
      </c>
      <c r="R563" s="46">
        <f t="shared" si="59"/>
        <v>98</v>
      </c>
      <c r="S563" t="str">
        <f>MID(P563,1,98)</f>
        <v>https://gateway-apim-test.vuce.gob.pe/pass-through-https-cert/cp2/audittrail-query/1.0/audittrail?</v>
      </c>
      <c r="T563" t="s">
        <v>610</v>
      </c>
      <c r="U563" t="str">
        <f t="shared" si="60"/>
        <v>https://gateway-apim-test.vuce.gob.pe/pass-through-https-cert/cp2/audittrail-query/1.0/audittrail?</v>
      </c>
      <c r="V563" t="s">
        <v>611</v>
      </c>
    </row>
    <row r="564" spans="1:22" x14ac:dyDescent="0.25">
      <c r="B564" s="45" t="s">
        <v>562</v>
      </c>
      <c r="C564" s="45" t="s">
        <v>563</v>
      </c>
      <c r="D564" s="45" t="s">
        <v>608</v>
      </c>
      <c r="E564" s="45" t="s">
        <v>199</v>
      </c>
      <c r="F564" s="45" t="s">
        <v>129</v>
      </c>
      <c r="G564" s="45" t="s">
        <v>613</v>
      </c>
      <c r="H564" s="45" t="s">
        <v>27</v>
      </c>
      <c r="I564" s="45" t="s">
        <v>567</v>
      </c>
      <c r="J564" s="45">
        <v>104</v>
      </c>
      <c r="K564" s="45" t="s">
        <v>568</v>
      </c>
      <c r="L564" s="45" t="s">
        <v>133</v>
      </c>
      <c r="M564" s="45" t="s">
        <v>27</v>
      </c>
      <c r="N564" s="45">
        <v>20509645150</v>
      </c>
      <c r="O564" s="45" t="str">
        <f t="shared" si="57"/>
        <v>audittrail-query</v>
      </c>
      <c r="P564" s="45" t="s">
        <v>613</v>
      </c>
      <c r="Q564" s="46">
        <f t="shared" si="58"/>
        <v>141</v>
      </c>
      <c r="R564" s="46">
        <f t="shared" si="59"/>
        <v>98</v>
      </c>
      <c r="S564" t="str">
        <f>MID(P564,1,98)</f>
        <v>https://gateway-apim-test.vuce.gob.pe/pass-through-https-cert/cp2/audittrail-query/1.0/audittrail?</v>
      </c>
      <c r="T564" t="s">
        <v>610</v>
      </c>
      <c r="U564" t="str">
        <f t="shared" si="60"/>
        <v>https://gateway-apim-test.vuce.gob.pe/pass-through-https-cert/cp2/audittrail-query/1.0/audittrail?</v>
      </c>
      <c r="V564" t="s">
        <v>611</v>
      </c>
    </row>
    <row r="565" spans="1:22" x14ac:dyDescent="0.25">
      <c r="B565" s="45" t="s">
        <v>562</v>
      </c>
      <c r="C565" s="45" t="s">
        <v>563</v>
      </c>
      <c r="D565" s="45" t="s">
        <v>608</v>
      </c>
      <c r="E565" s="45" t="s">
        <v>176</v>
      </c>
      <c r="F565" s="45" t="s">
        <v>129</v>
      </c>
      <c r="G565" s="45" t="s">
        <v>614</v>
      </c>
      <c r="H565" s="45" t="s">
        <v>27</v>
      </c>
      <c r="I565" s="45" t="s">
        <v>567</v>
      </c>
      <c r="J565" s="45">
        <v>104</v>
      </c>
      <c r="K565" s="45" t="s">
        <v>568</v>
      </c>
      <c r="L565" s="45" t="s">
        <v>133</v>
      </c>
      <c r="M565" s="45" t="s">
        <v>27</v>
      </c>
      <c r="N565" s="45">
        <v>20509645150</v>
      </c>
      <c r="O565" s="45" t="str">
        <f t="shared" si="57"/>
        <v>comunes-query</v>
      </c>
      <c r="P565" s="45" t="s">
        <v>614</v>
      </c>
      <c r="Q565" s="46">
        <f t="shared" si="58"/>
        <v>113</v>
      </c>
      <c r="R565" s="46">
        <f t="shared" si="59"/>
        <v>101</v>
      </c>
      <c r="S565" t="str">
        <f t="shared" ref="S565:S570" si="63">MID(P565,1,101)</f>
        <v>https://gateway-apim-test.vuce.gob.pe/pass-through-https-cert/cp2/comunes-query/1.0/master/allByCode?</v>
      </c>
      <c r="T565" t="s">
        <v>264</v>
      </c>
      <c r="U565" t="str">
        <f t="shared" si="60"/>
        <v>https://gateway-apim-test.vuce.gob.pe/pass-through-https-cert/cp2/comunes-query/1.0/master/allByCode?</v>
      </c>
      <c r="V565" t="s">
        <v>39</v>
      </c>
    </row>
    <row r="566" spans="1:22" x14ac:dyDescent="0.25">
      <c r="B566" s="45" t="s">
        <v>562</v>
      </c>
      <c r="C566" s="45" t="s">
        <v>563</v>
      </c>
      <c r="D566" s="45" t="s">
        <v>608</v>
      </c>
      <c r="E566" s="45" t="s">
        <v>176</v>
      </c>
      <c r="F566" s="45" t="s">
        <v>129</v>
      </c>
      <c r="G566" s="45" t="s">
        <v>615</v>
      </c>
      <c r="H566" s="45" t="s">
        <v>27</v>
      </c>
      <c r="I566" s="45" t="s">
        <v>567</v>
      </c>
      <c r="J566" s="45">
        <v>104</v>
      </c>
      <c r="K566" s="45" t="s">
        <v>568</v>
      </c>
      <c r="L566" s="45" t="s">
        <v>133</v>
      </c>
      <c r="M566" s="45" t="s">
        <v>27</v>
      </c>
      <c r="N566" s="45">
        <v>20509645150</v>
      </c>
      <c r="O566" s="45" t="str">
        <f t="shared" si="57"/>
        <v>comunes-query</v>
      </c>
      <c r="P566" s="45" t="s">
        <v>615</v>
      </c>
      <c r="Q566" s="46">
        <f t="shared" si="58"/>
        <v>115</v>
      </c>
      <c r="R566" s="46">
        <f t="shared" si="59"/>
        <v>101</v>
      </c>
      <c r="S566" t="str">
        <f t="shared" si="63"/>
        <v>https://gateway-apim-test.vuce.gob.pe/pass-through-https-cert/cp2/comunes-query/1.0/master/allByCode?</v>
      </c>
      <c r="T566" t="s">
        <v>264</v>
      </c>
      <c r="U566" t="str">
        <f t="shared" si="60"/>
        <v>https://gateway-apim-test.vuce.gob.pe/pass-through-https-cert/cp2/comunes-query/1.0/master/allByCode?</v>
      </c>
      <c r="V566" t="s">
        <v>39</v>
      </c>
    </row>
    <row r="567" spans="1:22" x14ac:dyDescent="0.25">
      <c r="B567" s="45" t="s">
        <v>562</v>
      </c>
      <c r="C567" s="45" t="s">
        <v>563</v>
      </c>
      <c r="D567" s="45" t="s">
        <v>608</v>
      </c>
      <c r="E567" s="45" t="s">
        <v>176</v>
      </c>
      <c r="F567" s="45" t="s">
        <v>129</v>
      </c>
      <c r="G567" s="45" t="s">
        <v>616</v>
      </c>
      <c r="H567" s="45" t="s">
        <v>27</v>
      </c>
      <c r="I567" s="45" t="s">
        <v>567</v>
      </c>
      <c r="J567" s="45">
        <v>104</v>
      </c>
      <c r="K567" s="45" t="s">
        <v>568</v>
      </c>
      <c r="L567" s="45" t="s">
        <v>133</v>
      </c>
      <c r="M567" s="45" t="s">
        <v>27</v>
      </c>
      <c r="N567" s="45">
        <v>20509645150</v>
      </c>
      <c r="O567" s="45" t="str">
        <f t="shared" si="57"/>
        <v>comunes-query</v>
      </c>
      <c r="P567" s="45" t="s">
        <v>616</v>
      </c>
      <c r="Q567" s="46">
        <f t="shared" si="58"/>
        <v>113</v>
      </c>
      <c r="R567" s="46">
        <f t="shared" si="59"/>
        <v>101</v>
      </c>
      <c r="S567" t="str">
        <f t="shared" si="63"/>
        <v>https://gateway-apim-test.vuce.gob.pe/pass-through-https-cert/cp2/comunes-query/1.0/master/allByCode?</v>
      </c>
      <c r="T567" t="s">
        <v>264</v>
      </c>
      <c r="U567" t="str">
        <f t="shared" si="60"/>
        <v>https://gateway-apim-test.vuce.gob.pe/pass-through-https-cert/cp2/comunes-query/1.0/master/allByCode?</v>
      </c>
      <c r="V567" t="s">
        <v>39</v>
      </c>
    </row>
    <row r="568" spans="1:22" x14ac:dyDescent="0.25">
      <c r="B568" s="45" t="s">
        <v>562</v>
      </c>
      <c r="C568" s="45" t="s">
        <v>563</v>
      </c>
      <c r="D568" s="45" t="s">
        <v>608</v>
      </c>
      <c r="E568" s="45" t="s">
        <v>176</v>
      </c>
      <c r="F568" s="45" t="s">
        <v>129</v>
      </c>
      <c r="G568" s="45" t="s">
        <v>573</v>
      </c>
      <c r="H568" s="45" t="s">
        <v>27</v>
      </c>
      <c r="I568" s="45" t="s">
        <v>567</v>
      </c>
      <c r="J568" s="45">
        <v>104</v>
      </c>
      <c r="K568" s="45" t="s">
        <v>568</v>
      </c>
      <c r="L568" s="45" t="s">
        <v>133</v>
      </c>
      <c r="M568" s="45" t="s">
        <v>27</v>
      </c>
      <c r="N568" s="45">
        <v>20509645150</v>
      </c>
      <c r="O568" s="45" t="str">
        <f t="shared" si="57"/>
        <v>comunes-query</v>
      </c>
      <c r="P568" s="45" t="s">
        <v>573</v>
      </c>
      <c r="Q568" s="46">
        <f t="shared" si="58"/>
        <v>112</v>
      </c>
      <c r="R568" s="46">
        <f t="shared" si="59"/>
        <v>101</v>
      </c>
      <c r="S568" t="str">
        <f t="shared" si="63"/>
        <v>https://gateway-apim-test.vuce.gob.pe/pass-through-https-cert/cp2/comunes-query/1.0/master/allByCode?</v>
      </c>
      <c r="T568" t="s">
        <v>264</v>
      </c>
      <c r="U568" t="str">
        <f t="shared" si="60"/>
        <v>https://gateway-apim-test.vuce.gob.pe/pass-through-https-cert/cp2/comunes-query/1.0/master/allByCode?</v>
      </c>
      <c r="V568" t="s">
        <v>39</v>
      </c>
    </row>
    <row r="569" spans="1:22" x14ac:dyDescent="0.25">
      <c r="B569" s="45" t="s">
        <v>562</v>
      </c>
      <c r="C569" s="45" t="s">
        <v>563</v>
      </c>
      <c r="D569" s="45" t="s">
        <v>608</v>
      </c>
      <c r="E569" s="45" t="s">
        <v>176</v>
      </c>
      <c r="F569" s="45" t="s">
        <v>129</v>
      </c>
      <c r="G569" s="45" t="s">
        <v>601</v>
      </c>
      <c r="H569" s="45" t="s">
        <v>27</v>
      </c>
      <c r="I569" s="45" t="s">
        <v>567</v>
      </c>
      <c r="J569" s="45">
        <v>104</v>
      </c>
      <c r="K569" s="45" t="s">
        <v>568</v>
      </c>
      <c r="L569" s="45" t="s">
        <v>133</v>
      </c>
      <c r="M569" s="45" t="s">
        <v>27</v>
      </c>
      <c r="N569" s="45">
        <v>20509645150</v>
      </c>
      <c r="O569" s="45" t="str">
        <f t="shared" si="57"/>
        <v>comunes-query</v>
      </c>
      <c r="P569" s="45" t="s">
        <v>601</v>
      </c>
      <c r="Q569" s="46">
        <f t="shared" si="58"/>
        <v>120</v>
      </c>
      <c r="R569" s="46">
        <f t="shared" si="59"/>
        <v>101</v>
      </c>
      <c r="S569" t="str">
        <f t="shared" si="63"/>
        <v>https://gateway-apim-test.vuce.gob.pe/pass-through-https-cert/cp2/comunes-query/1.0/master/allByCode?</v>
      </c>
      <c r="T569" t="s">
        <v>264</v>
      </c>
      <c r="U569" t="str">
        <f t="shared" si="60"/>
        <v>https://gateway-apim-test.vuce.gob.pe/pass-through-https-cert/cp2/comunes-query/1.0/master/allByCode?</v>
      </c>
      <c r="V569" t="s">
        <v>39</v>
      </c>
    </row>
    <row r="570" spans="1:22" x14ac:dyDescent="0.25">
      <c r="B570" s="45" t="s">
        <v>562</v>
      </c>
      <c r="C570" s="45" t="s">
        <v>563</v>
      </c>
      <c r="D570" s="45" t="s">
        <v>608</v>
      </c>
      <c r="E570" s="45" t="s">
        <v>176</v>
      </c>
      <c r="F570" s="45" t="s">
        <v>129</v>
      </c>
      <c r="G570" s="45" t="s">
        <v>617</v>
      </c>
      <c r="H570" s="45" t="s">
        <v>27</v>
      </c>
      <c r="I570" s="45" t="s">
        <v>567</v>
      </c>
      <c r="J570" s="45">
        <v>104</v>
      </c>
      <c r="K570" s="45" t="s">
        <v>568</v>
      </c>
      <c r="L570" s="45" t="s">
        <v>133</v>
      </c>
      <c r="M570" s="45" t="s">
        <v>27</v>
      </c>
      <c r="N570" s="45">
        <v>20509645150</v>
      </c>
      <c r="O570" s="45" t="str">
        <f t="shared" si="57"/>
        <v>comunes-query</v>
      </c>
      <c r="P570" s="45" t="s">
        <v>617</v>
      </c>
      <c r="Q570" s="46">
        <f t="shared" si="58"/>
        <v>121</v>
      </c>
      <c r="R570" s="46">
        <f t="shared" si="59"/>
        <v>101</v>
      </c>
      <c r="S570" t="str">
        <f t="shared" si="63"/>
        <v>https://gateway-apim-test.vuce.gob.pe/pass-through-https-cert/cp2/comunes-query/1.0/master/allByCode?</v>
      </c>
      <c r="T570" t="s">
        <v>264</v>
      </c>
      <c r="U570" t="str">
        <f t="shared" si="60"/>
        <v>https://gateway-apim-test.vuce.gob.pe/pass-through-https-cert/cp2/comunes-query/1.0/master/allByCode?</v>
      </c>
      <c r="V570" t="s">
        <v>39</v>
      </c>
    </row>
    <row r="571" spans="1:22" x14ac:dyDescent="0.25">
      <c r="B571" s="45" t="s">
        <v>562</v>
      </c>
      <c r="C571" s="45" t="s">
        <v>563</v>
      </c>
      <c r="D571" s="45" t="s">
        <v>608</v>
      </c>
      <c r="E571" s="45" t="s">
        <v>176</v>
      </c>
      <c r="F571" s="45" t="s">
        <v>129</v>
      </c>
      <c r="G571" s="45" t="s">
        <v>378</v>
      </c>
      <c r="H571" s="45" t="s">
        <v>27</v>
      </c>
      <c r="I571" s="45" t="s">
        <v>27</v>
      </c>
      <c r="J571" s="45" t="s">
        <v>27</v>
      </c>
      <c r="K571" s="45" t="s">
        <v>27</v>
      </c>
      <c r="L571" s="45" t="s">
        <v>133</v>
      </c>
      <c r="M571" s="45" t="s">
        <v>27</v>
      </c>
      <c r="N571" s="45" t="s">
        <v>27</v>
      </c>
      <c r="O571" s="45" t="str">
        <f t="shared" si="57"/>
        <v>translate</v>
      </c>
      <c r="P571" s="45" t="s">
        <v>378</v>
      </c>
      <c r="Q571" s="46">
        <f t="shared" si="58"/>
        <v>87</v>
      </c>
      <c r="R571" s="46">
        <f t="shared" si="59"/>
        <v>87</v>
      </c>
      <c r="S571" t="str">
        <f>+P571</f>
        <v>https://gateway-apim-test.vuce.gob.pe/pass-through-https-cert/cp2/translate/1.0/lang/es</v>
      </c>
      <c r="T571" t="s">
        <v>378</v>
      </c>
      <c r="U571" t="str">
        <f t="shared" si="60"/>
        <v>https://gateway-apim-test.vuce.gob.pe/pass-through-https-cert/cp2/translate/1.0/lang/es</v>
      </c>
      <c r="V571" t="s">
        <v>231</v>
      </c>
    </row>
    <row r="572" spans="1:22" x14ac:dyDescent="0.25">
      <c r="A572" t="s">
        <v>618</v>
      </c>
      <c r="B572" s="45" t="s">
        <v>562</v>
      </c>
      <c r="C572" s="45" t="s">
        <v>619</v>
      </c>
      <c r="D572" s="45" t="s">
        <v>620</v>
      </c>
      <c r="E572" s="45" t="s">
        <v>176</v>
      </c>
      <c r="F572" s="45" t="s">
        <v>129</v>
      </c>
      <c r="G572" s="45" t="s">
        <v>614</v>
      </c>
      <c r="H572" s="45" t="s">
        <v>27</v>
      </c>
      <c r="I572" s="45" t="s">
        <v>621</v>
      </c>
      <c r="J572" s="45">
        <v>101</v>
      </c>
      <c r="K572" s="45" t="s">
        <v>27</v>
      </c>
      <c r="L572" s="45" t="s">
        <v>133</v>
      </c>
      <c r="M572" s="45" t="s">
        <v>27</v>
      </c>
      <c r="N572" s="45" t="s">
        <v>27</v>
      </c>
      <c r="O572" s="45" t="str">
        <f t="shared" si="57"/>
        <v>comunes-query</v>
      </c>
      <c r="P572" s="45" t="s">
        <v>614</v>
      </c>
      <c r="Q572" s="46">
        <f t="shared" si="58"/>
        <v>113</v>
      </c>
      <c r="R572" s="46">
        <f t="shared" si="59"/>
        <v>101</v>
      </c>
      <c r="S572" t="str">
        <f>MID(P572,1,101)</f>
        <v>https://gateway-apim-test.vuce.gob.pe/pass-through-https-cert/cp2/comunes-query/1.0/master/allByCode?</v>
      </c>
      <c r="T572" t="s">
        <v>264</v>
      </c>
      <c r="U572" t="str">
        <f t="shared" si="60"/>
        <v>https://gateway-apim-test.vuce.gob.pe/pass-through-https-cert/cp2/comunes-query/1.0/master/allByCode?</v>
      </c>
      <c r="V572" t="s">
        <v>39</v>
      </c>
    </row>
    <row r="573" spans="1:22" x14ac:dyDescent="0.25">
      <c r="A573" t="s">
        <v>618</v>
      </c>
      <c r="B573" s="45" t="s">
        <v>562</v>
      </c>
      <c r="C573" s="45" t="s">
        <v>619</v>
      </c>
      <c r="D573" s="45" t="s">
        <v>620</v>
      </c>
      <c r="E573" s="45" t="s">
        <v>176</v>
      </c>
      <c r="F573" s="45" t="s">
        <v>129</v>
      </c>
      <c r="G573" s="45" t="s">
        <v>622</v>
      </c>
      <c r="H573" s="45" t="s">
        <v>27</v>
      </c>
      <c r="I573" s="45" t="s">
        <v>621</v>
      </c>
      <c r="J573" s="45">
        <v>101</v>
      </c>
      <c r="K573" s="45" t="s">
        <v>27</v>
      </c>
      <c r="L573" s="45" t="s">
        <v>133</v>
      </c>
      <c r="M573" s="45" t="s">
        <v>27</v>
      </c>
      <c r="N573" s="45" t="s">
        <v>27</v>
      </c>
      <c r="O573" s="45" t="str">
        <f t="shared" si="57"/>
        <v>comunes-query</v>
      </c>
      <c r="P573" s="45" t="s">
        <v>622</v>
      </c>
      <c r="Q573" s="46">
        <f t="shared" si="58"/>
        <v>115</v>
      </c>
      <c r="R573" s="46">
        <f t="shared" si="59"/>
        <v>101</v>
      </c>
      <c r="S573" t="str">
        <f>MID(P573,1,101)</f>
        <v>https://gateway-apim-test.vuce.gob.pe/pass-through-https-cert/cp2/comunes-query/1.0/master/allByCode?</v>
      </c>
      <c r="T573" t="s">
        <v>264</v>
      </c>
      <c r="U573" t="str">
        <f t="shared" si="60"/>
        <v>https://gateway-apim-test.vuce.gob.pe/pass-through-https-cert/cp2/comunes-query/1.0/master/allByCode?</v>
      </c>
      <c r="V573" t="s">
        <v>39</v>
      </c>
    </row>
    <row r="574" spans="1:22" x14ac:dyDescent="0.25">
      <c r="A574" t="s">
        <v>618</v>
      </c>
      <c r="B574" s="45" t="s">
        <v>562</v>
      </c>
      <c r="C574" s="45" t="s">
        <v>619</v>
      </c>
      <c r="D574" s="45" t="s">
        <v>620</v>
      </c>
      <c r="E574" s="45" t="s">
        <v>176</v>
      </c>
      <c r="F574" s="45" t="s">
        <v>129</v>
      </c>
      <c r="G574" s="45" t="s">
        <v>573</v>
      </c>
      <c r="H574" s="45" t="s">
        <v>27</v>
      </c>
      <c r="I574" s="45" t="s">
        <v>621</v>
      </c>
      <c r="J574" s="45">
        <v>101</v>
      </c>
      <c r="K574" s="45" t="s">
        <v>27</v>
      </c>
      <c r="L574" s="45" t="s">
        <v>133</v>
      </c>
      <c r="M574" s="45" t="s">
        <v>27</v>
      </c>
      <c r="N574" s="45" t="s">
        <v>27</v>
      </c>
      <c r="O574" s="45" t="str">
        <f t="shared" si="57"/>
        <v>comunes-query</v>
      </c>
      <c r="P574" s="45" t="s">
        <v>573</v>
      </c>
      <c r="Q574" s="46">
        <f t="shared" si="58"/>
        <v>112</v>
      </c>
      <c r="R574" s="46">
        <f t="shared" si="59"/>
        <v>101</v>
      </c>
      <c r="S574" t="str">
        <f>MID(P574,1,101)</f>
        <v>https://gateway-apim-test.vuce.gob.pe/pass-through-https-cert/cp2/comunes-query/1.0/master/allByCode?</v>
      </c>
      <c r="T574" t="s">
        <v>264</v>
      </c>
      <c r="U574" t="str">
        <f t="shared" si="60"/>
        <v>https://gateway-apim-test.vuce.gob.pe/pass-through-https-cert/cp2/comunes-query/1.0/master/allByCode?</v>
      </c>
      <c r="V574" t="s">
        <v>39</v>
      </c>
    </row>
    <row r="575" spans="1:22" x14ac:dyDescent="0.25">
      <c r="A575" t="s">
        <v>618</v>
      </c>
      <c r="B575" s="45" t="s">
        <v>562</v>
      </c>
      <c r="C575" s="45" t="s">
        <v>619</v>
      </c>
      <c r="D575" s="45" t="s">
        <v>620</v>
      </c>
      <c r="E575" s="45" t="s">
        <v>176</v>
      </c>
      <c r="F575" s="45" t="s">
        <v>129</v>
      </c>
      <c r="G575" s="45" t="s">
        <v>601</v>
      </c>
      <c r="H575" s="45" t="s">
        <v>27</v>
      </c>
      <c r="I575" s="45" t="s">
        <v>621</v>
      </c>
      <c r="J575" s="45">
        <v>101</v>
      </c>
      <c r="K575" s="45" t="s">
        <v>27</v>
      </c>
      <c r="L575" s="45" t="s">
        <v>133</v>
      </c>
      <c r="M575" s="45" t="s">
        <v>27</v>
      </c>
      <c r="N575" s="45" t="s">
        <v>27</v>
      </c>
      <c r="O575" s="45" t="str">
        <f t="shared" si="57"/>
        <v>comunes-query</v>
      </c>
      <c r="P575" s="45" t="s">
        <v>601</v>
      </c>
      <c r="Q575" s="46">
        <f t="shared" si="58"/>
        <v>120</v>
      </c>
      <c r="R575" s="46">
        <f t="shared" si="59"/>
        <v>101</v>
      </c>
      <c r="S575" t="str">
        <f>MID(P575,1,101)</f>
        <v>https://gateway-apim-test.vuce.gob.pe/pass-through-https-cert/cp2/comunes-query/1.0/master/allByCode?</v>
      </c>
      <c r="T575" t="s">
        <v>264</v>
      </c>
      <c r="U575" t="str">
        <f t="shared" si="60"/>
        <v>https://gateway-apim-test.vuce.gob.pe/pass-through-https-cert/cp2/comunes-query/1.0/master/allByCode?</v>
      </c>
      <c r="V575" t="s">
        <v>39</v>
      </c>
    </row>
    <row r="576" spans="1:22" x14ac:dyDescent="0.25">
      <c r="A576" t="s">
        <v>618</v>
      </c>
      <c r="B576" s="45" t="s">
        <v>562</v>
      </c>
      <c r="C576" s="45" t="s">
        <v>619</v>
      </c>
      <c r="D576" s="45" t="s">
        <v>620</v>
      </c>
      <c r="E576" s="45" t="s">
        <v>623</v>
      </c>
      <c r="F576" s="45" t="s">
        <v>129</v>
      </c>
      <c r="G576" s="45" t="s">
        <v>624</v>
      </c>
      <c r="H576" s="45" t="s">
        <v>27</v>
      </c>
      <c r="I576" s="45" t="s">
        <v>621</v>
      </c>
      <c r="J576" s="45">
        <v>101</v>
      </c>
      <c r="K576" s="45" t="s">
        <v>27</v>
      </c>
      <c r="L576" s="45" t="s">
        <v>237</v>
      </c>
      <c r="M576" s="45" t="s">
        <v>145</v>
      </c>
      <c r="N576" s="45" t="s">
        <v>27</v>
      </c>
      <c r="O576" s="45" t="str">
        <f t="shared" si="57"/>
        <v>gestionduenave-query</v>
      </c>
      <c r="P576" s="45" t="s">
        <v>624</v>
      </c>
      <c r="Q576" s="46">
        <f t="shared" si="58"/>
        <v>127</v>
      </c>
      <c r="R576" s="46">
        <f t="shared" si="59"/>
        <v>127</v>
      </c>
      <c r="S576" t="str">
        <f t="shared" ref="S576:S582" si="64">+P576</f>
        <v>https://gateway-apim-test.vuce.gob.pe/pass-through-https-cert/cp2/gestionduenave-query/1.0/escala-documento/adjuntos-due/1712/E</v>
      </c>
      <c r="T576" t="s">
        <v>624</v>
      </c>
      <c r="U576" t="str">
        <f t="shared" si="60"/>
        <v>https://gateway-apim-test.vuce.gob.pe/pass-through-https-cert/cp2/gestionduenave-query/1.0/escala-documento/adjuntos-due/1712/E</v>
      </c>
      <c r="V576" t="s">
        <v>72</v>
      </c>
    </row>
    <row r="577" spans="1:22" x14ac:dyDescent="0.25">
      <c r="A577" t="s">
        <v>618</v>
      </c>
      <c r="B577" s="45" t="s">
        <v>562</v>
      </c>
      <c r="C577" s="45" t="s">
        <v>619</v>
      </c>
      <c r="D577" s="45" t="s">
        <v>620</v>
      </c>
      <c r="E577" s="45" t="s">
        <v>176</v>
      </c>
      <c r="F577" s="45" t="s">
        <v>142</v>
      </c>
      <c r="G577" s="45" t="s">
        <v>625</v>
      </c>
      <c r="H577" s="45" t="s">
        <v>626</v>
      </c>
      <c r="I577" s="45" t="s">
        <v>621</v>
      </c>
      <c r="J577" s="45">
        <v>101</v>
      </c>
      <c r="K577" s="45" t="s">
        <v>27</v>
      </c>
      <c r="L577" s="45" t="s">
        <v>133</v>
      </c>
      <c r="M577" s="45" t="s">
        <v>145</v>
      </c>
      <c r="N577" s="45" t="s">
        <v>27</v>
      </c>
      <c r="O577" s="45" t="str">
        <f t="shared" si="57"/>
        <v>gestionduenave-query</v>
      </c>
      <c r="P577" s="45" t="s">
        <v>625</v>
      </c>
      <c r="Q577" s="46">
        <f t="shared" si="58"/>
        <v>115</v>
      </c>
      <c r="R577" s="46">
        <f t="shared" si="59"/>
        <v>115</v>
      </c>
      <c r="S577" t="str">
        <f t="shared" si="64"/>
        <v>https://gateway-apim-test.vuce.gob.pe/pass-through-https-cert/cp2/gestionduenave-query/1.0/escalas/buscarexpediente</v>
      </c>
      <c r="T577" t="s">
        <v>625</v>
      </c>
      <c r="U577" t="str">
        <f t="shared" si="60"/>
        <v>https://gateway-apim-test.vuce.gob.pe/pass-through-https-cert/cp2/gestionduenave-query/1.0/escalas/buscarexpediente</v>
      </c>
      <c r="V577" t="s">
        <v>72</v>
      </c>
    </row>
    <row r="578" spans="1:22" x14ac:dyDescent="0.25">
      <c r="A578" t="s">
        <v>618</v>
      </c>
      <c r="B578" s="45" t="s">
        <v>562</v>
      </c>
      <c r="C578" s="45" t="s">
        <v>619</v>
      </c>
      <c r="D578" s="45" t="s">
        <v>620</v>
      </c>
      <c r="E578" s="45" t="s">
        <v>199</v>
      </c>
      <c r="F578" s="45" t="s">
        <v>142</v>
      </c>
      <c r="G578" s="45" t="s">
        <v>625</v>
      </c>
      <c r="H578" s="45" t="s">
        <v>627</v>
      </c>
      <c r="I578" s="45" t="s">
        <v>621</v>
      </c>
      <c r="J578" s="45">
        <v>101</v>
      </c>
      <c r="K578" s="45" t="s">
        <v>27</v>
      </c>
      <c r="L578" s="45" t="s">
        <v>133</v>
      </c>
      <c r="M578" s="45" t="s">
        <v>145</v>
      </c>
      <c r="N578" s="45" t="s">
        <v>27</v>
      </c>
      <c r="O578" s="45" t="str">
        <f t="shared" ref="O578:O641" si="65">MID(G578,FIND("/cp2/",G578)+5,FIND("/",G578,FIND("/cp2/",G578)+5)-FIND("/cp2/",G578)-5)</f>
        <v>gestionduenave-query</v>
      </c>
      <c r="P578" s="45" t="s">
        <v>625</v>
      </c>
      <c r="Q578" s="46">
        <f t="shared" ref="Q578:Q641" si="66">LEN(P578)</f>
        <v>115</v>
      </c>
      <c r="R578" s="46">
        <f t="shared" ref="R578:R641" si="67">LEN(S578)</f>
        <v>115</v>
      </c>
      <c r="S578" t="str">
        <f t="shared" si="64"/>
        <v>https://gateway-apim-test.vuce.gob.pe/pass-through-https-cert/cp2/gestionduenave-query/1.0/escalas/buscarexpediente</v>
      </c>
      <c r="T578" t="s">
        <v>625</v>
      </c>
      <c r="U578" t="str">
        <f t="shared" si="60"/>
        <v>https://gateway-apim-test.vuce.gob.pe/pass-through-https-cert/cp2/gestionduenave-query/1.0/escalas/buscarexpediente</v>
      </c>
      <c r="V578" t="s">
        <v>72</v>
      </c>
    </row>
    <row r="579" spans="1:22" x14ac:dyDescent="0.25">
      <c r="A579" t="s">
        <v>618</v>
      </c>
      <c r="B579" s="45" t="s">
        <v>562</v>
      </c>
      <c r="C579" s="45" t="s">
        <v>619</v>
      </c>
      <c r="D579" s="45" t="s">
        <v>620</v>
      </c>
      <c r="E579" s="45" t="s">
        <v>201</v>
      </c>
      <c r="F579" s="45" t="s">
        <v>142</v>
      </c>
      <c r="G579" s="45" t="s">
        <v>625</v>
      </c>
      <c r="H579" s="45" t="s">
        <v>628</v>
      </c>
      <c r="I579" s="45" t="s">
        <v>621</v>
      </c>
      <c r="J579" s="45">
        <v>101</v>
      </c>
      <c r="K579" s="45" t="s">
        <v>27</v>
      </c>
      <c r="L579" s="45" t="s">
        <v>133</v>
      </c>
      <c r="M579" s="45" t="s">
        <v>145</v>
      </c>
      <c r="N579" s="45" t="s">
        <v>27</v>
      </c>
      <c r="O579" s="45" t="str">
        <f t="shared" si="65"/>
        <v>gestionduenave-query</v>
      </c>
      <c r="P579" s="45" t="s">
        <v>625</v>
      </c>
      <c r="Q579" s="46">
        <f t="shared" si="66"/>
        <v>115</v>
      </c>
      <c r="R579" s="46">
        <f t="shared" si="67"/>
        <v>115</v>
      </c>
      <c r="S579" t="str">
        <f t="shared" si="64"/>
        <v>https://gateway-apim-test.vuce.gob.pe/pass-through-https-cert/cp2/gestionduenave-query/1.0/escalas/buscarexpediente</v>
      </c>
      <c r="T579" t="s">
        <v>625</v>
      </c>
      <c r="U579" t="str">
        <f t="shared" ref="U579:U642" si="68">TRIM(T579)</f>
        <v>https://gateway-apim-test.vuce.gob.pe/pass-through-https-cert/cp2/gestionduenave-query/1.0/escalas/buscarexpediente</v>
      </c>
      <c r="V579" t="s">
        <v>72</v>
      </c>
    </row>
    <row r="580" spans="1:22" x14ac:dyDescent="0.25">
      <c r="A580" t="s">
        <v>618</v>
      </c>
      <c r="B580" s="45" t="s">
        <v>562</v>
      </c>
      <c r="C580" s="45" t="s">
        <v>619</v>
      </c>
      <c r="D580" s="45" t="s">
        <v>620</v>
      </c>
      <c r="E580" s="45" t="s">
        <v>629</v>
      </c>
      <c r="F580" s="45" t="s">
        <v>142</v>
      </c>
      <c r="G580" s="45" t="s">
        <v>368</v>
      </c>
      <c r="H580" s="45" t="s">
        <v>630</v>
      </c>
      <c r="I580" s="45" t="s">
        <v>27</v>
      </c>
      <c r="J580" s="45" t="s">
        <v>27</v>
      </c>
      <c r="K580" s="45" t="s">
        <v>27</v>
      </c>
      <c r="L580" s="45" t="s">
        <v>133</v>
      </c>
      <c r="M580" s="45" t="s">
        <v>145</v>
      </c>
      <c r="N580" s="45" t="s">
        <v>27</v>
      </c>
      <c r="O580" s="45" t="str">
        <f t="shared" si="65"/>
        <v>reportes</v>
      </c>
      <c r="P580" s="45" t="s">
        <v>368</v>
      </c>
      <c r="Q580" s="46">
        <f t="shared" si="66"/>
        <v>91</v>
      </c>
      <c r="R580" s="46">
        <f t="shared" si="67"/>
        <v>91</v>
      </c>
      <c r="S580" t="str">
        <f t="shared" si="64"/>
        <v>https://gateway-apim-test.vuce.gob.pe/pass-through-https-cert/cp2/reportes/1.0/generate/pdf</v>
      </c>
      <c r="T580" t="s">
        <v>368</v>
      </c>
      <c r="U580" t="str">
        <f t="shared" si="68"/>
        <v>https://gateway-apim-test.vuce.gob.pe/pass-through-https-cert/cp2/reportes/1.0/generate/pdf</v>
      </c>
      <c r="V580" t="s">
        <v>366</v>
      </c>
    </row>
    <row r="581" spans="1:22" x14ac:dyDescent="0.25">
      <c r="A581" t="s">
        <v>618</v>
      </c>
      <c r="B581" s="45" t="s">
        <v>562</v>
      </c>
      <c r="C581" s="45" t="s">
        <v>619</v>
      </c>
      <c r="D581" s="45" t="s">
        <v>620</v>
      </c>
      <c r="E581" s="45" t="s">
        <v>176</v>
      </c>
      <c r="F581" s="45" t="s">
        <v>129</v>
      </c>
      <c r="G581" s="45" t="s">
        <v>378</v>
      </c>
      <c r="H581" s="45" t="s">
        <v>27</v>
      </c>
      <c r="I581" s="45" t="s">
        <v>27</v>
      </c>
      <c r="J581" s="45" t="s">
        <v>27</v>
      </c>
      <c r="K581" s="45" t="s">
        <v>27</v>
      </c>
      <c r="L581" s="45" t="s">
        <v>133</v>
      </c>
      <c r="M581" s="45" t="s">
        <v>27</v>
      </c>
      <c r="N581" s="45" t="s">
        <v>27</v>
      </c>
      <c r="O581" s="45" t="str">
        <f t="shared" si="65"/>
        <v>translate</v>
      </c>
      <c r="P581" s="45" t="s">
        <v>378</v>
      </c>
      <c r="Q581" s="46">
        <f t="shared" si="66"/>
        <v>87</v>
      </c>
      <c r="R581" s="46">
        <f t="shared" si="67"/>
        <v>87</v>
      </c>
      <c r="S581" t="str">
        <f t="shared" si="64"/>
        <v>https://gateway-apim-test.vuce.gob.pe/pass-through-https-cert/cp2/translate/1.0/lang/es</v>
      </c>
      <c r="T581" t="s">
        <v>378</v>
      </c>
      <c r="U581" t="str">
        <f t="shared" si="68"/>
        <v>https://gateway-apim-test.vuce.gob.pe/pass-through-https-cert/cp2/translate/1.0/lang/es</v>
      </c>
      <c r="V581" t="s">
        <v>231</v>
      </c>
    </row>
    <row r="582" spans="1:22" x14ac:dyDescent="0.25">
      <c r="B582" s="45" t="s">
        <v>562</v>
      </c>
      <c r="C582" s="45" t="s">
        <v>22</v>
      </c>
      <c r="D582" s="47" t="s">
        <v>631</v>
      </c>
      <c r="E582" s="47" t="s">
        <v>632</v>
      </c>
      <c r="F582" s="45" t="s">
        <v>142</v>
      </c>
      <c r="G582" s="45" t="s">
        <v>633</v>
      </c>
      <c r="H582" s="49" t="s">
        <v>634</v>
      </c>
      <c r="I582" s="45" t="s">
        <v>635</v>
      </c>
      <c r="J582" s="45">
        <v>101</v>
      </c>
      <c r="K582" s="45" t="s">
        <v>244</v>
      </c>
      <c r="L582" s="45" t="s">
        <v>133</v>
      </c>
      <c r="M582" s="45" t="s">
        <v>145</v>
      </c>
      <c r="N582" s="45">
        <v>20100010136</v>
      </c>
      <c r="O582" s="45" t="str">
        <f t="shared" si="65"/>
        <v>cambioagenciatripulante-command</v>
      </c>
      <c r="P582" s="45" t="s">
        <v>633</v>
      </c>
      <c r="Q582" s="46">
        <f t="shared" si="66"/>
        <v>127</v>
      </c>
      <c r="R582" s="46">
        <f t="shared" si="67"/>
        <v>127</v>
      </c>
      <c r="S582" t="str">
        <f t="shared" si="64"/>
        <v>https://gateway-apim-test.vuce.gob.pe/pass-through-https-cert/cp2/cambioagenciatripulante-command/1.0/cambio-agencia-tripulante</v>
      </c>
      <c r="T582" t="s">
        <v>633</v>
      </c>
      <c r="U582" t="str">
        <f t="shared" si="68"/>
        <v>https://gateway-apim-test.vuce.gob.pe/pass-through-https-cert/cp2/cambioagenciatripulante-command/1.0/cambio-agencia-tripulante</v>
      </c>
      <c r="V582" t="s">
        <v>636</v>
      </c>
    </row>
    <row r="583" spans="1:22" x14ac:dyDescent="0.25">
      <c r="B583" s="45" t="s">
        <v>562</v>
      </c>
      <c r="C583" s="45" t="s">
        <v>22</v>
      </c>
      <c r="D583" s="47" t="s">
        <v>631</v>
      </c>
      <c r="E583" s="47" t="s">
        <v>201</v>
      </c>
      <c r="F583" s="47" t="s">
        <v>129</v>
      </c>
      <c r="G583" s="45" t="s">
        <v>637</v>
      </c>
      <c r="H583" s="45" t="s">
        <v>27</v>
      </c>
      <c r="I583" s="45" t="s">
        <v>635</v>
      </c>
      <c r="J583" s="45">
        <v>101</v>
      </c>
      <c r="K583" s="45" t="s">
        <v>244</v>
      </c>
      <c r="L583" s="45" t="s">
        <v>133</v>
      </c>
      <c r="M583" s="45" t="s">
        <v>27</v>
      </c>
      <c r="N583" s="45">
        <v>20100010136</v>
      </c>
      <c r="O583" s="45" t="str">
        <f t="shared" si="65"/>
        <v>cambioagenciatripulante-query</v>
      </c>
      <c r="P583" s="45" t="s">
        <v>637</v>
      </c>
      <c r="Q583" s="46">
        <f t="shared" si="66"/>
        <v>171</v>
      </c>
      <c r="R583" s="46">
        <f t="shared" si="67"/>
        <v>133</v>
      </c>
      <c r="S583" t="str">
        <f>MID(P583,1,133)</f>
        <v>https://gateway-apim-test.vuce.gob.pe/pass-through-https-cert/cp2/cambioagenciatripulante-query/1.0/cambio-agencia-tripulante/filter?</v>
      </c>
      <c r="T583" t="s">
        <v>638</v>
      </c>
      <c r="U583" t="str">
        <f t="shared" si="68"/>
        <v>https://gateway-apim-test.vuce.gob.pe/pass-through-https-cert/cp2/cambioagenciatripulante-query/1.0/cambio-agencia-tripulante/filter?</v>
      </c>
      <c r="V583" t="s">
        <v>32</v>
      </c>
    </row>
    <row r="584" spans="1:22" x14ac:dyDescent="0.25">
      <c r="B584" s="45" t="s">
        <v>562</v>
      </c>
      <c r="C584" s="45" t="s">
        <v>22</v>
      </c>
      <c r="D584" s="47" t="s">
        <v>631</v>
      </c>
      <c r="E584" s="47" t="s">
        <v>201</v>
      </c>
      <c r="F584" s="47" t="s">
        <v>129</v>
      </c>
      <c r="G584" s="45" t="s">
        <v>637</v>
      </c>
      <c r="H584" s="45" t="s">
        <v>27</v>
      </c>
      <c r="I584" s="45" t="s">
        <v>635</v>
      </c>
      <c r="J584" s="45">
        <v>101</v>
      </c>
      <c r="K584" s="45" t="s">
        <v>244</v>
      </c>
      <c r="L584" s="45" t="s">
        <v>133</v>
      </c>
      <c r="M584" s="45" t="s">
        <v>27</v>
      </c>
      <c r="N584" s="45">
        <v>20100010136</v>
      </c>
      <c r="O584" s="45" t="str">
        <f t="shared" si="65"/>
        <v>cambioagenciatripulante-query</v>
      </c>
      <c r="P584" s="45" t="s">
        <v>637</v>
      </c>
      <c r="Q584" s="46">
        <f t="shared" si="66"/>
        <v>171</v>
      </c>
      <c r="R584" s="46">
        <f t="shared" si="67"/>
        <v>133</v>
      </c>
      <c r="S584" t="str">
        <f>MID(P584,1,133)</f>
        <v>https://gateway-apim-test.vuce.gob.pe/pass-through-https-cert/cp2/cambioagenciatripulante-query/1.0/cambio-agencia-tripulante/filter?</v>
      </c>
      <c r="T584" t="s">
        <v>638</v>
      </c>
      <c r="U584" t="str">
        <f t="shared" si="68"/>
        <v>https://gateway-apim-test.vuce.gob.pe/pass-through-https-cert/cp2/cambioagenciatripulante-query/1.0/cambio-agencia-tripulante/filter?</v>
      </c>
      <c r="V584" t="s">
        <v>32</v>
      </c>
    </row>
    <row r="585" spans="1:22" x14ac:dyDescent="0.25">
      <c r="B585" s="45" t="s">
        <v>562</v>
      </c>
      <c r="C585" s="45" t="s">
        <v>22</v>
      </c>
      <c r="D585" s="47" t="s">
        <v>631</v>
      </c>
      <c r="E585" s="47" t="s">
        <v>639</v>
      </c>
      <c r="F585" s="47" t="s">
        <v>129</v>
      </c>
      <c r="G585" s="45" t="s">
        <v>640</v>
      </c>
      <c r="H585" s="45" t="s">
        <v>27</v>
      </c>
      <c r="I585" s="45" t="s">
        <v>635</v>
      </c>
      <c r="J585" s="45">
        <v>101</v>
      </c>
      <c r="K585" s="45" t="s">
        <v>244</v>
      </c>
      <c r="L585" s="45" t="s">
        <v>133</v>
      </c>
      <c r="M585" s="45" t="s">
        <v>27</v>
      </c>
      <c r="N585" s="45">
        <v>20100010136</v>
      </c>
      <c r="O585" s="45" t="str">
        <f t="shared" si="65"/>
        <v>cambioagenciatripulante-query</v>
      </c>
      <c r="P585" s="45" t="s">
        <v>640</v>
      </c>
      <c r="Q585" s="46">
        <f t="shared" si="66"/>
        <v>167</v>
      </c>
      <c r="R585" s="46">
        <f t="shared" si="67"/>
        <v>138</v>
      </c>
      <c r="S585" t="str">
        <f>MID(P585,1,138)</f>
        <v>https://gateway-apim-test.vuce.gob.pe/pass-through-https-cert/cp2/cambioagenciatripulante-query/1.0/cambio-agencia-tripulante/nave/filter?</v>
      </c>
      <c r="T585" t="s">
        <v>641</v>
      </c>
      <c r="U585" t="str">
        <f t="shared" si="68"/>
        <v>https://gateway-apim-test.vuce.gob.pe/pass-through-https-cert/cp2/cambioagenciatripulante-query/1.0/cambio-agencia-tripulante/nave/filter?</v>
      </c>
      <c r="V585" t="s">
        <v>32</v>
      </c>
    </row>
    <row r="586" spans="1:22" x14ac:dyDescent="0.25">
      <c r="B586" s="45" t="s">
        <v>562</v>
      </c>
      <c r="C586" s="45" t="s">
        <v>22</v>
      </c>
      <c r="D586" s="47" t="s">
        <v>631</v>
      </c>
      <c r="E586" s="47" t="s">
        <v>642</v>
      </c>
      <c r="F586" s="47" t="s">
        <v>129</v>
      </c>
      <c r="G586" s="45" t="s">
        <v>643</v>
      </c>
      <c r="H586" s="45" t="s">
        <v>27</v>
      </c>
      <c r="I586" s="45" t="s">
        <v>635</v>
      </c>
      <c r="J586" s="45">
        <v>101</v>
      </c>
      <c r="K586" s="45" t="s">
        <v>244</v>
      </c>
      <c r="L586" s="45" t="s">
        <v>133</v>
      </c>
      <c r="M586" s="45" t="s">
        <v>27</v>
      </c>
      <c r="N586" s="45">
        <v>20100010136</v>
      </c>
      <c r="O586" s="45" t="str">
        <f t="shared" si="65"/>
        <v>cambioagenciatripulante-query</v>
      </c>
      <c r="P586" s="45" t="s">
        <v>643</v>
      </c>
      <c r="Q586" s="46">
        <f t="shared" si="66"/>
        <v>190</v>
      </c>
      <c r="R586" s="46">
        <f t="shared" si="67"/>
        <v>141</v>
      </c>
      <c r="S586" t="str">
        <f>MID(P586,1,141)</f>
        <v>https://gateway-apim-test.vuce.gob.pe/pass-through-https-cert/cp2/cambioagenciatripulante-query/1.0/cambio-agencia-tripulante/nave-by-nrodue?</v>
      </c>
      <c r="T586" t="s">
        <v>644</v>
      </c>
      <c r="U586" t="str">
        <f t="shared" si="68"/>
        <v>https://gateway-apim-test.vuce.gob.pe/pass-through-https-cert/cp2/cambioagenciatripulante-query/1.0/cambio-agencia-tripulante/nave-by-nrodue?</v>
      </c>
      <c r="V586" t="s">
        <v>32</v>
      </c>
    </row>
    <row r="587" spans="1:22" x14ac:dyDescent="0.25">
      <c r="B587" s="45" t="s">
        <v>562</v>
      </c>
      <c r="C587" s="45" t="s">
        <v>22</v>
      </c>
      <c r="D587" s="47" t="s">
        <v>631</v>
      </c>
      <c r="E587" s="47" t="s">
        <v>176</v>
      </c>
      <c r="F587" s="47" t="s">
        <v>129</v>
      </c>
      <c r="G587" s="45" t="s">
        <v>645</v>
      </c>
      <c r="H587" s="45" t="s">
        <v>27</v>
      </c>
      <c r="I587" s="45" t="s">
        <v>635</v>
      </c>
      <c r="J587" s="45">
        <v>101</v>
      </c>
      <c r="K587" s="45" t="s">
        <v>244</v>
      </c>
      <c r="L587" s="45" t="s">
        <v>133</v>
      </c>
      <c r="M587" s="45" t="s">
        <v>27</v>
      </c>
      <c r="N587" s="45">
        <v>20100010136</v>
      </c>
      <c r="O587" s="45" t="str">
        <f t="shared" si="65"/>
        <v>cambioagenciatripulante-query</v>
      </c>
      <c r="P587" s="45" t="s">
        <v>645</v>
      </c>
      <c r="Q587" s="46">
        <f t="shared" si="66"/>
        <v>204</v>
      </c>
      <c r="R587" s="46">
        <f t="shared" si="67"/>
        <v>133</v>
      </c>
      <c r="S587" t="str">
        <f>MID(P587,1,133)</f>
        <v>https://gateway-apim-test.vuce.gob.pe/pass-through-https-cert/cp2/cambioagenciatripulante-query/1.0/cambio-agencia-tripulante/search?</v>
      </c>
      <c r="T587" t="s">
        <v>646</v>
      </c>
      <c r="U587" t="str">
        <f t="shared" si="68"/>
        <v>https://gateway-apim-test.vuce.gob.pe/pass-through-https-cert/cp2/cambioagenciatripulante-query/1.0/cambio-agencia-tripulante/search?</v>
      </c>
      <c r="V587" t="s">
        <v>32</v>
      </c>
    </row>
    <row r="588" spans="1:22" x14ac:dyDescent="0.25">
      <c r="B588" s="45" t="s">
        <v>562</v>
      </c>
      <c r="C588" s="45" t="s">
        <v>22</v>
      </c>
      <c r="D588" s="47" t="s">
        <v>631</v>
      </c>
      <c r="E588" s="47" t="s">
        <v>632</v>
      </c>
      <c r="F588" s="47" t="s">
        <v>129</v>
      </c>
      <c r="G588" s="45" t="s">
        <v>645</v>
      </c>
      <c r="H588" s="45" t="s">
        <v>27</v>
      </c>
      <c r="I588" s="45" t="s">
        <v>635</v>
      </c>
      <c r="J588" s="45">
        <v>101</v>
      </c>
      <c r="K588" s="45" t="s">
        <v>244</v>
      </c>
      <c r="L588" s="45" t="s">
        <v>133</v>
      </c>
      <c r="M588" s="45" t="s">
        <v>27</v>
      </c>
      <c r="N588" s="45">
        <v>20100010136</v>
      </c>
      <c r="O588" s="45" t="str">
        <f t="shared" si="65"/>
        <v>cambioagenciatripulante-query</v>
      </c>
      <c r="P588" s="45" t="s">
        <v>645</v>
      </c>
      <c r="Q588" s="46">
        <f t="shared" si="66"/>
        <v>204</v>
      </c>
      <c r="R588" s="46">
        <f t="shared" si="67"/>
        <v>133</v>
      </c>
      <c r="S588" t="str">
        <f>MID(P588,1,133)</f>
        <v>https://gateway-apim-test.vuce.gob.pe/pass-through-https-cert/cp2/cambioagenciatripulante-query/1.0/cambio-agencia-tripulante/search?</v>
      </c>
      <c r="T588" t="s">
        <v>646</v>
      </c>
      <c r="U588" t="str">
        <f t="shared" si="68"/>
        <v>https://gateway-apim-test.vuce.gob.pe/pass-through-https-cert/cp2/cambioagenciatripulante-query/1.0/cambio-agencia-tripulante/search?</v>
      </c>
      <c r="V588" t="s">
        <v>32</v>
      </c>
    </row>
    <row r="589" spans="1:22" x14ac:dyDescent="0.25">
      <c r="B589" s="45" t="s">
        <v>562</v>
      </c>
      <c r="C589" s="45" t="s">
        <v>22</v>
      </c>
      <c r="D589" s="47" t="s">
        <v>631</v>
      </c>
      <c r="E589" s="47" t="s">
        <v>199</v>
      </c>
      <c r="F589" s="47" t="s">
        <v>129</v>
      </c>
      <c r="G589" s="45" t="s">
        <v>647</v>
      </c>
      <c r="H589" s="45" t="s">
        <v>27</v>
      </c>
      <c r="I589" s="45" t="s">
        <v>635</v>
      </c>
      <c r="J589" s="45">
        <v>101</v>
      </c>
      <c r="K589" s="45" t="s">
        <v>244</v>
      </c>
      <c r="L589" s="45" t="s">
        <v>133</v>
      </c>
      <c r="M589" s="45" t="s">
        <v>27</v>
      </c>
      <c r="N589" s="45">
        <v>20100010136</v>
      </c>
      <c r="O589" s="45" t="str">
        <f t="shared" si="65"/>
        <v>cambioagenciatripulante-query</v>
      </c>
      <c r="P589" s="45" t="s">
        <v>647</v>
      </c>
      <c r="Q589" s="46">
        <f t="shared" si="66"/>
        <v>215</v>
      </c>
      <c r="R589" s="46">
        <f t="shared" si="67"/>
        <v>126</v>
      </c>
      <c r="S589" t="str">
        <f>MID(P589,1,126)</f>
        <v>https://gateway-apim-test.vuce.gob.pe/pass-through-https-cert/cp2/cambioagenciatripulante-query/1.0/cambio-agencia-tripulante?</v>
      </c>
      <c r="T589" t="s">
        <v>648</v>
      </c>
      <c r="U589" t="str">
        <f t="shared" si="68"/>
        <v>https://gateway-apim-test.vuce.gob.pe/pass-through-https-cert/cp2/cambioagenciatripulante-query/1.0/cambio-agencia-tripulante?</v>
      </c>
      <c r="V589" t="s">
        <v>32</v>
      </c>
    </row>
    <row r="590" spans="1:22" x14ac:dyDescent="0.25">
      <c r="B590" s="45" t="s">
        <v>562</v>
      </c>
      <c r="C590" s="45" t="s">
        <v>22</v>
      </c>
      <c r="D590" s="47" t="s">
        <v>631</v>
      </c>
      <c r="E590" s="47" t="s">
        <v>176</v>
      </c>
      <c r="F590" s="47" t="s">
        <v>129</v>
      </c>
      <c r="G590" s="45" t="s">
        <v>614</v>
      </c>
      <c r="H590" s="45" t="s">
        <v>27</v>
      </c>
      <c r="I590" s="45" t="s">
        <v>635</v>
      </c>
      <c r="J590" s="45">
        <v>101</v>
      </c>
      <c r="K590" s="45" t="s">
        <v>244</v>
      </c>
      <c r="L590" s="45" t="s">
        <v>133</v>
      </c>
      <c r="M590" s="45" t="s">
        <v>27</v>
      </c>
      <c r="N590" s="45">
        <v>20100010136</v>
      </c>
      <c r="O590" s="45" t="str">
        <f t="shared" si="65"/>
        <v>comunes-query</v>
      </c>
      <c r="P590" s="45" t="s">
        <v>614</v>
      </c>
      <c r="Q590" s="46">
        <f t="shared" si="66"/>
        <v>113</v>
      </c>
      <c r="R590" s="46">
        <f t="shared" si="67"/>
        <v>101</v>
      </c>
      <c r="S590" t="str">
        <f>MID(P590,1,101)</f>
        <v>https://gateway-apim-test.vuce.gob.pe/pass-through-https-cert/cp2/comunes-query/1.0/master/allByCode?</v>
      </c>
      <c r="T590" t="s">
        <v>264</v>
      </c>
      <c r="U590" t="str">
        <f t="shared" si="68"/>
        <v>https://gateway-apim-test.vuce.gob.pe/pass-through-https-cert/cp2/comunes-query/1.0/master/allByCode?</v>
      </c>
      <c r="V590" t="s">
        <v>39</v>
      </c>
    </row>
    <row r="591" spans="1:22" x14ac:dyDescent="0.25">
      <c r="B591" s="45" t="s">
        <v>562</v>
      </c>
      <c r="C591" s="45" t="s">
        <v>22</v>
      </c>
      <c r="D591" s="47" t="s">
        <v>631</v>
      </c>
      <c r="E591" s="47" t="s">
        <v>649</v>
      </c>
      <c r="F591" s="47" t="s">
        <v>129</v>
      </c>
      <c r="G591" s="45" t="s">
        <v>614</v>
      </c>
      <c r="H591" s="45" t="s">
        <v>27</v>
      </c>
      <c r="I591" s="45" t="s">
        <v>635</v>
      </c>
      <c r="J591" s="45">
        <v>101</v>
      </c>
      <c r="K591" s="45" t="s">
        <v>244</v>
      </c>
      <c r="L591" s="45" t="s">
        <v>133</v>
      </c>
      <c r="M591" s="45" t="s">
        <v>27</v>
      </c>
      <c r="N591" s="45">
        <v>20100010136</v>
      </c>
      <c r="O591" s="45" t="str">
        <f t="shared" si="65"/>
        <v>comunes-query</v>
      </c>
      <c r="P591" s="45" t="s">
        <v>614</v>
      </c>
      <c r="Q591" s="46">
        <f t="shared" si="66"/>
        <v>113</v>
      </c>
      <c r="R591" s="46">
        <f t="shared" si="67"/>
        <v>101</v>
      </c>
      <c r="S591" t="str">
        <f>MID(P591,1,101)</f>
        <v>https://gateway-apim-test.vuce.gob.pe/pass-through-https-cert/cp2/comunes-query/1.0/master/allByCode?</v>
      </c>
      <c r="T591" t="s">
        <v>264</v>
      </c>
      <c r="U591" t="str">
        <f t="shared" si="68"/>
        <v>https://gateway-apim-test.vuce.gob.pe/pass-through-https-cert/cp2/comunes-query/1.0/master/allByCode?</v>
      </c>
      <c r="V591" t="s">
        <v>39</v>
      </c>
    </row>
    <row r="592" spans="1:22" x14ac:dyDescent="0.25">
      <c r="B592" s="45" t="s">
        <v>562</v>
      </c>
      <c r="C592" s="45" t="s">
        <v>22</v>
      </c>
      <c r="D592" s="47" t="s">
        <v>631</v>
      </c>
      <c r="E592" s="47" t="s">
        <v>632</v>
      </c>
      <c r="F592" s="47" t="s">
        <v>129</v>
      </c>
      <c r="G592" s="45" t="s">
        <v>614</v>
      </c>
      <c r="H592" s="45" t="s">
        <v>27</v>
      </c>
      <c r="I592" s="45" t="s">
        <v>635</v>
      </c>
      <c r="J592" s="45">
        <v>101</v>
      </c>
      <c r="K592" s="45" t="s">
        <v>244</v>
      </c>
      <c r="L592" s="45" t="s">
        <v>133</v>
      </c>
      <c r="M592" s="45" t="s">
        <v>27</v>
      </c>
      <c r="N592" s="45">
        <v>20100010136</v>
      </c>
      <c r="O592" s="45" t="str">
        <f t="shared" si="65"/>
        <v>comunes-query</v>
      </c>
      <c r="P592" s="45" t="s">
        <v>614</v>
      </c>
      <c r="Q592" s="46">
        <f t="shared" si="66"/>
        <v>113</v>
      </c>
      <c r="R592" s="46">
        <f t="shared" si="67"/>
        <v>101</v>
      </c>
      <c r="S592" t="str">
        <f>MID(P592,1,101)</f>
        <v>https://gateway-apim-test.vuce.gob.pe/pass-through-https-cert/cp2/comunes-query/1.0/master/allByCode?</v>
      </c>
      <c r="T592" t="s">
        <v>264</v>
      </c>
      <c r="U592" t="str">
        <f t="shared" si="68"/>
        <v>https://gateway-apim-test.vuce.gob.pe/pass-through-https-cert/cp2/comunes-query/1.0/master/allByCode?</v>
      </c>
      <c r="V592" t="s">
        <v>39</v>
      </c>
    </row>
    <row r="593" spans="2:22" x14ac:dyDescent="0.25">
      <c r="B593" s="45" t="s">
        <v>562</v>
      </c>
      <c r="C593" s="45" t="s">
        <v>22</v>
      </c>
      <c r="D593" s="47" t="s">
        <v>631</v>
      </c>
      <c r="E593" s="47" t="s">
        <v>650</v>
      </c>
      <c r="F593" s="47" t="s">
        <v>129</v>
      </c>
      <c r="G593" s="45" t="s">
        <v>651</v>
      </c>
      <c r="H593" s="45" t="s">
        <v>27</v>
      </c>
      <c r="I593" s="45" t="s">
        <v>27</v>
      </c>
      <c r="J593" s="45" t="s">
        <v>27</v>
      </c>
      <c r="K593" s="45" t="s">
        <v>27</v>
      </c>
      <c r="L593" s="45" t="s">
        <v>133</v>
      </c>
      <c r="M593" s="45" t="s">
        <v>27</v>
      </c>
      <c r="N593" s="45" t="s">
        <v>27</v>
      </c>
      <c r="O593" s="45" t="str">
        <f t="shared" si="65"/>
        <v>documento</v>
      </c>
      <c r="P593" s="45" t="s">
        <v>651</v>
      </c>
      <c r="Q593" s="46">
        <f t="shared" si="66"/>
        <v>142</v>
      </c>
      <c r="R593" s="46">
        <f t="shared" si="67"/>
        <v>91</v>
      </c>
      <c r="S593" t="str">
        <f>MID(P593,1,91)</f>
        <v>https://gateway-apim-test.vuce.gob.pe/pass-through-https-cert/cp2/documento/1.0/documentos?</v>
      </c>
      <c r="T593" t="s">
        <v>652</v>
      </c>
      <c r="U593" t="str">
        <f t="shared" si="68"/>
        <v>https://gateway-apim-test.vuce.gob.pe/pass-through-https-cert/cp2/documento/1.0/documentos?</v>
      </c>
      <c r="V593" t="s">
        <v>653</v>
      </c>
    </row>
    <row r="594" spans="2:22" x14ac:dyDescent="0.25">
      <c r="B594" s="45" t="s">
        <v>562</v>
      </c>
      <c r="C594" s="45" t="s">
        <v>22</v>
      </c>
      <c r="D594" s="47" t="s">
        <v>631</v>
      </c>
      <c r="E594" s="47" t="s">
        <v>176</v>
      </c>
      <c r="F594" s="47" t="s">
        <v>129</v>
      </c>
      <c r="G594" s="45" t="s">
        <v>335</v>
      </c>
      <c r="H594" s="45" t="s">
        <v>27</v>
      </c>
      <c r="I594" s="45" t="s">
        <v>635</v>
      </c>
      <c r="J594" s="45">
        <v>101</v>
      </c>
      <c r="K594" s="45" t="s">
        <v>244</v>
      </c>
      <c r="L594" s="45" t="s">
        <v>133</v>
      </c>
      <c r="M594" s="45" t="s">
        <v>27</v>
      </c>
      <c r="N594" s="45">
        <v>20100010136</v>
      </c>
      <c r="O594" s="45" t="str">
        <f t="shared" si="65"/>
        <v>gestionduenave-query</v>
      </c>
      <c r="P594" s="45" t="s">
        <v>335</v>
      </c>
      <c r="Q594" s="46">
        <f t="shared" si="66"/>
        <v>115</v>
      </c>
      <c r="R594" s="46">
        <f t="shared" si="67"/>
        <v>115</v>
      </c>
      <c r="S594" t="str">
        <f>+P594</f>
        <v>https://gateway-apim-test.vuce.gob.pe/pass-through-https-cert/cp2/gestionduenave-query/1.0/escalas/puertos/nacional</v>
      </c>
      <c r="T594" t="s">
        <v>335</v>
      </c>
      <c r="U594" t="str">
        <f t="shared" si="68"/>
        <v>https://gateway-apim-test.vuce.gob.pe/pass-through-https-cert/cp2/gestionduenave-query/1.0/escalas/puertos/nacional</v>
      </c>
      <c r="V594" t="s">
        <v>72</v>
      </c>
    </row>
    <row r="595" spans="2:22" x14ac:dyDescent="0.25">
      <c r="B595" s="45" t="s">
        <v>562</v>
      </c>
      <c r="C595" s="45" t="s">
        <v>22</v>
      </c>
      <c r="D595" s="47" t="s">
        <v>631</v>
      </c>
      <c r="E595" s="47" t="s">
        <v>649</v>
      </c>
      <c r="F595" s="47" t="s">
        <v>129</v>
      </c>
      <c r="G595" s="45" t="s">
        <v>335</v>
      </c>
      <c r="H595" s="45" t="s">
        <v>27</v>
      </c>
      <c r="I595" s="45" t="s">
        <v>635</v>
      </c>
      <c r="J595" s="45">
        <v>101</v>
      </c>
      <c r="K595" s="45" t="s">
        <v>244</v>
      </c>
      <c r="L595" s="45" t="s">
        <v>133</v>
      </c>
      <c r="M595" s="45" t="s">
        <v>27</v>
      </c>
      <c r="N595" s="45">
        <v>20100010136</v>
      </c>
      <c r="O595" s="45" t="str">
        <f t="shared" si="65"/>
        <v>gestionduenave-query</v>
      </c>
      <c r="P595" s="45" t="s">
        <v>335</v>
      </c>
      <c r="Q595" s="46">
        <f t="shared" si="66"/>
        <v>115</v>
      </c>
      <c r="R595" s="46">
        <f t="shared" si="67"/>
        <v>115</v>
      </c>
      <c r="S595" t="str">
        <f>+P595</f>
        <v>https://gateway-apim-test.vuce.gob.pe/pass-through-https-cert/cp2/gestionduenave-query/1.0/escalas/puertos/nacional</v>
      </c>
      <c r="T595" t="s">
        <v>335</v>
      </c>
      <c r="U595" t="str">
        <f t="shared" si="68"/>
        <v>https://gateway-apim-test.vuce.gob.pe/pass-through-https-cert/cp2/gestionduenave-query/1.0/escalas/puertos/nacional</v>
      </c>
      <c r="V595" t="s">
        <v>72</v>
      </c>
    </row>
    <row r="596" spans="2:22" x14ac:dyDescent="0.25">
      <c r="B596" s="45" t="s">
        <v>562</v>
      </c>
      <c r="C596" s="45" t="s">
        <v>22</v>
      </c>
      <c r="D596" s="47" t="s">
        <v>631</v>
      </c>
      <c r="E596" s="47" t="s">
        <v>632</v>
      </c>
      <c r="F596" s="47" t="s">
        <v>129</v>
      </c>
      <c r="G596" s="45" t="s">
        <v>335</v>
      </c>
      <c r="H596" s="45" t="s">
        <v>27</v>
      </c>
      <c r="I596" s="45" t="s">
        <v>635</v>
      </c>
      <c r="J596" s="45">
        <v>101</v>
      </c>
      <c r="K596" s="45" t="s">
        <v>244</v>
      </c>
      <c r="L596" s="45" t="s">
        <v>133</v>
      </c>
      <c r="M596" s="45" t="s">
        <v>27</v>
      </c>
      <c r="N596" s="45">
        <v>20100010136</v>
      </c>
      <c r="O596" s="45" t="str">
        <f t="shared" si="65"/>
        <v>gestionduenave-query</v>
      </c>
      <c r="P596" s="45" t="s">
        <v>335</v>
      </c>
      <c r="Q596" s="46">
        <f t="shared" si="66"/>
        <v>115</v>
      </c>
      <c r="R596" s="46">
        <f t="shared" si="67"/>
        <v>115</v>
      </c>
      <c r="S596" t="str">
        <f>+P596</f>
        <v>https://gateway-apim-test.vuce.gob.pe/pass-through-https-cert/cp2/gestionduenave-query/1.0/escalas/puertos/nacional</v>
      </c>
      <c r="T596" t="s">
        <v>335</v>
      </c>
      <c r="U596" t="str">
        <f t="shared" si="68"/>
        <v>https://gateway-apim-test.vuce.gob.pe/pass-through-https-cert/cp2/gestionduenave-query/1.0/escalas/puertos/nacional</v>
      </c>
      <c r="V596" t="s">
        <v>72</v>
      </c>
    </row>
    <row r="597" spans="2:22" x14ac:dyDescent="0.25">
      <c r="B597" s="45" t="s">
        <v>562</v>
      </c>
      <c r="C597" s="45" t="s">
        <v>22</v>
      </c>
      <c r="D597" s="47" t="s">
        <v>631</v>
      </c>
      <c r="E597" s="47" t="s">
        <v>176</v>
      </c>
      <c r="F597" s="47" t="s">
        <v>129</v>
      </c>
      <c r="G597" s="45" t="s">
        <v>378</v>
      </c>
      <c r="H597" s="45" t="s">
        <v>27</v>
      </c>
      <c r="I597" s="45" t="s">
        <v>27</v>
      </c>
      <c r="J597" s="45" t="s">
        <v>27</v>
      </c>
      <c r="K597" s="45" t="s">
        <v>27</v>
      </c>
      <c r="L597" s="45" t="s">
        <v>133</v>
      </c>
      <c r="M597" s="45" t="s">
        <v>27</v>
      </c>
      <c r="N597" s="45" t="s">
        <v>27</v>
      </c>
      <c r="O597" s="45" t="str">
        <f t="shared" si="65"/>
        <v>translate</v>
      </c>
      <c r="P597" s="45" t="s">
        <v>378</v>
      </c>
      <c r="Q597" s="46">
        <f t="shared" si="66"/>
        <v>87</v>
      </c>
      <c r="R597" s="46">
        <f t="shared" si="67"/>
        <v>87</v>
      </c>
      <c r="S597" t="str">
        <f>+P597</f>
        <v>https://gateway-apim-test.vuce.gob.pe/pass-through-https-cert/cp2/translate/1.0/lang/es</v>
      </c>
      <c r="T597" t="s">
        <v>378</v>
      </c>
      <c r="U597" t="str">
        <f t="shared" si="68"/>
        <v>https://gateway-apim-test.vuce.gob.pe/pass-through-https-cert/cp2/translate/1.0/lang/es</v>
      </c>
      <c r="V597" t="s">
        <v>231</v>
      </c>
    </row>
    <row r="598" spans="2:22" x14ac:dyDescent="0.25">
      <c r="B598" s="45" t="s">
        <v>562</v>
      </c>
      <c r="C598" s="45" t="s">
        <v>22</v>
      </c>
      <c r="D598" s="45" t="s">
        <v>654</v>
      </c>
      <c r="E598" s="45" t="s">
        <v>655</v>
      </c>
      <c r="F598" s="45" t="s">
        <v>163</v>
      </c>
      <c r="G598" s="45" t="s">
        <v>656</v>
      </c>
      <c r="H598" s="45" t="s">
        <v>27</v>
      </c>
      <c r="I598" s="45" t="s">
        <v>635</v>
      </c>
      <c r="J598" s="45">
        <v>101</v>
      </c>
      <c r="K598" s="45" t="s">
        <v>244</v>
      </c>
      <c r="L598" s="45" t="s">
        <v>133</v>
      </c>
      <c r="M598" s="45" t="s">
        <v>27</v>
      </c>
      <c r="N598" s="45">
        <v>20100010136</v>
      </c>
      <c r="O598" s="45" t="str">
        <f t="shared" si="65"/>
        <v>cambioagencia-command</v>
      </c>
      <c r="P598" s="45" t="s">
        <v>656</v>
      </c>
      <c r="Q598" s="46">
        <f t="shared" si="66"/>
        <v>205</v>
      </c>
      <c r="R598" s="46">
        <f t="shared" si="67"/>
        <v>113</v>
      </c>
      <c r="S598" t="str">
        <f>MID(P598,1,113)</f>
        <v>https://gateway-apim-test.vuce.gob.pe/pass-through-https-cert/cp2/cambioagencia-command/1.0/cambioagencia/emisor?</v>
      </c>
      <c r="T598" t="s">
        <v>657</v>
      </c>
      <c r="U598" t="str">
        <f t="shared" si="68"/>
        <v>https://gateway-apim-test.vuce.gob.pe/pass-through-https-cert/cp2/cambioagencia-command/1.0/cambioagencia/emisor?</v>
      </c>
      <c r="V598" t="s">
        <v>658</v>
      </c>
    </row>
    <row r="599" spans="2:22" x14ac:dyDescent="0.25">
      <c r="B599" s="45" t="s">
        <v>562</v>
      </c>
      <c r="C599" s="45" t="s">
        <v>22</v>
      </c>
      <c r="D599" s="45" t="s">
        <v>654</v>
      </c>
      <c r="E599" s="45" t="s">
        <v>659</v>
      </c>
      <c r="F599" s="45" t="s">
        <v>163</v>
      </c>
      <c r="G599" s="45" t="s">
        <v>660</v>
      </c>
      <c r="H599" s="45" t="s">
        <v>27</v>
      </c>
      <c r="I599" s="45" t="s">
        <v>635</v>
      </c>
      <c r="J599" s="45">
        <v>101</v>
      </c>
      <c r="K599" s="45" t="s">
        <v>244</v>
      </c>
      <c r="L599" s="45" t="s">
        <v>133</v>
      </c>
      <c r="M599" s="45" t="s">
        <v>27</v>
      </c>
      <c r="N599" s="45">
        <v>20100010136</v>
      </c>
      <c r="O599" s="45" t="str">
        <f t="shared" si="65"/>
        <v>cambioagencia-command</v>
      </c>
      <c r="P599" s="45" t="s">
        <v>660</v>
      </c>
      <c r="Q599" s="46">
        <f t="shared" si="66"/>
        <v>234</v>
      </c>
      <c r="R599" s="46">
        <f t="shared" si="67"/>
        <v>113</v>
      </c>
      <c r="S599" t="str">
        <f>MID(P599,1,113)</f>
        <v>https://gateway-apim-test.vuce.gob.pe/pass-through-https-cert/cp2/cambioagencia-command/1.0/cambioagencia/emisor?</v>
      </c>
      <c r="T599" t="s">
        <v>657</v>
      </c>
      <c r="U599" t="str">
        <f t="shared" si="68"/>
        <v>https://gateway-apim-test.vuce.gob.pe/pass-through-https-cert/cp2/cambioagencia-command/1.0/cambioagencia/emisor?</v>
      </c>
      <c r="V599" t="s">
        <v>658</v>
      </c>
    </row>
    <row r="600" spans="2:22" x14ac:dyDescent="0.25">
      <c r="B600" s="45" t="s">
        <v>562</v>
      </c>
      <c r="C600" s="47" t="s">
        <v>22</v>
      </c>
      <c r="D600" s="47" t="s">
        <v>654</v>
      </c>
      <c r="E600" s="47" t="s">
        <v>661</v>
      </c>
      <c r="F600" s="47" t="s">
        <v>163</v>
      </c>
      <c r="G600" s="45" t="s">
        <v>662</v>
      </c>
      <c r="H600" s="45" t="s">
        <v>27</v>
      </c>
      <c r="I600" s="45" t="s">
        <v>663</v>
      </c>
      <c r="J600" s="45">
        <v>101</v>
      </c>
      <c r="K600" s="45" t="s">
        <v>244</v>
      </c>
      <c r="L600" s="45" t="s">
        <v>133</v>
      </c>
      <c r="M600" s="45" t="s">
        <v>27</v>
      </c>
      <c r="N600" s="45">
        <v>20100010136</v>
      </c>
      <c r="O600" s="45" t="str">
        <f t="shared" si="65"/>
        <v>cambioagencia-command</v>
      </c>
      <c r="P600" s="45" t="s">
        <v>662</v>
      </c>
      <c r="Q600" s="46">
        <f t="shared" si="66"/>
        <v>182</v>
      </c>
      <c r="R600" s="46">
        <f t="shared" si="67"/>
        <v>115</v>
      </c>
      <c r="S600" t="str">
        <f>MID(P600,1,115)</f>
        <v>https://gateway-apim-test.vuce.gob.pe/pass-through-https-cert/cp2/cambioagencia-command/1.0/cambioagencia/receptor?</v>
      </c>
      <c r="T600" t="s">
        <v>664</v>
      </c>
      <c r="U600" t="str">
        <f t="shared" si="68"/>
        <v>https://gateway-apim-test.vuce.gob.pe/pass-through-https-cert/cp2/cambioagencia-command/1.0/cambioagencia/receptor?</v>
      </c>
      <c r="V600" t="s">
        <v>658</v>
      </c>
    </row>
    <row r="601" spans="2:22" x14ac:dyDescent="0.25">
      <c r="B601" s="45" t="s">
        <v>562</v>
      </c>
      <c r="C601" s="45" t="s">
        <v>22</v>
      </c>
      <c r="D601" s="45" t="s">
        <v>654</v>
      </c>
      <c r="E601" s="45" t="s">
        <v>176</v>
      </c>
      <c r="F601" s="45" t="s">
        <v>129</v>
      </c>
      <c r="G601" s="45" t="s">
        <v>665</v>
      </c>
      <c r="H601" s="45" t="s">
        <v>27</v>
      </c>
      <c r="I601" s="45" t="s">
        <v>243</v>
      </c>
      <c r="J601" s="45">
        <v>101</v>
      </c>
      <c r="K601" s="45" t="s">
        <v>244</v>
      </c>
      <c r="L601" s="45" t="s">
        <v>133</v>
      </c>
      <c r="M601" s="45" t="s">
        <v>27</v>
      </c>
      <c r="N601" s="45">
        <v>20100010136</v>
      </c>
      <c r="O601" s="45" t="str">
        <f t="shared" si="65"/>
        <v>cambioagencia-query</v>
      </c>
      <c r="P601" s="45" t="s">
        <v>665</v>
      </c>
      <c r="Q601" s="46">
        <f t="shared" si="66"/>
        <v>127</v>
      </c>
      <c r="R601" s="46">
        <f t="shared" si="67"/>
        <v>104</v>
      </c>
      <c r="S601" t="str">
        <f>MID(P601,1,104)</f>
        <v>https://gateway-apim-test.vuce.gob.pe/pass-through-https-cert/cp2/cambioagencia-query/1.0/cambioagencia?</v>
      </c>
      <c r="T601" t="s">
        <v>666</v>
      </c>
      <c r="U601" t="str">
        <f t="shared" si="68"/>
        <v>https://gateway-apim-test.vuce.gob.pe/pass-through-https-cert/cp2/cambioagencia-query/1.0/cambioagencia?</v>
      </c>
      <c r="V601" t="s">
        <v>250</v>
      </c>
    </row>
    <row r="602" spans="2:22" x14ac:dyDescent="0.25">
      <c r="B602" s="45" t="s">
        <v>562</v>
      </c>
      <c r="C602" s="45" t="s">
        <v>22</v>
      </c>
      <c r="D602" s="45" t="s">
        <v>654</v>
      </c>
      <c r="E602" s="45" t="s">
        <v>659</v>
      </c>
      <c r="F602" s="45" t="s">
        <v>129</v>
      </c>
      <c r="G602" s="45" t="s">
        <v>665</v>
      </c>
      <c r="H602" s="45" t="s">
        <v>27</v>
      </c>
      <c r="I602" s="45" t="s">
        <v>635</v>
      </c>
      <c r="J602" s="45">
        <v>101</v>
      </c>
      <c r="K602" s="45" t="s">
        <v>244</v>
      </c>
      <c r="L602" s="45" t="s">
        <v>133</v>
      </c>
      <c r="M602" s="45" t="s">
        <v>27</v>
      </c>
      <c r="N602" s="45">
        <v>20100010136</v>
      </c>
      <c r="O602" s="45" t="str">
        <f t="shared" si="65"/>
        <v>cambioagencia-query</v>
      </c>
      <c r="P602" s="45" t="s">
        <v>665</v>
      </c>
      <c r="Q602" s="46">
        <f t="shared" si="66"/>
        <v>127</v>
      </c>
      <c r="R602" s="46">
        <f t="shared" si="67"/>
        <v>104</v>
      </c>
      <c r="S602" t="str">
        <f>MID(P602,1,104)</f>
        <v>https://gateway-apim-test.vuce.gob.pe/pass-through-https-cert/cp2/cambioagencia-query/1.0/cambioagencia?</v>
      </c>
      <c r="T602" t="s">
        <v>666</v>
      </c>
      <c r="U602" t="str">
        <f t="shared" si="68"/>
        <v>https://gateway-apim-test.vuce.gob.pe/pass-through-https-cert/cp2/cambioagencia-query/1.0/cambioagencia?</v>
      </c>
      <c r="V602" t="s">
        <v>250</v>
      </c>
    </row>
    <row r="603" spans="2:22" x14ac:dyDescent="0.25">
      <c r="B603" s="45" t="s">
        <v>562</v>
      </c>
      <c r="C603" s="45" t="s">
        <v>22</v>
      </c>
      <c r="D603" s="45" t="s">
        <v>654</v>
      </c>
      <c r="E603" s="45" t="s">
        <v>655</v>
      </c>
      <c r="F603" s="45" t="s">
        <v>129</v>
      </c>
      <c r="G603" s="45" t="s">
        <v>665</v>
      </c>
      <c r="H603" s="45" t="s">
        <v>27</v>
      </c>
      <c r="I603" s="45" t="s">
        <v>635</v>
      </c>
      <c r="J603" s="45">
        <v>101</v>
      </c>
      <c r="K603" s="45" t="s">
        <v>244</v>
      </c>
      <c r="L603" s="45" t="s">
        <v>133</v>
      </c>
      <c r="M603" s="45" t="s">
        <v>27</v>
      </c>
      <c r="N603" s="45">
        <v>20100010136</v>
      </c>
      <c r="O603" s="45" t="str">
        <f t="shared" si="65"/>
        <v>cambioagencia-query</v>
      </c>
      <c r="P603" s="45" t="s">
        <v>665</v>
      </c>
      <c r="Q603" s="46">
        <f t="shared" si="66"/>
        <v>127</v>
      </c>
      <c r="R603" s="46">
        <f t="shared" si="67"/>
        <v>104</v>
      </c>
      <c r="S603" t="str">
        <f>MID(P603,1,104)</f>
        <v>https://gateway-apim-test.vuce.gob.pe/pass-through-https-cert/cp2/cambioagencia-query/1.0/cambioagencia?</v>
      </c>
      <c r="T603" t="s">
        <v>666</v>
      </c>
      <c r="U603" t="str">
        <f t="shared" si="68"/>
        <v>https://gateway-apim-test.vuce.gob.pe/pass-through-https-cert/cp2/cambioagencia-query/1.0/cambioagencia?</v>
      </c>
      <c r="V603" t="s">
        <v>250</v>
      </c>
    </row>
    <row r="604" spans="2:22" x14ac:dyDescent="0.25">
      <c r="B604" s="45" t="s">
        <v>562</v>
      </c>
      <c r="C604" s="47" t="s">
        <v>22</v>
      </c>
      <c r="D604" s="47" t="s">
        <v>654</v>
      </c>
      <c r="E604" s="47" t="s">
        <v>661</v>
      </c>
      <c r="F604" s="47" t="s">
        <v>129</v>
      </c>
      <c r="G604" s="45" t="s">
        <v>665</v>
      </c>
      <c r="H604" s="45" t="s">
        <v>27</v>
      </c>
      <c r="I604" s="45" t="s">
        <v>663</v>
      </c>
      <c r="J604" s="45">
        <v>101</v>
      </c>
      <c r="K604" s="45" t="s">
        <v>244</v>
      </c>
      <c r="L604" s="45" t="s">
        <v>133</v>
      </c>
      <c r="M604" s="45" t="s">
        <v>27</v>
      </c>
      <c r="N604" s="45">
        <v>20100010136</v>
      </c>
      <c r="O604" s="45" t="str">
        <f t="shared" si="65"/>
        <v>cambioagencia-query</v>
      </c>
      <c r="P604" s="45" t="s">
        <v>665</v>
      </c>
      <c r="Q604" s="46">
        <f t="shared" si="66"/>
        <v>127</v>
      </c>
      <c r="R604" s="46">
        <f t="shared" si="67"/>
        <v>104</v>
      </c>
      <c r="S604" t="str">
        <f>MID(P604,1,104)</f>
        <v>https://gateway-apim-test.vuce.gob.pe/pass-through-https-cert/cp2/cambioagencia-query/1.0/cambioagencia?</v>
      </c>
      <c r="T604" t="s">
        <v>666</v>
      </c>
      <c r="U604" t="str">
        <f t="shared" si="68"/>
        <v>https://gateway-apim-test.vuce.gob.pe/pass-through-https-cert/cp2/cambioagencia-query/1.0/cambioagencia?</v>
      </c>
      <c r="V604" t="s">
        <v>250</v>
      </c>
    </row>
    <row r="605" spans="2:22" x14ac:dyDescent="0.25">
      <c r="B605" s="45" t="s">
        <v>562</v>
      </c>
      <c r="C605" s="45" t="s">
        <v>22</v>
      </c>
      <c r="D605" s="45" t="s">
        <v>654</v>
      </c>
      <c r="E605" s="45" t="s">
        <v>176</v>
      </c>
      <c r="F605" s="45" t="s">
        <v>129</v>
      </c>
      <c r="G605" s="45" t="s">
        <v>261</v>
      </c>
      <c r="H605" s="45" t="s">
        <v>27</v>
      </c>
      <c r="I605" s="45" t="s">
        <v>243</v>
      </c>
      <c r="J605" s="45">
        <v>101</v>
      </c>
      <c r="K605" s="45" t="s">
        <v>244</v>
      </c>
      <c r="L605" s="45" t="s">
        <v>133</v>
      </c>
      <c r="M605" s="45" t="s">
        <v>27</v>
      </c>
      <c r="N605" s="45">
        <v>20100010136</v>
      </c>
      <c r="O605" s="45" t="str">
        <f t="shared" si="65"/>
        <v>comunes-query</v>
      </c>
      <c r="P605" s="45" t="s">
        <v>261</v>
      </c>
      <c r="Q605" s="46">
        <f t="shared" si="66"/>
        <v>92</v>
      </c>
      <c r="R605" s="46">
        <f t="shared" si="67"/>
        <v>92</v>
      </c>
      <c r="S605" t="str">
        <f t="shared" ref="S605:S611" si="69">+P605</f>
        <v>https://gateway-apim-test.vuce.gob.pe/pass-through-https-cert/cp2/comunes-query/1.0/agencias</v>
      </c>
      <c r="T605" t="s">
        <v>261</v>
      </c>
      <c r="U605" t="str">
        <f t="shared" si="68"/>
        <v>https://gateway-apim-test.vuce.gob.pe/pass-through-https-cert/cp2/comunes-query/1.0/agencias</v>
      </c>
      <c r="V605" t="s">
        <v>39</v>
      </c>
    </row>
    <row r="606" spans="2:22" x14ac:dyDescent="0.25">
      <c r="B606" s="45" t="s">
        <v>562</v>
      </c>
      <c r="C606" s="45" t="s">
        <v>22</v>
      </c>
      <c r="D606" s="45" t="s">
        <v>654</v>
      </c>
      <c r="E606" s="45" t="s">
        <v>176</v>
      </c>
      <c r="F606" s="45" t="s">
        <v>129</v>
      </c>
      <c r="G606" s="45" t="s">
        <v>261</v>
      </c>
      <c r="H606" s="45" t="s">
        <v>27</v>
      </c>
      <c r="I606" s="45" t="s">
        <v>243</v>
      </c>
      <c r="J606" s="45">
        <v>101</v>
      </c>
      <c r="K606" s="45" t="s">
        <v>244</v>
      </c>
      <c r="L606" s="45" t="s">
        <v>133</v>
      </c>
      <c r="M606" s="45" t="s">
        <v>27</v>
      </c>
      <c r="N606" s="45">
        <v>20100010136</v>
      </c>
      <c r="O606" s="45" t="str">
        <f t="shared" si="65"/>
        <v>comunes-query</v>
      </c>
      <c r="P606" s="45" t="s">
        <v>261</v>
      </c>
      <c r="Q606" s="46">
        <f t="shared" si="66"/>
        <v>92</v>
      </c>
      <c r="R606" s="46">
        <f t="shared" si="67"/>
        <v>92</v>
      </c>
      <c r="S606" t="str">
        <f t="shared" si="69"/>
        <v>https://gateway-apim-test.vuce.gob.pe/pass-through-https-cert/cp2/comunes-query/1.0/agencias</v>
      </c>
      <c r="T606" t="s">
        <v>261</v>
      </c>
      <c r="U606" t="str">
        <f t="shared" si="68"/>
        <v>https://gateway-apim-test.vuce.gob.pe/pass-through-https-cert/cp2/comunes-query/1.0/agencias</v>
      </c>
      <c r="V606" t="s">
        <v>39</v>
      </c>
    </row>
    <row r="607" spans="2:22" x14ac:dyDescent="0.25">
      <c r="B607" s="45" t="s">
        <v>562</v>
      </c>
      <c r="C607" s="45" t="s">
        <v>22</v>
      </c>
      <c r="D607" s="45" t="s">
        <v>654</v>
      </c>
      <c r="E607" s="45" t="s">
        <v>659</v>
      </c>
      <c r="F607" s="45" t="s">
        <v>129</v>
      </c>
      <c r="G607" s="45" t="s">
        <v>261</v>
      </c>
      <c r="H607" s="45" t="s">
        <v>27</v>
      </c>
      <c r="I607" s="45" t="s">
        <v>635</v>
      </c>
      <c r="J607" s="45">
        <v>101</v>
      </c>
      <c r="K607" s="45" t="s">
        <v>244</v>
      </c>
      <c r="L607" s="45" t="s">
        <v>133</v>
      </c>
      <c r="M607" s="45" t="s">
        <v>27</v>
      </c>
      <c r="N607" s="45">
        <v>20100010136</v>
      </c>
      <c r="O607" s="45" t="str">
        <f t="shared" si="65"/>
        <v>comunes-query</v>
      </c>
      <c r="P607" s="45" t="s">
        <v>261</v>
      </c>
      <c r="Q607" s="46">
        <f t="shared" si="66"/>
        <v>92</v>
      </c>
      <c r="R607" s="46">
        <f t="shared" si="67"/>
        <v>92</v>
      </c>
      <c r="S607" t="str">
        <f t="shared" si="69"/>
        <v>https://gateway-apim-test.vuce.gob.pe/pass-through-https-cert/cp2/comunes-query/1.0/agencias</v>
      </c>
      <c r="T607" t="s">
        <v>261</v>
      </c>
      <c r="U607" t="str">
        <f t="shared" si="68"/>
        <v>https://gateway-apim-test.vuce.gob.pe/pass-through-https-cert/cp2/comunes-query/1.0/agencias</v>
      </c>
      <c r="V607" t="s">
        <v>39</v>
      </c>
    </row>
    <row r="608" spans="2:22" x14ac:dyDescent="0.25">
      <c r="B608" s="45" t="s">
        <v>562</v>
      </c>
      <c r="C608" s="45" t="s">
        <v>22</v>
      </c>
      <c r="D608" s="45" t="s">
        <v>654</v>
      </c>
      <c r="E608" s="45" t="s">
        <v>659</v>
      </c>
      <c r="F608" s="45" t="s">
        <v>129</v>
      </c>
      <c r="G608" s="45" t="s">
        <v>261</v>
      </c>
      <c r="H608" s="45" t="s">
        <v>27</v>
      </c>
      <c r="I608" s="45" t="s">
        <v>635</v>
      </c>
      <c r="J608" s="45">
        <v>101</v>
      </c>
      <c r="K608" s="45" t="s">
        <v>244</v>
      </c>
      <c r="L608" s="45" t="s">
        <v>133</v>
      </c>
      <c r="M608" s="45" t="s">
        <v>27</v>
      </c>
      <c r="N608" s="45">
        <v>20100010136</v>
      </c>
      <c r="O608" s="45" t="str">
        <f t="shared" si="65"/>
        <v>comunes-query</v>
      </c>
      <c r="P608" s="45" t="s">
        <v>261</v>
      </c>
      <c r="Q608" s="46">
        <f t="shared" si="66"/>
        <v>92</v>
      </c>
      <c r="R608" s="46">
        <f t="shared" si="67"/>
        <v>92</v>
      </c>
      <c r="S608" t="str">
        <f t="shared" si="69"/>
        <v>https://gateway-apim-test.vuce.gob.pe/pass-through-https-cert/cp2/comunes-query/1.0/agencias</v>
      </c>
      <c r="T608" t="s">
        <v>261</v>
      </c>
      <c r="U608" t="str">
        <f t="shared" si="68"/>
        <v>https://gateway-apim-test.vuce.gob.pe/pass-through-https-cert/cp2/comunes-query/1.0/agencias</v>
      </c>
      <c r="V608" t="s">
        <v>39</v>
      </c>
    </row>
    <row r="609" spans="1:22" x14ac:dyDescent="0.25">
      <c r="B609" s="45" t="s">
        <v>562</v>
      </c>
      <c r="C609" s="45" t="s">
        <v>22</v>
      </c>
      <c r="D609" s="45" t="s">
        <v>654</v>
      </c>
      <c r="E609" s="45" t="s">
        <v>655</v>
      </c>
      <c r="F609" s="45" t="s">
        <v>129</v>
      </c>
      <c r="G609" s="45" t="s">
        <v>261</v>
      </c>
      <c r="H609" s="45" t="s">
        <v>27</v>
      </c>
      <c r="I609" s="45" t="s">
        <v>635</v>
      </c>
      <c r="J609" s="45">
        <v>101</v>
      </c>
      <c r="K609" s="45" t="s">
        <v>244</v>
      </c>
      <c r="L609" s="45" t="s">
        <v>133</v>
      </c>
      <c r="M609" s="45" t="s">
        <v>27</v>
      </c>
      <c r="N609" s="45">
        <v>20100010136</v>
      </c>
      <c r="O609" s="45" t="str">
        <f t="shared" si="65"/>
        <v>comunes-query</v>
      </c>
      <c r="P609" s="45" t="s">
        <v>261</v>
      </c>
      <c r="Q609" s="46">
        <f t="shared" si="66"/>
        <v>92</v>
      </c>
      <c r="R609" s="46">
        <f t="shared" si="67"/>
        <v>92</v>
      </c>
      <c r="S609" t="str">
        <f t="shared" si="69"/>
        <v>https://gateway-apim-test.vuce.gob.pe/pass-through-https-cert/cp2/comunes-query/1.0/agencias</v>
      </c>
      <c r="T609" t="s">
        <v>261</v>
      </c>
      <c r="U609" t="str">
        <f t="shared" si="68"/>
        <v>https://gateway-apim-test.vuce.gob.pe/pass-through-https-cert/cp2/comunes-query/1.0/agencias</v>
      </c>
      <c r="V609" t="s">
        <v>39</v>
      </c>
    </row>
    <row r="610" spans="1:22" x14ac:dyDescent="0.25">
      <c r="B610" s="45" t="s">
        <v>562</v>
      </c>
      <c r="C610" s="47" t="s">
        <v>22</v>
      </c>
      <c r="D610" s="47" t="s">
        <v>654</v>
      </c>
      <c r="E610" s="47" t="s">
        <v>661</v>
      </c>
      <c r="F610" s="47" t="s">
        <v>129</v>
      </c>
      <c r="G610" s="45" t="s">
        <v>261</v>
      </c>
      <c r="H610" s="45" t="s">
        <v>27</v>
      </c>
      <c r="I610" s="45" t="s">
        <v>663</v>
      </c>
      <c r="J610" s="45">
        <v>101</v>
      </c>
      <c r="K610" s="45" t="s">
        <v>244</v>
      </c>
      <c r="L610" s="45" t="s">
        <v>133</v>
      </c>
      <c r="M610" s="45" t="s">
        <v>27</v>
      </c>
      <c r="N610" s="45">
        <v>20100010136</v>
      </c>
      <c r="O610" s="45" t="str">
        <f t="shared" si="65"/>
        <v>comunes-query</v>
      </c>
      <c r="P610" s="45" t="s">
        <v>261</v>
      </c>
      <c r="Q610" s="46">
        <f t="shared" si="66"/>
        <v>92</v>
      </c>
      <c r="R610" s="46">
        <f t="shared" si="67"/>
        <v>92</v>
      </c>
      <c r="S610" t="str">
        <f t="shared" si="69"/>
        <v>https://gateway-apim-test.vuce.gob.pe/pass-through-https-cert/cp2/comunes-query/1.0/agencias</v>
      </c>
      <c r="T610" t="s">
        <v>261</v>
      </c>
      <c r="U610" t="str">
        <f t="shared" si="68"/>
        <v>https://gateway-apim-test.vuce.gob.pe/pass-through-https-cert/cp2/comunes-query/1.0/agencias</v>
      </c>
      <c r="V610" t="s">
        <v>39</v>
      </c>
    </row>
    <row r="611" spans="1:22" x14ac:dyDescent="0.25">
      <c r="B611" s="45" t="s">
        <v>562</v>
      </c>
      <c r="C611" s="45" t="s">
        <v>22</v>
      </c>
      <c r="D611" s="45" t="s">
        <v>654</v>
      </c>
      <c r="E611" s="45" t="s">
        <v>176</v>
      </c>
      <c r="F611" s="45" t="s">
        <v>129</v>
      </c>
      <c r="G611" s="45" t="s">
        <v>378</v>
      </c>
      <c r="H611" s="45" t="s">
        <v>27</v>
      </c>
      <c r="I611" s="45" t="s">
        <v>27</v>
      </c>
      <c r="J611" s="45" t="s">
        <v>27</v>
      </c>
      <c r="K611" s="45" t="s">
        <v>27</v>
      </c>
      <c r="L611" s="45" t="s">
        <v>133</v>
      </c>
      <c r="M611" s="45" t="s">
        <v>27</v>
      </c>
      <c r="N611" s="45" t="s">
        <v>27</v>
      </c>
      <c r="O611" s="45" t="str">
        <f t="shared" si="65"/>
        <v>translate</v>
      </c>
      <c r="P611" s="45" t="s">
        <v>378</v>
      </c>
      <c r="Q611" s="46">
        <f t="shared" si="66"/>
        <v>87</v>
      </c>
      <c r="R611" s="46">
        <f t="shared" si="67"/>
        <v>87</v>
      </c>
      <c r="S611" t="str">
        <f t="shared" si="69"/>
        <v>https://gateway-apim-test.vuce.gob.pe/pass-through-https-cert/cp2/translate/1.0/lang/es</v>
      </c>
      <c r="T611" t="s">
        <v>378</v>
      </c>
      <c r="U611" t="str">
        <f t="shared" si="68"/>
        <v>https://gateway-apim-test.vuce.gob.pe/pass-through-https-cert/cp2/translate/1.0/lang/es</v>
      </c>
      <c r="V611" t="s">
        <v>231</v>
      </c>
    </row>
    <row r="612" spans="1:22" x14ac:dyDescent="0.25">
      <c r="A612" t="s">
        <v>384</v>
      </c>
      <c r="B612" s="45" t="s">
        <v>562</v>
      </c>
      <c r="C612" s="45" t="s">
        <v>667</v>
      </c>
      <c r="D612" s="47" t="s">
        <v>27</v>
      </c>
      <c r="E612" s="47" t="s">
        <v>176</v>
      </c>
      <c r="F612" s="47" t="s">
        <v>129</v>
      </c>
      <c r="G612" s="45" t="s">
        <v>668</v>
      </c>
      <c r="H612" s="45" t="s">
        <v>27</v>
      </c>
      <c r="I612" s="45" t="s">
        <v>635</v>
      </c>
      <c r="J612" s="45">
        <v>101</v>
      </c>
      <c r="K612" s="45" t="s">
        <v>244</v>
      </c>
      <c r="L612" s="45" t="s">
        <v>133</v>
      </c>
      <c r="M612" s="45" t="s">
        <v>27</v>
      </c>
      <c r="N612" s="45">
        <v>20100010136</v>
      </c>
      <c r="O612" s="45" t="str">
        <f t="shared" si="65"/>
        <v>comunes-query</v>
      </c>
      <c r="P612" s="45" t="s">
        <v>668</v>
      </c>
      <c r="Q612" s="46">
        <f t="shared" si="66"/>
        <v>118</v>
      </c>
      <c r="R612" s="46">
        <f t="shared" si="67"/>
        <v>101</v>
      </c>
      <c r="S612" t="str">
        <f>MID(P612,1,101)</f>
        <v>https://gateway-apim-test.vuce.gob.pe/pass-through-https-cert/cp2/comunes-query/1.0/master/allByCode?</v>
      </c>
      <c r="T612" t="s">
        <v>264</v>
      </c>
      <c r="U612" t="str">
        <f t="shared" si="68"/>
        <v>https://gateway-apim-test.vuce.gob.pe/pass-through-https-cert/cp2/comunes-query/1.0/master/allByCode?</v>
      </c>
      <c r="V612" t="s">
        <v>39</v>
      </c>
    </row>
    <row r="613" spans="1:22" x14ac:dyDescent="0.25">
      <c r="A613" t="s">
        <v>384</v>
      </c>
      <c r="B613" s="45" t="s">
        <v>562</v>
      </c>
      <c r="C613" s="45" t="s">
        <v>667</v>
      </c>
      <c r="D613" s="47" t="s">
        <v>27</v>
      </c>
      <c r="E613" s="47" t="s">
        <v>176</v>
      </c>
      <c r="F613" s="47" t="s">
        <v>129</v>
      </c>
      <c r="G613" s="45" t="s">
        <v>669</v>
      </c>
      <c r="H613" s="45" t="s">
        <v>27</v>
      </c>
      <c r="I613" s="45" t="s">
        <v>635</v>
      </c>
      <c r="J613" s="45">
        <v>101</v>
      </c>
      <c r="K613" s="45" t="s">
        <v>244</v>
      </c>
      <c r="L613" s="45" t="s">
        <v>133</v>
      </c>
      <c r="M613" s="45" t="s">
        <v>27</v>
      </c>
      <c r="N613" s="45">
        <v>20100010136</v>
      </c>
      <c r="O613" s="45" t="str">
        <f t="shared" si="65"/>
        <v>puerto-query</v>
      </c>
      <c r="P613" s="45" t="s">
        <v>669</v>
      </c>
      <c r="Q613" s="46">
        <f t="shared" si="66"/>
        <v>100</v>
      </c>
      <c r="R613" s="46">
        <f t="shared" si="67"/>
        <v>100</v>
      </c>
      <c r="S613" t="str">
        <f>+P613</f>
        <v>https://gateway-apim-test.vuce.gob.pe/pass-through-https-cert/cp2/puerto-query/1.0/dicapipuerto/zona</v>
      </c>
      <c r="T613" t="s">
        <v>669</v>
      </c>
      <c r="U613" t="str">
        <f t="shared" si="68"/>
        <v>https://gateway-apim-test.vuce.gob.pe/pass-through-https-cert/cp2/puerto-query/1.0/dicapipuerto/zona</v>
      </c>
      <c r="V613" t="s">
        <v>670</v>
      </c>
    </row>
    <row r="614" spans="1:22" x14ac:dyDescent="0.25">
      <c r="A614" t="s">
        <v>384</v>
      </c>
      <c r="B614" s="45" t="s">
        <v>562</v>
      </c>
      <c r="C614" s="45" t="s">
        <v>667</v>
      </c>
      <c r="D614" s="47" t="s">
        <v>27</v>
      </c>
      <c r="E614" s="47" t="s">
        <v>650</v>
      </c>
      <c r="F614" s="47" t="s">
        <v>129</v>
      </c>
      <c r="G614" s="45" t="s">
        <v>671</v>
      </c>
      <c r="H614" s="45" t="s">
        <v>27</v>
      </c>
      <c r="I614" s="45" t="s">
        <v>635</v>
      </c>
      <c r="J614" s="45">
        <v>101</v>
      </c>
      <c r="K614" s="45" t="s">
        <v>244</v>
      </c>
      <c r="L614" s="45" t="s">
        <v>133</v>
      </c>
      <c r="M614" s="45" t="s">
        <v>27</v>
      </c>
      <c r="N614" s="45">
        <v>20100010136</v>
      </c>
      <c r="O614" s="45" t="str">
        <f t="shared" si="65"/>
        <v>puerto-query</v>
      </c>
      <c r="P614" s="45" t="s">
        <v>671</v>
      </c>
      <c r="Q614" s="46">
        <f t="shared" si="66"/>
        <v>145</v>
      </c>
      <c r="R614" s="46">
        <f t="shared" si="67"/>
        <v>94</v>
      </c>
      <c r="S614" t="str">
        <f>MID(P614,1,94)</f>
        <v>https://gateway-apim-test.vuce.gob.pe/pass-through-https-cert/cp2/puerto-query/1.0/documentos?</v>
      </c>
      <c r="T614" t="s">
        <v>672</v>
      </c>
      <c r="U614" t="str">
        <f t="shared" si="68"/>
        <v>https://gateway-apim-test.vuce.gob.pe/pass-through-https-cert/cp2/puerto-query/1.0/documentos?</v>
      </c>
      <c r="V614" t="s">
        <v>670</v>
      </c>
    </row>
    <row r="615" spans="1:22" x14ac:dyDescent="0.25">
      <c r="A615" t="s">
        <v>384</v>
      </c>
      <c r="B615" s="45" t="s">
        <v>562</v>
      </c>
      <c r="C615" s="45" t="s">
        <v>667</v>
      </c>
      <c r="D615" s="47" t="s">
        <v>27</v>
      </c>
      <c r="E615" s="47" t="s">
        <v>176</v>
      </c>
      <c r="F615" s="47" t="s">
        <v>129</v>
      </c>
      <c r="G615" s="45" t="s">
        <v>673</v>
      </c>
      <c r="H615" s="45" t="s">
        <v>27</v>
      </c>
      <c r="I615" s="45" t="s">
        <v>635</v>
      </c>
      <c r="J615" s="45">
        <v>101</v>
      </c>
      <c r="K615" s="45" t="s">
        <v>244</v>
      </c>
      <c r="L615" s="45" t="s">
        <v>133</v>
      </c>
      <c r="M615" s="45" t="s">
        <v>27</v>
      </c>
      <c r="N615" s="45">
        <v>20100010136</v>
      </c>
      <c r="O615" s="45" t="str">
        <f t="shared" si="65"/>
        <v>puerto-query</v>
      </c>
      <c r="P615" s="45" t="s">
        <v>673</v>
      </c>
      <c r="Q615" s="46">
        <f t="shared" si="66"/>
        <v>99</v>
      </c>
      <c r="R615" s="46">
        <f t="shared" si="67"/>
        <v>99</v>
      </c>
      <c r="S615" t="str">
        <f>+P615</f>
        <v>https://gateway-apim-test.vuce.gob.pe/pass-through-https-cert/cp2/puerto-query/1.0/movimientopuerto</v>
      </c>
      <c r="T615" t="s">
        <v>673</v>
      </c>
      <c r="U615" t="str">
        <f t="shared" si="68"/>
        <v>https://gateway-apim-test.vuce.gob.pe/pass-through-https-cert/cp2/puerto-query/1.0/movimientopuerto</v>
      </c>
      <c r="V615" t="s">
        <v>670</v>
      </c>
    </row>
    <row r="616" spans="1:22" x14ac:dyDescent="0.25">
      <c r="A616" t="s">
        <v>384</v>
      </c>
      <c r="B616" s="45" t="s">
        <v>562</v>
      </c>
      <c r="C616" s="45" t="s">
        <v>667</v>
      </c>
      <c r="D616" s="47" t="s">
        <v>27</v>
      </c>
      <c r="E616" s="47" t="s">
        <v>201</v>
      </c>
      <c r="F616" s="47" t="s">
        <v>129</v>
      </c>
      <c r="G616" s="45" t="s">
        <v>674</v>
      </c>
      <c r="H616" s="45" t="s">
        <v>27</v>
      </c>
      <c r="I616" s="45" t="s">
        <v>635</v>
      </c>
      <c r="J616" s="45">
        <v>101</v>
      </c>
      <c r="K616" s="45" t="s">
        <v>244</v>
      </c>
      <c r="L616" s="45" t="s">
        <v>133</v>
      </c>
      <c r="M616" s="45" t="s">
        <v>27</v>
      </c>
      <c r="N616" s="45">
        <v>20100010136</v>
      </c>
      <c r="O616" s="45" t="str">
        <f t="shared" si="65"/>
        <v>puerto-query</v>
      </c>
      <c r="P616" s="45" t="s">
        <v>674</v>
      </c>
      <c r="Q616" s="46">
        <f t="shared" si="66"/>
        <v>121</v>
      </c>
      <c r="R616" s="46">
        <f t="shared" si="67"/>
        <v>100</v>
      </c>
      <c r="S616" t="str">
        <f>MID(P616,1,100)</f>
        <v>https://gateway-apim-test.vuce.gob.pe/pass-through-https-cert/cp2/puerto-query/1.0/movimientopuerto?</v>
      </c>
      <c r="T616" t="s">
        <v>675</v>
      </c>
      <c r="U616" t="str">
        <f t="shared" si="68"/>
        <v>https://gateway-apim-test.vuce.gob.pe/pass-through-https-cert/cp2/puerto-query/1.0/movimientopuerto?</v>
      </c>
      <c r="V616" t="s">
        <v>670</v>
      </c>
    </row>
    <row r="617" spans="1:22" x14ac:dyDescent="0.25">
      <c r="A617" t="s">
        <v>384</v>
      </c>
      <c r="B617" s="45" t="s">
        <v>562</v>
      </c>
      <c r="C617" s="45" t="s">
        <v>667</v>
      </c>
      <c r="D617" s="47" t="s">
        <v>27</v>
      </c>
      <c r="E617" s="47" t="s">
        <v>176</v>
      </c>
      <c r="F617" s="47" t="s">
        <v>129</v>
      </c>
      <c r="G617" s="45" t="s">
        <v>378</v>
      </c>
      <c r="H617" s="45" t="s">
        <v>27</v>
      </c>
      <c r="I617" s="45" t="s">
        <v>27</v>
      </c>
      <c r="J617" s="45" t="s">
        <v>27</v>
      </c>
      <c r="K617" s="45" t="s">
        <v>27</v>
      </c>
      <c r="L617" s="45" t="s">
        <v>133</v>
      </c>
      <c r="M617" s="45" t="s">
        <v>27</v>
      </c>
      <c r="N617" s="45" t="s">
        <v>27</v>
      </c>
      <c r="O617" s="45" t="str">
        <f t="shared" si="65"/>
        <v>translate</v>
      </c>
      <c r="P617" s="45" t="s">
        <v>378</v>
      </c>
      <c r="Q617" s="46">
        <f t="shared" si="66"/>
        <v>87</v>
      </c>
      <c r="R617" s="46">
        <f t="shared" si="67"/>
        <v>87</v>
      </c>
      <c r="S617" t="str">
        <f>+P617</f>
        <v>https://gateway-apim-test.vuce.gob.pe/pass-through-https-cert/cp2/translate/1.0/lang/es</v>
      </c>
      <c r="T617" t="s">
        <v>378</v>
      </c>
      <c r="U617" t="str">
        <f t="shared" si="68"/>
        <v>https://gateway-apim-test.vuce.gob.pe/pass-through-https-cert/cp2/translate/1.0/lang/es</v>
      </c>
      <c r="V617" t="s">
        <v>231</v>
      </c>
    </row>
    <row r="618" spans="1:22" x14ac:dyDescent="0.25">
      <c r="B618" s="45" t="s">
        <v>562</v>
      </c>
      <c r="C618" s="45" t="s">
        <v>676</v>
      </c>
      <c r="D618" s="45" t="s">
        <v>677</v>
      </c>
      <c r="E618" s="45" t="s">
        <v>678</v>
      </c>
      <c r="F618" s="45" t="s">
        <v>129</v>
      </c>
      <c r="G618" s="45" t="s">
        <v>679</v>
      </c>
      <c r="H618" s="45" t="s">
        <v>27</v>
      </c>
      <c r="I618" s="45" t="s">
        <v>592</v>
      </c>
      <c r="J618" s="45">
        <v>104</v>
      </c>
      <c r="K618" s="45" t="s">
        <v>568</v>
      </c>
      <c r="L618" s="45" t="s">
        <v>133</v>
      </c>
      <c r="M618" s="45" t="s">
        <v>27</v>
      </c>
      <c r="N618" s="45">
        <v>20509645150</v>
      </c>
      <c r="O618" s="45" t="str">
        <f t="shared" si="65"/>
        <v>documento</v>
      </c>
      <c r="P618" s="45" t="s">
        <v>679</v>
      </c>
      <c r="Q618" s="46">
        <f t="shared" si="66"/>
        <v>142</v>
      </c>
      <c r="R618" s="46">
        <f t="shared" si="67"/>
        <v>91</v>
      </c>
      <c r="S618" t="str">
        <f>MID(P618,1,91)</f>
        <v>https://gateway-apim-test.vuce.gob.pe/pass-through-https-cert/cp2/documento/1.0/documentos?</v>
      </c>
      <c r="T618" t="s">
        <v>652</v>
      </c>
      <c r="U618" t="str">
        <f t="shared" si="68"/>
        <v>https://gateway-apim-test.vuce.gob.pe/pass-through-https-cert/cp2/documento/1.0/documentos?</v>
      </c>
      <c r="V618" t="s">
        <v>653</v>
      </c>
    </row>
    <row r="619" spans="1:22" x14ac:dyDescent="0.25">
      <c r="B619" s="45" t="s">
        <v>562</v>
      </c>
      <c r="C619" s="45" t="s">
        <v>676</v>
      </c>
      <c r="D619" s="45" t="s">
        <v>677</v>
      </c>
      <c r="E619" s="45" t="s">
        <v>680</v>
      </c>
      <c r="F619" s="45" t="s">
        <v>142</v>
      </c>
      <c r="G619" s="45" t="s">
        <v>681</v>
      </c>
      <c r="H619" s="45" t="s">
        <v>682</v>
      </c>
      <c r="I619" s="45" t="s">
        <v>592</v>
      </c>
      <c r="J619" s="45">
        <v>104</v>
      </c>
      <c r="K619" s="45" t="s">
        <v>568</v>
      </c>
      <c r="L619" s="45" t="s">
        <v>133</v>
      </c>
      <c r="M619" s="45" t="s">
        <v>145</v>
      </c>
      <c r="N619" s="45">
        <v>20509645150</v>
      </c>
      <c r="O619" s="45" t="str">
        <f t="shared" si="65"/>
        <v>impedimentozarpe-command</v>
      </c>
      <c r="P619" s="45" t="s">
        <v>681</v>
      </c>
      <c r="Q619" s="46">
        <f t="shared" si="66"/>
        <v>120</v>
      </c>
      <c r="R619" s="46">
        <f t="shared" si="67"/>
        <v>120</v>
      </c>
      <c r="S619" t="str">
        <f>+P619</f>
        <v>https://gateway-apim-test.vuce.gob.pe/pass-through-https-cert/cp2/impedimentozarpe-command/1.0/impedimentoszarpe/alertas</v>
      </c>
      <c r="T619" t="s">
        <v>681</v>
      </c>
      <c r="U619" t="str">
        <f t="shared" si="68"/>
        <v>https://gateway-apim-test.vuce.gob.pe/pass-through-https-cert/cp2/impedimentozarpe-command/1.0/impedimentoszarpe/alertas</v>
      </c>
      <c r="V619" t="s">
        <v>357</v>
      </c>
    </row>
    <row r="620" spans="1:22" x14ac:dyDescent="0.25">
      <c r="B620" s="45" t="s">
        <v>562</v>
      </c>
      <c r="C620" s="45" t="s">
        <v>676</v>
      </c>
      <c r="D620" s="45" t="s">
        <v>677</v>
      </c>
      <c r="E620" s="45" t="s">
        <v>680</v>
      </c>
      <c r="F620" s="45" t="s">
        <v>142</v>
      </c>
      <c r="G620" s="45" t="s">
        <v>355</v>
      </c>
      <c r="H620" s="45" t="s">
        <v>27</v>
      </c>
      <c r="I620" s="45" t="s">
        <v>592</v>
      </c>
      <c r="J620" s="45">
        <v>104</v>
      </c>
      <c r="K620" s="45" t="s">
        <v>568</v>
      </c>
      <c r="L620" s="45" t="s">
        <v>145</v>
      </c>
      <c r="M620" s="45" t="s">
        <v>683</v>
      </c>
      <c r="N620" s="45">
        <v>20509645150</v>
      </c>
      <c r="O620" s="45" t="str">
        <f t="shared" si="65"/>
        <v>impedimentozarpe-command</v>
      </c>
      <c r="P620" s="45" t="s">
        <v>355</v>
      </c>
      <c r="Q620" s="46">
        <f t="shared" si="66"/>
        <v>123</v>
      </c>
      <c r="R620" s="46">
        <f t="shared" si="67"/>
        <v>123</v>
      </c>
      <c r="S620" t="str">
        <f>+P620</f>
        <v>https://gateway-apim-test.vuce.gob.pe/pass-through-https-cert/cp2/impedimentozarpe-command/1.0/impedimentoszarpe/documentos</v>
      </c>
      <c r="T620" t="s">
        <v>355</v>
      </c>
      <c r="U620" t="str">
        <f t="shared" si="68"/>
        <v>https://gateway-apim-test.vuce.gob.pe/pass-through-https-cert/cp2/impedimentozarpe-command/1.0/impedimentoszarpe/documentos</v>
      </c>
      <c r="V620" t="s">
        <v>357</v>
      </c>
    </row>
    <row r="621" spans="1:22" x14ac:dyDescent="0.25">
      <c r="B621" s="45" t="s">
        <v>562</v>
      </c>
      <c r="C621" s="45" t="s">
        <v>676</v>
      </c>
      <c r="D621" s="45" t="s">
        <v>677</v>
      </c>
      <c r="E621" s="45" t="s">
        <v>684</v>
      </c>
      <c r="F621" s="45" t="s">
        <v>142</v>
      </c>
      <c r="G621" s="45" t="s">
        <v>685</v>
      </c>
      <c r="H621" s="45" t="s">
        <v>686</v>
      </c>
      <c r="I621" s="45" t="s">
        <v>592</v>
      </c>
      <c r="J621" s="45">
        <v>104</v>
      </c>
      <c r="K621" s="45" t="s">
        <v>568</v>
      </c>
      <c r="L621" s="45" t="s">
        <v>145</v>
      </c>
      <c r="M621" s="45" t="s">
        <v>145</v>
      </c>
      <c r="N621" s="45">
        <v>20509645150</v>
      </c>
      <c r="O621" s="45" t="str">
        <f t="shared" si="65"/>
        <v>impedimentozarpe-command</v>
      </c>
      <c r="P621" s="45" t="s">
        <v>685</v>
      </c>
      <c r="Q621" s="46">
        <f t="shared" si="66"/>
        <v>127</v>
      </c>
      <c r="R621" s="46">
        <f t="shared" si="67"/>
        <v>127</v>
      </c>
      <c r="S621" t="str">
        <f>+P621</f>
        <v>https://gateway-apim-test.vuce.gob.pe/pass-through-https-cert/cp2/impedimentozarpe-command/1.0/impedimentoszarpe/levantealertas</v>
      </c>
      <c r="T621" t="s">
        <v>685</v>
      </c>
      <c r="U621" t="str">
        <f t="shared" si="68"/>
        <v>https://gateway-apim-test.vuce.gob.pe/pass-through-https-cert/cp2/impedimentozarpe-command/1.0/impedimentoszarpe/levantealertas</v>
      </c>
      <c r="V621" t="s">
        <v>357</v>
      </c>
    </row>
    <row r="622" spans="1:22" x14ac:dyDescent="0.25">
      <c r="B622" s="45" t="s">
        <v>562</v>
      </c>
      <c r="C622" s="45" t="s">
        <v>676</v>
      </c>
      <c r="D622" s="45" t="s">
        <v>677</v>
      </c>
      <c r="E622" s="45" t="s">
        <v>684</v>
      </c>
      <c r="F622" s="45" t="s">
        <v>142</v>
      </c>
      <c r="G622" s="45" t="s">
        <v>687</v>
      </c>
      <c r="H622" s="45" t="s">
        <v>27</v>
      </c>
      <c r="I622" s="45" t="s">
        <v>592</v>
      </c>
      <c r="J622" s="45">
        <v>104</v>
      </c>
      <c r="K622" s="45" t="s">
        <v>568</v>
      </c>
      <c r="L622" s="45" t="s">
        <v>133</v>
      </c>
      <c r="M622" s="45" t="s">
        <v>688</v>
      </c>
      <c r="N622" s="45">
        <v>20509645150</v>
      </c>
      <c r="O622" s="45" t="str">
        <f t="shared" si="65"/>
        <v>impedimentozarpe-command</v>
      </c>
      <c r="P622" s="45" t="s">
        <v>687</v>
      </c>
      <c r="Q622" s="46">
        <f t="shared" si="66"/>
        <v>137</v>
      </c>
      <c r="R622" s="46">
        <f t="shared" si="67"/>
        <v>137</v>
      </c>
      <c r="S622" t="str">
        <f>+P622</f>
        <v>https://gateway-apim-test.vuce.gob.pe/pass-through-https-cert/cp2/impedimentozarpe-command/1.0/impedimentoszarpe/levantealertas/documento</v>
      </c>
      <c r="T622" t="s">
        <v>687</v>
      </c>
      <c r="U622" t="str">
        <f t="shared" si="68"/>
        <v>https://gateway-apim-test.vuce.gob.pe/pass-through-https-cert/cp2/impedimentozarpe-command/1.0/impedimentoszarpe/levantealertas/documento</v>
      </c>
      <c r="V622" t="s">
        <v>357</v>
      </c>
    </row>
    <row r="623" spans="1:22" x14ac:dyDescent="0.25">
      <c r="B623" s="45" t="s">
        <v>562</v>
      </c>
      <c r="C623" s="45" t="s">
        <v>676</v>
      </c>
      <c r="D623" s="45" t="s">
        <v>677</v>
      </c>
      <c r="E623" s="45" t="s">
        <v>689</v>
      </c>
      <c r="F623" s="45" t="s">
        <v>129</v>
      </c>
      <c r="G623" s="45" t="s">
        <v>690</v>
      </c>
      <c r="H623" s="45" t="s">
        <v>27</v>
      </c>
      <c r="I623" s="45" t="s">
        <v>592</v>
      </c>
      <c r="J623" s="45">
        <v>104</v>
      </c>
      <c r="K623" s="45" t="s">
        <v>568</v>
      </c>
      <c r="L623" s="45" t="s">
        <v>133</v>
      </c>
      <c r="M623" s="45" t="s">
        <v>27</v>
      </c>
      <c r="N623" s="45">
        <v>20509645150</v>
      </c>
      <c r="O623" s="45" t="str">
        <f t="shared" si="65"/>
        <v>impedimentozarpe-query</v>
      </c>
      <c r="P623" s="45" t="s">
        <v>690</v>
      </c>
      <c r="Q623" s="46">
        <f t="shared" si="66"/>
        <v>139</v>
      </c>
      <c r="R623" s="46">
        <f t="shared" si="67"/>
        <v>112</v>
      </c>
      <c r="S623" t="str">
        <f>MID(P623,1,112)</f>
        <v>https://gateway-apim-test.vuce.gob.pe/pass-through-https-cert/cp2/impedimentozarpe-query/1.0/escalas/naves/3246?</v>
      </c>
      <c r="T623" t="s">
        <v>691</v>
      </c>
      <c r="U623" t="str">
        <f t="shared" si="68"/>
        <v>https://gateway-apim-test.vuce.gob.pe/pass-through-https-cert/cp2/impedimentozarpe-query/1.0/escalas/naves/3246?</v>
      </c>
      <c r="V623" t="s">
        <v>692</v>
      </c>
    </row>
    <row r="624" spans="1:22" x14ac:dyDescent="0.25">
      <c r="B624" s="45" t="s">
        <v>562</v>
      </c>
      <c r="C624" s="45" t="s">
        <v>676</v>
      </c>
      <c r="D624" s="45" t="s">
        <v>677</v>
      </c>
      <c r="E624" s="45" t="s">
        <v>689</v>
      </c>
      <c r="F624" s="45" t="s">
        <v>129</v>
      </c>
      <c r="G624" s="45" t="s">
        <v>693</v>
      </c>
      <c r="H624" s="45" t="s">
        <v>27</v>
      </c>
      <c r="I624" s="45" t="s">
        <v>592</v>
      </c>
      <c r="J624" s="45">
        <v>104</v>
      </c>
      <c r="K624" s="45" t="s">
        <v>568</v>
      </c>
      <c r="L624" s="45" t="s">
        <v>133</v>
      </c>
      <c r="M624" s="45" t="s">
        <v>27</v>
      </c>
      <c r="N624" s="45">
        <v>20509645150</v>
      </c>
      <c r="O624" s="45" t="str">
        <f t="shared" si="65"/>
        <v>impedimentozarpe-query</v>
      </c>
      <c r="P624" s="45" t="s">
        <v>693</v>
      </c>
      <c r="Q624" s="46">
        <f t="shared" si="66"/>
        <v>162</v>
      </c>
      <c r="R624" s="46">
        <f t="shared" si="67"/>
        <v>107</v>
      </c>
      <c r="S624" t="str">
        <f>MID(P624,1,107)</f>
        <v>https://gateway-apim-test.vuce.gob.pe/pass-through-https-cert/cp2/impedimentozarpe-query/1.0/escalas/naves?</v>
      </c>
      <c r="T624" t="s">
        <v>694</v>
      </c>
      <c r="U624" t="str">
        <f t="shared" si="68"/>
        <v>https://gateway-apim-test.vuce.gob.pe/pass-through-https-cert/cp2/impedimentozarpe-query/1.0/escalas/naves?</v>
      </c>
      <c r="V624" t="s">
        <v>692</v>
      </c>
    </row>
    <row r="625" spans="2:22" x14ac:dyDescent="0.25">
      <c r="B625" s="45" t="s">
        <v>562</v>
      </c>
      <c r="C625" s="45" t="s">
        <v>676</v>
      </c>
      <c r="D625" s="45" t="s">
        <v>677</v>
      </c>
      <c r="E625" s="45" t="s">
        <v>201</v>
      </c>
      <c r="F625" s="45" t="s">
        <v>129</v>
      </c>
      <c r="G625" s="45" t="s">
        <v>695</v>
      </c>
      <c r="H625" s="45" t="s">
        <v>27</v>
      </c>
      <c r="I625" s="45" t="s">
        <v>592</v>
      </c>
      <c r="J625" s="45">
        <v>104</v>
      </c>
      <c r="K625" s="45" t="s">
        <v>568</v>
      </c>
      <c r="L625" s="45" t="s">
        <v>133</v>
      </c>
      <c r="M625" s="45" t="s">
        <v>27</v>
      </c>
      <c r="N625" s="45">
        <v>20509645150</v>
      </c>
      <c r="O625" s="45" t="str">
        <f t="shared" si="65"/>
        <v>impedimentozarpe-query</v>
      </c>
      <c r="P625" s="45" t="s">
        <v>695</v>
      </c>
      <c r="Q625" s="46">
        <f t="shared" si="66"/>
        <v>204</v>
      </c>
      <c r="R625" s="46">
        <f t="shared" si="67"/>
        <v>119</v>
      </c>
      <c r="S625" t="str">
        <f t="shared" ref="S625:S632" si="70">MID(P625,1,119)</f>
        <v>https://gateway-apim-test.vuce.gob.pe/pass-through-https-cert/cp2/impedimentozarpe-query/1.0/impedimentoszarpe/alertas?</v>
      </c>
      <c r="T625" t="s">
        <v>696</v>
      </c>
      <c r="U625" t="str">
        <f t="shared" si="68"/>
        <v>https://gateway-apim-test.vuce.gob.pe/pass-through-https-cert/cp2/impedimentozarpe-query/1.0/impedimentoszarpe/alertas?</v>
      </c>
      <c r="V625" t="s">
        <v>692</v>
      </c>
    </row>
    <row r="626" spans="2:22" x14ac:dyDescent="0.25">
      <c r="B626" s="45" t="s">
        <v>562</v>
      </c>
      <c r="C626" s="45" t="s">
        <v>676</v>
      </c>
      <c r="D626" s="45" t="s">
        <v>677</v>
      </c>
      <c r="E626" s="45" t="s">
        <v>201</v>
      </c>
      <c r="F626" s="45" t="s">
        <v>129</v>
      </c>
      <c r="G626" s="45" t="s">
        <v>695</v>
      </c>
      <c r="H626" s="45" t="s">
        <v>27</v>
      </c>
      <c r="I626" s="45" t="s">
        <v>592</v>
      </c>
      <c r="J626" s="45">
        <v>104</v>
      </c>
      <c r="K626" s="45" t="s">
        <v>568</v>
      </c>
      <c r="L626" s="45" t="s">
        <v>133</v>
      </c>
      <c r="M626" s="45" t="s">
        <v>27</v>
      </c>
      <c r="N626" s="45">
        <v>20509645150</v>
      </c>
      <c r="O626" s="45" t="str">
        <f t="shared" si="65"/>
        <v>impedimentozarpe-query</v>
      </c>
      <c r="P626" s="45" t="s">
        <v>695</v>
      </c>
      <c r="Q626" s="46">
        <f t="shared" si="66"/>
        <v>204</v>
      </c>
      <c r="R626" s="46">
        <f t="shared" si="67"/>
        <v>119</v>
      </c>
      <c r="S626" t="str">
        <f t="shared" si="70"/>
        <v>https://gateway-apim-test.vuce.gob.pe/pass-through-https-cert/cp2/impedimentozarpe-query/1.0/impedimentoszarpe/alertas?</v>
      </c>
      <c r="T626" t="s">
        <v>696</v>
      </c>
      <c r="U626" t="str">
        <f t="shared" si="68"/>
        <v>https://gateway-apim-test.vuce.gob.pe/pass-through-https-cert/cp2/impedimentozarpe-query/1.0/impedimentoszarpe/alertas?</v>
      </c>
      <c r="V626" t="s">
        <v>692</v>
      </c>
    </row>
    <row r="627" spans="2:22" x14ac:dyDescent="0.25">
      <c r="B627" s="45" t="s">
        <v>562</v>
      </c>
      <c r="C627" s="45" t="s">
        <v>676</v>
      </c>
      <c r="D627" s="45" t="s">
        <v>677</v>
      </c>
      <c r="E627" s="45" t="s">
        <v>680</v>
      </c>
      <c r="F627" s="45" t="s">
        <v>129</v>
      </c>
      <c r="G627" s="45" t="s">
        <v>695</v>
      </c>
      <c r="H627" s="45" t="s">
        <v>27</v>
      </c>
      <c r="I627" s="45" t="s">
        <v>592</v>
      </c>
      <c r="J627" s="45">
        <v>104</v>
      </c>
      <c r="K627" s="45" t="s">
        <v>568</v>
      </c>
      <c r="L627" s="45" t="s">
        <v>133</v>
      </c>
      <c r="M627" s="45" t="s">
        <v>27</v>
      </c>
      <c r="N627" s="45">
        <v>20509645150</v>
      </c>
      <c r="O627" s="45" t="str">
        <f t="shared" si="65"/>
        <v>impedimentozarpe-query</v>
      </c>
      <c r="P627" s="45" t="s">
        <v>695</v>
      </c>
      <c r="Q627" s="46">
        <f t="shared" si="66"/>
        <v>204</v>
      </c>
      <c r="R627" s="46">
        <f t="shared" si="67"/>
        <v>119</v>
      </c>
      <c r="S627" t="str">
        <f t="shared" si="70"/>
        <v>https://gateway-apim-test.vuce.gob.pe/pass-through-https-cert/cp2/impedimentozarpe-query/1.0/impedimentoszarpe/alertas?</v>
      </c>
      <c r="T627" t="s">
        <v>696</v>
      </c>
      <c r="U627" t="str">
        <f t="shared" si="68"/>
        <v>https://gateway-apim-test.vuce.gob.pe/pass-through-https-cert/cp2/impedimentozarpe-query/1.0/impedimentoszarpe/alertas?</v>
      </c>
      <c r="V627" t="s">
        <v>692</v>
      </c>
    </row>
    <row r="628" spans="2:22" x14ac:dyDescent="0.25">
      <c r="B628" s="45" t="s">
        <v>562</v>
      </c>
      <c r="C628" s="45" t="s">
        <v>676</v>
      </c>
      <c r="D628" s="45" t="s">
        <v>677</v>
      </c>
      <c r="E628" s="45" t="s">
        <v>684</v>
      </c>
      <c r="F628" s="45" t="s">
        <v>129</v>
      </c>
      <c r="G628" s="45" t="s">
        <v>697</v>
      </c>
      <c r="H628" s="45" t="s">
        <v>27</v>
      </c>
      <c r="I628" s="45" t="s">
        <v>592</v>
      </c>
      <c r="J628" s="45">
        <v>104</v>
      </c>
      <c r="K628" s="45" t="s">
        <v>568</v>
      </c>
      <c r="L628" s="45" t="s">
        <v>133</v>
      </c>
      <c r="M628" s="45" t="s">
        <v>27</v>
      </c>
      <c r="N628" s="45">
        <v>20509645150</v>
      </c>
      <c r="O628" s="45" t="str">
        <f t="shared" si="65"/>
        <v>impedimentozarpe-query</v>
      </c>
      <c r="P628" s="45" t="s">
        <v>697</v>
      </c>
      <c r="Q628" s="46">
        <f t="shared" si="66"/>
        <v>203</v>
      </c>
      <c r="R628" s="46">
        <f t="shared" si="67"/>
        <v>119</v>
      </c>
      <c r="S628" t="str">
        <f t="shared" si="70"/>
        <v>https://gateway-apim-test.vuce.gob.pe/pass-through-https-cert/cp2/impedimentozarpe-query/1.0/impedimentoszarpe/alertas?</v>
      </c>
      <c r="T628" t="s">
        <v>696</v>
      </c>
      <c r="U628" t="str">
        <f t="shared" si="68"/>
        <v>https://gateway-apim-test.vuce.gob.pe/pass-through-https-cert/cp2/impedimentozarpe-query/1.0/impedimentoszarpe/alertas?</v>
      </c>
      <c r="V628" t="s">
        <v>692</v>
      </c>
    </row>
    <row r="629" spans="2:22" x14ac:dyDescent="0.25">
      <c r="B629" s="45" t="s">
        <v>562</v>
      </c>
      <c r="C629" s="45" t="s">
        <v>676</v>
      </c>
      <c r="D629" s="45" t="s">
        <v>677</v>
      </c>
      <c r="E629" s="45" t="s">
        <v>684</v>
      </c>
      <c r="F629" s="45" t="s">
        <v>129</v>
      </c>
      <c r="G629" s="45" t="s">
        <v>697</v>
      </c>
      <c r="H629" s="45" t="s">
        <v>27</v>
      </c>
      <c r="I629" s="45" t="s">
        <v>592</v>
      </c>
      <c r="J629" s="45">
        <v>104</v>
      </c>
      <c r="K629" s="45" t="s">
        <v>568</v>
      </c>
      <c r="L629" s="45" t="s">
        <v>133</v>
      </c>
      <c r="M629" s="45" t="s">
        <v>27</v>
      </c>
      <c r="N629" s="45">
        <v>20509645150</v>
      </c>
      <c r="O629" s="45" t="str">
        <f t="shared" si="65"/>
        <v>impedimentozarpe-query</v>
      </c>
      <c r="P629" s="45" t="s">
        <v>697</v>
      </c>
      <c r="Q629" s="46">
        <f t="shared" si="66"/>
        <v>203</v>
      </c>
      <c r="R629" s="46">
        <f t="shared" si="67"/>
        <v>119</v>
      </c>
      <c r="S629" t="str">
        <f t="shared" si="70"/>
        <v>https://gateway-apim-test.vuce.gob.pe/pass-through-https-cert/cp2/impedimentozarpe-query/1.0/impedimentoszarpe/alertas?</v>
      </c>
      <c r="T629" t="s">
        <v>696</v>
      </c>
      <c r="U629" t="str">
        <f t="shared" si="68"/>
        <v>https://gateway-apim-test.vuce.gob.pe/pass-through-https-cert/cp2/impedimentozarpe-query/1.0/impedimentoszarpe/alertas?</v>
      </c>
      <c r="V629" t="s">
        <v>692</v>
      </c>
    </row>
    <row r="630" spans="2:22" x14ac:dyDescent="0.25">
      <c r="B630" s="45" t="s">
        <v>562</v>
      </c>
      <c r="C630" s="45" t="s">
        <v>676</v>
      </c>
      <c r="D630" s="45" t="s">
        <v>677</v>
      </c>
      <c r="E630" s="45" t="s">
        <v>176</v>
      </c>
      <c r="F630" s="45" t="s">
        <v>129</v>
      </c>
      <c r="G630" s="45" t="s">
        <v>698</v>
      </c>
      <c r="H630" s="45" t="s">
        <v>27</v>
      </c>
      <c r="I630" s="45" t="s">
        <v>592</v>
      </c>
      <c r="J630" s="45">
        <v>104</v>
      </c>
      <c r="K630" s="45" t="s">
        <v>568</v>
      </c>
      <c r="L630" s="45" t="s">
        <v>133</v>
      </c>
      <c r="M630" s="45" t="s">
        <v>27</v>
      </c>
      <c r="N630" s="45">
        <v>20509645150</v>
      </c>
      <c r="O630" s="45" t="str">
        <f t="shared" si="65"/>
        <v>impedimentozarpe-query</v>
      </c>
      <c r="P630" s="45" t="s">
        <v>698</v>
      </c>
      <c r="Q630" s="46">
        <f t="shared" si="66"/>
        <v>201</v>
      </c>
      <c r="R630" s="46">
        <f t="shared" si="67"/>
        <v>119</v>
      </c>
      <c r="S630" t="str">
        <f t="shared" si="70"/>
        <v>https://gateway-apim-test.vuce.gob.pe/pass-through-https-cert/cp2/impedimentozarpe-query/1.0/impedimentoszarpe/alertas?</v>
      </c>
      <c r="T630" t="s">
        <v>696</v>
      </c>
      <c r="U630" t="str">
        <f t="shared" si="68"/>
        <v>https://gateway-apim-test.vuce.gob.pe/pass-through-https-cert/cp2/impedimentozarpe-query/1.0/impedimentoszarpe/alertas?</v>
      </c>
      <c r="V630" t="s">
        <v>692</v>
      </c>
    </row>
    <row r="631" spans="2:22" x14ac:dyDescent="0.25">
      <c r="B631" s="45" t="s">
        <v>562</v>
      </c>
      <c r="C631" s="45" t="s">
        <v>676</v>
      </c>
      <c r="D631" s="45" t="s">
        <v>677</v>
      </c>
      <c r="E631" s="45" t="s">
        <v>199</v>
      </c>
      <c r="F631" s="45" t="s">
        <v>129</v>
      </c>
      <c r="G631" s="45" t="s">
        <v>699</v>
      </c>
      <c r="H631" s="45" t="s">
        <v>27</v>
      </c>
      <c r="I631" s="45" t="s">
        <v>592</v>
      </c>
      <c r="J631" s="45">
        <v>104</v>
      </c>
      <c r="K631" s="45" t="s">
        <v>568</v>
      </c>
      <c r="L631" s="45" t="s">
        <v>133</v>
      </c>
      <c r="M631" s="45" t="s">
        <v>27</v>
      </c>
      <c r="N631" s="45">
        <v>20509645150</v>
      </c>
      <c r="O631" s="45" t="str">
        <f t="shared" si="65"/>
        <v>impedimentozarpe-query</v>
      </c>
      <c r="P631" s="45" t="s">
        <v>699</v>
      </c>
      <c r="Q631" s="46">
        <f t="shared" si="66"/>
        <v>155</v>
      </c>
      <c r="R631" s="46">
        <f t="shared" si="67"/>
        <v>119</v>
      </c>
      <c r="S631" t="str">
        <f t="shared" si="70"/>
        <v>https://gateway-apim-test.vuce.gob.pe/pass-through-https-cert/cp2/impedimentozarpe-query/1.0/impedimentoszarpe/alertas?</v>
      </c>
      <c r="T631" t="s">
        <v>696</v>
      </c>
      <c r="U631" t="str">
        <f t="shared" si="68"/>
        <v>https://gateway-apim-test.vuce.gob.pe/pass-through-https-cert/cp2/impedimentozarpe-query/1.0/impedimentoszarpe/alertas?</v>
      </c>
      <c r="V631" t="s">
        <v>692</v>
      </c>
    </row>
    <row r="632" spans="2:22" x14ac:dyDescent="0.25">
      <c r="B632" s="45" t="s">
        <v>562</v>
      </c>
      <c r="C632" s="45" t="s">
        <v>676</v>
      </c>
      <c r="D632" s="45" t="s">
        <v>677</v>
      </c>
      <c r="E632" s="45" t="s">
        <v>678</v>
      </c>
      <c r="F632" s="45" t="s">
        <v>129</v>
      </c>
      <c r="G632" s="45" t="s">
        <v>700</v>
      </c>
      <c r="H632" s="45" t="s">
        <v>27</v>
      </c>
      <c r="I632" s="45" t="s">
        <v>592</v>
      </c>
      <c r="J632" s="45">
        <v>104</v>
      </c>
      <c r="K632" s="45" t="s">
        <v>568</v>
      </c>
      <c r="L632" s="45" t="s">
        <v>133</v>
      </c>
      <c r="M632" s="45" t="s">
        <v>27</v>
      </c>
      <c r="N632" s="45">
        <v>20509645150</v>
      </c>
      <c r="O632" s="45" t="str">
        <f t="shared" si="65"/>
        <v>impedimentozarpe-query</v>
      </c>
      <c r="P632" s="45" t="s">
        <v>700</v>
      </c>
      <c r="Q632" s="46">
        <f t="shared" si="66"/>
        <v>156</v>
      </c>
      <c r="R632" s="46">
        <f t="shared" si="67"/>
        <v>119</v>
      </c>
      <c r="S632" t="str">
        <f t="shared" si="70"/>
        <v>https://gateway-apim-test.vuce.gob.pe/pass-through-https-cert/cp2/impedimentozarpe-query/1.0/impedimentoszarpe/alertas?</v>
      </c>
      <c r="T632" t="s">
        <v>696</v>
      </c>
      <c r="U632" t="str">
        <f t="shared" si="68"/>
        <v>https://gateway-apim-test.vuce.gob.pe/pass-through-https-cert/cp2/impedimentozarpe-query/1.0/impedimentoszarpe/alertas?</v>
      </c>
      <c r="V632" t="s">
        <v>692</v>
      </c>
    </row>
    <row r="633" spans="2:22" x14ac:dyDescent="0.25">
      <c r="B633" s="45" t="s">
        <v>562</v>
      </c>
      <c r="C633" s="45" t="s">
        <v>676</v>
      </c>
      <c r="D633" s="45" t="s">
        <v>677</v>
      </c>
      <c r="E633" s="45" t="s">
        <v>678</v>
      </c>
      <c r="F633" s="45" t="s">
        <v>129</v>
      </c>
      <c r="G633" s="45" t="s">
        <v>701</v>
      </c>
      <c r="H633" s="45" t="s">
        <v>27</v>
      </c>
      <c r="I633" s="45" t="s">
        <v>592</v>
      </c>
      <c r="J633" s="45">
        <v>104</v>
      </c>
      <c r="K633" s="45" t="s">
        <v>568</v>
      </c>
      <c r="L633" s="45" t="s">
        <v>133</v>
      </c>
      <c r="M633" s="45" t="s">
        <v>27</v>
      </c>
      <c r="N633" s="45">
        <v>20509645150</v>
      </c>
      <c r="O633" s="45" t="str">
        <f t="shared" si="65"/>
        <v>impedimentozarpe-query</v>
      </c>
      <c r="P633" s="45" t="s">
        <v>701</v>
      </c>
      <c r="Q633" s="46">
        <f t="shared" si="66"/>
        <v>153</v>
      </c>
      <c r="R633" s="46">
        <f t="shared" si="67"/>
        <v>122</v>
      </c>
      <c r="S633" t="str">
        <f>MID(P633,1,122)</f>
        <v>https://gateway-apim-test.vuce.gob.pe/pass-through-https-cert/cp2/impedimentozarpe-query/1.0/impedimentoszarpe/documentos?</v>
      </c>
      <c r="T633" t="s">
        <v>702</v>
      </c>
      <c r="U633" t="str">
        <f t="shared" si="68"/>
        <v>https://gateway-apim-test.vuce.gob.pe/pass-through-https-cert/cp2/impedimentozarpe-query/1.0/impedimentoszarpe/documentos?</v>
      </c>
      <c r="V633" t="s">
        <v>692</v>
      </c>
    </row>
    <row r="634" spans="2:22" x14ac:dyDescent="0.25">
      <c r="B634" s="45" t="s">
        <v>562</v>
      </c>
      <c r="C634" s="45" t="s">
        <v>676</v>
      </c>
      <c r="D634" s="45" t="s">
        <v>703</v>
      </c>
      <c r="E634" s="45" t="s">
        <v>704</v>
      </c>
      <c r="F634" s="45" t="s">
        <v>142</v>
      </c>
      <c r="G634" s="45" t="s">
        <v>252</v>
      </c>
      <c r="H634" s="45" t="s">
        <v>705</v>
      </c>
      <c r="I634" s="45" t="s">
        <v>592</v>
      </c>
      <c r="J634" s="45">
        <v>104</v>
      </c>
      <c r="K634" s="45" t="s">
        <v>568</v>
      </c>
      <c r="L634" s="45" t="s">
        <v>133</v>
      </c>
      <c r="M634" s="45" t="s">
        <v>145</v>
      </c>
      <c r="N634" s="45">
        <v>20509645150</v>
      </c>
      <c r="O634" s="45" t="str">
        <f t="shared" si="65"/>
        <v>comunes-command</v>
      </c>
      <c r="P634" s="45" t="s">
        <v>252</v>
      </c>
      <c r="Q634" s="46">
        <f t="shared" si="66"/>
        <v>108</v>
      </c>
      <c r="R634" s="46">
        <f t="shared" si="67"/>
        <v>108</v>
      </c>
      <c r="S634" t="str">
        <f>+P634</f>
        <v>https://gateway-apim-test.vuce.gob.pe/pass-through-https-cert/cp2/comunes-command/1.0/escalaseguimiento/save</v>
      </c>
      <c r="T634" t="s">
        <v>252</v>
      </c>
      <c r="U634" t="str">
        <f t="shared" si="68"/>
        <v>https://gateway-apim-test.vuce.gob.pe/pass-through-https-cert/cp2/comunes-command/1.0/escalaseguimiento/save</v>
      </c>
      <c r="V634" t="s">
        <v>255</v>
      </c>
    </row>
    <row r="635" spans="2:22" x14ac:dyDescent="0.25">
      <c r="B635" s="45" t="s">
        <v>562</v>
      </c>
      <c r="C635" s="45" t="s">
        <v>676</v>
      </c>
      <c r="D635" s="45" t="s">
        <v>703</v>
      </c>
      <c r="E635" s="45" t="s">
        <v>706</v>
      </c>
      <c r="F635" s="45" t="s">
        <v>129</v>
      </c>
      <c r="G635" s="45" t="s">
        <v>707</v>
      </c>
      <c r="H635" s="45" t="s">
        <v>27</v>
      </c>
      <c r="I635" s="45" t="s">
        <v>592</v>
      </c>
      <c r="J635" s="45">
        <v>104</v>
      </c>
      <c r="K635" s="45" t="s">
        <v>568</v>
      </c>
      <c r="L635" s="45" t="s">
        <v>133</v>
      </c>
      <c r="M635" s="45" t="s">
        <v>27</v>
      </c>
      <c r="N635" s="45">
        <v>20509645150</v>
      </c>
      <c r="O635" s="45" t="str">
        <f t="shared" si="65"/>
        <v>documento</v>
      </c>
      <c r="P635" s="45" t="s">
        <v>707</v>
      </c>
      <c r="Q635" s="46">
        <f t="shared" si="66"/>
        <v>142</v>
      </c>
      <c r="R635" s="46">
        <f t="shared" si="67"/>
        <v>91</v>
      </c>
      <c r="S635" t="str">
        <f>MID(P635,1,91)</f>
        <v>https://gateway-apim-test.vuce.gob.pe/pass-through-https-cert/cp2/documento/1.0/documentos?</v>
      </c>
      <c r="T635" t="s">
        <v>652</v>
      </c>
      <c r="U635" t="str">
        <f t="shared" si="68"/>
        <v>https://gateway-apim-test.vuce.gob.pe/pass-through-https-cert/cp2/documento/1.0/documentos?</v>
      </c>
      <c r="V635" t="s">
        <v>653</v>
      </c>
    </row>
    <row r="636" spans="2:22" x14ac:dyDescent="0.25">
      <c r="B636" s="45" t="s">
        <v>562</v>
      </c>
      <c r="C636" s="45" t="s">
        <v>676</v>
      </c>
      <c r="D636" s="45" t="s">
        <v>703</v>
      </c>
      <c r="E636" s="45" t="s">
        <v>704</v>
      </c>
      <c r="F636" s="45" t="s">
        <v>142</v>
      </c>
      <c r="G636" s="45" t="s">
        <v>355</v>
      </c>
      <c r="H636" s="45" t="s">
        <v>27</v>
      </c>
      <c r="I636" s="45" t="s">
        <v>592</v>
      </c>
      <c r="J636" s="45">
        <v>104</v>
      </c>
      <c r="K636" s="45" t="s">
        <v>568</v>
      </c>
      <c r="L636" s="45" t="s">
        <v>145</v>
      </c>
      <c r="M636" s="45" t="s">
        <v>708</v>
      </c>
      <c r="N636" s="45">
        <v>20509645150</v>
      </c>
      <c r="O636" s="45" t="str">
        <f t="shared" si="65"/>
        <v>impedimentozarpe-command</v>
      </c>
      <c r="P636" s="45" t="s">
        <v>355</v>
      </c>
      <c r="Q636" s="46">
        <f t="shared" si="66"/>
        <v>123</v>
      </c>
      <c r="R636" s="46">
        <f t="shared" si="67"/>
        <v>123</v>
      </c>
      <c r="S636" t="str">
        <f>+P636</f>
        <v>https://gateway-apim-test.vuce.gob.pe/pass-through-https-cert/cp2/impedimentozarpe-command/1.0/impedimentoszarpe/documentos</v>
      </c>
      <c r="T636" t="s">
        <v>355</v>
      </c>
      <c r="U636" t="str">
        <f t="shared" si="68"/>
        <v>https://gateway-apim-test.vuce.gob.pe/pass-through-https-cert/cp2/impedimentozarpe-command/1.0/impedimentoszarpe/documentos</v>
      </c>
      <c r="V636" t="s">
        <v>357</v>
      </c>
    </row>
    <row r="637" spans="2:22" x14ac:dyDescent="0.25">
      <c r="B637" s="45" t="s">
        <v>562</v>
      </c>
      <c r="C637" s="45" t="s">
        <v>676</v>
      </c>
      <c r="D637" s="45" t="s">
        <v>703</v>
      </c>
      <c r="E637" s="45" t="s">
        <v>704</v>
      </c>
      <c r="F637" s="45" t="s">
        <v>163</v>
      </c>
      <c r="G637" s="45" t="s">
        <v>358</v>
      </c>
      <c r="H637" s="45" t="s">
        <v>709</v>
      </c>
      <c r="I637" s="45" t="s">
        <v>592</v>
      </c>
      <c r="J637" s="45">
        <v>104</v>
      </c>
      <c r="K637" s="45" t="s">
        <v>568</v>
      </c>
      <c r="L637" s="45" t="s">
        <v>145</v>
      </c>
      <c r="M637" s="45" t="s">
        <v>145</v>
      </c>
      <c r="N637" s="45">
        <v>20509645150</v>
      </c>
      <c r="O637" s="45" t="str">
        <f t="shared" si="65"/>
        <v>impedimentozarpe-command</v>
      </c>
      <c r="P637" s="45" t="s">
        <v>358</v>
      </c>
      <c r="Q637" s="46">
        <f t="shared" si="66"/>
        <v>125</v>
      </c>
      <c r="R637" s="46">
        <f t="shared" si="67"/>
        <v>125</v>
      </c>
      <c r="S637" t="str">
        <f>+P637</f>
        <v>https://gateway-apim-test.vuce.gob.pe/pass-through-https-cert/cp2/impedimentozarpe-command/1.0/impedimentoszarpe/impedimentos</v>
      </c>
      <c r="T637" t="s">
        <v>358</v>
      </c>
      <c r="U637" t="str">
        <f t="shared" si="68"/>
        <v>https://gateway-apim-test.vuce.gob.pe/pass-through-https-cert/cp2/impedimentozarpe-command/1.0/impedimentoszarpe/impedimentos</v>
      </c>
      <c r="V637" t="s">
        <v>357</v>
      </c>
    </row>
    <row r="638" spans="2:22" x14ac:dyDescent="0.25">
      <c r="B638" s="45" t="s">
        <v>562</v>
      </c>
      <c r="C638" s="45" t="s">
        <v>676</v>
      </c>
      <c r="D638" s="45" t="s">
        <v>703</v>
      </c>
      <c r="E638" s="45" t="s">
        <v>706</v>
      </c>
      <c r="F638" s="45" t="s">
        <v>129</v>
      </c>
      <c r="G638" s="45" t="s">
        <v>710</v>
      </c>
      <c r="H638" s="45" t="s">
        <v>27</v>
      </c>
      <c r="I638" s="45" t="s">
        <v>592</v>
      </c>
      <c r="J638" s="45">
        <v>104</v>
      </c>
      <c r="K638" s="45" t="s">
        <v>568</v>
      </c>
      <c r="L638" s="45" t="s">
        <v>133</v>
      </c>
      <c r="M638" s="45" t="s">
        <v>27</v>
      </c>
      <c r="N638" s="45">
        <v>20509645150</v>
      </c>
      <c r="O638" s="45" t="str">
        <f t="shared" si="65"/>
        <v>impedimentozarpe-query</v>
      </c>
      <c r="P638" s="45" t="s">
        <v>710</v>
      </c>
      <c r="Q638" s="46">
        <f t="shared" si="66"/>
        <v>145</v>
      </c>
      <c r="R638" s="46">
        <f t="shared" si="67"/>
        <v>122</v>
      </c>
      <c r="S638" t="str">
        <f>MID(P638,1,122)</f>
        <v>https://gateway-apim-test.vuce.gob.pe/pass-through-https-cert/cp2/impedimentozarpe-query/1.0/impedimentoszarpe/documentos?</v>
      </c>
      <c r="T638" t="s">
        <v>702</v>
      </c>
      <c r="U638" t="str">
        <f t="shared" si="68"/>
        <v>https://gateway-apim-test.vuce.gob.pe/pass-through-https-cert/cp2/impedimentozarpe-query/1.0/impedimentoszarpe/documentos?</v>
      </c>
      <c r="V638" t="s">
        <v>692</v>
      </c>
    </row>
    <row r="639" spans="2:22" x14ac:dyDescent="0.25">
      <c r="B639" s="45" t="s">
        <v>562</v>
      </c>
      <c r="C639" s="45" t="s">
        <v>676</v>
      </c>
      <c r="D639" s="45" t="s">
        <v>703</v>
      </c>
      <c r="E639" s="45" t="s">
        <v>201</v>
      </c>
      <c r="F639" s="45" t="s">
        <v>129</v>
      </c>
      <c r="G639" s="45" t="s">
        <v>711</v>
      </c>
      <c r="H639" s="45" t="s">
        <v>27</v>
      </c>
      <c r="I639" s="45" t="s">
        <v>592</v>
      </c>
      <c r="J639" s="45">
        <v>104</v>
      </c>
      <c r="K639" s="45" t="s">
        <v>568</v>
      </c>
      <c r="L639" s="45" t="s">
        <v>133</v>
      </c>
      <c r="M639" s="45" t="s">
        <v>27</v>
      </c>
      <c r="N639" s="45">
        <v>20509645150</v>
      </c>
      <c r="O639" s="45" t="str">
        <f t="shared" si="65"/>
        <v>impedimentozarpe-query</v>
      </c>
      <c r="P639" s="45" t="s">
        <v>711</v>
      </c>
      <c r="Q639" s="46">
        <f t="shared" si="66"/>
        <v>208</v>
      </c>
      <c r="R639" s="46">
        <f t="shared" si="67"/>
        <v>111</v>
      </c>
      <c r="S639" t="str">
        <f>MID(P639,1,111)</f>
        <v>https://gateway-apim-test.vuce.gob.pe/pass-through-https-cert/cp2/impedimentozarpe-query/1.0/impedimentoszarpe?</v>
      </c>
      <c r="T639" t="s">
        <v>712</v>
      </c>
      <c r="U639" t="str">
        <f t="shared" si="68"/>
        <v>https://gateway-apim-test.vuce.gob.pe/pass-through-https-cert/cp2/impedimentozarpe-query/1.0/impedimentoszarpe?</v>
      </c>
      <c r="V639" t="s">
        <v>692</v>
      </c>
    </row>
    <row r="640" spans="2:22" x14ac:dyDescent="0.25">
      <c r="B640" s="45" t="s">
        <v>562</v>
      </c>
      <c r="C640" s="45" t="s">
        <v>676</v>
      </c>
      <c r="D640" s="45" t="s">
        <v>703</v>
      </c>
      <c r="E640" s="45" t="s">
        <v>201</v>
      </c>
      <c r="F640" s="45" t="s">
        <v>129</v>
      </c>
      <c r="G640" s="45" t="s">
        <v>713</v>
      </c>
      <c r="H640" s="45" t="s">
        <v>27</v>
      </c>
      <c r="I640" s="45" t="s">
        <v>592</v>
      </c>
      <c r="J640" s="45">
        <v>104</v>
      </c>
      <c r="K640" s="45" t="s">
        <v>568</v>
      </c>
      <c r="L640" s="45" t="s">
        <v>133</v>
      </c>
      <c r="M640" s="45" t="s">
        <v>27</v>
      </c>
      <c r="N640" s="45">
        <v>20509645150</v>
      </c>
      <c r="O640" s="45" t="str">
        <f t="shared" si="65"/>
        <v>impedimentozarpe-query</v>
      </c>
      <c r="P640" s="45" t="s">
        <v>713</v>
      </c>
      <c r="Q640" s="46">
        <f t="shared" si="66"/>
        <v>231</v>
      </c>
      <c r="R640" s="46">
        <f t="shared" si="67"/>
        <v>111</v>
      </c>
      <c r="S640" t="str">
        <f>MID(P640,1,111)</f>
        <v>https://gateway-apim-test.vuce.gob.pe/pass-through-https-cert/cp2/impedimentozarpe-query/1.0/impedimentoszarpe?</v>
      </c>
      <c r="T640" t="s">
        <v>712</v>
      </c>
      <c r="U640" t="str">
        <f t="shared" si="68"/>
        <v>https://gateway-apim-test.vuce.gob.pe/pass-through-https-cert/cp2/impedimentozarpe-query/1.0/impedimentoszarpe?</v>
      </c>
      <c r="V640" t="s">
        <v>692</v>
      </c>
    </row>
    <row r="641" spans="1:22" x14ac:dyDescent="0.25">
      <c r="B641" s="45" t="s">
        <v>562</v>
      </c>
      <c r="C641" s="45" t="s">
        <v>676</v>
      </c>
      <c r="D641" s="45" t="s">
        <v>703</v>
      </c>
      <c r="E641" s="45" t="s">
        <v>176</v>
      </c>
      <c r="F641" s="45" t="s">
        <v>129</v>
      </c>
      <c r="G641" s="45" t="s">
        <v>714</v>
      </c>
      <c r="H641" s="45" t="s">
        <v>27</v>
      </c>
      <c r="I641" s="45" t="s">
        <v>592</v>
      </c>
      <c r="J641" s="45">
        <v>104</v>
      </c>
      <c r="K641" s="45" t="s">
        <v>568</v>
      </c>
      <c r="L641" s="45" t="s">
        <v>133</v>
      </c>
      <c r="M641" s="45" t="s">
        <v>27</v>
      </c>
      <c r="N641" s="45">
        <v>20509645150</v>
      </c>
      <c r="O641" s="45" t="str">
        <f t="shared" si="65"/>
        <v>impedimentozarpe-query</v>
      </c>
      <c r="P641" s="45" t="s">
        <v>714</v>
      </c>
      <c r="Q641" s="46">
        <f t="shared" si="66"/>
        <v>178</v>
      </c>
      <c r="R641" s="46">
        <f t="shared" si="67"/>
        <v>111</v>
      </c>
      <c r="S641" t="str">
        <f>MID(P641,1,111)</f>
        <v>https://gateway-apim-test.vuce.gob.pe/pass-through-https-cert/cp2/impedimentozarpe-query/1.0/impedimentoszarpe?</v>
      </c>
      <c r="T641" t="s">
        <v>712</v>
      </c>
      <c r="U641" t="str">
        <f t="shared" si="68"/>
        <v>https://gateway-apim-test.vuce.gob.pe/pass-through-https-cert/cp2/impedimentozarpe-query/1.0/impedimentoszarpe?</v>
      </c>
      <c r="V641" t="s">
        <v>692</v>
      </c>
    </row>
    <row r="642" spans="1:22" x14ac:dyDescent="0.25">
      <c r="B642" s="45" t="s">
        <v>562</v>
      </c>
      <c r="C642" s="45" t="s">
        <v>676</v>
      </c>
      <c r="D642" s="45" t="s">
        <v>703</v>
      </c>
      <c r="E642" s="45" t="s">
        <v>704</v>
      </c>
      <c r="F642" s="45" t="s">
        <v>129</v>
      </c>
      <c r="G642" s="45" t="s">
        <v>714</v>
      </c>
      <c r="H642" s="45" t="s">
        <v>27</v>
      </c>
      <c r="I642" s="45" t="s">
        <v>592</v>
      </c>
      <c r="J642" s="45">
        <v>104</v>
      </c>
      <c r="K642" s="45" t="s">
        <v>568</v>
      </c>
      <c r="L642" s="45" t="s">
        <v>133</v>
      </c>
      <c r="M642" s="45" t="s">
        <v>27</v>
      </c>
      <c r="N642" s="45">
        <v>20509645150</v>
      </c>
      <c r="O642" s="45" t="str">
        <f t="shared" ref="O642:O705" si="71">MID(G642,FIND("/cp2/",G642)+5,FIND("/",G642,FIND("/cp2/",G642)+5)-FIND("/cp2/",G642)-5)</f>
        <v>impedimentozarpe-query</v>
      </c>
      <c r="P642" s="45" t="s">
        <v>714</v>
      </c>
      <c r="Q642" s="46">
        <f t="shared" ref="Q642:Q705" si="72">LEN(P642)</f>
        <v>178</v>
      </c>
      <c r="R642" s="46">
        <f t="shared" ref="R642:R705" si="73">LEN(S642)</f>
        <v>111</v>
      </c>
      <c r="S642" t="str">
        <f>MID(P642,1,111)</f>
        <v>https://gateway-apim-test.vuce.gob.pe/pass-through-https-cert/cp2/impedimentozarpe-query/1.0/impedimentoszarpe?</v>
      </c>
      <c r="T642" t="s">
        <v>712</v>
      </c>
      <c r="U642" t="str">
        <f t="shared" si="68"/>
        <v>https://gateway-apim-test.vuce.gob.pe/pass-through-https-cert/cp2/impedimentozarpe-query/1.0/impedimentoszarpe?</v>
      </c>
      <c r="V642" t="s">
        <v>692</v>
      </c>
    </row>
    <row r="643" spans="1:22" x14ac:dyDescent="0.25">
      <c r="B643" s="45" t="s">
        <v>562</v>
      </c>
      <c r="C643" s="45" t="s">
        <v>676</v>
      </c>
      <c r="D643" s="45" t="s">
        <v>703</v>
      </c>
      <c r="E643" s="45" t="s">
        <v>199</v>
      </c>
      <c r="F643" s="45" t="s">
        <v>129</v>
      </c>
      <c r="G643" s="45" t="s">
        <v>715</v>
      </c>
      <c r="H643" s="45" t="s">
        <v>27</v>
      </c>
      <c r="I643" s="45" t="s">
        <v>592</v>
      </c>
      <c r="J643" s="45">
        <v>104</v>
      </c>
      <c r="K643" s="45" t="s">
        <v>568</v>
      </c>
      <c r="L643" s="45" t="s">
        <v>133</v>
      </c>
      <c r="M643" s="45" t="s">
        <v>27</v>
      </c>
      <c r="N643" s="45">
        <v>20509645150</v>
      </c>
      <c r="O643" s="45" t="str">
        <f t="shared" si="71"/>
        <v>impedimentozarpe-query</v>
      </c>
      <c r="P643" s="45" t="s">
        <v>715</v>
      </c>
      <c r="Q643" s="46">
        <f t="shared" si="72"/>
        <v>147</v>
      </c>
      <c r="R643" s="46">
        <f t="shared" si="73"/>
        <v>119</v>
      </c>
      <c r="S643" t="str">
        <f>MID(P643,1,119)</f>
        <v>https://gateway-apim-test.vuce.gob.pe/pass-through-https-cert/cp2/impedimentozarpe-query/1.0/impedimentoszarpe?imo=9250</v>
      </c>
      <c r="T643" t="s">
        <v>716</v>
      </c>
      <c r="U643" t="str">
        <f t="shared" ref="U643:U706" si="74">TRIM(T643)</f>
        <v>https://gateway-apim-test.vuce.gob.pe/pass-through-https-cert/cp2/impedimentozarpe-query/1.0/impedimentoszarpe?imo=9250</v>
      </c>
      <c r="V643" t="s">
        <v>692</v>
      </c>
    </row>
    <row r="644" spans="1:22" x14ac:dyDescent="0.25">
      <c r="B644" s="45" t="s">
        <v>562</v>
      </c>
      <c r="C644" s="45" t="s">
        <v>676</v>
      </c>
      <c r="D644" s="45" t="s">
        <v>703</v>
      </c>
      <c r="E644" s="45" t="s">
        <v>176</v>
      </c>
      <c r="F644" s="45" t="s">
        <v>129</v>
      </c>
      <c r="G644" s="45" t="s">
        <v>378</v>
      </c>
      <c r="H644" s="45" t="s">
        <v>27</v>
      </c>
      <c r="I644" s="45" t="s">
        <v>27</v>
      </c>
      <c r="J644" s="45" t="s">
        <v>27</v>
      </c>
      <c r="K644" s="45" t="s">
        <v>27</v>
      </c>
      <c r="L644" s="45" t="s">
        <v>133</v>
      </c>
      <c r="M644" s="45" t="s">
        <v>27</v>
      </c>
      <c r="N644" s="45" t="s">
        <v>27</v>
      </c>
      <c r="O644" s="45" t="str">
        <f t="shared" si="71"/>
        <v>translate</v>
      </c>
      <c r="P644" s="45" t="s">
        <v>378</v>
      </c>
      <c r="Q644" s="46">
        <f t="shared" si="72"/>
        <v>87</v>
      </c>
      <c r="R644" s="46">
        <f t="shared" si="73"/>
        <v>87</v>
      </c>
      <c r="S644" t="str">
        <f>+P644</f>
        <v>https://gateway-apim-test.vuce.gob.pe/pass-through-https-cert/cp2/translate/1.0/lang/es</v>
      </c>
      <c r="T644" t="s">
        <v>378</v>
      </c>
      <c r="U644" t="str">
        <f t="shared" si="74"/>
        <v>https://gateway-apim-test.vuce.gob.pe/pass-through-https-cert/cp2/translate/1.0/lang/es</v>
      </c>
      <c r="V644" t="s">
        <v>231</v>
      </c>
    </row>
    <row r="645" spans="1:22" x14ac:dyDescent="0.25">
      <c r="A645" t="s">
        <v>618</v>
      </c>
      <c r="B645" s="45" t="s">
        <v>562</v>
      </c>
      <c r="C645" s="45" t="s">
        <v>717</v>
      </c>
      <c r="D645" s="45" t="s">
        <v>27</v>
      </c>
      <c r="E645" s="45" t="s">
        <v>27</v>
      </c>
      <c r="F645" s="45" t="s">
        <v>129</v>
      </c>
      <c r="G645" s="45" t="s">
        <v>718</v>
      </c>
      <c r="H645" s="45" t="s">
        <v>27</v>
      </c>
      <c r="I645" s="45" t="s">
        <v>27</v>
      </c>
      <c r="J645" s="45" t="s">
        <v>27</v>
      </c>
      <c r="K645" s="45" t="s">
        <v>27</v>
      </c>
      <c r="L645" s="45" t="s">
        <v>234</v>
      </c>
      <c r="M645" s="45" t="s">
        <v>27</v>
      </c>
      <c r="N645" s="45" t="s">
        <v>27</v>
      </c>
      <c r="O645" s="45" t="e">
        <f t="shared" si="71"/>
        <v>#VALUE!</v>
      </c>
      <c r="P645" s="45" t="s">
        <v>718</v>
      </c>
      <c r="Q645" s="46">
        <f t="shared" si="72"/>
        <v>411</v>
      </c>
      <c r="R645" s="46">
        <f t="shared" si="73"/>
        <v>92</v>
      </c>
      <c r="S645" t="str">
        <f>MID(P645,1,92)</f>
        <v>https://authorize-test.vuce.gob.pe/auth2/realms/autenticacion2/protocol/openid-connect/auth?</v>
      </c>
      <c r="T645" t="s">
        <v>235</v>
      </c>
      <c r="U645" t="str">
        <f t="shared" si="74"/>
        <v>https://authorize-test.vuce.gob.pe/auth2/realms/autenticacion2/protocol/openid-connect/auth?</v>
      </c>
      <c r="V645" t="e">
        <v>#VALUE!</v>
      </c>
    </row>
    <row r="646" spans="1:22" x14ac:dyDescent="0.25">
      <c r="A646" t="s">
        <v>618</v>
      </c>
      <c r="B646" s="45" t="s">
        <v>562</v>
      </c>
      <c r="C646" s="45" t="s">
        <v>717</v>
      </c>
      <c r="D646" s="45" t="s">
        <v>27</v>
      </c>
      <c r="E646" s="45" t="s">
        <v>27</v>
      </c>
      <c r="F646" s="45" t="s">
        <v>142</v>
      </c>
      <c r="G646" s="45" t="s">
        <v>236</v>
      </c>
      <c r="H646" s="45" t="s">
        <v>27</v>
      </c>
      <c r="I646" s="45" t="s">
        <v>27</v>
      </c>
      <c r="J646" s="45" t="s">
        <v>27</v>
      </c>
      <c r="K646" s="45" t="s">
        <v>27</v>
      </c>
      <c r="L646" s="45" t="s">
        <v>237</v>
      </c>
      <c r="M646" s="45" t="s">
        <v>27</v>
      </c>
      <c r="N646" s="45" t="s">
        <v>27</v>
      </c>
      <c r="O646" s="45" t="e">
        <f t="shared" si="71"/>
        <v>#VALUE!</v>
      </c>
      <c r="P646" s="45" t="s">
        <v>236</v>
      </c>
      <c r="Q646" s="46">
        <f t="shared" si="72"/>
        <v>92</v>
      </c>
      <c r="R646" s="46">
        <f t="shared" si="73"/>
        <v>92</v>
      </c>
      <c r="S646" t="str">
        <f>+P646</f>
        <v>https://authorize-test.vuce.gob.pe/auth2/realms/autenticacion2/protocol/openid-connect/token</v>
      </c>
      <c r="T646" t="s">
        <v>236</v>
      </c>
      <c r="U646" t="str">
        <f t="shared" si="74"/>
        <v>https://authorize-test.vuce.gob.pe/auth2/realms/autenticacion2/protocol/openid-connect/token</v>
      </c>
      <c r="V646" t="e">
        <v>#VALUE!</v>
      </c>
    </row>
    <row r="647" spans="1:22" x14ac:dyDescent="0.25">
      <c r="A647" t="s">
        <v>618</v>
      </c>
      <c r="B647" s="45" t="s">
        <v>562</v>
      </c>
      <c r="C647" s="45" t="s">
        <v>717</v>
      </c>
      <c r="D647" s="45" t="s">
        <v>27</v>
      </c>
      <c r="E647" s="45" t="s">
        <v>27</v>
      </c>
      <c r="F647" s="45" t="s">
        <v>142</v>
      </c>
      <c r="G647" s="45" t="s">
        <v>238</v>
      </c>
      <c r="H647" s="45" t="s">
        <v>719</v>
      </c>
      <c r="I647" s="45" t="s">
        <v>27</v>
      </c>
      <c r="J647" s="45" t="s">
        <v>27</v>
      </c>
      <c r="K647" s="45" t="s">
        <v>27</v>
      </c>
      <c r="L647" s="45" t="s">
        <v>237</v>
      </c>
      <c r="M647" s="45" t="s">
        <v>145</v>
      </c>
      <c r="N647" s="45" t="s">
        <v>27</v>
      </c>
      <c r="O647" s="45" t="e">
        <f t="shared" si="71"/>
        <v>#VALUE!</v>
      </c>
      <c r="P647" s="45" t="s">
        <v>238</v>
      </c>
      <c r="Q647" s="46">
        <f t="shared" si="72"/>
        <v>137</v>
      </c>
      <c r="R647" s="46">
        <f t="shared" si="73"/>
        <v>137</v>
      </c>
      <c r="S647" t="str">
        <f>+P647</f>
        <v>https://gateway-apim-test.vuce.gob.pe/pass-through-https-cert/autenticacion2/authentication-common-api/1.0/keycloak/validate-public-token</v>
      </c>
      <c r="T647" t="s">
        <v>238</v>
      </c>
      <c r="U647" t="str">
        <f t="shared" si="74"/>
        <v>https://gateway-apim-test.vuce.gob.pe/pass-through-https-cert/autenticacion2/authentication-common-api/1.0/keycloak/validate-public-token</v>
      </c>
      <c r="V647" t="e">
        <v>#VALUE!</v>
      </c>
    </row>
    <row r="648" spans="1:22" x14ac:dyDescent="0.25">
      <c r="A648" t="s">
        <v>618</v>
      </c>
      <c r="B648" s="45" t="s">
        <v>562</v>
      </c>
      <c r="C648" s="45" t="s">
        <v>717</v>
      </c>
      <c r="D648" s="45" t="s">
        <v>27</v>
      </c>
      <c r="E648" s="45" t="s">
        <v>27</v>
      </c>
      <c r="F648" s="45" t="s">
        <v>142</v>
      </c>
      <c r="G648" s="45" t="s">
        <v>238</v>
      </c>
      <c r="H648" s="45" t="s">
        <v>719</v>
      </c>
      <c r="I648" s="45" t="s">
        <v>27</v>
      </c>
      <c r="J648" s="45" t="s">
        <v>27</v>
      </c>
      <c r="K648" s="45" t="s">
        <v>27</v>
      </c>
      <c r="L648" s="45" t="s">
        <v>237</v>
      </c>
      <c r="M648" s="45" t="s">
        <v>145</v>
      </c>
      <c r="N648" s="45" t="s">
        <v>27</v>
      </c>
      <c r="O648" s="45" t="e">
        <f t="shared" si="71"/>
        <v>#VALUE!</v>
      </c>
      <c r="P648" s="45" t="s">
        <v>238</v>
      </c>
      <c r="Q648" s="46">
        <f t="shared" si="72"/>
        <v>137</v>
      </c>
      <c r="R648" s="46">
        <f t="shared" si="73"/>
        <v>137</v>
      </c>
      <c r="S648" t="str">
        <f>+P648</f>
        <v>https://gateway-apim-test.vuce.gob.pe/pass-through-https-cert/autenticacion2/authentication-common-api/1.0/keycloak/validate-public-token</v>
      </c>
      <c r="T648" t="s">
        <v>238</v>
      </c>
      <c r="U648" t="str">
        <f t="shared" si="74"/>
        <v>https://gateway-apim-test.vuce.gob.pe/pass-through-https-cert/autenticacion2/authentication-common-api/1.0/keycloak/validate-public-token</v>
      </c>
      <c r="V648" t="e">
        <v>#VALUE!</v>
      </c>
    </row>
    <row r="649" spans="1:22" x14ac:dyDescent="0.25">
      <c r="A649" t="s">
        <v>618</v>
      </c>
      <c r="B649" s="45" t="s">
        <v>562</v>
      </c>
      <c r="C649" s="45" t="s">
        <v>717</v>
      </c>
      <c r="D649" s="45" t="s">
        <v>27</v>
      </c>
      <c r="E649" s="45" t="s">
        <v>27</v>
      </c>
      <c r="F649" s="45" t="s">
        <v>129</v>
      </c>
      <c r="G649" s="45" t="s">
        <v>245</v>
      </c>
      <c r="H649" s="45" t="s">
        <v>27</v>
      </c>
      <c r="I649" s="45" t="s">
        <v>720</v>
      </c>
      <c r="J649" s="45" t="s">
        <v>27</v>
      </c>
      <c r="K649" s="45" t="s">
        <v>27</v>
      </c>
      <c r="L649" s="45" t="s">
        <v>133</v>
      </c>
      <c r="M649" s="45" t="s">
        <v>27</v>
      </c>
      <c r="N649" s="45" t="s">
        <v>27</v>
      </c>
      <c r="O649" s="45" t="str">
        <f t="shared" si="71"/>
        <v>buzon</v>
      </c>
      <c r="P649" s="45" t="s">
        <v>245</v>
      </c>
      <c r="Q649" s="46">
        <f t="shared" si="72"/>
        <v>130</v>
      </c>
      <c r="R649" s="46">
        <f t="shared" si="73"/>
        <v>101</v>
      </c>
      <c r="S649" t="str">
        <f>MID(P649,1,101)</f>
        <v>https://gateway-apim-test.vuce.gob.pe/pass-through-https-cert/cp2/buzon/1.0/notificaciones/count/101?</v>
      </c>
      <c r="T649" t="s">
        <v>247</v>
      </c>
      <c r="U649" t="str">
        <f t="shared" si="74"/>
        <v>https://gateway-apim-test.vuce.gob.pe/pass-through-https-cert/cp2/buzon/1.0/notificaciones/count/101?</v>
      </c>
      <c r="V649" t="s">
        <v>175</v>
      </c>
    </row>
    <row r="650" spans="1:22" x14ac:dyDescent="0.25">
      <c r="A650" t="s">
        <v>618</v>
      </c>
      <c r="B650" s="45" t="s">
        <v>562</v>
      </c>
      <c r="C650" s="45" t="s">
        <v>717</v>
      </c>
      <c r="D650" s="45" t="s">
        <v>27</v>
      </c>
      <c r="E650" s="45" t="s">
        <v>27</v>
      </c>
      <c r="F650" s="45" t="s">
        <v>129</v>
      </c>
      <c r="G650" s="45" t="s">
        <v>721</v>
      </c>
      <c r="H650" s="45" t="s">
        <v>27</v>
      </c>
      <c r="I650" s="45" t="s">
        <v>722</v>
      </c>
      <c r="J650" s="45">
        <v>101</v>
      </c>
      <c r="K650" s="45" t="s">
        <v>244</v>
      </c>
      <c r="L650" s="45" t="s">
        <v>133</v>
      </c>
      <c r="M650" s="45" t="s">
        <v>27</v>
      </c>
      <c r="N650" s="45">
        <v>20100010136</v>
      </c>
      <c r="O650" s="45" t="str">
        <f t="shared" si="71"/>
        <v>buzon</v>
      </c>
      <c r="P650" s="45" t="s">
        <v>721</v>
      </c>
      <c r="Q650" s="46">
        <f t="shared" si="72"/>
        <v>130</v>
      </c>
      <c r="R650" s="46">
        <f t="shared" si="73"/>
        <v>104</v>
      </c>
      <c r="S650" t="str">
        <f>MID(P650,1,104)</f>
        <v>https://gateway-apim-test.vuce.gob.pe/pass-through-https-cert/cp2/buzon/1.0/notificaciones/embebbed/101?</v>
      </c>
      <c r="T650" t="s">
        <v>723</v>
      </c>
      <c r="U650" t="str">
        <f t="shared" si="74"/>
        <v>https://gateway-apim-test.vuce.gob.pe/pass-through-https-cert/cp2/buzon/1.0/notificaciones/embebbed/101?</v>
      </c>
      <c r="V650" t="s">
        <v>175</v>
      </c>
    </row>
    <row r="651" spans="1:22" x14ac:dyDescent="0.25">
      <c r="A651" t="s">
        <v>618</v>
      </c>
      <c r="B651" s="45" t="s">
        <v>562</v>
      </c>
      <c r="C651" s="45" t="s">
        <v>717</v>
      </c>
      <c r="D651" s="45" t="s">
        <v>27</v>
      </c>
      <c r="E651" s="45" t="s">
        <v>27</v>
      </c>
      <c r="F651" s="45" t="s">
        <v>129</v>
      </c>
      <c r="G651" s="45" t="s">
        <v>248</v>
      </c>
      <c r="H651" s="45" t="s">
        <v>27</v>
      </c>
      <c r="I651" s="45" t="s">
        <v>720</v>
      </c>
      <c r="J651" s="45" t="s">
        <v>27</v>
      </c>
      <c r="K651" s="45" t="s">
        <v>27</v>
      </c>
      <c r="L651" s="45" t="s">
        <v>133</v>
      </c>
      <c r="M651" s="45" t="s">
        <v>27</v>
      </c>
      <c r="N651" s="45" t="s">
        <v>27</v>
      </c>
      <c r="O651" s="45" t="str">
        <f t="shared" si="71"/>
        <v>cambioagencia-query</v>
      </c>
      <c r="P651" s="45" t="s">
        <v>248</v>
      </c>
      <c r="Q651" s="46">
        <f t="shared" si="72"/>
        <v>144</v>
      </c>
      <c r="R651" s="46">
        <f t="shared" si="73"/>
        <v>121</v>
      </c>
      <c r="S651" t="str">
        <f>MID(P651,1,121)</f>
        <v>https://gateway-apim-test.vuce.gob.pe/pass-through-https-cert/cp2/cambioagencia-query/1.0/cambioagencia/valida-pendiente?</v>
      </c>
      <c r="T651" t="s">
        <v>249</v>
      </c>
      <c r="U651" t="str">
        <f t="shared" si="74"/>
        <v>https://gateway-apim-test.vuce.gob.pe/pass-through-https-cert/cp2/cambioagencia-query/1.0/cambioagencia/valida-pendiente?</v>
      </c>
      <c r="V651" t="s">
        <v>250</v>
      </c>
    </row>
    <row r="652" spans="1:22" x14ac:dyDescent="0.25">
      <c r="A652" t="s">
        <v>618</v>
      </c>
      <c r="B652" s="45" t="s">
        <v>562</v>
      </c>
      <c r="C652" s="45" t="s">
        <v>717</v>
      </c>
      <c r="D652" s="45" t="s">
        <v>27</v>
      </c>
      <c r="E652" s="45" t="s">
        <v>27</v>
      </c>
      <c r="F652" s="45" t="s">
        <v>129</v>
      </c>
      <c r="G652" s="45" t="s">
        <v>370</v>
      </c>
      <c r="H652" s="45" t="s">
        <v>27</v>
      </c>
      <c r="I652" s="45" t="s">
        <v>724</v>
      </c>
      <c r="J652" s="45" t="s">
        <v>27</v>
      </c>
      <c r="K652" s="45" t="s">
        <v>27</v>
      </c>
      <c r="L652" s="45" t="s">
        <v>133</v>
      </c>
      <c r="M652" s="45" t="s">
        <v>27</v>
      </c>
      <c r="N652" s="45" t="s">
        <v>27</v>
      </c>
      <c r="O652" s="45" t="str">
        <f t="shared" si="71"/>
        <v>seguridad</v>
      </c>
      <c r="P652" s="45" t="s">
        <v>370</v>
      </c>
      <c r="Q652" s="46">
        <f t="shared" si="72"/>
        <v>133</v>
      </c>
      <c r="R652" s="46">
        <f t="shared" si="73"/>
        <v>93</v>
      </c>
      <c r="S652" t="str">
        <f>MID(P652,1,93)</f>
        <v>https://gateway-apim-test.vuce.gob.pe/pass-through-https-cert/cp2/seguridad/1.0/cuentas-vuce?</v>
      </c>
      <c r="T652" t="s">
        <v>372</v>
      </c>
      <c r="U652" t="str">
        <f t="shared" si="74"/>
        <v>https://gateway-apim-test.vuce.gob.pe/pass-through-https-cert/cp2/seguridad/1.0/cuentas-vuce?</v>
      </c>
      <c r="V652" t="s">
        <v>373</v>
      </c>
    </row>
    <row r="653" spans="1:22" x14ac:dyDescent="0.25">
      <c r="A653" t="s">
        <v>618</v>
      </c>
      <c r="B653" s="45" t="s">
        <v>562</v>
      </c>
      <c r="C653" s="45" t="s">
        <v>717</v>
      </c>
      <c r="D653" s="45" t="s">
        <v>27</v>
      </c>
      <c r="E653" s="45" t="s">
        <v>27</v>
      </c>
      <c r="F653" s="45" t="s">
        <v>129</v>
      </c>
      <c r="G653" s="45" t="s">
        <v>370</v>
      </c>
      <c r="H653" s="45" t="s">
        <v>27</v>
      </c>
      <c r="I653" s="45" t="s">
        <v>724</v>
      </c>
      <c r="J653" s="45" t="s">
        <v>27</v>
      </c>
      <c r="K653" s="45" t="s">
        <v>27</v>
      </c>
      <c r="L653" s="45" t="s">
        <v>133</v>
      </c>
      <c r="M653" s="45" t="s">
        <v>27</v>
      </c>
      <c r="N653" s="45" t="s">
        <v>27</v>
      </c>
      <c r="O653" s="45" t="str">
        <f t="shared" si="71"/>
        <v>seguridad</v>
      </c>
      <c r="P653" s="45" t="s">
        <v>370</v>
      </c>
      <c r="Q653" s="46">
        <f t="shared" si="72"/>
        <v>133</v>
      </c>
      <c r="R653" s="46">
        <f t="shared" si="73"/>
        <v>93</v>
      </c>
      <c r="S653" t="str">
        <f>MID(P653,1,93)</f>
        <v>https://gateway-apim-test.vuce.gob.pe/pass-through-https-cert/cp2/seguridad/1.0/cuentas-vuce?</v>
      </c>
      <c r="T653" t="s">
        <v>372</v>
      </c>
      <c r="U653" t="str">
        <f t="shared" si="74"/>
        <v>https://gateway-apim-test.vuce.gob.pe/pass-through-https-cert/cp2/seguridad/1.0/cuentas-vuce?</v>
      </c>
      <c r="V653" t="s">
        <v>373</v>
      </c>
    </row>
    <row r="654" spans="1:22" x14ac:dyDescent="0.25">
      <c r="A654" t="s">
        <v>618</v>
      </c>
      <c r="B654" s="45" t="s">
        <v>562</v>
      </c>
      <c r="C654" s="45" t="s">
        <v>717</v>
      </c>
      <c r="D654" s="45" t="s">
        <v>27</v>
      </c>
      <c r="E654" s="45" t="s">
        <v>27</v>
      </c>
      <c r="F654" s="45" t="s">
        <v>129</v>
      </c>
      <c r="G654" s="45" t="s">
        <v>374</v>
      </c>
      <c r="H654" s="45" t="s">
        <v>27</v>
      </c>
      <c r="I654" s="45" t="s">
        <v>720</v>
      </c>
      <c r="J654" s="45" t="s">
        <v>27</v>
      </c>
      <c r="K654" s="45" t="s">
        <v>27</v>
      </c>
      <c r="L654" s="45" t="s">
        <v>133</v>
      </c>
      <c r="M654" s="45" t="s">
        <v>27</v>
      </c>
      <c r="N654" s="45" t="s">
        <v>27</v>
      </c>
      <c r="O654" s="45" t="str">
        <f t="shared" si="71"/>
        <v>seguridad</v>
      </c>
      <c r="P654" s="45" t="s">
        <v>374</v>
      </c>
      <c r="Q654" s="46">
        <f t="shared" si="72"/>
        <v>92</v>
      </c>
      <c r="R654" s="46">
        <f t="shared" si="73"/>
        <v>92</v>
      </c>
      <c r="S654" t="str">
        <f>+P654</f>
        <v>https://gateway-apim-test.vuce.gob.pe/pass-through-https-cert/cp2/seguridad/1.0/perfiles/101</v>
      </c>
      <c r="T654" t="s">
        <v>374</v>
      </c>
      <c r="U654" t="str">
        <f t="shared" si="74"/>
        <v>https://gateway-apim-test.vuce.gob.pe/pass-through-https-cert/cp2/seguridad/1.0/perfiles/101</v>
      </c>
      <c r="V654" t="s">
        <v>373</v>
      </c>
    </row>
    <row r="655" spans="1:22" x14ac:dyDescent="0.25">
      <c r="A655" t="s">
        <v>618</v>
      </c>
      <c r="B655" s="45" t="s">
        <v>562</v>
      </c>
      <c r="C655" s="45" t="s">
        <v>717</v>
      </c>
      <c r="D655" s="45" t="s">
        <v>27</v>
      </c>
      <c r="E655" s="45" t="s">
        <v>27</v>
      </c>
      <c r="F655" s="45" t="s">
        <v>129</v>
      </c>
      <c r="G655" s="45" t="s">
        <v>375</v>
      </c>
      <c r="H655" s="45" t="s">
        <v>27</v>
      </c>
      <c r="I655" s="45" t="s">
        <v>725</v>
      </c>
      <c r="J655" s="45" t="s">
        <v>27</v>
      </c>
      <c r="K655" s="45" t="s">
        <v>27</v>
      </c>
      <c r="L655" s="45" t="s">
        <v>133</v>
      </c>
      <c r="M655" s="45" t="s">
        <v>27</v>
      </c>
      <c r="N655" s="45" t="s">
        <v>27</v>
      </c>
      <c r="O655" s="45" t="str">
        <f t="shared" si="71"/>
        <v>seguridad</v>
      </c>
      <c r="P655" s="45" t="s">
        <v>375</v>
      </c>
      <c r="Q655" s="46">
        <f t="shared" si="72"/>
        <v>107</v>
      </c>
      <c r="R655" s="46">
        <f t="shared" si="73"/>
        <v>95</v>
      </c>
      <c r="S655" t="str">
        <f>MID(P655,1,95)</f>
        <v>https://gateway-apim-test.vuce.gob.pe/pass-through-https-cert/cp2/seguridad/1.0/roles-permisos?</v>
      </c>
      <c r="T655" t="s">
        <v>377</v>
      </c>
      <c r="U655" t="str">
        <f t="shared" si="74"/>
        <v>https://gateway-apim-test.vuce.gob.pe/pass-through-https-cert/cp2/seguridad/1.0/roles-permisos?</v>
      </c>
      <c r="V655" t="s">
        <v>373</v>
      </c>
    </row>
    <row r="656" spans="1:22" x14ac:dyDescent="0.25">
      <c r="A656" t="s">
        <v>618</v>
      </c>
      <c r="B656" s="45" t="s">
        <v>562</v>
      </c>
      <c r="C656" s="45" t="s">
        <v>717</v>
      </c>
      <c r="D656" s="45" t="s">
        <v>27</v>
      </c>
      <c r="E656" s="45" t="s">
        <v>27</v>
      </c>
      <c r="F656" s="45" t="s">
        <v>129</v>
      </c>
      <c r="G656" s="45" t="s">
        <v>378</v>
      </c>
      <c r="H656" s="45" t="s">
        <v>27</v>
      </c>
      <c r="I656" s="45" t="s">
        <v>27</v>
      </c>
      <c r="J656" s="45" t="s">
        <v>27</v>
      </c>
      <c r="K656" s="45" t="s">
        <v>27</v>
      </c>
      <c r="L656" s="45" t="s">
        <v>133</v>
      </c>
      <c r="M656" s="45" t="s">
        <v>27</v>
      </c>
      <c r="N656" s="45" t="s">
        <v>27</v>
      </c>
      <c r="O656" s="45" t="str">
        <f t="shared" si="71"/>
        <v>translate</v>
      </c>
      <c r="P656" s="45" t="s">
        <v>378</v>
      </c>
      <c r="Q656" s="46">
        <f t="shared" si="72"/>
        <v>87</v>
      </c>
      <c r="R656" s="46">
        <f t="shared" si="73"/>
        <v>87</v>
      </c>
      <c r="S656" t="str">
        <f>+P656</f>
        <v>https://gateway-apim-test.vuce.gob.pe/pass-through-https-cert/cp2/translate/1.0/lang/es</v>
      </c>
      <c r="T656" t="s">
        <v>378</v>
      </c>
      <c r="U656" t="str">
        <f t="shared" si="74"/>
        <v>https://gateway-apim-test.vuce.gob.pe/pass-through-https-cert/cp2/translate/1.0/lang/es</v>
      </c>
      <c r="V656" t="s">
        <v>231</v>
      </c>
    </row>
    <row r="657" spans="1:22" x14ac:dyDescent="0.25">
      <c r="A657" t="s">
        <v>618</v>
      </c>
      <c r="B657" s="45" t="s">
        <v>562</v>
      </c>
      <c r="C657" s="45" t="s">
        <v>717</v>
      </c>
      <c r="D657" s="45" t="s">
        <v>27</v>
      </c>
      <c r="E657" s="45" t="s">
        <v>27</v>
      </c>
      <c r="F657" s="45" t="s">
        <v>142</v>
      </c>
      <c r="G657" s="45" t="s">
        <v>379</v>
      </c>
      <c r="H657" s="45" t="s">
        <v>726</v>
      </c>
      <c r="I657" s="45" t="s">
        <v>27</v>
      </c>
      <c r="J657" s="45" t="s">
        <v>27</v>
      </c>
      <c r="K657" s="45" t="s">
        <v>27</v>
      </c>
      <c r="L657" s="45" t="s">
        <v>237</v>
      </c>
      <c r="M657" s="45" t="s">
        <v>381</v>
      </c>
      <c r="N657" s="45" t="s">
        <v>27</v>
      </c>
      <c r="O657" s="45" t="e">
        <f t="shared" si="71"/>
        <v>#VALUE!</v>
      </c>
      <c r="P657" s="45" t="s">
        <v>379</v>
      </c>
      <c r="Q657" s="46">
        <f t="shared" si="72"/>
        <v>38</v>
      </c>
      <c r="R657" s="46">
        <f t="shared" si="73"/>
        <v>38</v>
      </c>
      <c r="S657" t="str">
        <f>+P657</f>
        <v>https://landing-test.vuce.gob.pe/clm10</v>
      </c>
      <c r="T657" t="s">
        <v>379</v>
      </c>
      <c r="U657" t="str">
        <f t="shared" si="74"/>
        <v>https://landing-test.vuce.gob.pe/clm10</v>
      </c>
      <c r="V657" t="e">
        <v>#VALUE!</v>
      </c>
    </row>
    <row r="658" spans="1:22" x14ac:dyDescent="0.25">
      <c r="A658" t="s">
        <v>618</v>
      </c>
      <c r="B658" s="45" t="s">
        <v>562</v>
      </c>
      <c r="C658" s="45" t="s">
        <v>717</v>
      </c>
      <c r="D658" s="45" t="s">
        <v>27</v>
      </c>
      <c r="E658" s="45" t="s">
        <v>27</v>
      </c>
      <c r="F658" s="45" t="s">
        <v>129</v>
      </c>
      <c r="G658" s="45" t="s">
        <v>727</v>
      </c>
      <c r="H658" s="45" t="s">
        <v>27</v>
      </c>
      <c r="I658" s="45" t="s">
        <v>27</v>
      </c>
      <c r="J658" s="45" t="s">
        <v>27</v>
      </c>
      <c r="K658" s="45" t="s">
        <v>27</v>
      </c>
      <c r="L658" s="45" t="s">
        <v>234</v>
      </c>
      <c r="M658" s="45" t="s">
        <v>27</v>
      </c>
      <c r="N658" s="45" t="s">
        <v>27</v>
      </c>
      <c r="O658" s="45" t="e">
        <f t="shared" si="71"/>
        <v>#VALUE!</v>
      </c>
      <c r="P658" s="45" t="s">
        <v>727</v>
      </c>
      <c r="Q658" s="46">
        <f t="shared" si="72"/>
        <v>53</v>
      </c>
      <c r="R658" s="46">
        <f t="shared" si="73"/>
        <v>53</v>
      </c>
      <c r="S658" t="str">
        <f>+P658</f>
        <v>https://landing-test.vuce.gob.pe/cp2/buzonelectronico</v>
      </c>
      <c r="T658" t="s">
        <v>727</v>
      </c>
      <c r="U658" t="str">
        <f t="shared" si="74"/>
        <v>https://landing-test.vuce.gob.pe/cp2/buzonelectronico</v>
      </c>
      <c r="V658" t="e">
        <v>#VALUE!</v>
      </c>
    </row>
    <row r="659" spans="1:22" x14ac:dyDescent="0.25">
      <c r="A659" t="s">
        <v>618</v>
      </c>
      <c r="B659" s="45" t="s">
        <v>562</v>
      </c>
      <c r="C659" s="45" t="s">
        <v>728</v>
      </c>
      <c r="D659" s="45" t="s">
        <v>729</v>
      </c>
      <c r="E659" s="45" t="s">
        <v>730</v>
      </c>
      <c r="F659" s="45" t="s">
        <v>129</v>
      </c>
      <c r="G659" s="45" t="s">
        <v>668</v>
      </c>
      <c r="H659" s="45" t="s">
        <v>27</v>
      </c>
      <c r="I659" s="45" t="s">
        <v>258</v>
      </c>
      <c r="J659" s="45">
        <v>110</v>
      </c>
      <c r="K659" s="45" t="s">
        <v>259</v>
      </c>
      <c r="L659" s="45" t="s">
        <v>133</v>
      </c>
      <c r="M659" s="45" t="s">
        <v>27</v>
      </c>
      <c r="N659" s="45">
        <v>20509645150</v>
      </c>
      <c r="O659" s="45" t="str">
        <f t="shared" si="71"/>
        <v>comunes-query</v>
      </c>
      <c r="P659" s="45" t="s">
        <v>668</v>
      </c>
      <c r="Q659" s="46">
        <f t="shared" si="72"/>
        <v>118</v>
      </c>
      <c r="R659" s="46">
        <f t="shared" si="73"/>
        <v>101</v>
      </c>
      <c r="S659" t="str">
        <f>MID(P659,1,101)</f>
        <v>https://gateway-apim-test.vuce.gob.pe/pass-through-https-cert/cp2/comunes-query/1.0/master/allByCode?</v>
      </c>
      <c r="T659" t="s">
        <v>264</v>
      </c>
      <c r="U659" t="str">
        <f t="shared" si="74"/>
        <v>https://gateway-apim-test.vuce.gob.pe/pass-through-https-cert/cp2/comunes-query/1.0/master/allByCode?</v>
      </c>
      <c r="V659" t="s">
        <v>39</v>
      </c>
    </row>
    <row r="660" spans="1:22" x14ac:dyDescent="0.25">
      <c r="A660" t="s">
        <v>618</v>
      </c>
      <c r="B660" s="45" t="s">
        <v>562</v>
      </c>
      <c r="C660" s="45" t="s">
        <v>728</v>
      </c>
      <c r="D660" s="45" t="s">
        <v>729</v>
      </c>
      <c r="E660" s="45" t="s">
        <v>730</v>
      </c>
      <c r="F660" s="45" t="s">
        <v>129</v>
      </c>
      <c r="G660" s="45" t="s">
        <v>263</v>
      </c>
      <c r="H660" s="45" t="s">
        <v>27</v>
      </c>
      <c r="I660" s="45" t="s">
        <v>258</v>
      </c>
      <c r="J660" s="45">
        <v>110</v>
      </c>
      <c r="K660" s="45" t="s">
        <v>259</v>
      </c>
      <c r="L660" s="45" t="s">
        <v>133</v>
      </c>
      <c r="M660" s="45" t="s">
        <v>27</v>
      </c>
      <c r="N660" s="45">
        <v>20509645150</v>
      </c>
      <c r="O660" s="45" t="str">
        <f t="shared" si="71"/>
        <v>comunes-query</v>
      </c>
      <c r="P660" s="45" t="s">
        <v>263</v>
      </c>
      <c r="Q660" s="46">
        <f t="shared" si="72"/>
        <v>114</v>
      </c>
      <c r="R660" s="46">
        <f t="shared" si="73"/>
        <v>101</v>
      </c>
      <c r="S660" t="str">
        <f>MID(P660,1,101)</f>
        <v>https://gateway-apim-test.vuce.gob.pe/pass-through-https-cert/cp2/comunes-query/1.0/master/allByCode?</v>
      </c>
      <c r="T660" t="s">
        <v>264</v>
      </c>
      <c r="U660" t="str">
        <f t="shared" si="74"/>
        <v>https://gateway-apim-test.vuce.gob.pe/pass-through-https-cert/cp2/comunes-query/1.0/master/allByCode?</v>
      </c>
      <c r="V660" t="s">
        <v>39</v>
      </c>
    </row>
    <row r="661" spans="1:22" x14ac:dyDescent="0.25">
      <c r="A661" t="s">
        <v>618</v>
      </c>
      <c r="B661" s="45" t="s">
        <v>562</v>
      </c>
      <c r="C661" s="45" t="s">
        <v>728</v>
      </c>
      <c r="D661" s="45" t="s">
        <v>729</v>
      </c>
      <c r="E661" s="45" t="s">
        <v>730</v>
      </c>
      <c r="F661" s="45" t="s">
        <v>129</v>
      </c>
      <c r="G661" s="45" t="s">
        <v>574</v>
      </c>
      <c r="H661" s="45" t="s">
        <v>27</v>
      </c>
      <c r="I661" s="45" t="s">
        <v>258</v>
      </c>
      <c r="J661" s="45">
        <v>110</v>
      </c>
      <c r="K661" s="45" t="s">
        <v>259</v>
      </c>
      <c r="L661" s="45" t="s">
        <v>133</v>
      </c>
      <c r="M661" s="45" t="s">
        <v>27</v>
      </c>
      <c r="N661" s="45">
        <v>20509645150</v>
      </c>
      <c r="O661" s="45" t="str">
        <f t="shared" si="71"/>
        <v>comunes-query</v>
      </c>
      <c r="P661" s="45" t="s">
        <v>574</v>
      </c>
      <c r="Q661" s="46">
        <f t="shared" si="72"/>
        <v>114</v>
      </c>
      <c r="R661" s="46">
        <f t="shared" si="73"/>
        <v>101</v>
      </c>
      <c r="S661" t="str">
        <f>MID(P661,1,101)</f>
        <v>https://gateway-apim-test.vuce.gob.pe/pass-through-https-cert/cp2/comunes-query/1.0/master/allByCode?</v>
      </c>
      <c r="T661" t="s">
        <v>264</v>
      </c>
      <c r="U661" t="str">
        <f t="shared" si="74"/>
        <v>https://gateway-apim-test.vuce.gob.pe/pass-through-https-cert/cp2/comunes-query/1.0/master/allByCode?</v>
      </c>
      <c r="V661" t="s">
        <v>39</v>
      </c>
    </row>
    <row r="662" spans="1:22" x14ac:dyDescent="0.25">
      <c r="A662" t="s">
        <v>618</v>
      </c>
      <c r="B662" s="45" t="s">
        <v>562</v>
      </c>
      <c r="C662" s="45" t="s">
        <v>728</v>
      </c>
      <c r="D662" s="45" t="s">
        <v>729</v>
      </c>
      <c r="E662" s="45" t="s">
        <v>730</v>
      </c>
      <c r="F662" s="45" t="s">
        <v>129</v>
      </c>
      <c r="G662" s="45" t="s">
        <v>575</v>
      </c>
      <c r="H662" s="45" t="s">
        <v>27</v>
      </c>
      <c r="I662" s="45" t="s">
        <v>258</v>
      </c>
      <c r="J662" s="45">
        <v>110</v>
      </c>
      <c r="K662" s="45" t="s">
        <v>259</v>
      </c>
      <c r="L662" s="45" t="s">
        <v>133</v>
      </c>
      <c r="M662" s="45" t="s">
        <v>27</v>
      </c>
      <c r="N662" s="45">
        <v>20509645150</v>
      </c>
      <c r="O662" s="45" t="str">
        <f t="shared" si="71"/>
        <v>comunes-query</v>
      </c>
      <c r="P662" s="45" t="s">
        <v>575</v>
      </c>
      <c r="Q662" s="46">
        <f t="shared" si="72"/>
        <v>117</v>
      </c>
      <c r="R662" s="46">
        <f t="shared" si="73"/>
        <v>101</v>
      </c>
      <c r="S662" t="str">
        <f>MID(P662,1,101)</f>
        <v>https://gateway-apim-test.vuce.gob.pe/pass-through-https-cert/cp2/comunes-query/1.0/master/allByCode?</v>
      </c>
      <c r="T662" t="s">
        <v>264</v>
      </c>
      <c r="U662" t="str">
        <f t="shared" si="74"/>
        <v>https://gateway-apim-test.vuce.gob.pe/pass-through-https-cert/cp2/comunes-query/1.0/master/allByCode?</v>
      </c>
      <c r="V662" t="s">
        <v>39</v>
      </c>
    </row>
    <row r="663" spans="1:22" x14ac:dyDescent="0.25">
      <c r="A663" t="s">
        <v>618</v>
      </c>
      <c r="B663" s="45" t="s">
        <v>562</v>
      </c>
      <c r="C663" s="45" t="s">
        <v>728</v>
      </c>
      <c r="D663" s="45" t="s">
        <v>729</v>
      </c>
      <c r="E663" s="45" t="s">
        <v>730</v>
      </c>
      <c r="F663" s="45" t="s">
        <v>129</v>
      </c>
      <c r="G663" s="45" t="s">
        <v>335</v>
      </c>
      <c r="H663" s="45" t="s">
        <v>27</v>
      </c>
      <c r="I663" s="45" t="s">
        <v>258</v>
      </c>
      <c r="J663" s="45">
        <v>110</v>
      </c>
      <c r="K663" s="45" t="s">
        <v>259</v>
      </c>
      <c r="L663" s="45" t="s">
        <v>133</v>
      </c>
      <c r="M663" s="45" t="s">
        <v>27</v>
      </c>
      <c r="N663" s="45">
        <v>20509645150</v>
      </c>
      <c r="O663" s="45" t="str">
        <f t="shared" si="71"/>
        <v>gestionduenave-query</v>
      </c>
      <c r="P663" s="45" t="s">
        <v>335</v>
      </c>
      <c r="Q663" s="46">
        <f t="shared" si="72"/>
        <v>115</v>
      </c>
      <c r="R663" s="46">
        <f t="shared" si="73"/>
        <v>115</v>
      </c>
      <c r="S663" t="str">
        <f t="shared" ref="S663:S668" si="75">+P663</f>
        <v>https://gateway-apim-test.vuce.gob.pe/pass-through-https-cert/cp2/gestionduenave-query/1.0/escalas/puertos/nacional</v>
      </c>
      <c r="T663" t="s">
        <v>335</v>
      </c>
      <c r="U663" t="str">
        <f t="shared" si="74"/>
        <v>https://gateway-apim-test.vuce.gob.pe/pass-through-https-cert/cp2/gestionduenave-query/1.0/escalas/puertos/nacional</v>
      </c>
      <c r="V663" t="s">
        <v>72</v>
      </c>
    </row>
    <row r="664" spans="1:22" x14ac:dyDescent="0.25">
      <c r="A664" t="s">
        <v>618</v>
      </c>
      <c r="B664" s="45" t="s">
        <v>562</v>
      </c>
      <c r="C664" s="45" t="s">
        <v>728</v>
      </c>
      <c r="D664" s="45" t="s">
        <v>729</v>
      </c>
      <c r="E664" s="45" t="s">
        <v>730</v>
      </c>
      <c r="F664" s="45" t="s">
        <v>129</v>
      </c>
      <c r="G664" s="45" t="s">
        <v>344</v>
      </c>
      <c r="H664" s="45" t="s">
        <v>27</v>
      </c>
      <c r="I664" s="45" t="s">
        <v>258</v>
      </c>
      <c r="J664" s="45">
        <v>110</v>
      </c>
      <c r="K664" s="45" t="s">
        <v>259</v>
      </c>
      <c r="L664" s="45" t="s">
        <v>133</v>
      </c>
      <c r="M664" s="45" t="s">
        <v>27</v>
      </c>
      <c r="N664" s="45">
        <v>20509645150</v>
      </c>
      <c r="O664" s="45" t="str">
        <f t="shared" si="71"/>
        <v>gestionduenave-query</v>
      </c>
      <c r="P664" s="45" t="s">
        <v>344</v>
      </c>
      <c r="Q664" s="46">
        <f t="shared" si="72"/>
        <v>97</v>
      </c>
      <c r="R664" s="46">
        <f t="shared" si="73"/>
        <v>97</v>
      </c>
      <c r="S664" t="str">
        <f t="shared" si="75"/>
        <v>https://gateway-apim-test.vuce.gob.pe/pass-through-https-cert/cp2/gestionduenave-query/1.0/motivo</v>
      </c>
      <c r="T664" t="s">
        <v>344</v>
      </c>
      <c r="U664" t="str">
        <f t="shared" si="74"/>
        <v>https://gateway-apim-test.vuce.gob.pe/pass-through-https-cert/cp2/gestionduenave-query/1.0/motivo</v>
      </c>
      <c r="V664" t="s">
        <v>72</v>
      </c>
    </row>
    <row r="665" spans="1:22" x14ac:dyDescent="0.25">
      <c r="A665" t="s">
        <v>618</v>
      </c>
      <c r="B665" s="45" t="s">
        <v>562</v>
      </c>
      <c r="C665" s="45" t="s">
        <v>728</v>
      </c>
      <c r="D665" s="45" t="s">
        <v>729</v>
      </c>
      <c r="E665" s="45" t="s">
        <v>730</v>
      </c>
      <c r="F665" s="45" t="s">
        <v>129</v>
      </c>
      <c r="G665" s="45" t="s">
        <v>669</v>
      </c>
      <c r="H665" s="45" t="s">
        <v>27</v>
      </c>
      <c r="I665" s="45" t="s">
        <v>258</v>
      </c>
      <c r="J665" s="45">
        <v>110</v>
      </c>
      <c r="K665" s="45" t="s">
        <v>259</v>
      </c>
      <c r="L665" s="45" t="s">
        <v>133</v>
      </c>
      <c r="M665" s="45" t="s">
        <v>27</v>
      </c>
      <c r="N665" s="45">
        <v>20509645150</v>
      </c>
      <c r="O665" s="45" t="str">
        <f t="shared" si="71"/>
        <v>puerto-query</v>
      </c>
      <c r="P665" s="45" t="s">
        <v>669</v>
      </c>
      <c r="Q665" s="46">
        <f t="shared" si="72"/>
        <v>100</v>
      </c>
      <c r="R665" s="46">
        <f t="shared" si="73"/>
        <v>100</v>
      </c>
      <c r="S665" t="str">
        <f t="shared" si="75"/>
        <v>https://gateway-apim-test.vuce.gob.pe/pass-through-https-cert/cp2/puerto-query/1.0/dicapipuerto/zona</v>
      </c>
      <c r="T665" t="s">
        <v>669</v>
      </c>
      <c r="U665" t="str">
        <f t="shared" si="74"/>
        <v>https://gateway-apim-test.vuce.gob.pe/pass-through-https-cert/cp2/puerto-query/1.0/dicapipuerto/zona</v>
      </c>
      <c r="V665" t="s">
        <v>670</v>
      </c>
    </row>
    <row r="666" spans="1:22" x14ac:dyDescent="0.25">
      <c r="A666" t="s">
        <v>618</v>
      </c>
      <c r="B666" s="45" t="s">
        <v>562</v>
      </c>
      <c r="C666" s="45" t="s">
        <v>728</v>
      </c>
      <c r="D666" s="45" t="s">
        <v>729</v>
      </c>
      <c r="E666" s="45" t="s">
        <v>730</v>
      </c>
      <c r="F666" s="45" t="s">
        <v>142</v>
      </c>
      <c r="G666" s="45" t="s">
        <v>364</v>
      </c>
      <c r="H666" s="45" t="s">
        <v>731</v>
      </c>
      <c r="I666" s="45" t="s">
        <v>258</v>
      </c>
      <c r="J666" s="45">
        <v>110</v>
      </c>
      <c r="K666" s="45" t="s">
        <v>259</v>
      </c>
      <c r="L666" s="45" t="s">
        <v>133</v>
      </c>
      <c r="M666" s="45" t="s">
        <v>145</v>
      </c>
      <c r="N666" s="45">
        <v>20509645150</v>
      </c>
      <c r="O666" s="45" t="str">
        <f t="shared" si="71"/>
        <v>reportes</v>
      </c>
      <c r="P666" s="45" t="s">
        <v>364</v>
      </c>
      <c r="Q666" s="46">
        <f t="shared" si="72"/>
        <v>98</v>
      </c>
      <c r="R666" s="46">
        <f t="shared" si="73"/>
        <v>98</v>
      </c>
      <c r="S666" t="str">
        <f t="shared" si="75"/>
        <v>https://gateway-apim-test.vuce.gob.pe/pass-through-https-cert/cp2/reportes/1.0/generate/format/pdf</v>
      </c>
      <c r="T666" t="s">
        <v>364</v>
      </c>
      <c r="U666" t="str">
        <f t="shared" si="74"/>
        <v>https://gateway-apim-test.vuce.gob.pe/pass-through-https-cert/cp2/reportes/1.0/generate/format/pdf</v>
      </c>
      <c r="V666" t="s">
        <v>366</v>
      </c>
    </row>
    <row r="667" spans="1:22" x14ac:dyDescent="0.25">
      <c r="A667" t="s">
        <v>618</v>
      </c>
      <c r="B667" s="45" t="s">
        <v>562</v>
      </c>
      <c r="C667" s="45" t="s">
        <v>728</v>
      </c>
      <c r="D667" s="45" t="s">
        <v>729</v>
      </c>
      <c r="E667" s="45" t="s">
        <v>730</v>
      </c>
      <c r="F667" s="45" t="s">
        <v>129</v>
      </c>
      <c r="G667" s="45" t="s">
        <v>378</v>
      </c>
      <c r="H667" s="45" t="s">
        <v>27</v>
      </c>
      <c r="I667" s="45" t="s">
        <v>27</v>
      </c>
      <c r="J667" s="45" t="s">
        <v>27</v>
      </c>
      <c r="K667" s="45" t="s">
        <v>27</v>
      </c>
      <c r="L667" s="45" t="s">
        <v>133</v>
      </c>
      <c r="M667" s="45" t="s">
        <v>27</v>
      </c>
      <c r="N667" s="45" t="s">
        <v>27</v>
      </c>
      <c r="O667" s="45" t="str">
        <f t="shared" si="71"/>
        <v>translate</v>
      </c>
      <c r="P667" s="45" t="s">
        <v>378</v>
      </c>
      <c r="Q667" s="46">
        <f t="shared" si="72"/>
        <v>87</v>
      </c>
      <c r="R667" s="46">
        <f t="shared" si="73"/>
        <v>87</v>
      </c>
      <c r="S667" t="str">
        <f t="shared" si="75"/>
        <v>https://gateway-apim-test.vuce.gob.pe/pass-through-https-cert/cp2/translate/1.0/lang/es</v>
      </c>
      <c r="T667" t="s">
        <v>378</v>
      </c>
      <c r="U667" t="str">
        <f t="shared" si="74"/>
        <v>https://gateway-apim-test.vuce.gob.pe/pass-through-https-cert/cp2/translate/1.0/lang/es</v>
      </c>
      <c r="V667" t="s">
        <v>231</v>
      </c>
    </row>
    <row r="668" spans="1:22" x14ac:dyDescent="0.25">
      <c r="A668" t="s">
        <v>20</v>
      </c>
      <c r="B668" s="45" t="s">
        <v>562</v>
      </c>
      <c r="C668" s="50" t="s">
        <v>732</v>
      </c>
      <c r="D668" s="50" t="s">
        <v>733</v>
      </c>
      <c r="E668" s="50" t="s">
        <v>176</v>
      </c>
      <c r="F668" s="50" t="s">
        <v>734</v>
      </c>
      <c r="G668" s="45" t="s">
        <v>378</v>
      </c>
      <c r="H668" s="45" t="s">
        <v>27</v>
      </c>
      <c r="I668" s="45" t="s">
        <v>27</v>
      </c>
      <c r="J668" s="45" t="s">
        <v>27</v>
      </c>
      <c r="K668" s="45" t="s">
        <v>27</v>
      </c>
      <c r="L668" s="45" t="s">
        <v>133</v>
      </c>
      <c r="M668" s="45" t="s">
        <v>27</v>
      </c>
      <c r="N668" s="45" t="s">
        <v>27</v>
      </c>
      <c r="O668" s="45" t="str">
        <f t="shared" si="71"/>
        <v>translate</v>
      </c>
      <c r="P668" s="45" t="s">
        <v>378</v>
      </c>
      <c r="Q668" s="46">
        <f t="shared" si="72"/>
        <v>87</v>
      </c>
      <c r="R668" s="46">
        <f t="shared" si="73"/>
        <v>87</v>
      </c>
      <c r="S668" t="str">
        <f t="shared" si="75"/>
        <v>https://gateway-apim-test.vuce.gob.pe/pass-through-https-cert/cp2/translate/1.0/lang/es</v>
      </c>
      <c r="T668" t="s">
        <v>378</v>
      </c>
      <c r="U668" t="str">
        <f t="shared" si="74"/>
        <v>https://gateway-apim-test.vuce.gob.pe/pass-through-https-cert/cp2/translate/1.0/lang/es</v>
      </c>
      <c r="V668" t="s">
        <v>231</v>
      </c>
    </row>
    <row r="669" spans="1:22" x14ac:dyDescent="0.25">
      <c r="A669" t="s">
        <v>20</v>
      </c>
      <c r="B669" s="45" t="s">
        <v>562</v>
      </c>
      <c r="C669" s="47" t="s">
        <v>732</v>
      </c>
      <c r="D669" s="47" t="s">
        <v>735</v>
      </c>
      <c r="E669" s="47" t="s">
        <v>176</v>
      </c>
      <c r="F669" s="47" t="s">
        <v>129</v>
      </c>
      <c r="G669" s="47" t="s">
        <v>573</v>
      </c>
      <c r="H669" s="47" t="s">
        <v>27</v>
      </c>
      <c r="I669" s="47" t="s">
        <v>736</v>
      </c>
      <c r="J669" s="47">
        <v>110</v>
      </c>
      <c r="K669" s="47" t="s">
        <v>259</v>
      </c>
      <c r="L669" s="45" t="s">
        <v>133</v>
      </c>
      <c r="M669" s="45" t="s">
        <v>27</v>
      </c>
      <c r="N669" s="45" t="s">
        <v>27</v>
      </c>
      <c r="O669" s="45" t="str">
        <f t="shared" si="71"/>
        <v>comunes-query</v>
      </c>
      <c r="P669" s="47" t="s">
        <v>573</v>
      </c>
      <c r="Q669" s="46">
        <f t="shared" si="72"/>
        <v>112</v>
      </c>
      <c r="R669" s="46">
        <f t="shared" si="73"/>
        <v>101</v>
      </c>
      <c r="S669" t="str">
        <f>MID(P669,1,101)</f>
        <v>https://gateway-apim-test.vuce.gob.pe/pass-through-https-cert/cp2/comunes-query/1.0/master/allByCode?</v>
      </c>
      <c r="T669" t="s">
        <v>264</v>
      </c>
      <c r="U669" t="str">
        <f t="shared" si="74"/>
        <v>https://gateway-apim-test.vuce.gob.pe/pass-through-https-cert/cp2/comunes-query/1.0/master/allByCode?</v>
      </c>
      <c r="V669" t="s">
        <v>39</v>
      </c>
    </row>
    <row r="670" spans="1:22" x14ac:dyDescent="0.25">
      <c r="A670" t="s">
        <v>20</v>
      </c>
      <c r="B670" s="45" t="s">
        <v>562</v>
      </c>
      <c r="C670" s="47" t="s">
        <v>732</v>
      </c>
      <c r="D670" s="47" t="s">
        <v>735</v>
      </c>
      <c r="E670" s="47" t="s">
        <v>176</v>
      </c>
      <c r="F670" s="47" t="s">
        <v>129</v>
      </c>
      <c r="G670" s="47" t="s">
        <v>601</v>
      </c>
      <c r="H670" s="47" t="s">
        <v>27</v>
      </c>
      <c r="I670" s="47" t="s">
        <v>736</v>
      </c>
      <c r="J670" s="47">
        <v>110</v>
      </c>
      <c r="K670" s="47" t="s">
        <v>259</v>
      </c>
      <c r="L670" s="45" t="s">
        <v>133</v>
      </c>
      <c r="M670" s="45" t="s">
        <v>27</v>
      </c>
      <c r="N670" s="45" t="s">
        <v>27</v>
      </c>
      <c r="O670" s="45" t="str">
        <f t="shared" si="71"/>
        <v>comunes-query</v>
      </c>
      <c r="P670" s="47" t="s">
        <v>601</v>
      </c>
      <c r="Q670" s="46">
        <f t="shared" si="72"/>
        <v>120</v>
      </c>
      <c r="R670" s="46">
        <f t="shared" si="73"/>
        <v>101</v>
      </c>
      <c r="S670" t="str">
        <f>MID(P670,1,101)</f>
        <v>https://gateway-apim-test.vuce.gob.pe/pass-through-https-cert/cp2/comunes-query/1.0/master/allByCode?</v>
      </c>
      <c r="T670" t="s">
        <v>264</v>
      </c>
      <c r="U670" t="str">
        <f t="shared" si="74"/>
        <v>https://gateway-apim-test.vuce.gob.pe/pass-through-https-cert/cp2/comunes-query/1.0/master/allByCode?</v>
      </c>
      <c r="V670" t="s">
        <v>39</v>
      </c>
    </row>
    <row r="671" spans="1:22" x14ac:dyDescent="0.25">
      <c r="A671" t="s">
        <v>20</v>
      </c>
      <c r="B671" s="45" t="s">
        <v>562</v>
      </c>
      <c r="C671" s="47" t="s">
        <v>732</v>
      </c>
      <c r="D671" s="47" t="s">
        <v>735</v>
      </c>
      <c r="E671" s="47" t="s">
        <v>176</v>
      </c>
      <c r="F671" s="47" t="s">
        <v>129</v>
      </c>
      <c r="G671" s="47" t="s">
        <v>737</v>
      </c>
      <c r="H671" s="47" t="s">
        <v>27</v>
      </c>
      <c r="I671" s="47" t="s">
        <v>736</v>
      </c>
      <c r="J671" s="47">
        <v>110</v>
      </c>
      <c r="K671" s="47" t="s">
        <v>259</v>
      </c>
      <c r="L671" s="45" t="s">
        <v>133</v>
      </c>
      <c r="M671" s="45" t="s">
        <v>27</v>
      </c>
      <c r="N671" s="45" t="s">
        <v>27</v>
      </c>
      <c r="O671" s="45" t="str">
        <f t="shared" si="71"/>
        <v>comunes-query</v>
      </c>
      <c r="P671" s="47" t="s">
        <v>737</v>
      </c>
      <c r="Q671" s="46">
        <f t="shared" si="72"/>
        <v>122</v>
      </c>
      <c r="R671" s="46">
        <f t="shared" si="73"/>
        <v>102</v>
      </c>
      <c r="S671" t="str">
        <f>MID(P671,1,102)</f>
        <v>https://gateway-apim-test.vuce.gob.pe/pass-through-https-cert/cp2/comunes-query/1.0/master/findByCode?</v>
      </c>
      <c r="T671" t="s">
        <v>139</v>
      </c>
      <c r="U671" t="str">
        <f t="shared" si="74"/>
        <v>https://gateway-apim-test.vuce.gob.pe/pass-through-https-cert/cp2/comunes-query/1.0/master/findByCode?</v>
      </c>
      <c r="V671" t="s">
        <v>39</v>
      </c>
    </row>
    <row r="672" spans="1:22" x14ac:dyDescent="0.25">
      <c r="A672" t="s">
        <v>20</v>
      </c>
      <c r="B672" s="45" t="s">
        <v>562</v>
      </c>
      <c r="C672" s="47" t="s">
        <v>732</v>
      </c>
      <c r="D672" s="47" t="s">
        <v>735</v>
      </c>
      <c r="E672" s="47" t="s">
        <v>738</v>
      </c>
      <c r="F672" s="47" t="s">
        <v>129</v>
      </c>
      <c r="G672" s="45" t="s">
        <v>737</v>
      </c>
      <c r="H672" s="45" t="s">
        <v>27</v>
      </c>
      <c r="I672" s="45" t="s">
        <v>736</v>
      </c>
      <c r="J672" s="45">
        <v>110</v>
      </c>
      <c r="K672" s="45" t="s">
        <v>259</v>
      </c>
      <c r="L672" s="45" t="s">
        <v>133</v>
      </c>
      <c r="M672" s="45" t="s">
        <v>27</v>
      </c>
      <c r="N672" s="45" t="s">
        <v>27</v>
      </c>
      <c r="O672" s="45" t="str">
        <f t="shared" si="71"/>
        <v>comunes-query</v>
      </c>
      <c r="P672" s="45" t="s">
        <v>737</v>
      </c>
      <c r="Q672" s="46">
        <f t="shared" si="72"/>
        <v>122</v>
      </c>
      <c r="R672" s="46">
        <f t="shared" si="73"/>
        <v>102</v>
      </c>
      <c r="S672" t="str">
        <f>MID(P672,1,102)</f>
        <v>https://gateway-apim-test.vuce.gob.pe/pass-through-https-cert/cp2/comunes-query/1.0/master/findByCode?</v>
      </c>
      <c r="T672" t="s">
        <v>139</v>
      </c>
      <c r="U672" t="str">
        <f t="shared" si="74"/>
        <v>https://gateway-apim-test.vuce.gob.pe/pass-through-https-cert/cp2/comunes-query/1.0/master/findByCode?</v>
      </c>
      <c r="V672" t="s">
        <v>39</v>
      </c>
    </row>
    <row r="673" spans="1:22" x14ac:dyDescent="0.25">
      <c r="A673" t="s">
        <v>20</v>
      </c>
      <c r="B673" s="45" t="s">
        <v>562</v>
      </c>
      <c r="C673" s="47" t="s">
        <v>732</v>
      </c>
      <c r="D673" s="47" t="s">
        <v>735</v>
      </c>
      <c r="E673" s="47" t="s">
        <v>739</v>
      </c>
      <c r="F673" s="47" t="s">
        <v>129</v>
      </c>
      <c r="G673" s="45" t="s">
        <v>740</v>
      </c>
      <c r="H673" s="45" t="s">
        <v>27</v>
      </c>
      <c r="I673" s="45" t="s">
        <v>27</v>
      </c>
      <c r="J673" s="45" t="s">
        <v>27</v>
      </c>
      <c r="K673" s="45" t="s">
        <v>27</v>
      </c>
      <c r="L673" s="45" t="s">
        <v>133</v>
      </c>
      <c r="M673" s="45" t="s">
        <v>27</v>
      </c>
      <c r="N673" s="45" t="s">
        <v>27</v>
      </c>
      <c r="O673" s="45" t="str">
        <f t="shared" si="71"/>
        <v>documento</v>
      </c>
      <c r="P673" s="45" t="s">
        <v>740</v>
      </c>
      <c r="Q673" s="46">
        <f t="shared" si="72"/>
        <v>142</v>
      </c>
      <c r="R673" s="46">
        <f t="shared" si="73"/>
        <v>91</v>
      </c>
      <c r="S673" t="str">
        <f>MID(P673,1,91)</f>
        <v>https://gateway-apim-test.vuce.gob.pe/pass-through-https-cert/cp2/documento/1.0/documentos?</v>
      </c>
      <c r="T673" t="s">
        <v>652</v>
      </c>
      <c r="U673" t="str">
        <f t="shared" si="74"/>
        <v>https://gateway-apim-test.vuce.gob.pe/pass-through-https-cert/cp2/documento/1.0/documentos?</v>
      </c>
      <c r="V673" t="s">
        <v>653</v>
      </c>
    </row>
    <row r="674" spans="1:22" x14ac:dyDescent="0.25">
      <c r="A674" t="s">
        <v>20</v>
      </c>
      <c r="B674" s="45" t="s">
        <v>562</v>
      </c>
      <c r="C674" s="47" t="s">
        <v>732</v>
      </c>
      <c r="D674" s="47" t="s">
        <v>735</v>
      </c>
      <c r="E674" s="47" t="s">
        <v>738</v>
      </c>
      <c r="F674" s="47" t="s">
        <v>129</v>
      </c>
      <c r="G674" s="45" t="s">
        <v>741</v>
      </c>
      <c r="H674" s="45" t="s">
        <v>27</v>
      </c>
      <c r="I674" s="45" t="s">
        <v>27</v>
      </c>
      <c r="J674" s="45" t="s">
        <v>27</v>
      </c>
      <c r="K674" s="45" t="s">
        <v>27</v>
      </c>
      <c r="L674" s="45" t="s">
        <v>133</v>
      </c>
      <c r="M674" s="45" t="s">
        <v>27</v>
      </c>
      <c r="N674" s="45" t="s">
        <v>27</v>
      </c>
      <c r="O674" s="45" t="str">
        <f t="shared" si="71"/>
        <v>documento</v>
      </c>
      <c r="P674" s="45" t="s">
        <v>741</v>
      </c>
      <c r="Q674" s="46">
        <f t="shared" si="72"/>
        <v>142</v>
      </c>
      <c r="R674" s="46">
        <f t="shared" si="73"/>
        <v>91</v>
      </c>
      <c r="S674" t="str">
        <f>MID(P674,1,91)</f>
        <v>https://gateway-apim-test.vuce.gob.pe/pass-through-https-cert/cp2/documento/1.0/documentos?</v>
      </c>
      <c r="T674" t="s">
        <v>652</v>
      </c>
      <c r="U674" t="str">
        <f t="shared" si="74"/>
        <v>https://gateway-apim-test.vuce.gob.pe/pass-through-https-cert/cp2/documento/1.0/documentos?</v>
      </c>
      <c r="V674" t="s">
        <v>653</v>
      </c>
    </row>
    <row r="675" spans="1:22" x14ac:dyDescent="0.25">
      <c r="A675" t="s">
        <v>20</v>
      </c>
      <c r="B675" s="45" t="s">
        <v>562</v>
      </c>
      <c r="C675" s="47" t="s">
        <v>732</v>
      </c>
      <c r="D675" s="47" t="s">
        <v>735</v>
      </c>
      <c r="E675" s="47" t="s">
        <v>738</v>
      </c>
      <c r="F675" s="47" t="s">
        <v>142</v>
      </c>
      <c r="G675" s="45" t="s">
        <v>742</v>
      </c>
      <c r="H675" s="45" t="s">
        <v>27</v>
      </c>
      <c r="I675" s="45" t="s">
        <v>27</v>
      </c>
      <c r="J675" s="45" t="s">
        <v>27</v>
      </c>
      <c r="K675" s="45" t="s">
        <v>27</v>
      </c>
      <c r="L675" s="45" t="s">
        <v>133</v>
      </c>
      <c r="M675" s="45" t="s">
        <v>743</v>
      </c>
      <c r="N675" s="45" t="s">
        <v>27</v>
      </c>
      <c r="O675" s="45" t="str">
        <f t="shared" si="71"/>
        <v>firmadigital-command</v>
      </c>
      <c r="P675" s="45" t="s">
        <v>742</v>
      </c>
      <c r="Q675" s="46">
        <f t="shared" si="72"/>
        <v>125</v>
      </c>
      <c r="R675" s="46">
        <f t="shared" si="73"/>
        <v>125</v>
      </c>
      <c r="S675" t="str">
        <f t="shared" ref="S675:S681" si="76">+P675</f>
        <v>https://gateway-apim-test.vuce.gob.pe/pass-through-https-cert/cp2/firmadigital-command/1.0/signature/create-digital-signature</v>
      </c>
      <c r="T675" t="s">
        <v>742</v>
      </c>
      <c r="U675" t="str">
        <f t="shared" si="74"/>
        <v>https://gateway-apim-test.vuce.gob.pe/pass-through-https-cert/cp2/firmadigital-command/1.0/signature/create-digital-signature</v>
      </c>
      <c r="V675" t="s">
        <v>288</v>
      </c>
    </row>
    <row r="676" spans="1:22" x14ac:dyDescent="0.25">
      <c r="A676" t="s">
        <v>20</v>
      </c>
      <c r="B676" s="45" t="s">
        <v>562</v>
      </c>
      <c r="C676" s="47" t="s">
        <v>732</v>
      </c>
      <c r="D676" s="47" t="s">
        <v>735</v>
      </c>
      <c r="E676" s="47" t="s">
        <v>738</v>
      </c>
      <c r="F676" s="47" t="s">
        <v>163</v>
      </c>
      <c r="G676" s="45" t="s">
        <v>744</v>
      </c>
      <c r="H676" s="45" t="s">
        <v>745</v>
      </c>
      <c r="I676" s="45" t="s">
        <v>27</v>
      </c>
      <c r="J676" s="45" t="s">
        <v>27</v>
      </c>
      <c r="K676" s="45" t="s">
        <v>259</v>
      </c>
      <c r="L676" s="45" t="s">
        <v>133</v>
      </c>
      <c r="M676" s="45" t="s">
        <v>145</v>
      </c>
      <c r="N676" s="45" t="s">
        <v>27</v>
      </c>
      <c r="O676" s="45" t="str">
        <f t="shared" si="71"/>
        <v>firmadigital-command</v>
      </c>
      <c r="P676" s="45" t="s">
        <v>744</v>
      </c>
      <c r="Q676" s="46">
        <f t="shared" si="72"/>
        <v>114</v>
      </c>
      <c r="R676" s="46">
        <f t="shared" si="73"/>
        <v>114</v>
      </c>
      <c r="S676" t="str">
        <f t="shared" si="76"/>
        <v>https://gateway-apim-test.vuce.gob.pe/pass-through-https-cert/cp2/firmadigital-command/1.0/signature/update-datail</v>
      </c>
      <c r="T676" t="s">
        <v>744</v>
      </c>
      <c r="U676" t="str">
        <f t="shared" si="74"/>
        <v>https://gateway-apim-test.vuce.gob.pe/pass-through-https-cert/cp2/firmadigital-command/1.0/signature/update-datail</v>
      </c>
      <c r="V676" t="s">
        <v>288</v>
      </c>
    </row>
    <row r="677" spans="1:22" x14ac:dyDescent="0.25">
      <c r="A677" t="s">
        <v>20</v>
      </c>
      <c r="B677" s="45" t="s">
        <v>562</v>
      </c>
      <c r="C677" s="47" t="s">
        <v>732</v>
      </c>
      <c r="D677" s="47" t="s">
        <v>735</v>
      </c>
      <c r="E677" s="47" t="s">
        <v>176</v>
      </c>
      <c r="F677" s="47" t="s">
        <v>142</v>
      </c>
      <c r="G677" s="47" t="s">
        <v>746</v>
      </c>
      <c r="H677" s="47" t="s">
        <v>747</v>
      </c>
      <c r="I677" s="47" t="s">
        <v>27</v>
      </c>
      <c r="J677" s="47" t="s">
        <v>27</v>
      </c>
      <c r="K677" s="47" t="s">
        <v>27</v>
      </c>
      <c r="L677" s="45" t="s">
        <v>133</v>
      </c>
      <c r="M677" s="45" t="s">
        <v>145</v>
      </c>
      <c r="N677" s="45" t="s">
        <v>27</v>
      </c>
      <c r="O677" s="45" t="str">
        <f t="shared" si="71"/>
        <v>firmadigital-query</v>
      </c>
      <c r="P677" s="47" t="s">
        <v>746</v>
      </c>
      <c r="Q677" s="46">
        <f t="shared" si="72"/>
        <v>115</v>
      </c>
      <c r="R677" s="46">
        <f t="shared" si="73"/>
        <v>115</v>
      </c>
      <c r="S677" t="str">
        <f t="shared" si="76"/>
        <v>https://gateway-apim-test.vuce.gob.pe/pass-through-https-cert/cp2/firmadigital-query/1.0/escalas/buscarfirmadigital</v>
      </c>
      <c r="T677" t="s">
        <v>746</v>
      </c>
      <c r="U677" t="str">
        <f t="shared" si="74"/>
        <v>https://gateway-apim-test.vuce.gob.pe/pass-through-https-cert/cp2/firmadigital-query/1.0/escalas/buscarfirmadigital</v>
      </c>
      <c r="V677" t="s">
        <v>748</v>
      </c>
    </row>
    <row r="678" spans="1:22" x14ac:dyDescent="0.25">
      <c r="A678" t="s">
        <v>20</v>
      </c>
      <c r="B678" s="45" t="s">
        <v>562</v>
      </c>
      <c r="C678" s="47" t="s">
        <v>732</v>
      </c>
      <c r="D678" s="47" t="s">
        <v>735</v>
      </c>
      <c r="E678" s="47" t="s">
        <v>199</v>
      </c>
      <c r="F678" s="47" t="s">
        <v>142</v>
      </c>
      <c r="G678" s="47" t="s">
        <v>746</v>
      </c>
      <c r="H678" s="47" t="s">
        <v>749</v>
      </c>
      <c r="I678" s="47" t="s">
        <v>27</v>
      </c>
      <c r="J678" s="47" t="s">
        <v>27</v>
      </c>
      <c r="K678" s="47" t="s">
        <v>27</v>
      </c>
      <c r="L678" s="45" t="s">
        <v>133</v>
      </c>
      <c r="M678" s="45" t="s">
        <v>145</v>
      </c>
      <c r="N678" s="45" t="s">
        <v>27</v>
      </c>
      <c r="O678" s="45" t="str">
        <f t="shared" si="71"/>
        <v>firmadigital-query</v>
      </c>
      <c r="P678" s="47" t="s">
        <v>746</v>
      </c>
      <c r="Q678" s="46">
        <f t="shared" si="72"/>
        <v>115</v>
      </c>
      <c r="R678" s="46">
        <f t="shared" si="73"/>
        <v>115</v>
      </c>
      <c r="S678" t="str">
        <f t="shared" si="76"/>
        <v>https://gateway-apim-test.vuce.gob.pe/pass-through-https-cert/cp2/firmadigital-query/1.0/escalas/buscarfirmadigital</v>
      </c>
      <c r="T678" t="s">
        <v>746</v>
      </c>
      <c r="U678" t="str">
        <f t="shared" si="74"/>
        <v>https://gateway-apim-test.vuce.gob.pe/pass-through-https-cert/cp2/firmadigital-query/1.0/escalas/buscarfirmadigital</v>
      </c>
      <c r="V678" t="s">
        <v>748</v>
      </c>
    </row>
    <row r="679" spans="1:22" x14ac:dyDescent="0.25">
      <c r="A679" t="s">
        <v>20</v>
      </c>
      <c r="B679" s="45" t="s">
        <v>562</v>
      </c>
      <c r="C679" s="47" t="s">
        <v>732</v>
      </c>
      <c r="D679" s="47" t="s">
        <v>735</v>
      </c>
      <c r="E679" s="47" t="s">
        <v>201</v>
      </c>
      <c r="F679" s="47" t="s">
        <v>142</v>
      </c>
      <c r="G679" s="45" t="s">
        <v>746</v>
      </c>
      <c r="H679" s="45" t="s">
        <v>750</v>
      </c>
      <c r="I679" s="45" t="s">
        <v>27</v>
      </c>
      <c r="J679" s="45" t="s">
        <v>27</v>
      </c>
      <c r="K679" s="45" t="s">
        <v>27</v>
      </c>
      <c r="L679" s="45" t="s">
        <v>133</v>
      </c>
      <c r="M679" s="45" t="s">
        <v>145</v>
      </c>
      <c r="N679" s="45" t="s">
        <v>27</v>
      </c>
      <c r="O679" s="45" t="str">
        <f t="shared" si="71"/>
        <v>firmadigital-query</v>
      </c>
      <c r="P679" s="45" t="s">
        <v>746</v>
      </c>
      <c r="Q679" s="46">
        <f t="shared" si="72"/>
        <v>115</v>
      </c>
      <c r="R679" s="46">
        <f t="shared" si="73"/>
        <v>115</v>
      </c>
      <c r="S679" t="str">
        <f t="shared" si="76"/>
        <v>https://gateway-apim-test.vuce.gob.pe/pass-through-https-cert/cp2/firmadigital-query/1.0/escalas/buscarfirmadigital</v>
      </c>
      <c r="T679" t="s">
        <v>746</v>
      </c>
      <c r="U679" t="str">
        <f t="shared" si="74"/>
        <v>https://gateway-apim-test.vuce.gob.pe/pass-through-https-cert/cp2/firmadigital-query/1.0/escalas/buscarfirmadigital</v>
      </c>
      <c r="V679" t="s">
        <v>748</v>
      </c>
    </row>
    <row r="680" spans="1:22" x14ac:dyDescent="0.25">
      <c r="A680" t="s">
        <v>20</v>
      </c>
      <c r="B680" s="45" t="s">
        <v>562</v>
      </c>
      <c r="C680" s="47" t="s">
        <v>732</v>
      </c>
      <c r="D680" s="47" t="s">
        <v>735</v>
      </c>
      <c r="E680" s="47" t="s">
        <v>738</v>
      </c>
      <c r="F680" s="47" t="s">
        <v>142</v>
      </c>
      <c r="G680" s="45" t="s">
        <v>746</v>
      </c>
      <c r="H680" s="45" t="s">
        <v>751</v>
      </c>
      <c r="I680" s="45" t="s">
        <v>27</v>
      </c>
      <c r="J680" s="45" t="s">
        <v>27</v>
      </c>
      <c r="K680" s="45" t="s">
        <v>27</v>
      </c>
      <c r="L680" s="45" t="s">
        <v>133</v>
      </c>
      <c r="M680" s="45" t="s">
        <v>145</v>
      </c>
      <c r="N680" s="45" t="s">
        <v>27</v>
      </c>
      <c r="O680" s="45" t="str">
        <f t="shared" si="71"/>
        <v>firmadigital-query</v>
      </c>
      <c r="P680" s="45" t="s">
        <v>746</v>
      </c>
      <c r="Q680" s="46">
        <f t="shared" si="72"/>
        <v>115</v>
      </c>
      <c r="R680" s="46">
        <f t="shared" si="73"/>
        <v>115</v>
      </c>
      <c r="S680" t="str">
        <f t="shared" si="76"/>
        <v>https://gateway-apim-test.vuce.gob.pe/pass-through-https-cert/cp2/firmadigital-query/1.0/escalas/buscarfirmadigital</v>
      </c>
      <c r="T680" t="s">
        <v>746</v>
      </c>
      <c r="U680" t="str">
        <f t="shared" si="74"/>
        <v>https://gateway-apim-test.vuce.gob.pe/pass-through-https-cert/cp2/firmadigital-query/1.0/escalas/buscarfirmadigital</v>
      </c>
      <c r="V680" t="s">
        <v>748</v>
      </c>
    </row>
    <row r="681" spans="1:22" x14ac:dyDescent="0.25">
      <c r="A681" t="s">
        <v>20</v>
      </c>
      <c r="B681" s="45" t="s">
        <v>562</v>
      </c>
      <c r="C681" s="47" t="s">
        <v>732</v>
      </c>
      <c r="D681" s="47" t="s">
        <v>735</v>
      </c>
      <c r="E681" s="47" t="s">
        <v>176</v>
      </c>
      <c r="F681" s="47" t="s">
        <v>129</v>
      </c>
      <c r="G681" s="47" t="s">
        <v>378</v>
      </c>
      <c r="H681" s="47" t="s">
        <v>27</v>
      </c>
      <c r="I681" s="47" t="s">
        <v>27</v>
      </c>
      <c r="J681" s="47" t="s">
        <v>27</v>
      </c>
      <c r="K681" s="47" t="s">
        <v>27</v>
      </c>
      <c r="L681" s="45" t="s">
        <v>133</v>
      </c>
      <c r="M681" s="45" t="s">
        <v>27</v>
      </c>
      <c r="N681" s="45" t="s">
        <v>27</v>
      </c>
      <c r="O681" s="45" t="str">
        <f t="shared" si="71"/>
        <v>translate</v>
      </c>
      <c r="P681" s="47" t="s">
        <v>378</v>
      </c>
      <c r="Q681" s="46">
        <f t="shared" si="72"/>
        <v>87</v>
      </c>
      <c r="R681" s="46">
        <f t="shared" si="73"/>
        <v>87</v>
      </c>
      <c r="S681" t="str">
        <f t="shared" si="76"/>
        <v>https://gateway-apim-test.vuce.gob.pe/pass-through-https-cert/cp2/translate/1.0/lang/es</v>
      </c>
      <c r="T681" t="s">
        <v>378</v>
      </c>
      <c r="U681" t="str">
        <f t="shared" si="74"/>
        <v>https://gateway-apim-test.vuce.gob.pe/pass-through-https-cert/cp2/translate/1.0/lang/es</v>
      </c>
      <c r="V681" t="s">
        <v>231</v>
      </c>
    </row>
    <row r="682" spans="1:22" x14ac:dyDescent="0.25">
      <c r="A682" t="s">
        <v>20</v>
      </c>
      <c r="B682" s="45" t="s">
        <v>562</v>
      </c>
      <c r="C682" s="45" t="s">
        <v>732</v>
      </c>
      <c r="D682" s="45" t="s">
        <v>752</v>
      </c>
      <c r="E682" s="45" t="s">
        <v>176</v>
      </c>
      <c r="F682" s="45" t="s">
        <v>129</v>
      </c>
      <c r="G682" s="45" t="s">
        <v>614</v>
      </c>
      <c r="H682" s="45" t="s">
        <v>27</v>
      </c>
      <c r="I682" s="45" t="s">
        <v>592</v>
      </c>
      <c r="J682" s="45">
        <v>104</v>
      </c>
      <c r="K682" s="45" t="s">
        <v>568</v>
      </c>
      <c r="L682" s="45" t="s">
        <v>133</v>
      </c>
      <c r="M682" s="45" t="s">
        <v>27</v>
      </c>
      <c r="N682" s="45">
        <v>20509645150</v>
      </c>
      <c r="O682" s="45" t="str">
        <f t="shared" si="71"/>
        <v>comunes-query</v>
      </c>
      <c r="P682" s="45" t="s">
        <v>614</v>
      </c>
      <c r="Q682" s="46">
        <f t="shared" si="72"/>
        <v>113</v>
      </c>
      <c r="R682" s="46">
        <f t="shared" si="73"/>
        <v>101</v>
      </c>
      <c r="S682" t="str">
        <f>MID(P682,1,101)</f>
        <v>https://gateway-apim-test.vuce.gob.pe/pass-through-https-cert/cp2/comunes-query/1.0/master/allByCode?</v>
      </c>
      <c r="T682" t="s">
        <v>264</v>
      </c>
      <c r="U682" t="str">
        <f t="shared" si="74"/>
        <v>https://gateway-apim-test.vuce.gob.pe/pass-through-https-cert/cp2/comunes-query/1.0/master/allByCode?</v>
      </c>
      <c r="V682" t="s">
        <v>39</v>
      </c>
    </row>
    <row r="683" spans="1:22" x14ac:dyDescent="0.25">
      <c r="A683" t="s">
        <v>20</v>
      </c>
      <c r="B683" s="45" t="s">
        <v>562</v>
      </c>
      <c r="C683" s="45" t="s">
        <v>732</v>
      </c>
      <c r="D683" s="45" t="s">
        <v>752</v>
      </c>
      <c r="E683" s="45" t="s">
        <v>176</v>
      </c>
      <c r="F683" s="45" t="s">
        <v>129</v>
      </c>
      <c r="G683" s="45" t="s">
        <v>616</v>
      </c>
      <c r="H683" s="45" t="s">
        <v>27</v>
      </c>
      <c r="I683" s="45" t="s">
        <v>592</v>
      </c>
      <c r="J683" s="45">
        <v>104</v>
      </c>
      <c r="K683" s="45" t="s">
        <v>568</v>
      </c>
      <c r="L683" s="45" t="s">
        <v>133</v>
      </c>
      <c r="M683" s="45" t="s">
        <v>27</v>
      </c>
      <c r="N683" s="45">
        <v>20509645150</v>
      </c>
      <c r="O683" s="45" t="str">
        <f t="shared" si="71"/>
        <v>comunes-query</v>
      </c>
      <c r="P683" s="45" t="s">
        <v>616</v>
      </c>
      <c r="Q683" s="46">
        <f t="shared" si="72"/>
        <v>113</v>
      </c>
      <c r="R683" s="46">
        <f t="shared" si="73"/>
        <v>101</v>
      </c>
      <c r="S683" t="str">
        <f>MID(P683,1,101)</f>
        <v>https://gateway-apim-test.vuce.gob.pe/pass-through-https-cert/cp2/comunes-query/1.0/master/allByCode?</v>
      </c>
      <c r="T683" t="s">
        <v>264</v>
      </c>
      <c r="U683" t="str">
        <f t="shared" si="74"/>
        <v>https://gateway-apim-test.vuce.gob.pe/pass-through-https-cert/cp2/comunes-query/1.0/master/allByCode?</v>
      </c>
      <c r="V683" t="s">
        <v>39</v>
      </c>
    </row>
    <row r="684" spans="1:22" x14ac:dyDescent="0.25">
      <c r="A684" t="s">
        <v>20</v>
      </c>
      <c r="B684" s="45" t="s">
        <v>562</v>
      </c>
      <c r="C684" s="45" t="s">
        <v>732</v>
      </c>
      <c r="D684" s="45" t="s">
        <v>752</v>
      </c>
      <c r="E684" s="45" t="s">
        <v>176</v>
      </c>
      <c r="F684" s="45" t="s">
        <v>129</v>
      </c>
      <c r="G684" s="45" t="s">
        <v>573</v>
      </c>
      <c r="H684" s="45" t="s">
        <v>27</v>
      </c>
      <c r="I684" s="45" t="s">
        <v>592</v>
      </c>
      <c r="J684" s="45">
        <v>104</v>
      </c>
      <c r="K684" s="45" t="s">
        <v>568</v>
      </c>
      <c r="L684" s="45" t="s">
        <v>133</v>
      </c>
      <c r="M684" s="45" t="s">
        <v>27</v>
      </c>
      <c r="N684" s="45">
        <v>20509645150</v>
      </c>
      <c r="O684" s="45" t="str">
        <f t="shared" si="71"/>
        <v>comunes-query</v>
      </c>
      <c r="P684" s="45" t="s">
        <v>573</v>
      </c>
      <c r="Q684" s="46">
        <f t="shared" si="72"/>
        <v>112</v>
      </c>
      <c r="R684" s="46">
        <f t="shared" si="73"/>
        <v>101</v>
      </c>
      <c r="S684" t="str">
        <f>MID(P684,1,101)</f>
        <v>https://gateway-apim-test.vuce.gob.pe/pass-through-https-cert/cp2/comunes-query/1.0/master/allByCode?</v>
      </c>
      <c r="T684" t="s">
        <v>264</v>
      </c>
      <c r="U684" t="str">
        <f t="shared" si="74"/>
        <v>https://gateway-apim-test.vuce.gob.pe/pass-through-https-cert/cp2/comunes-query/1.0/master/allByCode?</v>
      </c>
      <c r="V684" t="s">
        <v>39</v>
      </c>
    </row>
    <row r="685" spans="1:22" x14ac:dyDescent="0.25">
      <c r="A685" t="s">
        <v>20</v>
      </c>
      <c r="B685" s="45" t="s">
        <v>562</v>
      </c>
      <c r="C685" s="45" t="s">
        <v>732</v>
      </c>
      <c r="D685" s="45" t="s">
        <v>752</v>
      </c>
      <c r="E685" s="45" t="s">
        <v>176</v>
      </c>
      <c r="F685" s="45" t="s">
        <v>129</v>
      </c>
      <c r="G685" s="45" t="s">
        <v>601</v>
      </c>
      <c r="H685" s="45" t="s">
        <v>27</v>
      </c>
      <c r="I685" s="45" t="s">
        <v>592</v>
      </c>
      <c r="J685" s="45">
        <v>104</v>
      </c>
      <c r="K685" s="45" t="s">
        <v>568</v>
      </c>
      <c r="L685" s="45" t="s">
        <v>133</v>
      </c>
      <c r="M685" s="45" t="s">
        <v>27</v>
      </c>
      <c r="N685" s="45">
        <v>20509645150</v>
      </c>
      <c r="O685" s="45" t="str">
        <f t="shared" si="71"/>
        <v>comunes-query</v>
      </c>
      <c r="P685" s="45" t="s">
        <v>601</v>
      </c>
      <c r="Q685" s="46">
        <f t="shared" si="72"/>
        <v>120</v>
      </c>
      <c r="R685" s="46">
        <f t="shared" si="73"/>
        <v>101</v>
      </c>
      <c r="S685" t="str">
        <f>MID(P685,1,101)</f>
        <v>https://gateway-apim-test.vuce.gob.pe/pass-through-https-cert/cp2/comunes-query/1.0/master/allByCode?</v>
      </c>
      <c r="T685" t="s">
        <v>264</v>
      </c>
      <c r="U685" t="str">
        <f t="shared" si="74"/>
        <v>https://gateway-apim-test.vuce.gob.pe/pass-through-https-cert/cp2/comunes-query/1.0/master/allByCode?</v>
      </c>
      <c r="V685" t="s">
        <v>39</v>
      </c>
    </row>
    <row r="686" spans="1:22" x14ac:dyDescent="0.25">
      <c r="A686" t="s">
        <v>20</v>
      </c>
      <c r="B686" s="45" t="s">
        <v>562</v>
      </c>
      <c r="C686" s="45" t="s">
        <v>732</v>
      </c>
      <c r="D686" s="45" t="s">
        <v>752</v>
      </c>
      <c r="E686" s="45" t="s">
        <v>176</v>
      </c>
      <c r="F686" s="45" t="s">
        <v>129</v>
      </c>
      <c r="G686" s="45" t="s">
        <v>753</v>
      </c>
      <c r="H686" s="45" t="s">
        <v>27</v>
      </c>
      <c r="I686" s="45" t="s">
        <v>592</v>
      </c>
      <c r="J686" s="45">
        <v>104</v>
      </c>
      <c r="K686" s="45" t="s">
        <v>568</v>
      </c>
      <c r="L686" s="45" t="s">
        <v>133</v>
      </c>
      <c r="M686" s="45" t="s">
        <v>27</v>
      </c>
      <c r="N686" s="45">
        <v>20509645150</v>
      </c>
      <c r="O686" s="45" t="str">
        <f t="shared" si="71"/>
        <v>comunes-query</v>
      </c>
      <c r="P686" s="45" t="s">
        <v>753</v>
      </c>
      <c r="Q686" s="46">
        <f t="shared" si="72"/>
        <v>120</v>
      </c>
      <c r="R686" s="46">
        <f t="shared" si="73"/>
        <v>102</v>
      </c>
      <c r="S686" t="str">
        <f>MID(P686,1,102)</f>
        <v>https://gateway-apim-test.vuce.gob.pe/pass-through-https-cert/cp2/comunes-query/1.0/master/findByCode?</v>
      </c>
      <c r="T686" t="s">
        <v>139</v>
      </c>
      <c r="U686" t="str">
        <f t="shared" si="74"/>
        <v>https://gateway-apim-test.vuce.gob.pe/pass-through-https-cert/cp2/comunes-query/1.0/master/findByCode?</v>
      </c>
      <c r="V686" t="s">
        <v>39</v>
      </c>
    </row>
    <row r="687" spans="1:22" x14ac:dyDescent="0.25">
      <c r="A687" t="s">
        <v>20</v>
      </c>
      <c r="B687" s="45" t="s">
        <v>562</v>
      </c>
      <c r="C687" s="45" t="s">
        <v>732</v>
      </c>
      <c r="D687" s="45" t="s">
        <v>752</v>
      </c>
      <c r="E687" s="45" t="s">
        <v>176</v>
      </c>
      <c r="F687" s="45" t="s">
        <v>129</v>
      </c>
      <c r="G687" s="45" t="s">
        <v>754</v>
      </c>
      <c r="H687" s="45" t="s">
        <v>27</v>
      </c>
      <c r="I687" s="45" t="s">
        <v>592</v>
      </c>
      <c r="J687" s="45">
        <v>104</v>
      </c>
      <c r="K687" s="45" t="s">
        <v>568</v>
      </c>
      <c r="L687" s="45" t="s">
        <v>133</v>
      </c>
      <c r="M687" s="45" t="s">
        <v>27</v>
      </c>
      <c r="N687" s="45">
        <v>20509645150</v>
      </c>
      <c r="O687" s="45" t="str">
        <f t="shared" si="71"/>
        <v>tramiteyrectificacion-query</v>
      </c>
      <c r="P687" s="45" t="s">
        <v>754</v>
      </c>
      <c r="Q687" s="46">
        <f t="shared" si="72"/>
        <v>221</v>
      </c>
      <c r="R687" s="46">
        <f t="shared" si="73"/>
        <v>122</v>
      </c>
      <c r="S687" t="str">
        <f>MID(P687,1,122)</f>
        <v>https://gateway-apim-test.vuce.gob.pe/pass-through-https-cert/cp2/tramiteyrectificacion-query/1.0/declaracion-jurada/list?</v>
      </c>
      <c r="T687" t="s">
        <v>755</v>
      </c>
      <c r="U687" t="str">
        <f t="shared" si="74"/>
        <v>https://gateway-apim-test.vuce.gob.pe/pass-through-https-cert/cp2/tramiteyrectificacion-query/1.0/declaracion-jurada/list?</v>
      </c>
      <c r="V687" t="s">
        <v>120</v>
      </c>
    </row>
    <row r="688" spans="1:22" x14ac:dyDescent="0.25">
      <c r="A688" t="s">
        <v>20</v>
      </c>
      <c r="B688" s="45" t="s">
        <v>562</v>
      </c>
      <c r="C688" s="47" t="s">
        <v>732</v>
      </c>
      <c r="D688" s="47" t="s">
        <v>752</v>
      </c>
      <c r="E688" s="47" t="s">
        <v>199</v>
      </c>
      <c r="F688" s="47" t="s">
        <v>129</v>
      </c>
      <c r="G688" s="45" t="s">
        <v>756</v>
      </c>
      <c r="H688" s="45" t="s">
        <v>27</v>
      </c>
      <c r="I688" s="45" t="s">
        <v>736</v>
      </c>
      <c r="J688" s="45">
        <v>110</v>
      </c>
      <c r="K688" s="45" t="s">
        <v>259</v>
      </c>
      <c r="L688" s="45" t="s">
        <v>133</v>
      </c>
      <c r="M688" s="45" t="s">
        <v>27</v>
      </c>
      <c r="N688" s="45">
        <v>20509645150</v>
      </c>
      <c r="O688" s="45" t="str">
        <f t="shared" si="71"/>
        <v>tramiteyrectificacion-query</v>
      </c>
      <c r="P688" s="45" t="s">
        <v>756</v>
      </c>
      <c r="Q688" s="46">
        <f t="shared" si="72"/>
        <v>226</v>
      </c>
      <c r="R688" s="46">
        <f t="shared" si="73"/>
        <v>122</v>
      </c>
      <c r="S688" t="str">
        <f>MID(P688,1,122)</f>
        <v>https://gateway-apim-test.vuce.gob.pe/pass-through-https-cert/cp2/tramiteyrectificacion-query/1.0/declaracion-jurada/list?</v>
      </c>
      <c r="T688" t="s">
        <v>755</v>
      </c>
      <c r="U688" t="str">
        <f t="shared" si="74"/>
        <v>https://gateway-apim-test.vuce.gob.pe/pass-through-https-cert/cp2/tramiteyrectificacion-query/1.0/declaracion-jurada/list?</v>
      </c>
      <c r="V688" t="s">
        <v>120</v>
      </c>
    </row>
    <row r="689" spans="1:22" x14ac:dyDescent="0.25">
      <c r="A689" t="s">
        <v>20</v>
      </c>
      <c r="B689" s="45" t="s">
        <v>562</v>
      </c>
      <c r="C689" s="47" t="s">
        <v>732</v>
      </c>
      <c r="D689" s="47" t="s">
        <v>752</v>
      </c>
      <c r="E689" s="47" t="s">
        <v>201</v>
      </c>
      <c r="F689" s="47" t="s">
        <v>129</v>
      </c>
      <c r="G689" s="45" t="s">
        <v>757</v>
      </c>
      <c r="H689" s="45" t="s">
        <v>27</v>
      </c>
      <c r="I689" s="45" t="s">
        <v>736</v>
      </c>
      <c r="J689" s="45">
        <v>110</v>
      </c>
      <c r="K689" s="45" t="s">
        <v>259</v>
      </c>
      <c r="L689" s="45" t="s">
        <v>133</v>
      </c>
      <c r="M689" s="45" t="s">
        <v>27</v>
      </c>
      <c r="N689" s="45">
        <v>20509645150</v>
      </c>
      <c r="O689" s="45" t="str">
        <f t="shared" si="71"/>
        <v>tramiteyrectificacion-query</v>
      </c>
      <c r="P689" s="45" t="s">
        <v>757</v>
      </c>
      <c r="Q689" s="46">
        <f t="shared" si="72"/>
        <v>248</v>
      </c>
      <c r="R689" s="46">
        <f t="shared" si="73"/>
        <v>122</v>
      </c>
      <c r="S689" t="str">
        <f>MID(P689,1,122)</f>
        <v>https://gateway-apim-test.vuce.gob.pe/pass-through-https-cert/cp2/tramiteyrectificacion-query/1.0/declaracion-jurada/list?</v>
      </c>
      <c r="T689" t="s">
        <v>755</v>
      </c>
      <c r="U689" t="str">
        <f t="shared" si="74"/>
        <v>https://gateway-apim-test.vuce.gob.pe/pass-through-https-cert/cp2/tramiteyrectificacion-query/1.0/declaracion-jurada/list?</v>
      </c>
      <c r="V689" t="s">
        <v>120</v>
      </c>
    </row>
    <row r="690" spans="1:22" x14ac:dyDescent="0.25">
      <c r="A690" t="s">
        <v>20</v>
      </c>
      <c r="B690" s="45" t="s">
        <v>562</v>
      </c>
      <c r="C690" s="45" t="s">
        <v>732</v>
      </c>
      <c r="D690" s="45" t="s">
        <v>752</v>
      </c>
      <c r="E690" s="45" t="s">
        <v>176</v>
      </c>
      <c r="F690" s="45" t="s">
        <v>129</v>
      </c>
      <c r="G690" s="45" t="s">
        <v>378</v>
      </c>
      <c r="H690" s="45" t="s">
        <v>27</v>
      </c>
      <c r="I690" s="45" t="s">
        <v>27</v>
      </c>
      <c r="J690" s="45" t="s">
        <v>27</v>
      </c>
      <c r="K690" s="45" t="s">
        <v>27</v>
      </c>
      <c r="L690" s="45" t="s">
        <v>133</v>
      </c>
      <c r="M690" s="45" t="s">
        <v>27</v>
      </c>
      <c r="N690" s="45" t="s">
        <v>27</v>
      </c>
      <c r="O690" s="45" t="str">
        <f t="shared" si="71"/>
        <v>translate</v>
      </c>
      <c r="P690" s="45" t="s">
        <v>378</v>
      </c>
      <c r="Q690" s="46">
        <f t="shared" si="72"/>
        <v>87</v>
      </c>
      <c r="R690" s="46">
        <f t="shared" si="73"/>
        <v>87</v>
      </c>
      <c r="S690" t="str">
        <f>+P690</f>
        <v>https://gateway-apim-test.vuce.gob.pe/pass-through-https-cert/cp2/translate/1.0/lang/es</v>
      </c>
      <c r="T690" t="s">
        <v>378</v>
      </c>
      <c r="U690" t="str">
        <f t="shared" si="74"/>
        <v>https://gateway-apim-test.vuce.gob.pe/pass-through-https-cert/cp2/translate/1.0/lang/es</v>
      </c>
      <c r="V690" t="s">
        <v>231</v>
      </c>
    </row>
    <row r="691" spans="1:22" x14ac:dyDescent="0.25">
      <c r="A691" t="s">
        <v>20</v>
      </c>
      <c r="B691" s="45" t="s">
        <v>562</v>
      </c>
      <c r="C691" s="45" t="s">
        <v>732</v>
      </c>
      <c r="D691" s="45" t="s">
        <v>758</v>
      </c>
      <c r="E691" s="45" t="s">
        <v>176</v>
      </c>
      <c r="F691" s="45" t="s">
        <v>129</v>
      </c>
      <c r="G691" s="45" t="s">
        <v>614</v>
      </c>
      <c r="H691" s="45" t="s">
        <v>27</v>
      </c>
      <c r="I691" s="45" t="s">
        <v>592</v>
      </c>
      <c r="J691" s="45">
        <v>104</v>
      </c>
      <c r="K691" s="45" t="s">
        <v>593</v>
      </c>
      <c r="L691" s="45" t="s">
        <v>133</v>
      </c>
      <c r="M691" s="45" t="s">
        <v>27</v>
      </c>
      <c r="N691" s="45" t="s">
        <v>27</v>
      </c>
      <c r="O691" s="45" t="str">
        <f t="shared" si="71"/>
        <v>comunes-query</v>
      </c>
      <c r="P691" s="45" t="s">
        <v>614</v>
      </c>
      <c r="Q691" s="46">
        <f t="shared" si="72"/>
        <v>113</v>
      </c>
      <c r="R691" s="46">
        <f t="shared" si="73"/>
        <v>101</v>
      </c>
      <c r="S691" t="str">
        <f>MID(P691,1,101)</f>
        <v>https://gateway-apim-test.vuce.gob.pe/pass-through-https-cert/cp2/comunes-query/1.0/master/allByCode?</v>
      </c>
      <c r="T691" t="s">
        <v>264</v>
      </c>
      <c r="U691" t="str">
        <f t="shared" si="74"/>
        <v>https://gateway-apim-test.vuce.gob.pe/pass-through-https-cert/cp2/comunes-query/1.0/master/allByCode?</v>
      </c>
      <c r="V691" t="s">
        <v>39</v>
      </c>
    </row>
    <row r="692" spans="1:22" x14ac:dyDescent="0.25">
      <c r="A692" t="s">
        <v>20</v>
      </c>
      <c r="B692" s="45" t="s">
        <v>562</v>
      </c>
      <c r="C692" s="45" t="s">
        <v>732</v>
      </c>
      <c r="D692" s="45" t="s">
        <v>758</v>
      </c>
      <c r="E692" s="45" t="s">
        <v>176</v>
      </c>
      <c r="F692" s="45" t="s">
        <v>129</v>
      </c>
      <c r="G692" s="45" t="s">
        <v>616</v>
      </c>
      <c r="H692" s="45" t="s">
        <v>27</v>
      </c>
      <c r="I692" s="45" t="s">
        <v>592</v>
      </c>
      <c r="J692" s="45">
        <v>104</v>
      </c>
      <c r="K692" s="45" t="s">
        <v>593</v>
      </c>
      <c r="L692" s="45" t="s">
        <v>133</v>
      </c>
      <c r="M692" s="45" t="s">
        <v>27</v>
      </c>
      <c r="N692" s="45" t="s">
        <v>27</v>
      </c>
      <c r="O692" s="45" t="str">
        <f t="shared" si="71"/>
        <v>comunes-query</v>
      </c>
      <c r="P692" s="45" t="s">
        <v>616</v>
      </c>
      <c r="Q692" s="46">
        <f t="shared" si="72"/>
        <v>113</v>
      </c>
      <c r="R692" s="46">
        <f t="shared" si="73"/>
        <v>101</v>
      </c>
      <c r="S692" t="str">
        <f>MID(P692,1,101)</f>
        <v>https://gateway-apim-test.vuce.gob.pe/pass-through-https-cert/cp2/comunes-query/1.0/master/allByCode?</v>
      </c>
      <c r="T692" t="s">
        <v>264</v>
      </c>
      <c r="U692" t="str">
        <f t="shared" si="74"/>
        <v>https://gateway-apim-test.vuce.gob.pe/pass-through-https-cert/cp2/comunes-query/1.0/master/allByCode?</v>
      </c>
      <c r="V692" t="s">
        <v>39</v>
      </c>
    </row>
    <row r="693" spans="1:22" x14ac:dyDescent="0.25">
      <c r="A693" t="s">
        <v>20</v>
      </c>
      <c r="B693" s="45" t="s">
        <v>562</v>
      </c>
      <c r="C693" s="45" t="s">
        <v>732</v>
      </c>
      <c r="D693" s="45" t="s">
        <v>758</v>
      </c>
      <c r="E693" s="45" t="s">
        <v>176</v>
      </c>
      <c r="F693" s="45" t="s">
        <v>129</v>
      </c>
      <c r="G693" s="45" t="s">
        <v>573</v>
      </c>
      <c r="H693" s="45" t="s">
        <v>27</v>
      </c>
      <c r="I693" s="45" t="s">
        <v>592</v>
      </c>
      <c r="J693" s="45">
        <v>104</v>
      </c>
      <c r="K693" s="45" t="s">
        <v>593</v>
      </c>
      <c r="L693" s="45" t="s">
        <v>133</v>
      </c>
      <c r="M693" s="45" t="s">
        <v>27</v>
      </c>
      <c r="N693" s="45" t="s">
        <v>27</v>
      </c>
      <c r="O693" s="45" t="str">
        <f t="shared" si="71"/>
        <v>comunes-query</v>
      </c>
      <c r="P693" s="45" t="s">
        <v>573</v>
      </c>
      <c r="Q693" s="46">
        <f t="shared" si="72"/>
        <v>112</v>
      </c>
      <c r="R693" s="46">
        <f t="shared" si="73"/>
        <v>101</v>
      </c>
      <c r="S693" t="str">
        <f>MID(P693,1,101)</f>
        <v>https://gateway-apim-test.vuce.gob.pe/pass-through-https-cert/cp2/comunes-query/1.0/master/allByCode?</v>
      </c>
      <c r="T693" t="s">
        <v>264</v>
      </c>
      <c r="U693" t="str">
        <f t="shared" si="74"/>
        <v>https://gateway-apim-test.vuce.gob.pe/pass-through-https-cert/cp2/comunes-query/1.0/master/allByCode?</v>
      </c>
      <c r="V693" t="s">
        <v>39</v>
      </c>
    </row>
    <row r="694" spans="1:22" x14ac:dyDescent="0.25">
      <c r="A694" t="s">
        <v>20</v>
      </c>
      <c r="B694" s="45" t="s">
        <v>562</v>
      </c>
      <c r="C694" s="45" t="s">
        <v>732</v>
      </c>
      <c r="D694" s="45" t="s">
        <v>758</v>
      </c>
      <c r="E694" s="45" t="s">
        <v>176</v>
      </c>
      <c r="F694" s="45" t="s">
        <v>129</v>
      </c>
      <c r="G694" s="45" t="s">
        <v>601</v>
      </c>
      <c r="H694" s="45" t="s">
        <v>27</v>
      </c>
      <c r="I694" s="45" t="s">
        <v>592</v>
      </c>
      <c r="J694" s="45">
        <v>104</v>
      </c>
      <c r="K694" s="45" t="s">
        <v>593</v>
      </c>
      <c r="L694" s="45" t="s">
        <v>133</v>
      </c>
      <c r="M694" s="45" t="s">
        <v>27</v>
      </c>
      <c r="N694" s="45" t="s">
        <v>27</v>
      </c>
      <c r="O694" s="45" t="str">
        <f t="shared" si="71"/>
        <v>comunes-query</v>
      </c>
      <c r="P694" s="45" t="s">
        <v>601</v>
      </c>
      <c r="Q694" s="46">
        <f t="shared" si="72"/>
        <v>120</v>
      </c>
      <c r="R694" s="46">
        <f t="shared" si="73"/>
        <v>101</v>
      </c>
      <c r="S694" t="str">
        <f>MID(P694,1,101)</f>
        <v>https://gateway-apim-test.vuce.gob.pe/pass-through-https-cert/cp2/comunes-query/1.0/master/allByCode?</v>
      </c>
      <c r="T694" t="s">
        <v>264</v>
      </c>
      <c r="U694" t="str">
        <f t="shared" si="74"/>
        <v>https://gateway-apim-test.vuce.gob.pe/pass-through-https-cert/cp2/comunes-query/1.0/master/allByCode?</v>
      </c>
      <c r="V694" t="s">
        <v>39</v>
      </c>
    </row>
    <row r="695" spans="1:22" x14ac:dyDescent="0.25">
      <c r="A695" t="s">
        <v>20</v>
      </c>
      <c r="B695" s="45" t="s">
        <v>562</v>
      </c>
      <c r="C695" s="45" t="s">
        <v>732</v>
      </c>
      <c r="D695" s="45" t="s">
        <v>758</v>
      </c>
      <c r="E695" s="45" t="s">
        <v>176</v>
      </c>
      <c r="F695" s="45" t="s">
        <v>129</v>
      </c>
      <c r="G695" s="45" t="s">
        <v>759</v>
      </c>
      <c r="H695" s="45" t="s">
        <v>27</v>
      </c>
      <c r="I695" s="45" t="s">
        <v>592</v>
      </c>
      <c r="J695" s="45">
        <v>104</v>
      </c>
      <c r="K695" s="45" t="s">
        <v>593</v>
      </c>
      <c r="L695" s="45" t="s">
        <v>133</v>
      </c>
      <c r="M695" s="45" t="s">
        <v>27</v>
      </c>
      <c r="N695" s="45" t="s">
        <v>27</v>
      </c>
      <c r="O695" s="45" t="str">
        <f t="shared" si="71"/>
        <v>comunes-query</v>
      </c>
      <c r="P695" s="45" t="s">
        <v>759</v>
      </c>
      <c r="Q695" s="46">
        <f t="shared" si="72"/>
        <v>119</v>
      </c>
      <c r="R695" s="46">
        <f t="shared" si="73"/>
        <v>102</v>
      </c>
      <c r="S695" t="str">
        <f>MID(P695,1,102)</f>
        <v>https://gateway-apim-test.vuce.gob.pe/pass-through-https-cert/cp2/comunes-query/1.0/master/findByCode?</v>
      </c>
      <c r="T695" t="s">
        <v>139</v>
      </c>
      <c r="U695" t="str">
        <f t="shared" si="74"/>
        <v>https://gateway-apim-test.vuce.gob.pe/pass-through-https-cert/cp2/comunes-query/1.0/master/findByCode?</v>
      </c>
      <c r="V695" t="s">
        <v>39</v>
      </c>
    </row>
    <row r="696" spans="1:22" x14ac:dyDescent="0.25">
      <c r="A696" t="s">
        <v>20</v>
      </c>
      <c r="B696" s="45" t="s">
        <v>562</v>
      </c>
      <c r="C696" s="45" t="s">
        <v>732</v>
      </c>
      <c r="D696" s="45" t="s">
        <v>758</v>
      </c>
      <c r="E696" s="45" t="s">
        <v>176</v>
      </c>
      <c r="F696" s="45" t="s">
        <v>129</v>
      </c>
      <c r="G696" s="45" t="s">
        <v>760</v>
      </c>
      <c r="H696" s="45" t="s">
        <v>27</v>
      </c>
      <c r="I696" s="45" t="s">
        <v>592</v>
      </c>
      <c r="J696" s="45">
        <v>104</v>
      </c>
      <c r="K696" s="45" t="s">
        <v>593</v>
      </c>
      <c r="L696" s="45" t="s">
        <v>133</v>
      </c>
      <c r="M696" s="45" t="s">
        <v>27</v>
      </c>
      <c r="N696" s="45" t="s">
        <v>27</v>
      </c>
      <c r="O696" s="45" t="str">
        <f t="shared" si="71"/>
        <v>comunes-query</v>
      </c>
      <c r="P696" s="45" t="s">
        <v>760</v>
      </c>
      <c r="Q696" s="46">
        <f t="shared" si="72"/>
        <v>123</v>
      </c>
      <c r="R696" s="46">
        <f t="shared" si="73"/>
        <v>102</v>
      </c>
      <c r="S696" t="str">
        <f>MID(P696,1,102)</f>
        <v>https://gateway-apim-test.vuce.gob.pe/pass-through-https-cert/cp2/comunes-query/1.0/master/findByCode?</v>
      </c>
      <c r="T696" t="s">
        <v>139</v>
      </c>
      <c r="U696" t="str">
        <f t="shared" si="74"/>
        <v>https://gateway-apim-test.vuce.gob.pe/pass-through-https-cert/cp2/comunes-query/1.0/master/findByCode?</v>
      </c>
      <c r="V696" t="s">
        <v>39</v>
      </c>
    </row>
    <row r="697" spans="1:22" x14ac:dyDescent="0.25">
      <c r="A697" t="s">
        <v>20</v>
      </c>
      <c r="B697" s="45" t="s">
        <v>562</v>
      </c>
      <c r="C697" s="45" t="s">
        <v>732</v>
      </c>
      <c r="D697" s="45" t="s">
        <v>758</v>
      </c>
      <c r="E697" s="45" t="s">
        <v>176</v>
      </c>
      <c r="F697" s="45" t="s">
        <v>129</v>
      </c>
      <c r="G697" s="45" t="s">
        <v>761</v>
      </c>
      <c r="H697" s="45" t="s">
        <v>27</v>
      </c>
      <c r="I697" s="45" t="s">
        <v>592</v>
      </c>
      <c r="J697" s="45">
        <v>104</v>
      </c>
      <c r="K697" s="45" t="s">
        <v>593</v>
      </c>
      <c r="L697" s="45" t="s">
        <v>133</v>
      </c>
      <c r="M697" s="45" t="s">
        <v>27</v>
      </c>
      <c r="N697" s="45" t="s">
        <v>27</v>
      </c>
      <c r="O697" s="45" t="str">
        <f t="shared" si="71"/>
        <v>tramiteyrectificacion-query</v>
      </c>
      <c r="P697" s="45" t="s">
        <v>761</v>
      </c>
      <c r="Q697" s="46">
        <f t="shared" si="72"/>
        <v>214</v>
      </c>
      <c r="R697" s="46">
        <f t="shared" si="73"/>
        <v>107</v>
      </c>
      <c r="S697" t="str">
        <f>MID(P697,1,107)</f>
        <v>https://gateway-apim-test.vuce.gob.pe/pass-through-https-cert/cp2/tramiteyrectificacion-query/1.0/tramites?</v>
      </c>
      <c r="T697" t="s">
        <v>762</v>
      </c>
      <c r="U697" t="str">
        <f t="shared" si="74"/>
        <v>https://gateway-apim-test.vuce.gob.pe/pass-through-https-cert/cp2/tramiteyrectificacion-query/1.0/tramites?</v>
      </c>
      <c r="V697" t="s">
        <v>120</v>
      </c>
    </row>
    <row r="698" spans="1:22" x14ac:dyDescent="0.25">
      <c r="A698" t="s">
        <v>20</v>
      </c>
      <c r="B698" s="45" t="s">
        <v>562</v>
      </c>
      <c r="C698" s="45" t="s">
        <v>732</v>
      </c>
      <c r="D698" s="45" t="s">
        <v>758</v>
      </c>
      <c r="E698" s="45" t="s">
        <v>199</v>
      </c>
      <c r="F698" s="45" t="s">
        <v>129</v>
      </c>
      <c r="G698" s="45" t="s">
        <v>763</v>
      </c>
      <c r="H698" s="45" t="s">
        <v>27</v>
      </c>
      <c r="I698" s="45" t="s">
        <v>592</v>
      </c>
      <c r="J698" s="45">
        <v>104</v>
      </c>
      <c r="K698" s="45" t="s">
        <v>593</v>
      </c>
      <c r="L698" s="45" t="s">
        <v>133</v>
      </c>
      <c r="M698" s="45" t="s">
        <v>27</v>
      </c>
      <c r="N698" s="45" t="s">
        <v>27</v>
      </c>
      <c r="O698" s="45" t="str">
        <f t="shared" si="71"/>
        <v>tramiteyrectificacion-query</v>
      </c>
      <c r="P698" s="45" t="s">
        <v>763</v>
      </c>
      <c r="Q698" s="46">
        <f t="shared" si="72"/>
        <v>219</v>
      </c>
      <c r="R698" s="46">
        <f t="shared" si="73"/>
        <v>107</v>
      </c>
      <c r="S698" t="str">
        <f>MID(P698,1,107)</f>
        <v>https://gateway-apim-test.vuce.gob.pe/pass-through-https-cert/cp2/tramiteyrectificacion-query/1.0/tramites?</v>
      </c>
      <c r="T698" t="s">
        <v>762</v>
      </c>
      <c r="U698" t="str">
        <f t="shared" si="74"/>
        <v>https://gateway-apim-test.vuce.gob.pe/pass-through-https-cert/cp2/tramiteyrectificacion-query/1.0/tramites?</v>
      </c>
      <c r="V698" t="s">
        <v>120</v>
      </c>
    </row>
    <row r="699" spans="1:22" x14ac:dyDescent="0.25">
      <c r="A699" t="s">
        <v>20</v>
      </c>
      <c r="B699" s="45" t="s">
        <v>562</v>
      </c>
      <c r="C699" s="45" t="s">
        <v>732</v>
      </c>
      <c r="D699" s="45" t="s">
        <v>758</v>
      </c>
      <c r="E699" s="45" t="s">
        <v>201</v>
      </c>
      <c r="F699" s="45" t="s">
        <v>129</v>
      </c>
      <c r="G699" s="45" t="s">
        <v>764</v>
      </c>
      <c r="H699" s="45" t="s">
        <v>27</v>
      </c>
      <c r="I699" s="45" t="s">
        <v>592</v>
      </c>
      <c r="J699" s="45">
        <v>104</v>
      </c>
      <c r="K699" s="45" t="s">
        <v>593</v>
      </c>
      <c r="L699" s="45" t="s">
        <v>133</v>
      </c>
      <c r="M699" s="45" t="s">
        <v>27</v>
      </c>
      <c r="N699" s="45" t="s">
        <v>27</v>
      </c>
      <c r="O699" s="45" t="str">
        <f t="shared" si="71"/>
        <v>tramiteyrectificacion-query</v>
      </c>
      <c r="P699" s="45" t="s">
        <v>764</v>
      </c>
      <c r="Q699" s="46">
        <f t="shared" si="72"/>
        <v>236</v>
      </c>
      <c r="R699" s="46">
        <f t="shared" si="73"/>
        <v>107</v>
      </c>
      <c r="S699" t="str">
        <f>MID(P699,1,107)</f>
        <v>https://gateway-apim-test.vuce.gob.pe/pass-through-https-cert/cp2/tramiteyrectificacion-query/1.0/tramites?</v>
      </c>
      <c r="T699" t="s">
        <v>762</v>
      </c>
      <c r="U699" t="str">
        <f t="shared" si="74"/>
        <v>https://gateway-apim-test.vuce.gob.pe/pass-through-https-cert/cp2/tramiteyrectificacion-query/1.0/tramites?</v>
      </c>
      <c r="V699" t="s">
        <v>120</v>
      </c>
    </row>
    <row r="700" spans="1:22" x14ac:dyDescent="0.25">
      <c r="A700" t="s">
        <v>20</v>
      </c>
      <c r="B700" s="45" t="s">
        <v>562</v>
      </c>
      <c r="C700" s="45" t="s">
        <v>732</v>
      </c>
      <c r="D700" s="45" t="s">
        <v>758</v>
      </c>
      <c r="E700" s="45" t="s">
        <v>176</v>
      </c>
      <c r="F700" s="45" t="s">
        <v>129</v>
      </c>
      <c r="G700" s="45" t="s">
        <v>378</v>
      </c>
      <c r="H700" s="45" t="s">
        <v>27</v>
      </c>
      <c r="I700" s="45" t="s">
        <v>27</v>
      </c>
      <c r="J700" s="45" t="s">
        <v>27</v>
      </c>
      <c r="K700" s="45" t="s">
        <v>27</v>
      </c>
      <c r="L700" s="45" t="s">
        <v>133</v>
      </c>
      <c r="M700" s="45" t="s">
        <v>27</v>
      </c>
      <c r="N700" s="45" t="s">
        <v>27</v>
      </c>
      <c r="O700" s="45" t="str">
        <f t="shared" si="71"/>
        <v>translate</v>
      </c>
      <c r="P700" s="45" t="s">
        <v>378</v>
      </c>
      <c r="Q700" s="46">
        <f t="shared" si="72"/>
        <v>87</v>
      </c>
      <c r="R700" s="46">
        <f t="shared" si="73"/>
        <v>87</v>
      </c>
      <c r="S700" t="str">
        <f>+P700</f>
        <v>https://gateway-apim-test.vuce.gob.pe/pass-through-https-cert/cp2/translate/1.0/lang/es</v>
      </c>
      <c r="T700" t="s">
        <v>378</v>
      </c>
      <c r="U700" t="str">
        <f t="shared" si="74"/>
        <v>https://gateway-apim-test.vuce.gob.pe/pass-through-https-cert/cp2/translate/1.0/lang/es</v>
      </c>
      <c r="V700" t="s">
        <v>231</v>
      </c>
    </row>
    <row r="701" spans="1:22" x14ac:dyDescent="0.25">
      <c r="B701" s="45" t="s">
        <v>765</v>
      </c>
      <c r="C701" s="45" t="s">
        <v>22</v>
      </c>
      <c r="D701" s="45" t="s">
        <v>23</v>
      </c>
      <c r="E701" s="45" t="s">
        <v>766</v>
      </c>
      <c r="F701" s="45" t="s">
        <v>25</v>
      </c>
      <c r="G701" s="45" t="s">
        <v>767</v>
      </c>
      <c r="H701" s="45" t="s">
        <v>27</v>
      </c>
      <c r="I701" s="45" t="s">
        <v>768</v>
      </c>
      <c r="J701" s="45">
        <v>101</v>
      </c>
      <c r="K701" s="45" t="s">
        <v>29</v>
      </c>
      <c r="L701" s="45" t="s">
        <v>30</v>
      </c>
      <c r="M701" s="45" t="s">
        <v>31</v>
      </c>
      <c r="N701" s="45">
        <v>20100010136</v>
      </c>
      <c r="O701" s="45" t="str">
        <f t="shared" si="71"/>
        <v>cambioagenciatripulante-query</v>
      </c>
      <c r="P701" s="45" t="s">
        <v>767</v>
      </c>
      <c r="Q701" s="46">
        <f t="shared" si="72"/>
        <v>112</v>
      </c>
      <c r="R701" s="46">
        <f t="shared" si="73"/>
        <v>112</v>
      </c>
      <c r="S701" t="str">
        <f>+P701</f>
        <v xml:space="preserve"> https://gateway-apim-test.vuce.gob.pe/pass-through-https-cert/cp2/cambioagenciatripulante-query/1.0/pais/lista </v>
      </c>
      <c r="T701" t="s">
        <v>767</v>
      </c>
      <c r="U701" t="str">
        <f t="shared" si="74"/>
        <v>https://gateway-apim-test.vuce.gob.pe/pass-through-https-cert/cp2/cambioagenciatripulante-query/1.0/pais/lista</v>
      </c>
      <c r="V701" t="s">
        <v>32</v>
      </c>
    </row>
    <row r="702" spans="1:22" x14ac:dyDescent="0.25">
      <c r="B702" s="45" t="s">
        <v>765</v>
      </c>
      <c r="C702" s="45" t="s">
        <v>22</v>
      </c>
      <c r="D702" s="45" t="s">
        <v>23</v>
      </c>
      <c r="E702" s="45" t="s">
        <v>769</v>
      </c>
      <c r="F702" s="45" t="s">
        <v>25</v>
      </c>
      <c r="G702" s="45" t="s">
        <v>770</v>
      </c>
      <c r="H702" s="45" t="s">
        <v>27</v>
      </c>
      <c r="I702" s="45" t="s">
        <v>768</v>
      </c>
      <c r="J702" s="45">
        <v>101</v>
      </c>
      <c r="K702" s="45" t="s">
        <v>29</v>
      </c>
      <c r="L702" s="45" t="s">
        <v>30</v>
      </c>
      <c r="M702" s="45" t="s">
        <v>31</v>
      </c>
      <c r="N702" s="45">
        <v>20100010136</v>
      </c>
      <c r="O702" s="45" t="str">
        <f t="shared" si="71"/>
        <v>cambioagenciatripulante-query</v>
      </c>
      <c r="P702" s="45" t="s">
        <v>770</v>
      </c>
      <c r="Q702" s="46">
        <f t="shared" si="72"/>
        <v>151</v>
      </c>
      <c r="R702" s="46">
        <f t="shared" si="73"/>
        <v>119</v>
      </c>
      <c r="S702" t="str">
        <f>MID(P702,1,119)</f>
        <v xml:space="preserve"> https://gateway-apim-test.vuce.gob.pe/pass-through-https-cert/cp2/cambioagenciatripulante-query/1.0/persona/encontrar?</v>
      </c>
      <c r="T702" t="s">
        <v>771</v>
      </c>
      <c r="U702" t="str">
        <f t="shared" si="74"/>
        <v>https://gateway-apim-test.vuce.gob.pe/pass-through-https-cert/cp2/cambioagenciatripulante-query/1.0/persona/encontrar?</v>
      </c>
      <c r="V702" t="s">
        <v>32</v>
      </c>
    </row>
    <row r="703" spans="1:22" x14ac:dyDescent="0.25">
      <c r="B703" s="45" t="s">
        <v>765</v>
      </c>
      <c r="C703" s="45" t="s">
        <v>22</v>
      </c>
      <c r="D703" s="45" t="s">
        <v>23</v>
      </c>
      <c r="E703" s="45" t="s">
        <v>772</v>
      </c>
      <c r="F703" s="45" t="s">
        <v>25</v>
      </c>
      <c r="G703" s="45" t="s">
        <v>773</v>
      </c>
      <c r="H703" s="45" t="s">
        <v>27</v>
      </c>
      <c r="I703" s="45" t="s">
        <v>768</v>
      </c>
      <c r="J703" s="45">
        <v>101</v>
      </c>
      <c r="K703" s="45" t="s">
        <v>29</v>
      </c>
      <c r="L703" s="45" t="s">
        <v>30</v>
      </c>
      <c r="M703" s="45" t="s">
        <v>31</v>
      </c>
      <c r="N703" s="45">
        <v>20100010136</v>
      </c>
      <c r="O703" s="45" t="str">
        <f t="shared" si="71"/>
        <v>comunes-query</v>
      </c>
      <c r="P703" s="45" t="s">
        <v>773</v>
      </c>
      <c r="Q703" s="46">
        <f t="shared" si="72"/>
        <v>118</v>
      </c>
      <c r="R703" s="46">
        <f t="shared" si="73"/>
        <v>105</v>
      </c>
      <c r="S703" t="str">
        <f>MID(P703,1,105)</f>
        <v xml:space="preserve"> https://gateway-apim-test.vuce.gob.pe/pass-through-https-cert/cp2/comunes-query/1.0/documentos-adjuntos?</v>
      </c>
      <c r="T703" t="s">
        <v>46</v>
      </c>
      <c r="U703" t="str">
        <f t="shared" si="74"/>
        <v>https://gateway-apim-test.vuce.gob.pe/pass-through-https-cert/cp2/comunes-query/1.0/documentos-adjuntos?</v>
      </c>
      <c r="V703" t="s">
        <v>39</v>
      </c>
    </row>
    <row r="704" spans="1:22" x14ac:dyDescent="0.25">
      <c r="B704" s="45" t="s">
        <v>765</v>
      </c>
      <c r="C704" s="45" t="s">
        <v>22</v>
      </c>
      <c r="D704" s="45" t="s">
        <v>23</v>
      </c>
      <c r="E704" s="45" t="s">
        <v>766</v>
      </c>
      <c r="F704" s="45" t="s">
        <v>25</v>
      </c>
      <c r="G704" s="45" t="s">
        <v>404</v>
      </c>
      <c r="H704" s="45" t="s">
        <v>27</v>
      </c>
      <c r="I704" s="45" t="s">
        <v>768</v>
      </c>
      <c r="J704" s="45">
        <v>101</v>
      </c>
      <c r="K704" s="45" t="s">
        <v>29</v>
      </c>
      <c r="L704" s="45" t="s">
        <v>30</v>
      </c>
      <c r="M704" s="45" t="s">
        <v>31</v>
      </c>
      <c r="N704" s="45">
        <v>20100010136</v>
      </c>
      <c r="O704" s="45" t="str">
        <f t="shared" si="71"/>
        <v>comunes-query</v>
      </c>
      <c r="P704" s="49" t="s">
        <v>774</v>
      </c>
      <c r="Q704" s="46">
        <f t="shared" si="72"/>
        <v>113</v>
      </c>
      <c r="R704" s="46">
        <f t="shared" si="73"/>
        <v>101</v>
      </c>
      <c r="S704" t="str">
        <f>MID(P704,1,101)</f>
        <v>https://gateway-apim-test.vuce.gob.pe/pass-through-https-cert/cp2/comunes-query/1.0/master/allByCode?</v>
      </c>
      <c r="T704" t="s">
        <v>264</v>
      </c>
      <c r="U704" t="str">
        <f t="shared" si="74"/>
        <v>https://gateway-apim-test.vuce.gob.pe/pass-through-https-cert/cp2/comunes-query/1.0/master/allByCode?</v>
      </c>
      <c r="V704" t="s">
        <v>39</v>
      </c>
    </row>
    <row r="705" spans="2:22" x14ac:dyDescent="0.25">
      <c r="B705" s="45" t="s">
        <v>765</v>
      </c>
      <c r="C705" s="45" t="s">
        <v>22</v>
      </c>
      <c r="D705" s="45" t="s">
        <v>23</v>
      </c>
      <c r="E705" s="45" t="s">
        <v>772</v>
      </c>
      <c r="F705" s="45" t="s">
        <v>25</v>
      </c>
      <c r="G705" s="45" t="s">
        <v>54</v>
      </c>
      <c r="H705" s="45" t="s">
        <v>27</v>
      </c>
      <c r="I705" s="45" t="s">
        <v>768</v>
      </c>
      <c r="J705" s="45">
        <v>101</v>
      </c>
      <c r="K705" s="45" t="s">
        <v>29</v>
      </c>
      <c r="L705" s="45" t="s">
        <v>30</v>
      </c>
      <c r="M705" s="45" t="s">
        <v>31</v>
      </c>
      <c r="N705" s="45">
        <v>20100010136</v>
      </c>
      <c r="O705" s="45" t="str">
        <f t="shared" si="71"/>
        <v>comunes-query</v>
      </c>
      <c r="P705" s="45" t="s">
        <v>54</v>
      </c>
      <c r="Q705" s="46">
        <f t="shared" si="72"/>
        <v>160</v>
      </c>
      <c r="R705" s="46">
        <f t="shared" si="73"/>
        <v>114</v>
      </c>
      <c r="S705" t="str">
        <f>MID(P705,1,114)</f>
        <v xml:space="preserve"> https://gateway-apim-test.vuce.gob.pe/pass-through-https-cert/cp2/comunes-query/1.0/master/allByCodeAndAttribute?</v>
      </c>
      <c r="T705" t="s">
        <v>48</v>
      </c>
      <c r="U705" t="str">
        <f t="shared" si="74"/>
        <v>https://gateway-apim-test.vuce.gob.pe/pass-through-https-cert/cp2/comunes-query/1.0/master/allByCodeAndAttribute?</v>
      </c>
      <c r="V705" t="s">
        <v>39</v>
      </c>
    </row>
    <row r="706" spans="2:22" x14ac:dyDescent="0.25">
      <c r="B706" s="45" t="s">
        <v>765</v>
      </c>
      <c r="C706" s="45" t="s">
        <v>22</v>
      </c>
      <c r="D706" s="45" t="s">
        <v>23</v>
      </c>
      <c r="E706" s="45" t="s">
        <v>769</v>
      </c>
      <c r="F706" s="45" t="s">
        <v>25</v>
      </c>
      <c r="G706" s="45" t="s">
        <v>55</v>
      </c>
      <c r="H706" s="45" t="s">
        <v>27</v>
      </c>
      <c r="I706" s="45" t="s">
        <v>768</v>
      </c>
      <c r="J706" s="45">
        <v>101</v>
      </c>
      <c r="K706" s="45" t="s">
        <v>29</v>
      </c>
      <c r="L706" s="45" t="s">
        <v>30</v>
      </c>
      <c r="M706" s="45" t="s">
        <v>31</v>
      </c>
      <c r="N706" s="45">
        <v>20100010136</v>
      </c>
      <c r="O706" s="45" t="str">
        <f t="shared" ref="O706:O769" si="77">MID(G706,FIND("/cp2/",G706)+5,FIND("/",G706,FIND("/cp2/",G706)+5)-FIND("/cp2/",G706)-5)</f>
        <v>comunes-query</v>
      </c>
      <c r="P706" s="45" t="s">
        <v>55</v>
      </c>
      <c r="Q706" s="46">
        <f t="shared" ref="Q706:Q769" si="78">LEN(P706)</f>
        <v>156</v>
      </c>
      <c r="R706" s="46">
        <f t="shared" ref="R706:R769" si="79">LEN(S706)</f>
        <v>116</v>
      </c>
      <c r="S706" s="21" t="str">
        <f>MID(P706,1,116)</f>
        <v xml:space="preserve"> https://gateway-apim-test.vuce.gob.pe/pass-through-https-cert/cp2/comunes-query/1.0/master/allByCodeAndDescription?</v>
      </c>
      <c r="T706" t="s">
        <v>56</v>
      </c>
      <c r="U706" t="str">
        <f t="shared" si="74"/>
        <v>https://gateway-apim-test.vuce.gob.pe/pass-through-https-cert/cp2/comunes-query/1.0/master/allByCodeAndDescription?</v>
      </c>
      <c r="V706" t="s">
        <v>39</v>
      </c>
    </row>
    <row r="707" spans="2:22" x14ac:dyDescent="0.25">
      <c r="B707" s="45" t="s">
        <v>765</v>
      </c>
      <c r="C707" s="45" t="s">
        <v>22</v>
      </c>
      <c r="D707" s="45" t="s">
        <v>23</v>
      </c>
      <c r="E707" s="45" t="s">
        <v>769</v>
      </c>
      <c r="F707" s="45" t="s">
        <v>25</v>
      </c>
      <c r="G707" s="45" t="s">
        <v>55</v>
      </c>
      <c r="H707" s="45" t="s">
        <v>27</v>
      </c>
      <c r="I707" s="45" t="s">
        <v>768</v>
      </c>
      <c r="J707" s="45">
        <v>101</v>
      </c>
      <c r="K707" s="45" t="s">
        <v>29</v>
      </c>
      <c r="L707" s="45" t="s">
        <v>30</v>
      </c>
      <c r="M707" s="45" t="s">
        <v>31</v>
      </c>
      <c r="N707" s="45">
        <v>20100010136</v>
      </c>
      <c r="O707" s="45" t="str">
        <f t="shared" si="77"/>
        <v>comunes-query</v>
      </c>
      <c r="P707" s="45" t="s">
        <v>55</v>
      </c>
      <c r="Q707" s="46">
        <f t="shared" si="78"/>
        <v>156</v>
      </c>
      <c r="R707" s="46">
        <f t="shared" si="79"/>
        <v>116</v>
      </c>
      <c r="S707" s="21" t="str">
        <f>MID(P707,1,116)</f>
        <v xml:space="preserve"> https://gateway-apim-test.vuce.gob.pe/pass-through-https-cert/cp2/comunes-query/1.0/master/allByCodeAndDescription?</v>
      </c>
      <c r="T707" t="s">
        <v>56</v>
      </c>
      <c r="U707" t="str">
        <f t="shared" ref="U707:U770" si="80">TRIM(T707)</f>
        <v>https://gateway-apim-test.vuce.gob.pe/pass-through-https-cert/cp2/comunes-query/1.0/master/allByCodeAndDescription?</v>
      </c>
      <c r="V707" t="s">
        <v>39</v>
      </c>
    </row>
    <row r="708" spans="2:22" x14ac:dyDescent="0.25">
      <c r="B708" s="45" t="s">
        <v>765</v>
      </c>
      <c r="C708" s="45" t="s">
        <v>22</v>
      </c>
      <c r="D708" s="45" t="s">
        <v>23</v>
      </c>
      <c r="E708" s="45" t="s">
        <v>769</v>
      </c>
      <c r="F708" s="45" t="s">
        <v>25</v>
      </c>
      <c r="G708" s="45" t="s">
        <v>189</v>
      </c>
      <c r="H708" s="45" t="s">
        <v>27</v>
      </c>
      <c r="I708" s="45" t="s">
        <v>768</v>
      </c>
      <c r="J708" s="45">
        <v>101</v>
      </c>
      <c r="K708" s="45" t="s">
        <v>29</v>
      </c>
      <c r="L708" s="45" t="s">
        <v>30</v>
      </c>
      <c r="M708" s="45" t="s">
        <v>31</v>
      </c>
      <c r="N708" s="45">
        <v>20100010136</v>
      </c>
      <c r="O708" s="45" t="str">
        <f t="shared" si="77"/>
        <v>comunes-query</v>
      </c>
      <c r="P708" s="45" t="s">
        <v>189</v>
      </c>
      <c r="Q708" s="46">
        <f t="shared" si="78"/>
        <v>157</v>
      </c>
      <c r="R708" s="46">
        <f t="shared" si="79"/>
        <v>116</v>
      </c>
      <c r="S708" s="21" t="str">
        <f>MID(P708,1,116)</f>
        <v xml:space="preserve"> https://gateway-apim-test.vuce.gob.pe/pass-through-https-cert/cp2/comunes-query/1.0/master/allByCodeAndDescription?</v>
      </c>
      <c r="T708" t="s">
        <v>56</v>
      </c>
      <c r="U708" t="str">
        <f t="shared" si="80"/>
        <v>https://gateway-apim-test.vuce.gob.pe/pass-through-https-cert/cp2/comunes-query/1.0/master/allByCodeAndDescription?</v>
      </c>
      <c r="V708" t="s">
        <v>39</v>
      </c>
    </row>
    <row r="709" spans="2:22" x14ac:dyDescent="0.25">
      <c r="B709" s="45" t="s">
        <v>765</v>
      </c>
      <c r="C709" s="45" t="s">
        <v>22</v>
      </c>
      <c r="D709" s="45" t="s">
        <v>23</v>
      </c>
      <c r="E709" s="45" t="s">
        <v>769</v>
      </c>
      <c r="F709" s="45" t="s">
        <v>25</v>
      </c>
      <c r="G709" s="45" t="s">
        <v>189</v>
      </c>
      <c r="H709" s="45" t="s">
        <v>27</v>
      </c>
      <c r="I709" s="45" t="s">
        <v>768</v>
      </c>
      <c r="J709" s="45">
        <v>101</v>
      </c>
      <c r="K709" s="45" t="s">
        <v>29</v>
      </c>
      <c r="L709" s="45" t="s">
        <v>30</v>
      </c>
      <c r="M709" s="45" t="s">
        <v>31</v>
      </c>
      <c r="N709" s="45">
        <v>20100010136</v>
      </c>
      <c r="O709" s="45" t="str">
        <f t="shared" si="77"/>
        <v>comunes-query</v>
      </c>
      <c r="P709" s="45" t="s">
        <v>189</v>
      </c>
      <c r="Q709" s="46">
        <f t="shared" si="78"/>
        <v>157</v>
      </c>
      <c r="R709" s="46">
        <f t="shared" si="79"/>
        <v>116</v>
      </c>
      <c r="S709" s="21" t="str">
        <f>MID(P709,1,116)</f>
        <v xml:space="preserve"> https://gateway-apim-test.vuce.gob.pe/pass-through-https-cert/cp2/comunes-query/1.0/master/allByCodeAndDescription?</v>
      </c>
      <c r="T709" t="s">
        <v>56</v>
      </c>
      <c r="U709" t="str">
        <f t="shared" si="80"/>
        <v>https://gateway-apim-test.vuce.gob.pe/pass-through-https-cert/cp2/comunes-query/1.0/master/allByCodeAndDescription?</v>
      </c>
      <c r="V709" t="s">
        <v>39</v>
      </c>
    </row>
    <row r="710" spans="2:22" x14ac:dyDescent="0.25">
      <c r="B710" s="45" t="s">
        <v>765</v>
      </c>
      <c r="C710" s="45" t="s">
        <v>22</v>
      </c>
      <c r="D710" s="45" t="s">
        <v>23</v>
      </c>
      <c r="E710" s="45" t="s">
        <v>766</v>
      </c>
      <c r="F710" s="45" t="s">
        <v>25</v>
      </c>
      <c r="G710" s="45" t="s">
        <v>775</v>
      </c>
      <c r="H710" s="45" t="s">
        <v>27</v>
      </c>
      <c r="I710" s="45" t="s">
        <v>768</v>
      </c>
      <c r="J710" s="45">
        <v>101</v>
      </c>
      <c r="K710" s="45" t="s">
        <v>29</v>
      </c>
      <c r="L710" s="45" t="s">
        <v>30</v>
      </c>
      <c r="M710" s="45" t="s">
        <v>31</v>
      </c>
      <c r="N710" s="45">
        <v>20100010136</v>
      </c>
      <c r="O710" s="45" t="str">
        <f t="shared" si="77"/>
        <v>comunes-query</v>
      </c>
      <c r="P710" s="45" t="s">
        <v>775</v>
      </c>
      <c r="Q710" s="46">
        <f t="shared" si="78"/>
        <v>129</v>
      </c>
      <c r="R710" s="46">
        <f t="shared" si="79"/>
        <v>103</v>
      </c>
      <c r="S710" t="str">
        <f>MID(P710,1,103)</f>
        <v xml:space="preserve"> https://gateway-apim-test.vuce.gob.pe/pass-through-https-cert/cp2/comunes-query/1.0/master/findByCode?</v>
      </c>
      <c r="T710" t="s">
        <v>60</v>
      </c>
      <c r="U710" t="str">
        <f t="shared" si="80"/>
        <v>https://gateway-apim-test.vuce.gob.pe/pass-through-https-cert/cp2/comunes-query/1.0/master/findByCode?</v>
      </c>
      <c r="V710" t="s">
        <v>39</v>
      </c>
    </row>
    <row r="711" spans="2:22" x14ac:dyDescent="0.25">
      <c r="B711" s="45" t="s">
        <v>765</v>
      </c>
      <c r="C711" s="45" t="s">
        <v>22</v>
      </c>
      <c r="D711" s="45" t="s">
        <v>23</v>
      </c>
      <c r="E711" s="45" t="s">
        <v>772</v>
      </c>
      <c r="F711" s="45" t="s">
        <v>61</v>
      </c>
      <c r="G711" s="45" t="s">
        <v>62</v>
      </c>
      <c r="H711" s="45" t="s">
        <v>27</v>
      </c>
      <c r="I711" s="45" t="s">
        <v>768</v>
      </c>
      <c r="J711" s="45">
        <v>101</v>
      </c>
      <c r="K711" s="45" t="s">
        <v>29</v>
      </c>
      <c r="L711" s="45" t="s">
        <v>30</v>
      </c>
      <c r="M711" s="45" t="s">
        <v>776</v>
      </c>
      <c r="N711" s="45">
        <v>20100010136</v>
      </c>
      <c r="O711" s="45" t="str">
        <f t="shared" si="77"/>
        <v>escaladocumento-command</v>
      </c>
      <c r="P711" s="45" t="s">
        <v>62</v>
      </c>
      <c r="Q711" s="46">
        <f t="shared" si="78"/>
        <v>113</v>
      </c>
      <c r="R711" s="46">
        <f t="shared" si="79"/>
        <v>113</v>
      </c>
      <c r="S711" t="str">
        <f>+P711</f>
        <v xml:space="preserve"> https://gateway-apim-test.vuce.gob.pe/pass-through-https-cert/cp2/escaladocumento-command/1.0/escala-documentos </v>
      </c>
      <c r="T711" t="s">
        <v>62</v>
      </c>
      <c r="U711" t="str">
        <f t="shared" si="80"/>
        <v>https://gateway-apim-test.vuce.gob.pe/pass-through-https-cert/cp2/escaladocumento-command/1.0/escala-documentos</v>
      </c>
      <c r="V711" t="s">
        <v>64</v>
      </c>
    </row>
    <row r="712" spans="2:22" x14ac:dyDescent="0.25">
      <c r="B712" s="45" t="s">
        <v>765</v>
      </c>
      <c r="C712" s="45" t="s">
        <v>22</v>
      </c>
      <c r="D712" s="45" t="s">
        <v>23</v>
      </c>
      <c r="E712" s="45" t="s">
        <v>772</v>
      </c>
      <c r="F712" s="45" t="s">
        <v>25</v>
      </c>
      <c r="G712" s="45" t="s">
        <v>777</v>
      </c>
      <c r="H712" s="45" t="s">
        <v>27</v>
      </c>
      <c r="I712" s="45" t="s">
        <v>768</v>
      </c>
      <c r="J712" s="45">
        <v>101</v>
      </c>
      <c r="K712" s="45" t="s">
        <v>29</v>
      </c>
      <c r="L712" s="45" t="s">
        <v>30</v>
      </c>
      <c r="M712" s="45" t="s">
        <v>31</v>
      </c>
      <c r="N712" s="45">
        <v>20100010136</v>
      </c>
      <c r="O712" s="45" t="str">
        <f t="shared" si="77"/>
        <v>escaladocumento-query</v>
      </c>
      <c r="P712" s="45" t="s">
        <v>777</v>
      </c>
      <c r="Q712" s="46">
        <f t="shared" si="78"/>
        <v>150</v>
      </c>
      <c r="R712" s="46">
        <f t="shared" si="79"/>
        <v>111</v>
      </c>
      <c r="S712" t="str">
        <f>MID(P712,1,111)</f>
        <v xml:space="preserve"> https://gateway-apim-test.vuce.gob.pe/pass-through-https-cert/cp2/escaladocumento-query/1.0/escala-documentos?</v>
      </c>
      <c r="T712" t="s">
        <v>66</v>
      </c>
      <c r="U712" t="str">
        <f t="shared" si="80"/>
        <v>https://gateway-apim-test.vuce.gob.pe/pass-through-https-cert/cp2/escaladocumento-query/1.0/escala-documentos?</v>
      </c>
      <c r="V712" t="s">
        <v>67</v>
      </c>
    </row>
    <row r="713" spans="2:22" x14ac:dyDescent="0.25">
      <c r="B713" s="45" t="s">
        <v>765</v>
      </c>
      <c r="C713" s="45" t="s">
        <v>22</v>
      </c>
      <c r="D713" s="45" t="s">
        <v>23</v>
      </c>
      <c r="E713" s="45" t="s">
        <v>772</v>
      </c>
      <c r="F713" s="45" t="s">
        <v>25</v>
      </c>
      <c r="G713" s="45" t="s">
        <v>777</v>
      </c>
      <c r="H713" s="45" t="s">
        <v>27</v>
      </c>
      <c r="I713" s="45" t="s">
        <v>768</v>
      </c>
      <c r="J713" s="45">
        <v>101</v>
      </c>
      <c r="K713" s="45" t="s">
        <v>29</v>
      </c>
      <c r="L713" s="45" t="s">
        <v>30</v>
      </c>
      <c r="M713" s="45" t="s">
        <v>31</v>
      </c>
      <c r="N713" s="45">
        <v>20100010136</v>
      </c>
      <c r="O713" s="45" t="str">
        <f t="shared" si="77"/>
        <v>escaladocumento-query</v>
      </c>
      <c r="P713" s="45" t="s">
        <v>777</v>
      </c>
      <c r="Q713" s="46">
        <f t="shared" si="78"/>
        <v>150</v>
      </c>
      <c r="R713" s="46">
        <f t="shared" si="79"/>
        <v>111</v>
      </c>
      <c r="S713" t="str">
        <f>MID(P713,1,111)</f>
        <v xml:space="preserve"> https://gateway-apim-test.vuce.gob.pe/pass-through-https-cert/cp2/escaladocumento-query/1.0/escala-documentos?</v>
      </c>
      <c r="T713" t="s">
        <v>66</v>
      </c>
      <c r="U713" t="str">
        <f t="shared" si="80"/>
        <v>https://gateway-apim-test.vuce.gob.pe/pass-through-https-cert/cp2/escaladocumento-query/1.0/escala-documentos?</v>
      </c>
      <c r="V713" t="s">
        <v>67</v>
      </c>
    </row>
    <row r="714" spans="2:22" x14ac:dyDescent="0.25">
      <c r="B714" s="45" t="s">
        <v>765</v>
      </c>
      <c r="C714" s="45" t="s">
        <v>22</v>
      </c>
      <c r="D714" s="45" t="s">
        <v>23</v>
      </c>
      <c r="E714" s="45" t="s">
        <v>772</v>
      </c>
      <c r="F714" s="45" t="s">
        <v>25</v>
      </c>
      <c r="G714" s="45" t="s">
        <v>778</v>
      </c>
      <c r="H714" s="45" t="s">
        <v>27</v>
      </c>
      <c r="I714" s="45" t="s">
        <v>768</v>
      </c>
      <c r="J714" s="45">
        <v>101</v>
      </c>
      <c r="K714" s="45" t="s">
        <v>29</v>
      </c>
      <c r="L714" s="45" t="s">
        <v>30</v>
      </c>
      <c r="M714" s="45" t="s">
        <v>31</v>
      </c>
      <c r="N714" s="45">
        <v>20100010136</v>
      </c>
      <c r="O714" s="45" t="str">
        <f t="shared" si="77"/>
        <v>fichatecnica-query</v>
      </c>
      <c r="P714" s="45" t="s">
        <v>778</v>
      </c>
      <c r="Q714" s="46">
        <f t="shared" si="78"/>
        <v>153</v>
      </c>
      <c r="R714" s="46">
        <f t="shared" si="79"/>
        <v>101</v>
      </c>
      <c r="S714" t="str">
        <f>MID(P714,1,101)</f>
        <v xml:space="preserve"> https://gateway-apim-test.vuce.gob.pe/pass-through-https-cert/cp2/fichatecnica-query/1.0/documentos?</v>
      </c>
      <c r="T714" t="s">
        <v>69</v>
      </c>
      <c r="U714" t="str">
        <f t="shared" si="80"/>
        <v>https://gateway-apim-test.vuce.gob.pe/pass-through-https-cert/cp2/fichatecnica-query/1.0/documentos?</v>
      </c>
      <c r="V714" t="s">
        <v>70</v>
      </c>
    </row>
    <row r="715" spans="2:22" x14ac:dyDescent="0.25">
      <c r="B715" s="45" t="s">
        <v>765</v>
      </c>
      <c r="C715" s="45" t="s">
        <v>22</v>
      </c>
      <c r="D715" s="45" t="s">
        <v>23</v>
      </c>
      <c r="E715" s="45" t="s">
        <v>779</v>
      </c>
      <c r="F715" s="45" t="s">
        <v>61</v>
      </c>
      <c r="G715" s="45" t="s">
        <v>780</v>
      </c>
      <c r="H715" s="45" t="s">
        <v>27</v>
      </c>
      <c r="I715" s="45" t="s">
        <v>768</v>
      </c>
      <c r="J715" s="45">
        <v>101</v>
      </c>
      <c r="K715" s="45" t="s">
        <v>29</v>
      </c>
      <c r="L715" s="45" t="s">
        <v>30</v>
      </c>
      <c r="M715" s="45" t="s">
        <v>781</v>
      </c>
      <c r="N715" s="45">
        <v>20100010136</v>
      </c>
      <c r="O715" s="45" t="str">
        <f t="shared" si="77"/>
        <v>gestionduenave-command</v>
      </c>
      <c r="P715" s="45" t="s">
        <v>780</v>
      </c>
      <c r="Q715" s="46">
        <f t="shared" si="78"/>
        <v>123</v>
      </c>
      <c r="R715" s="46">
        <f t="shared" si="79"/>
        <v>123</v>
      </c>
      <c r="S715" t="str">
        <f>+P715</f>
        <v xml:space="preserve"> https://gateway-apim-test.vuce.gob.pe/pass-through-https-cert/cp2/gestionduenave-command/1.0/pasajero/cargaMasivaPasajero </v>
      </c>
      <c r="T715" t="s">
        <v>780</v>
      </c>
      <c r="U715" t="str">
        <f t="shared" si="80"/>
        <v>https://gateway-apim-test.vuce.gob.pe/pass-through-https-cert/cp2/gestionduenave-command/1.0/pasajero/cargaMasivaPasajero</v>
      </c>
      <c r="V715" t="s">
        <v>146</v>
      </c>
    </row>
    <row r="716" spans="2:22" x14ac:dyDescent="0.25">
      <c r="B716" s="45" t="s">
        <v>765</v>
      </c>
      <c r="C716" s="45" t="s">
        <v>22</v>
      </c>
      <c r="D716" s="45" t="s">
        <v>23</v>
      </c>
      <c r="E716" s="45" t="s">
        <v>782</v>
      </c>
      <c r="F716" s="45" t="s">
        <v>25</v>
      </c>
      <c r="G716" s="45" t="s">
        <v>77</v>
      </c>
      <c r="H716" s="45" t="s">
        <v>27</v>
      </c>
      <c r="I716" s="45" t="s">
        <v>768</v>
      </c>
      <c r="J716" s="45">
        <v>101</v>
      </c>
      <c r="K716" s="45" t="s">
        <v>29</v>
      </c>
      <c r="L716" s="45" t="s">
        <v>30</v>
      </c>
      <c r="M716" s="45" t="s">
        <v>31</v>
      </c>
      <c r="N716" s="45">
        <v>20100010136</v>
      </c>
      <c r="O716" s="45" t="str">
        <f t="shared" si="77"/>
        <v>gestionduenave-query</v>
      </c>
      <c r="P716" s="45" t="s">
        <v>77</v>
      </c>
      <c r="Q716" s="46">
        <f t="shared" si="78"/>
        <v>119</v>
      </c>
      <c r="R716" s="46">
        <f t="shared" si="79"/>
        <v>105</v>
      </c>
      <c r="S716" t="str">
        <f>MID(P716,1,105)</f>
        <v xml:space="preserve"> https://gateway-apim-test.vuce.gob.pe/pass-through-https-cert/cp2/gestionduenave-query/1.0/escalas/2180?</v>
      </c>
      <c r="T716" t="s">
        <v>78</v>
      </c>
      <c r="U716" t="str">
        <f t="shared" si="80"/>
        <v>https://gateway-apim-test.vuce.gob.pe/pass-through-https-cert/cp2/gestionduenave-query/1.0/escalas/2180?</v>
      </c>
      <c r="V716" t="s">
        <v>72</v>
      </c>
    </row>
    <row r="717" spans="2:22" x14ac:dyDescent="0.25">
      <c r="B717" s="45" t="s">
        <v>765</v>
      </c>
      <c r="C717" s="45" t="s">
        <v>22</v>
      </c>
      <c r="D717" s="45" t="s">
        <v>23</v>
      </c>
      <c r="E717" s="45" t="s">
        <v>783</v>
      </c>
      <c r="F717" s="45" t="s">
        <v>25</v>
      </c>
      <c r="G717" s="45" t="s">
        <v>77</v>
      </c>
      <c r="H717" s="45" t="s">
        <v>27</v>
      </c>
      <c r="I717" s="45" t="s">
        <v>768</v>
      </c>
      <c r="J717" s="45">
        <v>101</v>
      </c>
      <c r="K717" s="45" t="s">
        <v>29</v>
      </c>
      <c r="L717" s="45" t="s">
        <v>30</v>
      </c>
      <c r="M717" s="45" t="s">
        <v>31</v>
      </c>
      <c r="N717" s="45">
        <v>20100010136</v>
      </c>
      <c r="O717" s="45" t="str">
        <f t="shared" si="77"/>
        <v>gestionduenave-query</v>
      </c>
      <c r="P717" s="45" t="s">
        <v>77</v>
      </c>
      <c r="Q717" s="46">
        <f t="shared" si="78"/>
        <v>119</v>
      </c>
      <c r="R717" s="46">
        <f t="shared" si="79"/>
        <v>105</v>
      </c>
      <c r="S717" t="str">
        <f>MID(P717,1,105)</f>
        <v xml:space="preserve"> https://gateway-apim-test.vuce.gob.pe/pass-through-https-cert/cp2/gestionduenave-query/1.0/escalas/2180?</v>
      </c>
      <c r="T717" t="s">
        <v>78</v>
      </c>
      <c r="U717" t="str">
        <f t="shared" si="80"/>
        <v>https://gateway-apim-test.vuce.gob.pe/pass-through-https-cert/cp2/gestionduenave-query/1.0/escalas/2180?</v>
      </c>
      <c r="V717" t="s">
        <v>72</v>
      </c>
    </row>
    <row r="718" spans="2:22" x14ac:dyDescent="0.25">
      <c r="B718" s="45" t="s">
        <v>765</v>
      </c>
      <c r="C718" s="45" t="s">
        <v>22</v>
      </c>
      <c r="D718" s="45" t="s">
        <v>23</v>
      </c>
      <c r="E718" s="45" t="s">
        <v>782</v>
      </c>
      <c r="F718" s="45" t="s">
        <v>25</v>
      </c>
      <c r="G718" s="45" t="s">
        <v>466</v>
      </c>
      <c r="H718" s="45" t="s">
        <v>27</v>
      </c>
      <c r="I718" s="45" t="s">
        <v>768</v>
      </c>
      <c r="J718" s="45">
        <v>101</v>
      </c>
      <c r="K718" s="45" t="s">
        <v>29</v>
      </c>
      <c r="L718" s="45" t="s">
        <v>30</v>
      </c>
      <c r="M718" s="45" t="s">
        <v>31</v>
      </c>
      <c r="N718" s="45">
        <v>20100010136</v>
      </c>
      <c r="O718" s="45" t="str">
        <f t="shared" si="77"/>
        <v>gestionduenave-query</v>
      </c>
      <c r="P718" s="45" t="s">
        <v>466</v>
      </c>
      <c r="Q718" s="46">
        <f t="shared" si="78"/>
        <v>112</v>
      </c>
      <c r="R718" s="46">
        <f t="shared" si="79"/>
        <v>112</v>
      </c>
      <c r="S718" t="str">
        <f>+P718</f>
        <v xml:space="preserve"> https://gateway-apim-test.vuce.gob.pe/pass-through-https-cert/cp2/gestionduenave-query/1.0/escalas/convoy/2180 </v>
      </c>
      <c r="T718" t="s">
        <v>466</v>
      </c>
      <c r="U718" t="str">
        <f t="shared" si="80"/>
        <v>https://gateway-apim-test.vuce.gob.pe/pass-through-https-cert/cp2/gestionduenave-query/1.0/escalas/convoy/2180</v>
      </c>
      <c r="V718" t="s">
        <v>72</v>
      </c>
    </row>
    <row r="719" spans="2:22" x14ac:dyDescent="0.25">
      <c r="B719" s="45" t="s">
        <v>765</v>
      </c>
      <c r="C719" s="45" t="s">
        <v>22</v>
      </c>
      <c r="D719" s="45" t="s">
        <v>23</v>
      </c>
      <c r="E719" s="45" t="s">
        <v>783</v>
      </c>
      <c r="F719" s="45" t="s">
        <v>25</v>
      </c>
      <c r="G719" s="45" t="s">
        <v>466</v>
      </c>
      <c r="H719" s="45" t="s">
        <v>27</v>
      </c>
      <c r="I719" s="45" t="s">
        <v>768</v>
      </c>
      <c r="J719" s="45">
        <v>101</v>
      </c>
      <c r="K719" s="45" t="s">
        <v>29</v>
      </c>
      <c r="L719" s="45" t="s">
        <v>30</v>
      </c>
      <c r="M719" s="45" t="s">
        <v>31</v>
      </c>
      <c r="N719" s="45">
        <v>20100010136</v>
      </c>
      <c r="O719" s="45" t="str">
        <f t="shared" si="77"/>
        <v>gestionduenave-query</v>
      </c>
      <c r="P719" s="45" t="s">
        <v>466</v>
      </c>
      <c r="Q719" s="46">
        <f t="shared" si="78"/>
        <v>112</v>
      </c>
      <c r="R719" s="46">
        <f t="shared" si="79"/>
        <v>112</v>
      </c>
      <c r="S719" t="str">
        <f>+P719</f>
        <v xml:space="preserve"> https://gateway-apim-test.vuce.gob.pe/pass-through-https-cert/cp2/gestionduenave-query/1.0/escalas/convoy/2180 </v>
      </c>
      <c r="T719" t="s">
        <v>466</v>
      </c>
      <c r="U719" t="str">
        <f t="shared" si="80"/>
        <v>https://gateway-apim-test.vuce.gob.pe/pass-through-https-cert/cp2/gestionduenave-query/1.0/escalas/convoy/2180</v>
      </c>
      <c r="V719" t="s">
        <v>72</v>
      </c>
    </row>
    <row r="720" spans="2:22" x14ac:dyDescent="0.25">
      <c r="B720" s="45" t="s">
        <v>765</v>
      </c>
      <c r="C720" s="45" t="s">
        <v>22</v>
      </c>
      <c r="D720" s="45" t="s">
        <v>23</v>
      </c>
      <c r="E720" s="45" t="s">
        <v>766</v>
      </c>
      <c r="F720" s="45" t="s">
        <v>25</v>
      </c>
      <c r="G720" s="45" t="s">
        <v>784</v>
      </c>
      <c r="H720" s="45" t="s">
        <v>27</v>
      </c>
      <c r="I720" s="45" t="s">
        <v>768</v>
      </c>
      <c r="J720" s="45">
        <v>101</v>
      </c>
      <c r="K720" s="45" t="s">
        <v>29</v>
      </c>
      <c r="L720" s="45" t="s">
        <v>30</v>
      </c>
      <c r="M720" s="45" t="s">
        <v>31</v>
      </c>
      <c r="N720" s="45">
        <v>20100010136</v>
      </c>
      <c r="O720" s="45" t="str">
        <f t="shared" si="77"/>
        <v>gestionduenave-query</v>
      </c>
      <c r="P720" s="45" t="s">
        <v>784</v>
      </c>
      <c r="Q720" s="46">
        <f t="shared" si="78"/>
        <v>111</v>
      </c>
      <c r="R720" s="46">
        <f t="shared" si="79"/>
        <v>111</v>
      </c>
      <c r="S720" t="str">
        <f>+P720</f>
        <v xml:space="preserve"> https://gateway-apim-test.vuce.gob.pe/pass-through-https-cert/cp2/gestionduenave-query/1.0/listaPasajero/2180 </v>
      </c>
      <c r="T720" t="s">
        <v>784</v>
      </c>
      <c r="U720" t="str">
        <f t="shared" si="80"/>
        <v>https://gateway-apim-test.vuce.gob.pe/pass-through-https-cert/cp2/gestionduenave-query/1.0/listaPasajero/2180</v>
      </c>
      <c r="V720" t="s">
        <v>72</v>
      </c>
    </row>
    <row r="721" spans="2:22" x14ac:dyDescent="0.25">
      <c r="B721" s="45" t="s">
        <v>765</v>
      </c>
      <c r="C721" s="45" t="s">
        <v>22</v>
      </c>
      <c r="D721" s="45" t="s">
        <v>23</v>
      </c>
      <c r="E721" s="45" t="s">
        <v>782</v>
      </c>
      <c r="F721" s="45" t="s">
        <v>25</v>
      </c>
      <c r="G721" s="45" t="s">
        <v>784</v>
      </c>
      <c r="H721" s="45" t="s">
        <v>27</v>
      </c>
      <c r="I721" s="45" t="s">
        <v>768</v>
      </c>
      <c r="J721" s="45">
        <v>101</v>
      </c>
      <c r="K721" s="45" t="s">
        <v>29</v>
      </c>
      <c r="L721" s="45" t="s">
        <v>30</v>
      </c>
      <c r="M721" s="45" t="s">
        <v>31</v>
      </c>
      <c r="N721" s="45">
        <v>20100010136</v>
      </c>
      <c r="O721" s="45" t="str">
        <f t="shared" si="77"/>
        <v>gestionduenave-query</v>
      </c>
      <c r="P721" s="45" t="s">
        <v>784</v>
      </c>
      <c r="Q721" s="46">
        <f t="shared" si="78"/>
        <v>111</v>
      </c>
      <c r="R721" s="46">
        <f t="shared" si="79"/>
        <v>111</v>
      </c>
      <c r="S721" t="str">
        <f>+P721</f>
        <v xml:space="preserve"> https://gateway-apim-test.vuce.gob.pe/pass-through-https-cert/cp2/gestionduenave-query/1.0/listaPasajero/2180 </v>
      </c>
      <c r="T721" t="s">
        <v>784</v>
      </c>
      <c r="U721" t="str">
        <f t="shared" si="80"/>
        <v>https://gateway-apim-test.vuce.gob.pe/pass-through-https-cert/cp2/gestionduenave-query/1.0/listaPasajero/2180</v>
      </c>
      <c r="V721" t="s">
        <v>72</v>
      </c>
    </row>
    <row r="722" spans="2:22" x14ac:dyDescent="0.25">
      <c r="B722" s="45" t="s">
        <v>765</v>
      </c>
      <c r="C722" s="45" t="s">
        <v>22</v>
      </c>
      <c r="D722" s="45" t="s">
        <v>23</v>
      </c>
      <c r="E722" s="45" t="s">
        <v>783</v>
      </c>
      <c r="F722" s="45" t="s">
        <v>25</v>
      </c>
      <c r="G722" s="45" t="s">
        <v>784</v>
      </c>
      <c r="H722" s="45" t="s">
        <v>27</v>
      </c>
      <c r="I722" s="45" t="s">
        <v>768</v>
      </c>
      <c r="J722" s="45">
        <v>101</v>
      </c>
      <c r="K722" s="45" t="s">
        <v>29</v>
      </c>
      <c r="L722" s="45" t="s">
        <v>30</v>
      </c>
      <c r="M722" s="45" t="s">
        <v>31</v>
      </c>
      <c r="N722" s="45">
        <v>20100010136</v>
      </c>
      <c r="O722" s="45" t="str">
        <f t="shared" si="77"/>
        <v>gestionduenave-query</v>
      </c>
      <c r="P722" s="45" t="s">
        <v>784</v>
      </c>
      <c r="Q722" s="46">
        <f t="shared" si="78"/>
        <v>111</v>
      </c>
      <c r="R722" s="46">
        <f t="shared" si="79"/>
        <v>111</v>
      </c>
      <c r="S722" t="str">
        <f>+P722</f>
        <v xml:space="preserve"> https://gateway-apim-test.vuce.gob.pe/pass-through-https-cert/cp2/gestionduenave-query/1.0/listaPasajero/2180 </v>
      </c>
      <c r="T722" t="s">
        <v>784</v>
      </c>
      <c r="U722" t="str">
        <f t="shared" si="80"/>
        <v>https://gateway-apim-test.vuce.gob.pe/pass-through-https-cert/cp2/gestionduenave-query/1.0/listaPasajero/2180</v>
      </c>
      <c r="V722" t="s">
        <v>72</v>
      </c>
    </row>
    <row r="723" spans="2:22" x14ac:dyDescent="0.25">
      <c r="B723" s="45" t="s">
        <v>765</v>
      </c>
      <c r="C723" s="45" t="s">
        <v>22</v>
      </c>
      <c r="D723" s="45" t="s">
        <v>23</v>
      </c>
      <c r="E723" s="45" t="s">
        <v>766</v>
      </c>
      <c r="F723" s="45" t="s">
        <v>25</v>
      </c>
      <c r="G723" s="45" t="s">
        <v>785</v>
      </c>
      <c r="H723" s="45" t="s">
        <v>27</v>
      </c>
      <c r="I723" s="45" t="s">
        <v>768</v>
      </c>
      <c r="J723" s="45">
        <v>101</v>
      </c>
      <c r="K723" s="45" t="s">
        <v>29</v>
      </c>
      <c r="L723" s="45" t="s">
        <v>30</v>
      </c>
      <c r="M723" s="45" t="s">
        <v>31</v>
      </c>
      <c r="N723" s="45">
        <v>20100010136</v>
      </c>
      <c r="O723" s="45" t="str">
        <f t="shared" si="77"/>
        <v>gestionduenave-query</v>
      </c>
      <c r="P723" s="45" t="s">
        <v>785</v>
      </c>
      <c r="Q723" s="46">
        <f t="shared" si="78"/>
        <v>141</v>
      </c>
      <c r="R723" s="46">
        <f t="shared" si="79"/>
        <v>112</v>
      </c>
      <c r="S723" t="str">
        <f>MID(P723,1,112)</f>
        <v xml:space="preserve"> https://gateway-apim-test.vuce.gob.pe/pass-through-https-cert/cp2/gestionduenave-query/1.0/pasajero/lista/2180?</v>
      </c>
      <c r="T723" t="s">
        <v>87</v>
      </c>
      <c r="U723" t="str">
        <f t="shared" si="80"/>
        <v>https://gateway-apim-test.vuce.gob.pe/pass-through-https-cert/cp2/gestionduenave-query/1.0/pasajero/lista/2180?</v>
      </c>
      <c r="V723" t="s">
        <v>72</v>
      </c>
    </row>
    <row r="724" spans="2:22" x14ac:dyDescent="0.25">
      <c r="B724" s="45" t="s">
        <v>765</v>
      </c>
      <c r="C724" s="45" t="s">
        <v>22</v>
      </c>
      <c r="D724" s="45" t="s">
        <v>23</v>
      </c>
      <c r="E724" s="45" t="s">
        <v>782</v>
      </c>
      <c r="F724" s="45" t="s">
        <v>25</v>
      </c>
      <c r="G724" s="45" t="s">
        <v>785</v>
      </c>
      <c r="H724" s="45" t="s">
        <v>27</v>
      </c>
      <c r="I724" s="45" t="s">
        <v>768</v>
      </c>
      <c r="J724" s="45">
        <v>101</v>
      </c>
      <c r="K724" s="45" t="s">
        <v>29</v>
      </c>
      <c r="L724" s="45" t="s">
        <v>30</v>
      </c>
      <c r="M724" s="45" t="s">
        <v>31</v>
      </c>
      <c r="N724" s="45">
        <v>20100010136</v>
      </c>
      <c r="O724" s="45" t="str">
        <f t="shared" si="77"/>
        <v>gestionduenave-query</v>
      </c>
      <c r="P724" s="45" t="s">
        <v>785</v>
      </c>
      <c r="Q724" s="46">
        <f t="shared" si="78"/>
        <v>141</v>
      </c>
      <c r="R724" s="46">
        <f t="shared" si="79"/>
        <v>112</v>
      </c>
      <c r="S724" t="str">
        <f>MID(P724,1,112)</f>
        <v xml:space="preserve"> https://gateway-apim-test.vuce.gob.pe/pass-through-https-cert/cp2/gestionduenave-query/1.0/pasajero/lista/2180?</v>
      </c>
      <c r="T724" t="s">
        <v>87</v>
      </c>
      <c r="U724" t="str">
        <f t="shared" si="80"/>
        <v>https://gateway-apim-test.vuce.gob.pe/pass-through-https-cert/cp2/gestionduenave-query/1.0/pasajero/lista/2180?</v>
      </c>
      <c r="V724" t="s">
        <v>72</v>
      </c>
    </row>
    <row r="725" spans="2:22" x14ac:dyDescent="0.25">
      <c r="B725" s="45" t="s">
        <v>765</v>
      </c>
      <c r="C725" s="45" t="s">
        <v>22</v>
      </c>
      <c r="D725" s="45" t="s">
        <v>23</v>
      </c>
      <c r="E725" s="45" t="s">
        <v>783</v>
      </c>
      <c r="F725" s="45" t="s">
        <v>25</v>
      </c>
      <c r="G725" s="45" t="s">
        <v>785</v>
      </c>
      <c r="H725" s="45" t="s">
        <v>27</v>
      </c>
      <c r="I725" s="45" t="s">
        <v>768</v>
      </c>
      <c r="J725" s="45">
        <v>101</v>
      </c>
      <c r="K725" s="45" t="s">
        <v>29</v>
      </c>
      <c r="L725" s="45" t="s">
        <v>30</v>
      </c>
      <c r="M725" s="45" t="s">
        <v>31</v>
      </c>
      <c r="N725" s="45">
        <v>20100010136</v>
      </c>
      <c r="O725" s="45" t="str">
        <f t="shared" si="77"/>
        <v>gestionduenave-query</v>
      </c>
      <c r="P725" s="45" t="s">
        <v>785</v>
      </c>
      <c r="Q725" s="46">
        <f t="shared" si="78"/>
        <v>141</v>
      </c>
      <c r="R725" s="46">
        <f t="shared" si="79"/>
        <v>112</v>
      </c>
      <c r="S725" t="str">
        <f>MID(P725,1,112)</f>
        <v xml:space="preserve"> https://gateway-apim-test.vuce.gob.pe/pass-through-https-cert/cp2/gestionduenave-query/1.0/pasajero/lista/2180?</v>
      </c>
      <c r="T725" t="s">
        <v>87</v>
      </c>
      <c r="U725" t="str">
        <f t="shared" si="80"/>
        <v>https://gateway-apim-test.vuce.gob.pe/pass-through-https-cert/cp2/gestionduenave-query/1.0/pasajero/lista/2180?</v>
      </c>
      <c r="V725" t="s">
        <v>72</v>
      </c>
    </row>
    <row r="726" spans="2:22" x14ac:dyDescent="0.25">
      <c r="B726" s="45" t="s">
        <v>765</v>
      </c>
      <c r="C726" s="45" t="s">
        <v>22</v>
      </c>
      <c r="D726" s="45" t="s">
        <v>23</v>
      </c>
      <c r="E726" s="45" t="s">
        <v>786</v>
      </c>
      <c r="F726" s="45" t="s">
        <v>25</v>
      </c>
      <c r="G726" s="45" t="s">
        <v>787</v>
      </c>
      <c r="H726" s="45" t="s">
        <v>27</v>
      </c>
      <c r="I726" s="45" t="s">
        <v>768</v>
      </c>
      <c r="J726" s="45">
        <v>101</v>
      </c>
      <c r="K726" s="45" t="s">
        <v>29</v>
      </c>
      <c r="L726" s="45" t="s">
        <v>30</v>
      </c>
      <c r="M726" s="45" t="s">
        <v>31</v>
      </c>
      <c r="N726" s="45">
        <v>20100010136</v>
      </c>
      <c r="O726" s="45" t="str">
        <f t="shared" si="77"/>
        <v>gestionduenave-query</v>
      </c>
      <c r="P726" s="45" t="s">
        <v>787</v>
      </c>
      <c r="Q726" s="46">
        <f t="shared" si="78"/>
        <v>130</v>
      </c>
      <c r="R726" s="46">
        <f t="shared" si="79"/>
        <v>130</v>
      </c>
      <c r="S726" t="str">
        <f>+P726</f>
        <v xml:space="preserve"> https://gateway-apim-test.vuce.gob.pe/pass-through-https-cert/cp2/gestionduenave-query/1.0/provisiones/files/listapasajeros.xlsx </v>
      </c>
      <c r="T726" t="s">
        <v>787</v>
      </c>
      <c r="U726" t="str">
        <f t="shared" si="80"/>
        <v>https://gateway-apim-test.vuce.gob.pe/pass-through-https-cert/cp2/gestionduenave-query/1.0/provisiones/files/listapasajeros.xlsx</v>
      </c>
      <c r="V726" t="s">
        <v>72</v>
      </c>
    </row>
    <row r="727" spans="2:22" x14ac:dyDescent="0.25">
      <c r="B727" s="45" t="s">
        <v>765</v>
      </c>
      <c r="C727" s="45" t="s">
        <v>22</v>
      </c>
      <c r="D727" s="45" t="s">
        <v>23</v>
      </c>
      <c r="E727" s="45" t="s">
        <v>782</v>
      </c>
      <c r="F727" s="45" t="s">
        <v>90</v>
      </c>
      <c r="G727" s="45" t="s">
        <v>91</v>
      </c>
      <c r="H727" s="45" t="s">
        <v>788</v>
      </c>
      <c r="I727" s="45" t="s">
        <v>768</v>
      </c>
      <c r="J727" s="45">
        <v>101</v>
      </c>
      <c r="K727" s="45" t="s">
        <v>29</v>
      </c>
      <c r="L727" s="45" t="s">
        <v>30</v>
      </c>
      <c r="M727" s="45" t="s">
        <v>93</v>
      </c>
      <c r="N727" s="45">
        <v>20100010136</v>
      </c>
      <c r="O727" s="45" t="str">
        <f t="shared" si="77"/>
        <v>processdue</v>
      </c>
      <c r="P727" s="45" t="s">
        <v>91</v>
      </c>
      <c r="Q727" s="46">
        <f t="shared" si="78"/>
        <v>95</v>
      </c>
      <c r="R727" s="46">
        <f t="shared" si="79"/>
        <v>95</v>
      </c>
      <c r="S727" t="str">
        <f>+P727</f>
        <v xml:space="preserve"> https://gateway-apim-test.vuce.gob.pe/pass-through-https-cert/cp2/processdue/1.0/camunda/init </v>
      </c>
      <c r="T727" t="s">
        <v>91</v>
      </c>
      <c r="U727" t="str">
        <f t="shared" si="80"/>
        <v>https://gateway-apim-test.vuce.gob.pe/pass-through-https-cert/cp2/processdue/1.0/camunda/init</v>
      </c>
      <c r="V727" t="s">
        <v>94</v>
      </c>
    </row>
    <row r="728" spans="2:22" x14ac:dyDescent="0.25">
      <c r="B728" s="45" t="s">
        <v>765</v>
      </c>
      <c r="C728" s="45" t="s">
        <v>22</v>
      </c>
      <c r="D728" s="45" t="s">
        <v>23</v>
      </c>
      <c r="E728" s="45" t="s">
        <v>783</v>
      </c>
      <c r="F728" s="45" t="s">
        <v>90</v>
      </c>
      <c r="G728" s="45" t="s">
        <v>91</v>
      </c>
      <c r="H728" s="45" t="s">
        <v>789</v>
      </c>
      <c r="I728" s="45" t="s">
        <v>768</v>
      </c>
      <c r="J728" s="45">
        <v>101</v>
      </c>
      <c r="K728" s="45" t="s">
        <v>29</v>
      </c>
      <c r="L728" s="45" t="s">
        <v>30</v>
      </c>
      <c r="M728" s="45" t="s">
        <v>93</v>
      </c>
      <c r="N728" s="45">
        <v>20100010136</v>
      </c>
      <c r="O728" s="45" t="str">
        <f t="shared" si="77"/>
        <v>processdue</v>
      </c>
      <c r="P728" s="45" t="s">
        <v>91</v>
      </c>
      <c r="Q728" s="46">
        <f t="shared" si="78"/>
        <v>95</v>
      </c>
      <c r="R728" s="46">
        <f t="shared" si="79"/>
        <v>95</v>
      </c>
      <c r="S728" t="str">
        <f>+P728</f>
        <v xml:space="preserve"> https://gateway-apim-test.vuce.gob.pe/pass-through-https-cert/cp2/processdue/1.0/camunda/init </v>
      </c>
      <c r="T728" t="s">
        <v>91</v>
      </c>
      <c r="U728" t="str">
        <f t="shared" si="80"/>
        <v>https://gateway-apim-test.vuce.gob.pe/pass-through-https-cert/cp2/processdue/1.0/camunda/init</v>
      </c>
      <c r="V728" t="s">
        <v>94</v>
      </c>
    </row>
    <row r="729" spans="2:22" x14ac:dyDescent="0.25">
      <c r="B729" s="45" t="s">
        <v>790</v>
      </c>
      <c r="C729" s="45" t="s">
        <v>22</v>
      </c>
      <c r="D729" s="45" t="s">
        <v>23</v>
      </c>
      <c r="E729" s="45" t="s">
        <v>766</v>
      </c>
      <c r="F729" s="45" t="s">
        <v>25</v>
      </c>
      <c r="G729" s="45" t="s">
        <v>767</v>
      </c>
      <c r="H729" s="45" t="s">
        <v>27</v>
      </c>
      <c r="I729" s="45" t="s">
        <v>791</v>
      </c>
      <c r="J729" s="45">
        <v>106</v>
      </c>
      <c r="K729" s="45" t="s">
        <v>792</v>
      </c>
      <c r="L729" s="45" t="s">
        <v>30</v>
      </c>
      <c r="M729" s="45" t="s">
        <v>31</v>
      </c>
      <c r="N729" s="45">
        <v>20551239692</v>
      </c>
      <c r="O729" s="45" t="str">
        <f t="shared" si="77"/>
        <v>cambioagenciatripulante-query</v>
      </c>
      <c r="P729" s="45" t="s">
        <v>767</v>
      </c>
      <c r="Q729" s="46">
        <f t="shared" si="78"/>
        <v>112</v>
      </c>
      <c r="R729" s="46">
        <f t="shared" si="79"/>
        <v>112</v>
      </c>
      <c r="S729" t="str">
        <f>+P729</f>
        <v xml:space="preserve"> https://gateway-apim-test.vuce.gob.pe/pass-through-https-cert/cp2/cambioagenciatripulante-query/1.0/pais/lista </v>
      </c>
      <c r="T729" t="s">
        <v>767</v>
      </c>
      <c r="U729" t="str">
        <f t="shared" si="80"/>
        <v>https://gateway-apim-test.vuce.gob.pe/pass-through-https-cert/cp2/cambioagenciatripulante-query/1.0/pais/lista</v>
      </c>
      <c r="V729" t="s">
        <v>32</v>
      </c>
    </row>
    <row r="730" spans="2:22" x14ac:dyDescent="0.25">
      <c r="B730" s="45" t="s">
        <v>790</v>
      </c>
      <c r="C730" s="45" t="s">
        <v>22</v>
      </c>
      <c r="D730" s="45" t="s">
        <v>23</v>
      </c>
      <c r="E730" s="45" t="s">
        <v>766</v>
      </c>
      <c r="F730" s="45" t="s">
        <v>25</v>
      </c>
      <c r="G730" s="45" t="s">
        <v>404</v>
      </c>
      <c r="H730" s="45" t="s">
        <v>27</v>
      </c>
      <c r="I730" s="45" t="s">
        <v>791</v>
      </c>
      <c r="J730" s="45">
        <v>106</v>
      </c>
      <c r="K730" s="45" t="s">
        <v>792</v>
      </c>
      <c r="L730" s="45" t="s">
        <v>30</v>
      </c>
      <c r="M730" s="45" t="s">
        <v>31</v>
      </c>
      <c r="N730" s="45">
        <v>20551239692</v>
      </c>
      <c r="O730" s="45" t="str">
        <f t="shared" si="77"/>
        <v>comunes-query</v>
      </c>
      <c r="P730" s="49" t="s">
        <v>774</v>
      </c>
      <c r="Q730" s="46">
        <f t="shared" si="78"/>
        <v>113</v>
      </c>
      <c r="R730" s="46">
        <f t="shared" si="79"/>
        <v>101</v>
      </c>
      <c r="S730" t="str">
        <f>MID(P730,1,101)</f>
        <v>https://gateway-apim-test.vuce.gob.pe/pass-through-https-cert/cp2/comunes-query/1.0/master/allByCode?</v>
      </c>
      <c r="T730" t="s">
        <v>264</v>
      </c>
      <c r="U730" t="str">
        <f t="shared" si="80"/>
        <v>https://gateway-apim-test.vuce.gob.pe/pass-through-https-cert/cp2/comunes-query/1.0/master/allByCode?</v>
      </c>
      <c r="V730" t="s">
        <v>39</v>
      </c>
    </row>
    <row r="731" spans="2:22" x14ac:dyDescent="0.25">
      <c r="B731" s="45" t="s">
        <v>790</v>
      </c>
      <c r="C731" s="45" t="s">
        <v>22</v>
      </c>
      <c r="D731" s="45" t="s">
        <v>23</v>
      </c>
      <c r="E731" s="45" t="s">
        <v>766</v>
      </c>
      <c r="F731" s="45" t="s">
        <v>25</v>
      </c>
      <c r="G731" s="45" t="s">
        <v>775</v>
      </c>
      <c r="H731" s="45" t="s">
        <v>27</v>
      </c>
      <c r="I731" s="45" t="s">
        <v>791</v>
      </c>
      <c r="J731" s="45">
        <v>106</v>
      </c>
      <c r="K731" s="45" t="s">
        <v>792</v>
      </c>
      <c r="L731" s="45" t="s">
        <v>30</v>
      </c>
      <c r="M731" s="45" t="s">
        <v>31</v>
      </c>
      <c r="N731" s="45">
        <v>20551239692</v>
      </c>
      <c r="O731" s="45" t="str">
        <f t="shared" si="77"/>
        <v>comunes-query</v>
      </c>
      <c r="P731" s="45" t="s">
        <v>775</v>
      </c>
      <c r="Q731" s="46">
        <f t="shared" si="78"/>
        <v>129</v>
      </c>
      <c r="R731" s="46">
        <f t="shared" si="79"/>
        <v>103</v>
      </c>
      <c r="S731" t="str">
        <f>MID(P731,1,103)</f>
        <v xml:space="preserve"> https://gateway-apim-test.vuce.gob.pe/pass-through-https-cert/cp2/comunes-query/1.0/master/findByCode?</v>
      </c>
      <c r="T731" t="s">
        <v>60</v>
      </c>
      <c r="U731" t="str">
        <f t="shared" si="80"/>
        <v>https://gateway-apim-test.vuce.gob.pe/pass-through-https-cert/cp2/comunes-query/1.0/master/findByCode?</v>
      </c>
      <c r="V731" t="s">
        <v>39</v>
      </c>
    </row>
    <row r="732" spans="2:22" x14ac:dyDescent="0.25">
      <c r="B732" s="45" t="s">
        <v>790</v>
      </c>
      <c r="C732" s="45" t="s">
        <v>22</v>
      </c>
      <c r="D732" s="45" t="s">
        <v>23</v>
      </c>
      <c r="E732" s="45" t="s">
        <v>793</v>
      </c>
      <c r="F732" s="45" t="s">
        <v>61</v>
      </c>
      <c r="G732" s="45" t="s">
        <v>503</v>
      </c>
      <c r="H732" s="45" t="s">
        <v>794</v>
      </c>
      <c r="I732" s="45" t="s">
        <v>791</v>
      </c>
      <c r="J732" s="45">
        <v>106</v>
      </c>
      <c r="K732" s="45" t="s">
        <v>792</v>
      </c>
      <c r="L732" s="45" t="s">
        <v>30</v>
      </c>
      <c r="M732" s="45" t="s">
        <v>93</v>
      </c>
      <c r="N732" s="45">
        <v>20551239692</v>
      </c>
      <c r="O732" s="45" t="str">
        <f t="shared" si="77"/>
        <v>gestionduenave-command</v>
      </c>
      <c r="P732" s="45" t="s">
        <v>507</v>
      </c>
      <c r="Q732" s="46">
        <f t="shared" si="78"/>
        <v>109</v>
      </c>
      <c r="R732" s="46">
        <f t="shared" si="79"/>
        <v>109</v>
      </c>
      <c r="S732" t="str">
        <f>+P732</f>
        <v xml:space="preserve">https://gateway-apim-test.vuce.gob.pe/pass-through-https-cert/cp2/gestionduenave-command/1.0/escala-revision </v>
      </c>
      <c r="T732" t="s">
        <v>507</v>
      </c>
      <c r="U732" t="str">
        <f t="shared" si="80"/>
        <v>https://gateway-apim-test.vuce.gob.pe/pass-through-https-cert/cp2/gestionduenave-command/1.0/escala-revision</v>
      </c>
      <c r="V732" t="s">
        <v>146</v>
      </c>
    </row>
    <row r="733" spans="2:22" x14ac:dyDescent="0.25">
      <c r="B733" s="45" t="s">
        <v>790</v>
      </c>
      <c r="C733" s="45" t="s">
        <v>22</v>
      </c>
      <c r="D733" s="45" t="s">
        <v>23</v>
      </c>
      <c r="E733" s="45" t="s">
        <v>795</v>
      </c>
      <c r="F733" s="45" t="s">
        <v>25</v>
      </c>
      <c r="G733" s="45" t="s">
        <v>509</v>
      </c>
      <c r="H733" s="45" t="s">
        <v>27</v>
      </c>
      <c r="I733" s="45" t="s">
        <v>791</v>
      </c>
      <c r="J733" s="45">
        <v>106</v>
      </c>
      <c r="K733" s="45" t="s">
        <v>792</v>
      </c>
      <c r="L733" s="45" t="s">
        <v>30</v>
      </c>
      <c r="M733" s="45" t="s">
        <v>31</v>
      </c>
      <c r="N733" s="45">
        <v>20551239692</v>
      </c>
      <c r="O733" s="45" t="str">
        <f t="shared" si="77"/>
        <v>gestionduenave-query</v>
      </c>
      <c r="P733" s="45" t="s">
        <v>509</v>
      </c>
      <c r="Q733" s="46">
        <f t="shared" si="78"/>
        <v>125</v>
      </c>
      <c r="R733" s="46">
        <f t="shared" si="79"/>
        <v>109</v>
      </c>
      <c r="S733" t="str">
        <f>MID(P733,1,109)</f>
        <v xml:space="preserve"> https://gateway-apim-test.vuce.gob.pe/pass-through-https-cert/cp2/gestionduenave-query/1.0/agency/findByRuc?</v>
      </c>
      <c r="T733" t="s">
        <v>510</v>
      </c>
      <c r="U733" t="str">
        <f t="shared" si="80"/>
        <v>https://gateway-apim-test.vuce.gob.pe/pass-through-https-cert/cp2/gestionduenave-query/1.0/agency/findByRuc?</v>
      </c>
      <c r="V733" t="s">
        <v>72</v>
      </c>
    </row>
    <row r="734" spans="2:22" x14ac:dyDescent="0.25">
      <c r="B734" s="45" t="s">
        <v>790</v>
      </c>
      <c r="C734" s="45" t="s">
        <v>22</v>
      </c>
      <c r="D734" s="45" t="s">
        <v>23</v>
      </c>
      <c r="E734" s="45" t="s">
        <v>793</v>
      </c>
      <c r="F734" s="45" t="s">
        <v>25</v>
      </c>
      <c r="G734" s="45" t="s">
        <v>509</v>
      </c>
      <c r="H734" s="45" t="s">
        <v>27</v>
      </c>
      <c r="I734" s="45" t="s">
        <v>791</v>
      </c>
      <c r="J734" s="45">
        <v>106</v>
      </c>
      <c r="K734" s="45" t="s">
        <v>792</v>
      </c>
      <c r="L734" s="45" t="s">
        <v>30</v>
      </c>
      <c r="M734" s="45" t="s">
        <v>31</v>
      </c>
      <c r="N734" s="45">
        <v>20551239692</v>
      </c>
      <c r="O734" s="45" t="str">
        <f t="shared" si="77"/>
        <v>gestionduenave-query</v>
      </c>
      <c r="P734" s="45" t="s">
        <v>509</v>
      </c>
      <c r="Q734" s="46">
        <f t="shared" si="78"/>
        <v>125</v>
      </c>
      <c r="R734" s="46">
        <f t="shared" si="79"/>
        <v>109</v>
      </c>
      <c r="S734" t="str">
        <f>MID(P734,1,109)</f>
        <v xml:space="preserve"> https://gateway-apim-test.vuce.gob.pe/pass-through-https-cert/cp2/gestionduenave-query/1.0/agency/findByRuc?</v>
      </c>
      <c r="T734" t="s">
        <v>510</v>
      </c>
      <c r="U734" t="str">
        <f t="shared" si="80"/>
        <v>https://gateway-apim-test.vuce.gob.pe/pass-through-https-cert/cp2/gestionduenave-query/1.0/agency/findByRuc?</v>
      </c>
      <c r="V734" t="s">
        <v>72</v>
      </c>
    </row>
    <row r="735" spans="2:22" x14ac:dyDescent="0.25">
      <c r="B735" s="45" t="s">
        <v>790</v>
      </c>
      <c r="C735" s="45" t="s">
        <v>22</v>
      </c>
      <c r="D735" s="45" t="s">
        <v>23</v>
      </c>
      <c r="E735" s="45" t="s">
        <v>793</v>
      </c>
      <c r="F735" s="45" t="s">
        <v>25</v>
      </c>
      <c r="G735" s="45" t="s">
        <v>514</v>
      </c>
      <c r="H735" s="45" t="s">
        <v>27</v>
      </c>
      <c r="I735" s="45" t="s">
        <v>791</v>
      </c>
      <c r="J735" s="45">
        <v>106</v>
      </c>
      <c r="K735" s="45" t="s">
        <v>792</v>
      </c>
      <c r="L735" s="45" t="s">
        <v>30</v>
      </c>
      <c r="M735" s="45" t="s">
        <v>31</v>
      </c>
      <c r="N735" s="45">
        <v>20551239692</v>
      </c>
      <c r="O735" s="45" t="str">
        <f t="shared" si="77"/>
        <v>gestionduenave-query</v>
      </c>
      <c r="P735" s="45" t="s">
        <v>514</v>
      </c>
      <c r="Q735" s="46">
        <f t="shared" si="78"/>
        <v>125</v>
      </c>
      <c r="R735" s="46">
        <f t="shared" si="79"/>
        <v>109</v>
      </c>
      <c r="S735" t="str">
        <f>MID(P735,1,109)</f>
        <v xml:space="preserve"> https://gateway-apim-test.vuce.gob.pe/pass-through-https-cert/cp2/gestionduenave-query/1.0/agency/findByRuc?</v>
      </c>
      <c r="T735" t="s">
        <v>510</v>
      </c>
      <c r="U735" t="str">
        <f t="shared" si="80"/>
        <v>https://gateway-apim-test.vuce.gob.pe/pass-through-https-cert/cp2/gestionduenave-query/1.0/agency/findByRuc?</v>
      </c>
      <c r="V735" t="s">
        <v>72</v>
      </c>
    </row>
    <row r="736" spans="2:22" x14ac:dyDescent="0.25">
      <c r="B736" s="45" t="s">
        <v>790</v>
      </c>
      <c r="C736" s="45" t="s">
        <v>22</v>
      </c>
      <c r="D736" s="45" t="s">
        <v>23</v>
      </c>
      <c r="E736" s="45" t="s">
        <v>793</v>
      </c>
      <c r="F736" s="45" t="s">
        <v>25</v>
      </c>
      <c r="G736" s="45" t="s">
        <v>77</v>
      </c>
      <c r="H736" s="45" t="s">
        <v>27</v>
      </c>
      <c r="I736" s="45" t="s">
        <v>791</v>
      </c>
      <c r="J736" s="45">
        <v>106</v>
      </c>
      <c r="K736" s="45" t="s">
        <v>792</v>
      </c>
      <c r="L736" s="45" t="s">
        <v>30</v>
      </c>
      <c r="M736" s="45" t="s">
        <v>31</v>
      </c>
      <c r="N736" s="45">
        <v>20551239692</v>
      </c>
      <c r="O736" s="45" t="str">
        <f t="shared" si="77"/>
        <v>gestionduenave-query</v>
      </c>
      <c r="P736" s="45" t="s">
        <v>77</v>
      </c>
      <c r="Q736" s="46">
        <f t="shared" si="78"/>
        <v>119</v>
      </c>
      <c r="R736" s="46">
        <f t="shared" si="79"/>
        <v>105</v>
      </c>
      <c r="S736" t="str">
        <f>MID(P736,1,105)</f>
        <v xml:space="preserve"> https://gateway-apim-test.vuce.gob.pe/pass-through-https-cert/cp2/gestionduenave-query/1.0/escalas/2180?</v>
      </c>
      <c r="T736" t="s">
        <v>78</v>
      </c>
      <c r="U736" t="str">
        <f t="shared" si="80"/>
        <v>https://gateway-apim-test.vuce.gob.pe/pass-through-https-cert/cp2/gestionduenave-query/1.0/escalas/2180?</v>
      </c>
      <c r="V736" t="s">
        <v>72</v>
      </c>
    </row>
    <row r="737" spans="2:22" x14ac:dyDescent="0.25">
      <c r="B737" s="45" t="s">
        <v>790</v>
      </c>
      <c r="C737" s="45" t="s">
        <v>22</v>
      </c>
      <c r="D737" s="45" t="s">
        <v>23</v>
      </c>
      <c r="E737" s="45" t="s">
        <v>793</v>
      </c>
      <c r="F737" s="45" t="s">
        <v>25</v>
      </c>
      <c r="G737" s="45" t="s">
        <v>466</v>
      </c>
      <c r="H737" s="45" t="s">
        <v>27</v>
      </c>
      <c r="I737" s="45" t="s">
        <v>791</v>
      </c>
      <c r="J737" s="45">
        <v>106</v>
      </c>
      <c r="K737" s="45" t="s">
        <v>792</v>
      </c>
      <c r="L737" s="45" t="s">
        <v>30</v>
      </c>
      <c r="M737" s="45" t="s">
        <v>31</v>
      </c>
      <c r="N737" s="45">
        <v>20551239692</v>
      </c>
      <c r="O737" s="45" t="str">
        <f t="shared" si="77"/>
        <v>gestionduenave-query</v>
      </c>
      <c r="P737" s="45" t="s">
        <v>466</v>
      </c>
      <c r="Q737" s="46">
        <f t="shared" si="78"/>
        <v>112</v>
      </c>
      <c r="R737" s="46">
        <f t="shared" si="79"/>
        <v>112</v>
      </c>
      <c r="S737" t="str">
        <f>+P737</f>
        <v xml:space="preserve"> https://gateway-apim-test.vuce.gob.pe/pass-through-https-cert/cp2/gestionduenave-query/1.0/escalas/convoy/2180 </v>
      </c>
      <c r="T737" t="s">
        <v>466</v>
      </c>
      <c r="U737" t="str">
        <f t="shared" si="80"/>
        <v>https://gateway-apim-test.vuce.gob.pe/pass-through-https-cert/cp2/gestionduenave-query/1.0/escalas/convoy/2180</v>
      </c>
      <c r="V737" t="s">
        <v>72</v>
      </c>
    </row>
    <row r="738" spans="2:22" x14ac:dyDescent="0.25">
      <c r="B738" s="45" t="s">
        <v>790</v>
      </c>
      <c r="C738" s="45" t="s">
        <v>22</v>
      </c>
      <c r="D738" s="45" t="s">
        <v>23</v>
      </c>
      <c r="E738" s="45" t="s">
        <v>793</v>
      </c>
      <c r="F738" s="45" t="s">
        <v>25</v>
      </c>
      <c r="G738" s="45" t="s">
        <v>515</v>
      </c>
      <c r="H738" s="45" t="s">
        <v>27</v>
      </c>
      <c r="I738" s="45" t="s">
        <v>791</v>
      </c>
      <c r="J738" s="45">
        <v>106</v>
      </c>
      <c r="K738" s="45" t="s">
        <v>792</v>
      </c>
      <c r="L738" s="45" t="s">
        <v>30</v>
      </c>
      <c r="M738" s="45" t="s">
        <v>31</v>
      </c>
      <c r="N738" s="45">
        <v>20551239692</v>
      </c>
      <c r="O738" s="45" t="str">
        <f t="shared" si="77"/>
        <v>gestionduenave-query</v>
      </c>
      <c r="P738" s="45" t="s">
        <v>515</v>
      </c>
      <c r="Q738" s="46">
        <f t="shared" si="78"/>
        <v>151</v>
      </c>
      <c r="R738" s="46">
        <f t="shared" si="79"/>
        <v>128</v>
      </c>
      <c r="S738" t="str">
        <f>MID(P738,1,128)</f>
        <v xml:space="preserve"> https://gateway-apim-test.vuce.gob.pe/pass-through-https-cert/cp2/gestionduenave-query/1.0/escala-seguimientos/escalaId/2180/1?</v>
      </c>
      <c r="T738" t="s">
        <v>516</v>
      </c>
      <c r="U738" t="str">
        <f t="shared" si="80"/>
        <v>https://gateway-apim-test.vuce.gob.pe/pass-through-https-cert/cp2/gestionduenave-query/1.0/escala-seguimientos/escalaId/2180/1?</v>
      </c>
      <c r="V738" t="s">
        <v>72</v>
      </c>
    </row>
    <row r="739" spans="2:22" x14ac:dyDescent="0.25">
      <c r="B739" s="45" t="s">
        <v>790</v>
      </c>
      <c r="C739" s="45" t="s">
        <v>22</v>
      </c>
      <c r="D739" s="45" t="s">
        <v>23</v>
      </c>
      <c r="E739" s="45" t="s">
        <v>793</v>
      </c>
      <c r="F739" s="45" t="s">
        <v>25</v>
      </c>
      <c r="G739" s="45" t="s">
        <v>517</v>
      </c>
      <c r="H739" s="45" t="s">
        <v>27</v>
      </c>
      <c r="I739" s="45" t="s">
        <v>791</v>
      </c>
      <c r="J739" s="45">
        <v>106</v>
      </c>
      <c r="K739" s="45" t="s">
        <v>792</v>
      </c>
      <c r="L739" s="45" t="s">
        <v>30</v>
      </c>
      <c r="M739" s="45" t="s">
        <v>31</v>
      </c>
      <c r="N739" s="45">
        <v>20551239692</v>
      </c>
      <c r="O739" s="45" t="str">
        <f t="shared" si="77"/>
        <v>gestionduenave-query</v>
      </c>
      <c r="P739" s="45" t="s">
        <v>517</v>
      </c>
      <c r="Q739" s="46">
        <f t="shared" si="78"/>
        <v>133</v>
      </c>
      <c r="R739" s="46">
        <f t="shared" si="79"/>
        <v>119</v>
      </c>
      <c r="S739" t="str">
        <f>MID(P739,1,119)</f>
        <v xml:space="preserve"> https://gateway-apim-test.vuce.gob.pe/pass-through-https-cert/cp2/gestionduenave-query/1.0/escala-seguimientos/search?</v>
      </c>
      <c r="T739" t="s">
        <v>225</v>
      </c>
      <c r="U739" t="str">
        <f t="shared" si="80"/>
        <v>https://gateway-apim-test.vuce.gob.pe/pass-through-https-cert/cp2/gestionduenave-query/1.0/escala-seguimientos/search?</v>
      </c>
      <c r="V739" t="s">
        <v>72</v>
      </c>
    </row>
    <row r="740" spans="2:22" x14ac:dyDescent="0.25">
      <c r="B740" s="45" t="s">
        <v>790</v>
      </c>
      <c r="C740" s="45" t="s">
        <v>22</v>
      </c>
      <c r="D740" s="45" t="s">
        <v>23</v>
      </c>
      <c r="E740" s="45" t="s">
        <v>795</v>
      </c>
      <c r="F740" s="45" t="s">
        <v>25</v>
      </c>
      <c r="G740" s="45" t="s">
        <v>796</v>
      </c>
      <c r="H740" s="45" t="s">
        <v>27</v>
      </c>
      <c r="I740" s="45" t="s">
        <v>791</v>
      </c>
      <c r="J740" s="45">
        <v>106</v>
      </c>
      <c r="K740" s="45" t="s">
        <v>792</v>
      </c>
      <c r="L740" s="45" t="s">
        <v>30</v>
      </c>
      <c r="M740" s="45" t="s">
        <v>31</v>
      </c>
      <c r="N740" s="45">
        <v>20551239692</v>
      </c>
      <c r="O740" s="45" t="str">
        <f t="shared" si="77"/>
        <v>gestionduenave-query</v>
      </c>
      <c r="P740" s="45" t="s">
        <v>796</v>
      </c>
      <c r="Q740" s="46">
        <f t="shared" si="78"/>
        <v>148</v>
      </c>
      <c r="R740" s="46">
        <f t="shared" si="79"/>
        <v>119</v>
      </c>
      <c r="S740" t="str">
        <f>MID(P740,1,119)</f>
        <v xml:space="preserve"> https://gateway-apim-test.vuce.gob.pe/pass-through-https-cert/cp2/gestionduenave-query/1.0/escala-seguimientos/search?</v>
      </c>
      <c r="T740" t="s">
        <v>225</v>
      </c>
      <c r="U740" t="str">
        <f t="shared" si="80"/>
        <v>https://gateway-apim-test.vuce.gob.pe/pass-through-https-cert/cp2/gestionduenave-query/1.0/escala-seguimientos/search?</v>
      </c>
      <c r="V740" t="s">
        <v>72</v>
      </c>
    </row>
    <row r="741" spans="2:22" x14ac:dyDescent="0.25">
      <c r="B741" s="45" t="s">
        <v>790</v>
      </c>
      <c r="C741" s="45" t="s">
        <v>22</v>
      </c>
      <c r="D741" s="45" t="s">
        <v>23</v>
      </c>
      <c r="E741" s="45" t="s">
        <v>766</v>
      </c>
      <c r="F741" s="45" t="s">
        <v>25</v>
      </c>
      <c r="G741" s="45" t="s">
        <v>784</v>
      </c>
      <c r="H741" s="45" t="s">
        <v>27</v>
      </c>
      <c r="I741" s="45" t="s">
        <v>791</v>
      </c>
      <c r="J741" s="45">
        <v>106</v>
      </c>
      <c r="K741" s="45" t="s">
        <v>792</v>
      </c>
      <c r="L741" s="45" t="s">
        <v>30</v>
      </c>
      <c r="M741" s="45" t="s">
        <v>31</v>
      </c>
      <c r="N741" s="45">
        <v>20551239692</v>
      </c>
      <c r="O741" s="45" t="str">
        <f t="shared" si="77"/>
        <v>gestionduenave-query</v>
      </c>
      <c r="P741" s="45" t="s">
        <v>784</v>
      </c>
      <c r="Q741" s="46">
        <f t="shared" si="78"/>
        <v>111</v>
      </c>
      <c r="R741" s="46">
        <f t="shared" si="79"/>
        <v>111</v>
      </c>
      <c r="S741" t="str">
        <f>+P741</f>
        <v xml:space="preserve"> https://gateway-apim-test.vuce.gob.pe/pass-through-https-cert/cp2/gestionduenave-query/1.0/listaPasajero/2180 </v>
      </c>
      <c r="T741" t="s">
        <v>784</v>
      </c>
      <c r="U741" t="str">
        <f t="shared" si="80"/>
        <v>https://gateway-apim-test.vuce.gob.pe/pass-through-https-cert/cp2/gestionduenave-query/1.0/listaPasajero/2180</v>
      </c>
      <c r="V741" t="s">
        <v>72</v>
      </c>
    </row>
    <row r="742" spans="2:22" x14ac:dyDescent="0.25">
      <c r="B742" s="45" t="s">
        <v>790</v>
      </c>
      <c r="C742" s="45" t="s">
        <v>22</v>
      </c>
      <c r="D742" s="45" t="s">
        <v>23</v>
      </c>
      <c r="E742" s="45" t="s">
        <v>766</v>
      </c>
      <c r="F742" s="45" t="s">
        <v>25</v>
      </c>
      <c r="G742" s="45" t="s">
        <v>785</v>
      </c>
      <c r="H742" s="45" t="s">
        <v>27</v>
      </c>
      <c r="I742" s="45" t="s">
        <v>791</v>
      </c>
      <c r="J742" s="45">
        <v>106</v>
      </c>
      <c r="K742" s="45" t="s">
        <v>792</v>
      </c>
      <c r="L742" s="45" t="s">
        <v>30</v>
      </c>
      <c r="M742" s="45" t="s">
        <v>31</v>
      </c>
      <c r="N742" s="45">
        <v>20551239692</v>
      </c>
      <c r="O742" s="45" t="str">
        <f t="shared" si="77"/>
        <v>gestionduenave-query</v>
      </c>
      <c r="P742" s="45" t="s">
        <v>785</v>
      </c>
      <c r="Q742" s="46">
        <f t="shared" si="78"/>
        <v>141</v>
      </c>
      <c r="R742" s="46">
        <f t="shared" si="79"/>
        <v>112</v>
      </c>
      <c r="S742" t="str">
        <f>MID(P742,1,112)</f>
        <v xml:space="preserve"> https://gateway-apim-test.vuce.gob.pe/pass-through-https-cert/cp2/gestionduenave-query/1.0/pasajero/lista/2180?</v>
      </c>
      <c r="T742" t="s">
        <v>87</v>
      </c>
      <c r="U742" t="str">
        <f t="shared" si="80"/>
        <v>https://gateway-apim-test.vuce.gob.pe/pass-through-https-cert/cp2/gestionduenave-query/1.0/pasajero/lista/2180?</v>
      </c>
      <c r="V742" t="s">
        <v>72</v>
      </c>
    </row>
    <row r="743" spans="2:22" x14ac:dyDescent="0.25">
      <c r="B743" s="45" t="s">
        <v>790</v>
      </c>
      <c r="C743" s="45" t="s">
        <v>22</v>
      </c>
      <c r="D743" s="45" t="s">
        <v>23</v>
      </c>
      <c r="E743" s="45" t="s">
        <v>793</v>
      </c>
      <c r="F743" s="45" t="s">
        <v>90</v>
      </c>
      <c r="G743" s="45" t="s">
        <v>91</v>
      </c>
      <c r="H743" s="45" t="s">
        <v>797</v>
      </c>
      <c r="I743" s="45" t="s">
        <v>791</v>
      </c>
      <c r="J743" s="45">
        <v>106</v>
      </c>
      <c r="K743" s="45" t="s">
        <v>792</v>
      </c>
      <c r="L743" s="45" t="s">
        <v>30</v>
      </c>
      <c r="M743" s="45" t="s">
        <v>93</v>
      </c>
      <c r="N743" s="45">
        <v>20551239692</v>
      </c>
      <c r="O743" s="45" t="str">
        <f t="shared" si="77"/>
        <v>processdue</v>
      </c>
      <c r="P743" s="45" t="s">
        <v>91</v>
      </c>
      <c r="Q743" s="46">
        <f t="shared" si="78"/>
        <v>95</v>
      </c>
      <c r="R743" s="46">
        <f t="shared" si="79"/>
        <v>95</v>
      </c>
      <c r="S743" t="str">
        <f>+P743</f>
        <v xml:space="preserve"> https://gateway-apim-test.vuce.gob.pe/pass-through-https-cert/cp2/processdue/1.0/camunda/init </v>
      </c>
      <c r="T743" t="s">
        <v>91</v>
      </c>
      <c r="U743" t="str">
        <f t="shared" si="80"/>
        <v>https://gateway-apim-test.vuce.gob.pe/pass-through-https-cert/cp2/processdue/1.0/camunda/init</v>
      </c>
      <c r="V743" t="s">
        <v>94</v>
      </c>
    </row>
    <row r="744" spans="2:22" x14ac:dyDescent="0.25">
      <c r="B744" s="45" t="s">
        <v>798</v>
      </c>
      <c r="C744" s="45" t="s">
        <v>22</v>
      </c>
      <c r="D744" s="45" t="s">
        <v>23</v>
      </c>
      <c r="E744" s="45" t="s">
        <v>799</v>
      </c>
      <c r="F744" s="45" t="s">
        <v>129</v>
      </c>
      <c r="G744" s="45" t="s">
        <v>800</v>
      </c>
      <c r="H744" s="45"/>
      <c r="I744" s="45" t="s">
        <v>801</v>
      </c>
      <c r="J744" s="45">
        <v>101</v>
      </c>
      <c r="K744" s="45" t="s">
        <v>244</v>
      </c>
      <c r="L744" s="45" t="s">
        <v>133</v>
      </c>
      <c r="M744" s="45"/>
      <c r="N744" s="45">
        <v>20100010136</v>
      </c>
      <c r="O744" s="45" t="str">
        <f t="shared" si="77"/>
        <v>cambioagenciatripulante-query</v>
      </c>
      <c r="P744" s="45" t="s">
        <v>800</v>
      </c>
      <c r="Q744" s="46">
        <f t="shared" si="78"/>
        <v>121</v>
      </c>
      <c r="R744" s="46">
        <f t="shared" si="79"/>
        <v>121</v>
      </c>
      <c r="S744" t="str">
        <f>+P744</f>
        <v>https://gateway-apim-test.vuce.gob.pe/pass-through-https-cert/cp2/cambioagenciatripulante-query/1.0/tripulante/lista/1332</v>
      </c>
      <c r="T744" t="s">
        <v>800</v>
      </c>
      <c r="U744" t="str">
        <f t="shared" si="80"/>
        <v>https://gateway-apim-test.vuce.gob.pe/pass-through-https-cert/cp2/cambioagenciatripulante-query/1.0/tripulante/lista/1332</v>
      </c>
      <c r="V744" t="s">
        <v>32</v>
      </c>
    </row>
    <row r="745" spans="2:22" x14ac:dyDescent="0.25">
      <c r="B745" s="45" t="s">
        <v>798</v>
      </c>
      <c r="C745" s="45" t="s">
        <v>22</v>
      </c>
      <c r="D745" s="45" t="s">
        <v>23</v>
      </c>
      <c r="E745" s="45" t="s">
        <v>799</v>
      </c>
      <c r="F745" s="45" t="s">
        <v>129</v>
      </c>
      <c r="G745" s="45" t="s">
        <v>802</v>
      </c>
      <c r="H745" s="45"/>
      <c r="I745" s="45" t="s">
        <v>801</v>
      </c>
      <c r="J745" s="45">
        <v>101</v>
      </c>
      <c r="K745" s="45" t="s">
        <v>244</v>
      </c>
      <c r="L745" s="45" t="s">
        <v>133</v>
      </c>
      <c r="M745" s="45"/>
      <c r="N745" s="45">
        <v>20100010136</v>
      </c>
      <c r="O745" s="45" t="str">
        <f t="shared" si="77"/>
        <v>cambioagenciatripulante-query</v>
      </c>
      <c r="P745" s="45" t="s">
        <v>802</v>
      </c>
      <c r="Q745" s="46">
        <f t="shared" si="78"/>
        <v>134</v>
      </c>
      <c r="R745" s="46">
        <f t="shared" si="79"/>
        <v>122</v>
      </c>
      <c r="S745" t="str">
        <f>MID(P745,1,122)</f>
        <v>https://gateway-apim-test.vuce.gob.pe/pass-through-https-cert/cp2/cambioagenciatripulante-query/1.0/tripulante/lista/1332?</v>
      </c>
      <c r="T745" t="s">
        <v>803</v>
      </c>
      <c r="U745" t="str">
        <f t="shared" si="80"/>
        <v>https://gateway-apim-test.vuce.gob.pe/pass-through-https-cert/cp2/cambioagenciatripulante-query/1.0/tripulante/lista/1332?</v>
      </c>
      <c r="V745" t="s">
        <v>32</v>
      </c>
    </row>
    <row r="746" spans="2:22" x14ac:dyDescent="0.25">
      <c r="B746" s="45" t="s">
        <v>798</v>
      </c>
      <c r="C746" s="45" t="s">
        <v>22</v>
      </c>
      <c r="D746" s="45" t="s">
        <v>23</v>
      </c>
      <c r="E746" s="45" t="s">
        <v>804</v>
      </c>
      <c r="F746" s="45" t="s">
        <v>129</v>
      </c>
      <c r="G746" s="45" t="s">
        <v>805</v>
      </c>
      <c r="H746" s="45"/>
      <c r="I746" s="45" t="s">
        <v>801</v>
      </c>
      <c r="J746" s="45">
        <v>101</v>
      </c>
      <c r="K746" s="45" t="s">
        <v>244</v>
      </c>
      <c r="L746" s="45" t="s">
        <v>133</v>
      </c>
      <c r="M746" s="45"/>
      <c r="N746" s="45">
        <v>20100010136</v>
      </c>
      <c r="O746" s="45" t="str">
        <f t="shared" si="77"/>
        <v>comunes-query</v>
      </c>
      <c r="P746" s="45" t="s">
        <v>805</v>
      </c>
      <c r="Q746" s="46">
        <f t="shared" si="78"/>
        <v>118</v>
      </c>
      <c r="R746" s="46">
        <f t="shared" si="79"/>
        <v>95</v>
      </c>
      <c r="S746" t="str">
        <f>MID(P746,1,95)</f>
        <v>https://gateway-apim-test.vuce.gob.pe/pass-through-https-cert/cp2/comunes-query/1.0/documentos?</v>
      </c>
      <c r="T746" t="s">
        <v>806</v>
      </c>
      <c r="U746" t="str">
        <f t="shared" si="80"/>
        <v>https://gateway-apim-test.vuce.gob.pe/pass-through-https-cert/cp2/comunes-query/1.0/documentos?</v>
      </c>
      <c r="V746" t="s">
        <v>39</v>
      </c>
    </row>
    <row r="747" spans="2:22" x14ac:dyDescent="0.25">
      <c r="B747" s="45" t="s">
        <v>798</v>
      </c>
      <c r="C747" s="45" t="s">
        <v>22</v>
      </c>
      <c r="D747" s="45" t="s">
        <v>23</v>
      </c>
      <c r="E747" s="45" t="s">
        <v>807</v>
      </c>
      <c r="F747" s="45" t="s">
        <v>129</v>
      </c>
      <c r="G747" s="45" t="s">
        <v>805</v>
      </c>
      <c r="H747" s="45"/>
      <c r="I747" s="45" t="s">
        <v>801</v>
      </c>
      <c r="J747" s="45">
        <v>101</v>
      </c>
      <c r="K747" s="45" t="s">
        <v>244</v>
      </c>
      <c r="L747" s="45" t="s">
        <v>133</v>
      </c>
      <c r="M747" s="45"/>
      <c r="N747" s="45">
        <v>20100010136</v>
      </c>
      <c r="O747" s="45" t="str">
        <f t="shared" si="77"/>
        <v>comunes-query</v>
      </c>
      <c r="P747" s="45" t="s">
        <v>805</v>
      </c>
      <c r="Q747" s="46">
        <f t="shared" si="78"/>
        <v>118</v>
      </c>
      <c r="R747" s="46">
        <f t="shared" si="79"/>
        <v>95</v>
      </c>
      <c r="S747" t="str">
        <f>MID(P747,1,95)</f>
        <v>https://gateway-apim-test.vuce.gob.pe/pass-through-https-cert/cp2/comunes-query/1.0/documentos?</v>
      </c>
      <c r="T747" t="s">
        <v>806</v>
      </c>
      <c r="U747" t="str">
        <f t="shared" si="80"/>
        <v>https://gateway-apim-test.vuce.gob.pe/pass-through-https-cert/cp2/comunes-query/1.0/documentos?</v>
      </c>
      <c r="V747" t="s">
        <v>39</v>
      </c>
    </row>
    <row r="748" spans="2:22" x14ac:dyDescent="0.25">
      <c r="B748" s="45" t="s">
        <v>798</v>
      </c>
      <c r="C748" s="45" t="s">
        <v>22</v>
      </c>
      <c r="D748" s="45" t="s">
        <v>23</v>
      </c>
      <c r="E748" s="45" t="s">
        <v>808</v>
      </c>
      <c r="F748" s="45" t="s">
        <v>129</v>
      </c>
      <c r="G748" s="45" t="s">
        <v>805</v>
      </c>
      <c r="H748" s="45"/>
      <c r="I748" s="45" t="s">
        <v>801</v>
      </c>
      <c r="J748" s="45">
        <v>101</v>
      </c>
      <c r="K748" s="45" t="s">
        <v>244</v>
      </c>
      <c r="L748" s="45" t="s">
        <v>133</v>
      </c>
      <c r="M748" s="45"/>
      <c r="N748" s="45">
        <v>20100010136</v>
      </c>
      <c r="O748" s="45" t="str">
        <f t="shared" si="77"/>
        <v>comunes-query</v>
      </c>
      <c r="P748" s="45" t="s">
        <v>805</v>
      </c>
      <c r="Q748" s="46">
        <f t="shared" si="78"/>
        <v>118</v>
      </c>
      <c r="R748" s="46">
        <f t="shared" si="79"/>
        <v>95</v>
      </c>
      <c r="S748" t="str">
        <f>MID(P748,1,95)</f>
        <v>https://gateway-apim-test.vuce.gob.pe/pass-through-https-cert/cp2/comunes-query/1.0/documentos?</v>
      </c>
      <c r="T748" t="s">
        <v>806</v>
      </c>
      <c r="U748" t="str">
        <f t="shared" si="80"/>
        <v>https://gateway-apim-test.vuce.gob.pe/pass-through-https-cert/cp2/comunes-query/1.0/documentos?</v>
      </c>
      <c r="V748" t="s">
        <v>39</v>
      </c>
    </row>
    <row r="749" spans="2:22" x14ac:dyDescent="0.25">
      <c r="B749" s="45" t="s">
        <v>798</v>
      </c>
      <c r="C749" s="45" t="s">
        <v>22</v>
      </c>
      <c r="D749" s="45" t="s">
        <v>23</v>
      </c>
      <c r="E749" s="45" t="s">
        <v>808</v>
      </c>
      <c r="F749" s="45" t="s">
        <v>129</v>
      </c>
      <c r="G749" s="45" t="s">
        <v>805</v>
      </c>
      <c r="H749" s="45"/>
      <c r="I749" s="45" t="s">
        <v>801</v>
      </c>
      <c r="J749" s="45">
        <v>101</v>
      </c>
      <c r="K749" s="45" t="s">
        <v>244</v>
      </c>
      <c r="L749" s="45" t="s">
        <v>133</v>
      </c>
      <c r="M749" s="45"/>
      <c r="N749" s="45">
        <v>20100010136</v>
      </c>
      <c r="O749" s="45" t="str">
        <f t="shared" si="77"/>
        <v>comunes-query</v>
      </c>
      <c r="P749" s="45" t="s">
        <v>805</v>
      </c>
      <c r="Q749" s="46">
        <f t="shared" si="78"/>
        <v>118</v>
      </c>
      <c r="R749" s="46">
        <f t="shared" si="79"/>
        <v>95</v>
      </c>
      <c r="S749" t="str">
        <f>MID(P749,1,95)</f>
        <v>https://gateway-apim-test.vuce.gob.pe/pass-through-https-cert/cp2/comunes-query/1.0/documentos?</v>
      </c>
      <c r="T749" t="s">
        <v>806</v>
      </c>
      <c r="U749" t="str">
        <f t="shared" si="80"/>
        <v>https://gateway-apim-test.vuce.gob.pe/pass-through-https-cert/cp2/comunes-query/1.0/documentos?</v>
      </c>
      <c r="V749" t="s">
        <v>39</v>
      </c>
    </row>
    <row r="750" spans="2:22" x14ac:dyDescent="0.25">
      <c r="B750" s="45" t="s">
        <v>798</v>
      </c>
      <c r="C750" s="45" t="s">
        <v>22</v>
      </c>
      <c r="D750" s="45" t="s">
        <v>23</v>
      </c>
      <c r="E750" s="45" t="s">
        <v>808</v>
      </c>
      <c r="F750" s="45" t="s">
        <v>129</v>
      </c>
      <c r="G750" s="45" t="s">
        <v>805</v>
      </c>
      <c r="H750" s="45"/>
      <c r="I750" s="45" t="s">
        <v>801</v>
      </c>
      <c r="J750" s="45">
        <v>101</v>
      </c>
      <c r="K750" s="45" t="s">
        <v>244</v>
      </c>
      <c r="L750" s="45" t="s">
        <v>133</v>
      </c>
      <c r="M750" s="45"/>
      <c r="N750" s="45">
        <v>20100010136</v>
      </c>
      <c r="O750" s="45" t="str">
        <f t="shared" si="77"/>
        <v>comunes-query</v>
      </c>
      <c r="P750" s="45" t="s">
        <v>805</v>
      </c>
      <c r="Q750" s="46">
        <f t="shared" si="78"/>
        <v>118</v>
      </c>
      <c r="R750" s="46">
        <f t="shared" si="79"/>
        <v>95</v>
      </c>
      <c r="S750" t="str">
        <f>MID(P750,1,95)</f>
        <v>https://gateway-apim-test.vuce.gob.pe/pass-through-https-cert/cp2/comunes-query/1.0/documentos?</v>
      </c>
      <c r="T750" t="s">
        <v>806</v>
      </c>
      <c r="U750" t="str">
        <f t="shared" si="80"/>
        <v>https://gateway-apim-test.vuce.gob.pe/pass-through-https-cert/cp2/comunes-query/1.0/documentos?</v>
      </c>
      <c r="V750" t="s">
        <v>39</v>
      </c>
    </row>
    <row r="751" spans="2:22" x14ac:dyDescent="0.25">
      <c r="B751" s="45" t="s">
        <v>798</v>
      </c>
      <c r="C751" s="45" t="s">
        <v>22</v>
      </c>
      <c r="D751" s="45" t="s">
        <v>23</v>
      </c>
      <c r="E751" s="45" t="s">
        <v>809</v>
      </c>
      <c r="F751" s="45" t="s">
        <v>129</v>
      </c>
      <c r="G751" s="45" t="s">
        <v>810</v>
      </c>
      <c r="H751" s="45"/>
      <c r="I751" s="45" t="s">
        <v>801</v>
      </c>
      <c r="J751" s="45">
        <v>101</v>
      </c>
      <c r="K751" s="45" t="s">
        <v>244</v>
      </c>
      <c r="L751" s="45" t="s">
        <v>133</v>
      </c>
      <c r="M751" s="45"/>
      <c r="N751" s="45">
        <v>20100010136</v>
      </c>
      <c r="O751" s="45" t="str">
        <f t="shared" si="77"/>
        <v>comunes-query</v>
      </c>
      <c r="P751" s="45" t="s">
        <v>810</v>
      </c>
      <c r="Q751" s="46">
        <f t="shared" si="78"/>
        <v>116</v>
      </c>
      <c r="R751" s="46">
        <f t="shared" si="79"/>
        <v>104</v>
      </c>
      <c r="S751" t="str">
        <f>MID(P751,1,104)</f>
        <v>https://gateway-apim-test.vuce.gob.pe/pass-through-https-cert/cp2/comunes-query/1.0/documentos-adjuntos?</v>
      </c>
      <c r="T751" t="s">
        <v>811</v>
      </c>
      <c r="U751" t="str">
        <f t="shared" si="80"/>
        <v>https://gateway-apim-test.vuce.gob.pe/pass-through-https-cert/cp2/comunes-query/1.0/documentos-adjuntos?</v>
      </c>
      <c r="V751" t="s">
        <v>39</v>
      </c>
    </row>
    <row r="752" spans="2:22" x14ac:dyDescent="0.25">
      <c r="B752" s="45" t="s">
        <v>798</v>
      </c>
      <c r="C752" s="45" t="s">
        <v>22</v>
      </c>
      <c r="D752" s="45" t="s">
        <v>23</v>
      </c>
      <c r="E752" s="45" t="s">
        <v>804</v>
      </c>
      <c r="F752" s="45" t="s">
        <v>129</v>
      </c>
      <c r="G752" s="45" t="s">
        <v>810</v>
      </c>
      <c r="H752" s="45"/>
      <c r="I752" s="45" t="s">
        <v>801</v>
      </c>
      <c r="J752" s="45">
        <v>101</v>
      </c>
      <c r="K752" s="45" t="s">
        <v>244</v>
      </c>
      <c r="L752" s="45" t="s">
        <v>133</v>
      </c>
      <c r="M752" s="45"/>
      <c r="N752" s="45">
        <v>20100010136</v>
      </c>
      <c r="O752" s="45" t="str">
        <f t="shared" si="77"/>
        <v>comunes-query</v>
      </c>
      <c r="P752" s="45" t="s">
        <v>810</v>
      </c>
      <c r="Q752" s="46">
        <f t="shared" si="78"/>
        <v>116</v>
      </c>
      <c r="R752" s="46">
        <f t="shared" si="79"/>
        <v>104</v>
      </c>
      <c r="S752" t="str">
        <f>MID(P752,1,104)</f>
        <v>https://gateway-apim-test.vuce.gob.pe/pass-through-https-cert/cp2/comunes-query/1.0/documentos-adjuntos?</v>
      </c>
      <c r="T752" t="s">
        <v>811</v>
      </c>
      <c r="U752" t="str">
        <f t="shared" si="80"/>
        <v>https://gateway-apim-test.vuce.gob.pe/pass-through-https-cert/cp2/comunes-query/1.0/documentos-adjuntos?</v>
      </c>
      <c r="V752" t="s">
        <v>39</v>
      </c>
    </row>
    <row r="753" spans="2:22" x14ac:dyDescent="0.25">
      <c r="B753" s="45" t="s">
        <v>798</v>
      </c>
      <c r="C753" s="45" t="s">
        <v>22</v>
      </c>
      <c r="D753" s="45" t="s">
        <v>23</v>
      </c>
      <c r="E753" s="45" t="s">
        <v>807</v>
      </c>
      <c r="F753" s="45" t="s">
        <v>129</v>
      </c>
      <c r="G753" s="45" t="s">
        <v>810</v>
      </c>
      <c r="H753" s="45"/>
      <c r="I753" s="45" t="s">
        <v>801</v>
      </c>
      <c r="J753" s="45">
        <v>101</v>
      </c>
      <c r="K753" s="45" t="s">
        <v>244</v>
      </c>
      <c r="L753" s="45" t="s">
        <v>133</v>
      </c>
      <c r="M753" s="45"/>
      <c r="N753" s="45">
        <v>20100010136</v>
      </c>
      <c r="O753" s="45" t="str">
        <f t="shared" si="77"/>
        <v>comunes-query</v>
      </c>
      <c r="P753" s="45" t="s">
        <v>810</v>
      </c>
      <c r="Q753" s="46">
        <f t="shared" si="78"/>
        <v>116</v>
      </c>
      <c r="R753" s="46">
        <f t="shared" si="79"/>
        <v>104</v>
      </c>
      <c r="S753" t="str">
        <f>MID(P753,1,104)</f>
        <v>https://gateway-apim-test.vuce.gob.pe/pass-through-https-cert/cp2/comunes-query/1.0/documentos-adjuntos?</v>
      </c>
      <c r="T753" t="s">
        <v>811</v>
      </c>
      <c r="U753" t="str">
        <f t="shared" si="80"/>
        <v>https://gateway-apim-test.vuce.gob.pe/pass-through-https-cert/cp2/comunes-query/1.0/documentos-adjuntos?</v>
      </c>
      <c r="V753" t="s">
        <v>39</v>
      </c>
    </row>
    <row r="754" spans="2:22" x14ac:dyDescent="0.25">
      <c r="B754" s="45" t="s">
        <v>798</v>
      </c>
      <c r="C754" s="45" t="s">
        <v>22</v>
      </c>
      <c r="D754" s="45" t="s">
        <v>23</v>
      </c>
      <c r="E754" s="45" t="s">
        <v>809</v>
      </c>
      <c r="F754" s="45" t="s">
        <v>129</v>
      </c>
      <c r="G754" s="45" t="s">
        <v>267</v>
      </c>
      <c r="H754" s="45"/>
      <c r="I754" s="45" t="s">
        <v>801</v>
      </c>
      <c r="J754" s="45">
        <v>101</v>
      </c>
      <c r="K754" s="45" t="s">
        <v>244</v>
      </c>
      <c r="L754" s="45" t="s">
        <v>133</v>
      </c>
      <c r="M754" s="45"/>
      <c r="N754" s="45">
        <v>20100010136</v>
      </c>
      <c r="O754" s="45" t="str">
        <f t="shared" si="77"/>
        <v>comunes-query</v>
      </c>
      <c r="P754" s="45" t="s">
        <v>267</v>
      </c>
      <c r="Q754" s="46">
        <f t="shared" si="78"/>
        <v>158</v>
      </c>
      <c r="R754" s="46">
        <f t="shared" si="79"/>
        <v>113</v>
      </c>
      <c r="S754" t="str">
        <f t="shared" ref="S754:S760" si="81">MID(P754,1,113)</f>
        <v>https://gateway-apim-test.vuce.gob.pe/pass-through-https-cert/cp2/comunes-query/1.0/master/allByCodeAndAttribute?</v>
      </c>
      <c r="T754" t="s">
        <v>269</v>
      </c>
      <c r="U754" t="str">
        <f t="shared" si="80"/>
        <v>https://gateway-apim-test.vuce.gob.pe/pass-through-https-cert/cp2/comunes-query/1.0/master/allByCodeAndAttribute?</v>
      </c>
      <c r="V754" t="s">
        <v>39</v>
      </c>
    </row>
    <row r="755" spans="2:22" x14ac:dyDescent="0.25">
      <c r="B755" s="45" t="s">
        <v>798</v>
      </c>
      <c r="C755" s="45" t="s">
        <v>22</v>
      </c>
      <c r="D755" s="45" t="s">
        <v>23</v>
      </c>
      <c r="E755" s="45" t="s">
        <v>812</v>
      </c>
      <c r="F755" s="45" t="s">
        <v>129</v>
      </c>
      <c r="G755" s="45" t="s">
        <v>813</v>
      </c>
      <c r="H755" s="45"/>
      <c r="I755" s="45" t="s">
        <v>814</v>
      </c>
      <c r="J755" s="45">
        <v>101</v>
      </c>
      <c r="K755" s="45" t="s">
        <v>244</v>
      </c>
      <c r="L755" s="45" t="s">
        <v>133</v>
      </c>
      <c r="M755" s="45"/>
      <c r="N755" s="45">
        <v>20100010136</v>
      </c>
      <c r="O755" s="45" t="str">
        <f t="shared" si="77"/>
        <v>comunes-query</v>
      </c>
      <c r="P755" s="45" t="s">
        <v>813</v>
      </c>
      <c r="Q755" s="46">
        <f t="shared" si="78"/>
        <v>185</v>
      </c>
      <c r="R755" s="46">
        <f t="shared" si="79"/>
        <v>113</v>
      </c>
      <c r="S755" t="str">
        <f t="shared" si="81"/>
        <v>https://gateway-apim-test.vuce.gob.pe/pass-through-https-cert/cp2/comunes-query/1.0/master/allByCodeAndAttribute?</v>
      </c>
      <c r="T755" t="s">
        <v>269</v>
      </c>
      <c r="U755" t="str">
        <f t="shared" si="80"/>
        <v>https://gateway-apim-test.vuce.gob.pe/pass-through-https-cert/cp2/comunes-query/1.0/master/allByCodeAndAttribute?</v>
      </c>
      <c r="V755" t="s">
        <v>39</v>
      </c>
    </row>
    <row r="756" spans="2:22" x14ac:dyDescent="0.25">
      <c r="B756" s="45" t="s">
        <v>798</v>
      </c>
      <c r="C756" s="45" t="s">
        <v>22</v>
      </c>
      <c r="D756" s="45" t="s">
        <v>23</v>
      </c>
      <c r="E756" s="45" t="s">
        <v>804</v>
      </c>
      <c r="F756" s="45" t="s">
        <v>129</v>
      </c>
      <c r="G756" s="45" t="s">
        <v>815</v>
      </c>
      <c r="H756" s="45"/>
      <c r="I756" s="45" t="s">
        <v>801</v>
      </c>
      <c r="J756" s="45">
        <v>101</v>
      </c>
      <c r="K756" s="45" t="s">
        <v>244</v>
      </c>
      <c r="L756" s="45" t="s">
        <v>133</v>
      </c>
      <c r="M756" s="45"/>
      <c r="N756" s="45">
        <v>20100010136</v>
      </c>
      <c r="O756" s="45" t="str">
        <f t="shared" si="77"/>
        <v>comunes-query</v>
      </c>
      <c r="P756" s="45" t="s">
        <v>815</v>
      </c>
      <c r="Q756" s="46">
        <f t="shared" si="78"/>
        <v>185</v>
      </c>
      <c r="R756" s="46">
        <f t="shared" si="79"/>
        <v>113</v>
      </c>
      <c r="S756" t="str">
        <f t="shared" si="81"/>
        <v>https://gateway-apim-test.vuce.gob.pe/pass-through-https-cert/cp2/comunes-query/1.0/master/allByCodeAndAttribute?</v>
      </c>
      <c r="T756" t="s">
        <v>269</v>
      </c>
      <c r="U756" t="str">
        <f t="shared" si="80"/>
        <v>https://gateway-apim-test.vuce.gob.pe/pass-through-https-cert/cp2/comunes-query/1.0/master/allByCodeAndAttribute?</v>
      </c>
      <c r="V756" t="s">
        <v>39</v>
      </c>
    </row>
    <row r="757" spans="2:22" x14ac:dyDescent="0.25">
      <c r="B757" s="45" t="s">
        <v>798</v>
      </c>
      <c r="C757" s="45" t="s">
        <v>22</v>
      </c>
      <c r="D757" s="45" t="s">
        <v>23</v>
      </c>
      <c r="E757" s="45" t="s">
        <v>807</v>
      </c>
      <c r="F757" s="45" t="s">
        <v>129</v>
      </c>
      <c r="G757" s="45" t="s">
        <v>815</v>
      </c>
      <c r="H757" s="45"/>
      <c r="I757" s="45" t="s">
        <v>801</v>
      </c>
      <c r="J757" s="45">
        <v>101</v>
      </c>
      <c r="K757" s="45" t="s">
        <v>244</v>
      </c>
      <c r="L757" s="45" t="s">
        <v>133</v>
      </c>
      <c r="M757" s="45"/>
      <c r="N757" s="45">
        <v>20100010136</v>
      </c>
      <c r="O757" s="45" t="str">
        <f t="shared" si="77"/>
        <v>comunes-query</v>
      </c>
      <c r="P757" s="45" t="s">
        <v>815</v>
      </c>
      <c r="Q757" s="46">
        <f t="shared" si="78"/>
        <v>185</v>
      </c>
      <c r="R757" s="46">
        <f t="shared" si="79"/>
        <v>113</v>
      </c>
      <c r="S757" t="str">
        <f t="shared" si="81"/>
        <v>https://gateway-apim-test.vuce.gob.pe/pass-through-https-cert/cp2/comunes-query/1.0/master/allByCodeAndAttribute?</v>
      </c>
      <c r="T757" t="s">
        <v>269</v>
      </c>
      <c r="U757" t="str">
        <f t="shared" si="80"/>
        <v>https://gateway-apim-test.vuce.gob.pe/pass-through-https-cert/cp2/comunes-query/1.0/master/allByCodeAndAttribute?</v>
      </c>
      <c r="V757" t="s">
        <v>39</v>
      </c>
    </row>
    <row r="758" spans="2:22" x14ac:dyDescent="0.25">
      <c r="B758" s="45" t="s">
        <v>798</v>
      </c>
      <c r="C758" s="45" t="s">
        <v>22</v>
      </c>
      <c r="D758" s="45" t="s">
        <v>23</v>
      </c>
      <c r="E758" s="45" t="s">
        <v>816</v>
      </c>
      <c r="F758" s="45" t="s">
        <v>129</v>
      </c>
      <c r="G758" s="45" t="s">
        <v>817</v>
      </c>
      <c r="H758" s="45"/>
      <c r="I758" s="45" t="s">
        <v>801</v>
      </c>
      <c r="J758" s="45">
        <v>101</v>
      </c>
      <c r="K758" s="45" t="s">
        <v>244</v>
      </c>
      <c r="L758" s="45" t="s">
        <v>133</v>
      </c>
      <c r="M758" s="45"/>
      <c r="N758" s="45">
        <v>20100010136</v>
      </c>
      <c r="O758" s="45" t="str">
        <f t="shared" si="77"/>
        <v>comunes-query</v>
      </c>
      <c r="P758" s="45" t="s">
        <v>817</v>
      </c>
      <c r="Q758" s="46">
        <f t="shared" si="78"/>
        <v>138</v>
      </c>
      <c r="R758" s="46">
        <f t="shared" si="79"/>
        <v>113</v>
      </c>
      <c r="S758" t="str">
        <f t="shared" si="81"/>
        <v>https://gateway-apim-test.vuce.gob.pe/pass-through-https-cert/cp2/comunes-query/1.0/master/allByCodeAndAttribute?</v>
      </c>
      <c r="T758" t="s">
        <v>269</v>
      </c>
      <c r="U758" t="str">
        <f t="shared" si="80"/>
        <v>https://gateway-apim-test.vuce.gob.pe/pass-through-https-cert/cp2/comunes-query/1.0/master/allByCodeAndAttribute?</v>
      </c>
      <c r="V758" t="s">
        <v>39</v>
      </c>
    </row>
    <row r="759" spans="2:22" x14ac:dyDescent="0.25">
      <c r="B759" s="45" t="s">
        <v>798</v>
      </c>
      <c r="C759" s="45" t="s">
        <v>22</v>
      </c>
      <c r="D759" s="45" t="s">
        <v>23</v>
      </c>
      <c r="E759" s="45" t="s">
        <v>818</v>
      </c>
      <c r="F759" s="45" t="s">
        <v>129</v>
      </c>
      <c r="G759" s="45" t="s">
        <v>817</v>
      </c>
      <c r="H759" s="45"/>
      <c r="I759" s="45" t="s">
        <v>801</v>
      </c>
      <c r="J759" s="45">
        <v>101</v>
      </c>
      <c r="K759" s="45" t="s">
        <v>244</v>
      </c>
      <c r="L759" s="45" t="s">
        <v>133</v>
      </c>
      <c r="M759" s="45"/>
      <c r="N759" s="45">
        <v>20100010136</v>
      </c>
      <c r="O759" s="45" t="str">
        <f t="shared" si="77"/>
        <v>comunes-query</v>
      </c>
      <c r="P759" s="45" t="s">
        <v>817</v>
      </c>
      <c r="Q759" s="46">
        <f t="shared" si="78"/>
        <v>138</v>
      </c>
      <c r="R759" s="46">
        <f t="shared" si="79"/>
        <v>113</v>
      </c>
      <c r="S759" t="str">
        <f t="shared" si="81"/>
        <v>https://gateway-apim-test.vuce.gob.pe/pass-through-https-cert/cp2/comunes-query/1.0/master/allByCodeAndAttribute?</v>
      </c>
      <c r="T759" t="s">
        <v>269</v>
      </c>
      <c r="U759" t="str">
        <f t="shared" si="80"/>
        <v>https://gateway-apim-test.vuce.gob.pe/pass-through-https-cert/cp2/comunes-query/1.0/master/allByCodeAndAttribute?</v>
      </c>
      <c r="V759" t="s">
        <v>39</v>
      </c>
    </row>
    <row r="760" spans="2:22" x14ac:dyDescent="0.25">
      <c r="B760" s="45" t="s">
        <v>798</v>
      </c>
      <c r="C760" s="45" t="s">
        <v>22</v>
      </c>
      <c r="D760" s="45" t="s">
        <v>23</v>
      </c>
      <c r="E760" s="45" t="s">
        <v>812</v>
      </c>
      <c r="F760" s="45" t="s">
        <v>129</v>
      </c>
      <c r="G760" s="45" t="s">
        <v>817</v>
      </c>
      <c r="H760" s="45"/>
      <c r="I760" s="45" t="s">
        <v>814</v>
      </c>
      <c r="J760" s="45">
        <v>101</v>
      </c>
      <c r="K760" s="45" t="s">
        <v>244</v>
      </c>
      <c r="L760" s="45" t="s">
        <v>133</v>
      </c>
      <c r="M760" s="45"/>
      <c r="N760" s="45">
        <v>20100010136</v>
      </c>
      <c r="O760" s="45" t="str">
        <f t="shared" si="77"/>
        <v>comunes-query</v>
      </c>
      <c r="P760" s="45" t="s">
        <v>817</v>
      </c>
      <c r="Q760" s="46">
        <f t="shared" si="78"/>
        <v>138</v>
      </c>
      <c r="R760" s="46">
        <f t="shared" si="79"/>
        <v>113</v>
      </c>
      <c r="S760" t="str">
        <f t="shared" si="81"/>
        <v>https://gateway-apim-test.vuce.gob.pe/pass-through-https-cert/cp2/comunes-query/1.0/master/allByCodeAndAttribute?</v>
      </c>
      <c r="T760" t="s">
        <v>269</v>
      </c>
      <c r="U760" t="str">
        <f t="shared" si="80"/>
        <v>https://gateway-apim-test.vuce.gob.pe/pass-through-https-cert/cp2/comunes-query/1.0/master/allByCodeAndAttribute?</v>
      </c>
      <c r="V760" t="s">
        <v>39</v>
      </c>
    </row>
    <row r="761" spans="2:22" x14ac:dyDescent="0.25">
      <c r="B761" s="45" t="s">
        <v>798</v>
      </c>
      <c r="C761" s="45" t="s">
        <v>22</v>
      </c>
      <c r="D761" s="45" t="s">
        <v>23</v>
      </c>
      <c r="E761" s="45" t="s">
        <v>799</v>
      </c>
      <c r="F761" s="45" t="s">
        <v>129</v>
      </c>
      <c r="G761" s="45" t="s">
        <v>136</v>
      </c>
      <c r="H761" s="45"/>
      <c r="I761" s="45" t="s">
        <v>801</v>
      </c>
      <c r="J761" s="45">
        <v>101</v>
      </c>
      <c r="K761" s="45" t="s">
        <v>244</v>
      </c>
      <c r="L761" s="45" t="s">
        <v>133</v>
      </c>
      <c r="M761" s="45"/>
      <c r="N761" s="45">
        <v>20100010136</v>
      </c>
      <c r="O761" s="45" t="str">
        <f t="shared" si="77"/>
        <v>comunes-query</v>
      </c>
      <c r="P761" s="45" t="s">
        <v>136</v>
      </c>
      <c r="Q761" s="46">
        <f t="shared" si="78"/>
        <v>154</v>
      </c>
      <c r="R761" s="46">
        <f t="shared" si="79"/>
        <v>115</v>
      </c>
      <c r="S761" t="str">
        <f t="shared" ref="S761:S766" si="82">MID(P761,1,115)</f>
        <v>https://gateway-apim-test.vuce.gob.pe/pass-through-https-cert/cp2/comunes-query/1.0/master/allByCodeAndDescription?</v>
      </c>
      <c r="T761" t="s">
        <v>137</v>
      </c>
      <c r="U761" t="str">
        <f t="shared" si="80"/>
        <v>https://gateway-apim-test.vuce.gob.pe/pass-through-https-cert/cp2/comunes-query/1.0/master/allByCodeAndDescription?</v>
      </c>
      <c r="V761" t="s">
        <v>39</v>
      </c>
    </row>
    <row r="762" spans="2:22" x14ac:dyDescent="0.25">
      <c r="B762" s="45" t="s">
        <v>798</v>
      </c>
      <c r="C762" s="45" t="s">
        <v>22</v>
      </c>
      <c r="D762" s="45" t="s">
        <v>23</v>
      </c>
      <c r="E762" s="45" t="s">
        <v>799</v>
      </c>
      <c r="F762" s="45" t="s">
        <v>129</v>
      </c>
      <c r="G762" s="45" t="s">
        <v>136</v>
      </c>
      <c r="H762" s="45"/>
      <c r="I762" s="45" t="s">
        <v>801</v>
      </c>
      <c r="J762" s="45">
        <v>101</v>
      </c>
      <c r="K762" s="45" t="s">
        <v>244</v>
      </c>
      <c r="L762" s="45" t="s">
        <v>133</v>
      </c>
      <c r="M762" s="45"/>
      <c r="N762" s="45">
        <v>20100010136</v>
      </c>
      <c r="O762" s="45" t="str">
        <f t="shared" si="77"/>
        <v>comunes-query</v>
      </c>
      <c r="P762" s="45" t="s">
        <v>136</v>
      </c>
      <c r="Q762" s="46">
        <f t="shared" si="78"/>
        <v>154</v>
      </c>
      <c r="R762" s="46">
        <f t="shared" si="79"/>
        <v>115</v>
      </c>
      <c r="S762" t="str">
        <f t="shared" si="82"/>
        <v>https://gateway-apim-test.vuce.gob.pe/pass-through-https-cert/cp2/comunes-query/1.0/master/allByCodeAndDescription?</v>
      </c>
      <c r="T762" t="s">
        <v>137</v>
      </c>
      <c r="U762" t="str">
        <f t="shared" si="80"/>
        <v>https://gateway-apim-test.vuce.gob.pe/pass-through-https-cert/cp2/comunes-query/1.0/master/allByCodeAndDescription?</v>
      </c>
      <c r="V762" t="s">
        <v>39</v>
      </c>
    </row>
    <row r="763" spans="2:22" x14ac:dyDescent="0.25">
      <c r="B763" s="45" t="s">
        <v>798</v>
      </c>
      <c r="C763" s="45" t="s">
        <v>22</v>
      </c>
      <c r="D763" s="45" t="s">
        <v>23</v>
      </c>
      <c r="E763" s="45" t="s">
        <v>816</v>
      </c>
      <c r="F763" s="45" t="s">
        <v>129</v>
      </c>
      <c r="G763" s="45" t="s">
        <v>136</v>
      </c>
      <c r="H763" s="45"/>
      <c r="I763" s="45" t="s">
        <v>801</v>
      </c>
      <c r="J763" s="45">
        <v>101</v>
      </c>
      <c r="K763" s="45" t="s">
        <v>244</v>
      </c>
      <c r="L763" s="45" t="s">
        <v>133</v>
      </c>
      <c r="M763" s="45"/>
      <c r="N763" s="45">
        <v>20100010136</v>
      </c>
      <c r="O763" s="45" t="str">
        <f t="shared" si="77"/>
        <v>comunes-query</v>
      </c>
      <c r="P763" s="45" t="s">
        <v>136</v>
      </c>
      <c r="Q763" s="46">
        <f t="shared" si="78"/>
        <v>154</v>
      </c>
      <c r="R763" s="46">
        <f t="shared" si="79"/>
        <v>115</v>
      </c>
      <c r="S763" t="str">
        <f t="shared" si="82"/>
        <v>https://gateway-apim-test.vuce.gob.pe/pass-through-https-cert/cp2/comunes-query/1.0/master/allByCodeAndDescription?</v>
      </c>
      <c r="T763" t="s">
        <v>137</v>
      </c>
      <c r="U763" t="str">
        <f t="shared" si="80"/>
        <v>https://gateway-apim-test.vuce.gob.pe/pass-through-https-cert/cp2/comunes-query/1.0/master/allByCodeAndDescription?</v>
      </c>
      <c r="V763" t="s">
        <v>39</v>
      </c>
    </row>
    <row r="764" spans="2:22" x14ac:dyDescent="0.25">
      <c r="B764" s="45" t="s">
        <v>798</v>
      </c>
      <c r="C764" s="45" t="s">
        <v>22</v>
      </c>
      <c r="D764" s="45" t="s">
        <v>23</v>
      </c>
      <c r="E764" s="45" t="s">
        <v>818</v>
      </c>
      <c r="F764" s="45" t="s">
        <v>129</v>
      </c>
      <c r="G764" s="45" t="s">
        <v>136</v>
      </c>
      <c r="H764" s="45"/>
      <c r="I764" s="45" t="s">
        <v>801</v>
      </c>
      <c r="J764" s="45">
        <v>101</v>
      </c>
      <c r="K764" s="45" t="s">
        <v>244</v>
      </c>
      <c r="L764" s="45" t="s">
        <v>133</v>
      </c>
      <c r="M764" s="45"/>
      <c r="N764" s="45">
        <v>20100010136</v>
      </c>
      <c r="O764" s="45" t="str">
        <f t="shared" si="77"/>
        <v>comunes-query</v>
      </c>
      <c r="P764" s="45" t="s">
        <v>136</v>
      </c>
      <c r="Q764" s="46">
        <f t="shared" si="78"/>
        <v>154</v>
      </c>
      <c r="R764" s="46">
        <f t="shared" si="79"/>
        <v>115</v>
      </c>
      <c r="S764" t="str">
        <f t="shared" si="82"/>
        <v>https://gateway-apim-test.vuce.gob.pe/pass-through-https-cert/cp2/comunes-query/1.0/master/allByCodeAndDescription?</v>
      </c>
      <c r="T764" t="s">
        <v>137</v>
      </c>
      <c r="U764" t="str">
        <f t="shared" si="80"/>
        <v>https://gateway-apim-test.vuce.gob.pe/pass-through-https-cert/cp2/comunes-query/1.0/master/allByCodeAndDescription?</v>
      </c>
      <c r="V764" t="s">
        <v>39</v>
      </c>
    </row>
    <row r="765" spans="2:22" x14ac:dyDescent="0.25">
      <c r="B765" s="45" t="s">
        <v>798</v>
      </c>
      <c r="C765" s="45" t="s">
        <v>22</v>
      </c>
      <c r="D765" s="45" t="s">
        <v>23</v>
      </c>
      <c r="E765" s="45" t="s">
        <v>812</v>
      </c>
      <c r="F765" s="45" t="s">
        <v>129</v>
      </c>
      <c r="G765" s="45" t="s">
        <v>136</v>
      </c>
      <c r="H765" s="45"/>
      <c r="I765" s="45" t="s">
        <v>814</v>
      </c>
      <c r="J765" s="45">
        <v>101</v>
      </c>
      <c r="K765" s="45" t="s">
        <v>244</v>
      </c>
      <c r="L765" s="45" t="s">
        <v>133</v>
      </c>
      <c r="M765" s="45"/>
      <c r="N765" s="45">
        <v>20100010136</v>
      </c>
      <c r="O765" s="45" t="str">
        <f t="shared" si="77"/>
        <v>comunes-query</v>
      </c>
      <c r="P765" s="45" t="s">
        <v>136</v>
      </c>
      <c r="Q765" s="46">
        <f t="shared" si="78"/>
        <v>154</v>
      </c>
      <c r="R765" s="46">
        <f t="shared" si="79"/>
        <v>115</v>
      </c>
      <c r="S765" t="str">
        <f t="shared" si="82"/>
        <v>https://gateway-apim-test.vuce.gob.pe/pass-through-https-cert/cp2/comunes-query/1.0/master/allByCodeAndDescription?</v>
      </c>
      <c r="T765" t="s">
        <v>137</v>
      </c>
      <c r="U765" t="str">
        <f t="shared" si="80"/>
        <v>https://gateway-apim-test.vuce.gob.pe/pass-through-https-cert/cp2/comunes-query/1.0/master/allByCodeAndDescription?</v>
      </c>
      <c r="V765" t="s">
        <v>39</v>
      </c>
    </row>
    <row r="766" spans="2:22" x14ac:dyDescent="0.25">
      <c r="B766" s="45" t="s">
        <v>798</v>
      </c>
      <c r="C766" s="45" t="s">
        <v>22</v>
      </c>
      <c r="D766" s="45" t="s">
        <v>23</v>
      </c>
      <c r="E766" s="45" t="s">
        <v>816</v>
      </c>
      <c r="F766" s="45" t="s">
        <v>129</v>
      </c>
      <c r="G766" s="45" t="s">
        <v>271</v>
      </c>
      <c r="H766" s="45"/>
      <c r="I766" s="45" t="s">
        <v>801</v>
      </c>
      <c r="J766" s="45">
        <v>101</v>
      </c>
      <c r="K766" s="45" t="s">
        <v>244</v>
      </c>
      <c r="L766" s="45" t="s">
        <v>133</v>
      </c>
      <c r="M766" s="45"/>
      <c r="N766" s="45">
        <v>20100010136</v>
      </c>
      <c r="O766" s="45" t="str">
        <f t="shared" si="77"/>
        <v>comunes-query</v>
      </c>
      <c r="P766" s="45" t="s">
        <v>271</v>
      </c>
      <c r="Q766" s="46">
        <f t="shared" si="78"/>
        <v>156</v>
      </c>
      <c r="R766" s="46">
        <f t="shared" si="79"/>
        <v>115</v>
      </c>
      <c r="S766" t="str">
        <f t="shared" si="82"/>
        <v>https://gateway-apim-test.vuce.gob.pe/pass-through-https-cert/cp2/comunes-query/1.0/master/allByCodeAndDescription?</v>
      </c>
      <c r="T766" t="s">
        <v>137</v>
      </c>
      <c r="U766" t="str">
        <f t="shared" si="80"/>
        <v>https://gateway-apim-test.vuce.gob.pe/pass-through-https-cert/cp2/comunes-query/1.0/master/allByCodeAndDescription?</v>
      </c>
      <c r="V766" t="s">
        <v>39</v>
      </c>
    </row>
    <row r="767" spans="2:22" x14ac:dyDescent="0.25">
      <c r="B767" s="45" t="s">
        <v>798</v>
      </c>
      <c r="C767" s="45" t="s">
        <v>22</v>
      </c>
      <c r="D767" s="45" t="s">
        <v>23</v>
      </c>
      <c r="E767" s="45" t="s">
        <v>818</v>
      </c>
      <c r="F767" s="45" t="s">
        <v>129</v>
      </c>
      <c r="G767" s="45" t="s">
        <v>138</v>
      </c>
      <c r="H767" s="45"/>
      <c r="I767" s="45" t="s">
        <v>801</v>
      </c>
      <c r="J767" s="45">
        <v>101</v>
      </c>
      <c r="K767" s="45" t="s">
        <v>244</v>
      </c>
      <c r="L767" s="45" t="s">
        <v>133</v>
      </c>
      <c r="M767" s="45"/>
      <c r="N767" s="45">
        <v>20100010136</v>
      </c>
      <c r="O767" s="45" t="str">
        <f t="shared" si="77"/>
        <v>comunes-query</v>
      </c>
      <c r="P767" s="45" t="s">
        <v>138</v>
      </c>
      <c r="Q767" s="46">
        <f t="shared" si="78"/>
        <v>129</v>
      </c>
      <c r="R767" s="46">
        <f t="shared" si="79"/>
        <v>102</v>
      </c>
      <c r="S767" t="str">
        <f t="shared" ref="S767:S773" si="83">MID(P767,1,102)</f>
        <v>https://gateway-apim-test.vuce.gob.pe/pass-through-https-cert/cp2/comunes-query/1.0/master/findByCode?</v>
      </c>
      <c r="T767" t="s">
        <v>139</v>
      </c>
      <c r="U767" t="str">
        <f t="shared" si="80"/>
        <v>https://gateway-apim-test.vuce.gob.pe/pass-through-https-cert/cp2/comunes-query/1.0/master/findByCode?</v>
      </c>
      <c r="V767" t="s">
        <v>39</v>
      </c>
    </row>
    <row r="768" spans="2:22" x14ac:dyDescent="0.25">
      <c r="B768" s="45" t="s">
        <v>798</v>
      </c>
      <c r="C768" s="45" t="s">
        <v>22</v>
      </c>
      <c r="D768" s="45" t="s">
        <v>23</v>
      </c>
      <c r="E768" s="45" t="s">
        <v>804</v>
      </c>
      <c r="F768" s="45" t="s">
        <v>129</v>
      </c>
      <c r="G768" s="45" t="s">
        <v>138</v>
      </c>
      <c r="H768" s="45"/>
      <c r="I768" s="45" t="s">
        <v>801</v>
      </c>
      <c r="J768" s="45">
        <v>101</v>
      </c>
      <c r="K768" s="45" t="s">
        <v>244</v>
      </c>
      <c r="L768" s="45" t="s">
        <v>133</v>
      </c>
      <c r="M768" s="45"/>
      <c r="N768" s="45">
        <v>20100010136</v>
      </c>
      <c r="O768" s="45" t="str">
        <f t="shared" si="77"/>
        <v>comunes-query</v>
      </c>
      <c r="P768" s="45" t="s">
        <v>138</v>
      </c>
      <c r="Q768" s="46">
        <f t="shared" si="78"/>
        <v>129</v>
      </c>
      <c r="R768" s="46">
        <f t="shared" si="79"/>
        <v>102</v>
      </c>
      <c r="S768" t="str">
        <f t="shared" si="83"/>
        <v>https://gateway-apim-test.vuce.gob.pe/pass-through-https-cert/cp2/comunes-query/1.0/master/findByCode?</v>
      </c>
      <c r="T768" t="s">
        <v>139</v>
      </c>
      <c r="U768" t="str">
        <f t="shared" si="80"/>
        <v>https://gateway-apim-test.vuce.gob.pe/pass-through-https-cert/cp2/comunes-query/1.0/master/findByCode?</v>
      </c>
      <c r="V768" t="s">
        <v>39</v>
      </c>
    </row>
    <row r="769" spans="2:22" x14ac:dyDescent="0.25">
      <c r="B769" s="45" t="s">
        <v>798</v>
      </c>
      <c r="C769" s="45" t="s">
        <v>22</v>
      </c>
      <c r="D769" s="45" t="s">
        <v>23</v>
      </c>
      <c r="E769" s="45" t="s">
        <v>804</v>
      </c>
      <c r="F769" s="45" t="s">
        <v>129</v>
      </c>
      <c r="G769" s="45" t="s">
        <v>138</v>
      </c>
      <c r="H769" s="45"/>
      <c r="I769" s="45" t="s">
        <v>801</v>
      </c>
      <c r="J769" s="45">
        <v>101</v>
      </c>
      <c r="K769" s="45" t="s">
        <v>244</v>
      </c>
      <c r="L769" s="45" t="s">
        <v>133</v>
      </c>
      <c r="M769" s="45"/>
      <c r="N769" s="45">
        <v>20100010136</v>
      </c>
      <c r="O769" s="45" t="str">
        <f t="shared" si="77"/>
        <v>comunes-query</v>
      </c>
      <c r="P769" s="45" t="s">
        <v>138</v>
      </c>
      <c r="Q769" s="46">
        <f t="shared" si="78"/>
        <v>129</v>
      </c>
      <c r="R769" s="46">
        <f t="shared" si="79"/>
        <v>102</v>
      </c>
      <c r="S769" t="str">
        <f t="shared" si="83"/>
        <v>https://gateway-apim-test.vuce.gob.pe/pass-through-https-cert/cp2/comunes-query/1.0/master/findByCode?</v>
      </c>
      <c r="T769" t="s">
        <v>139</v>
      </c>
      <c r="U769" t="str">
        <f t="shared" si="80"/>
        <v>https://gateway-apim-test.vuce.gob.pe/pass-through-https-cert/cp2/comunes-query/1.0/master/findByCode?</v>
      </c>
      <c r="V769" t="s">
        <v>39</v>
      </c>
    </row>
    <row r="770" spans="2:22" x14ac:dyDescent="0.25">
      <c r="B770" s="45" t="s">
        <v>798</v>
      </c>
      <c r="C770" s="45" t="s">
        <v>22</v>
      </c>
      <c r="D770" s="45" t="s">
        <v>23</v>
      </c>
      <c r="E770" s="45" t="s">
        <v>807</v>
      </c>
      <c r="F770" s="45" t="s">
        <v>129</v>
      </c>
      <c r="G770" s="45" t="s">
        <v>138</v>
      </c>
      <c r="H770" s="45"/>
      <c r="I770" s="45" t="s">
        <v>801</v>
      </c>
      <c r="J770" s="45">
        <v>101</v>
      </c>
      <c r="K770" s="45" t="s">
        <v>244</v>
      </c>
      <c r="L770" s="45" t="s">
        <v>133</v>
      </c>
      <c r="M770" s="45"/>
      <c r="N770" s="45">
        <v>20100010136</v>
      </c>
      <c r="O770" s="45" t="str">
        <f t="shared" ref="O770:O833" si="84">MID(G770,FIND("/cp2/",G770)+5,FIND("/",G770,FIND("/cp2/",G770)+5)-FIND("/cp2/",G770)-5)</f>
        <v>comunes-query</v>
      </c>
      <c r="P770" s="45" t="s">
        <v>138</v>
      </c>
      <c r="Q770" s="46">
        <f t="shared" ref="Q770:Q833" si="85">LEN(P770)</f>
        <v>129</v>
      </c>
      <c r="R770" s="46">
        <f t="shared" ref="R770:R833" si="86">LEN(S770)</f>
        <v>102</v>
      </c>
      <c r="S770" t="str">
        <f t="shared" si="83"/>
        <v>https://gateway-apim-test.vuce.gob.pe/pass-through-https-cert/cp2/comunes-query/1.0/master/findByCode?</v>
      </c>
      <c r="T770" t="s">
        <v>139</v>
      </c>
      <c r="U770" t="str">
        <f t="shared" si="80"/>
        <v>https://gateway-apim-test.vuce.gob.pe/pass-through-https-cert/cp2/comunes-query/1.0/master/findByCode?</v>
      </c>
      <c r="V770" t="s">
        <v>39</v>
      </c>
    </row>
    <row r="771" spans="2:22" x14ac:dyDescent="0.25">
      <c r="B771" s="45" t="s">
        <v>798</v>
      </c>
      <c r="C771" s="45" t="s">
        <v>22</v>
      </c>
      <c r="D771" s="45" t="s">
        <v>23</v>
      </c>
      <c r="E771" s="45" t="s">
        <v>807</v>
      </c>
      <c r="F771" s="45" t="s">
        <v>129</v>
      </c>
      <c r="G771" s="45" t="s">
        <v>138</v>
      </c>
      <c r="H771" s="45"/>
      <c r="I771" s="45" t="s">
        <v>801</v>
      </c>
      <c r="J771" s="45">
        <v>101</v>
      </c>
      <c r="K771" s="45" t="s">
        <v>244</v>
      </c>
      <c r="L771" s="45" t="s">
        <v>133</v>
      </c>
      <c r="M771" s="45"/>
      <c r="N771" s="45">
        <v>20100010136</v>
      </c>
      <c r="O771" s="45" t="str">
        <f t="shared" si="84"/>
        <v>comunes-query</v>
      </c>
      <c r="P771" s="45" t="s">
        <v>138</v>
      </c>
      <c r="Q771" s="46">
        <f t="shared" si="85"/>
        <v>129</v>
      </c>
      <c r="R771" s="46">
        <f t="shared" si="86"/>
        <v>102</v>
      </c>
      <c r="S771" t="str">
        <f t="shared" si="83"/>
        <v>https://gateway-apim-test.vuce.gob.pe/pass-through-https-cert/cp2/comunes-query/1.0/master/findByCode?</v>
      </c>
      <c r="T771" t="s">
        <v>139</v>
      </c>
      <c r="U771" t="str">
        <f t="shared" ref="U771:U834" si="87">TRIM(T771)</f>
        <v>https://gateway-apim-test.vuce.gob.pe/pass-through-https-cert/cp2/comunes-query/1.0/master/findByCode?</v>
      </c>
      <c r="V771" t="s">
        <v>39</v>
      </c>
    </row>
    <row r="772" spans="2:22" x14ac:dyDescent="0.25">
      <c r="B772" s="45" t="s">
        <v>798</v>
      </c>
      <c r="C772" s="45" t="s">
        <v>22</v>
      </c>
      <c r="D772" s="45" t="s">
        <v>23</v>
      </c>
      <c r="E772" s="45" t="s">
        <v>812</v>
      </c>
      <c r="F772" s="45" t="s">
        <v>129</v>
      </c>
      <c r="G772" s="45" t="s">
        <v>138</v>
      </c>
      <c r="H772" s="45"/>
      <c r="I772" s="45" t="s">
        <v>814</v>
      </c>
      <c r="J772" s="45">
        <v>101</v>
      </c>
      <c r="K772" s="45" t="s">
        <v>244</v>
      </c>
      <c r="L772" s="45" t="s">
        <v>133</v>
      </c>
      <c r="M772" s="45"/>
      <c r="N772" s="45">
        <v>20100010136</v>
      </c>
      <c r="O772" s="45" t="str">
        <f t="shared" si="84"/>
        <v>comunes-query</v>
      </c>
      <c r="P772" s="45" t="s">
        <v>138</v>
      </c>
      <c r="Q772" s="46">
        <f t="shared" si="85"/>
        <v>129</v>
      </c>
      <c r="R772" s="46">
        <f t="shared" si="86"/>
        <v>102</v>
      </c>
      <c r="S772" t="str">
        <f t="shared" si="83"/>
        <v>https://gateway-apim-test.vuce.gob.pe/pass-through-https-cert/cp2/comunes-query/1.0/master/findByCode?</v>
      </c>
      <c r="T772" t="s">
        <v>139</v>
      </c>
      <c r="U772" t="str">
        <f t="shared" si="87"/>
        <v>https://gateway-apim-test.vuce.gob.pe/pass-through-https-cert/cp2/comunes-query/1.0/master/findByCode?</v>
      </c>
      <c r="V772" t="s">
        <v>39</v>
      </c>
    </row>
    <row r="773" spans="2:22" x14ac:dyDescent="0.25">
      <c r="B773" s="45" t="s">
        <v>798</v>
      </c>
      <c r="C773" s="45" t="s">
        <v>22</v>
      </c>
      <c r="D773" s="45" t="s">
        <v>23</v>
      </c>
      <c r="E773" s="45" t="s">
        <v>812</v>
      </c>
      <c r="F773" s="45" t="s">
        <v>129</v>
      </c>
      <c r="G773" s="45" t="s">
        <v>138</v>
      </c>
      <c r="H773" s="45"/>
      <c r="I773" s="45" t="s">
        <v>814</v>
      </c>
      <c r="J773" s="45">
        <v>101</v>
      </c>
      <c r="K773" s="45" t="s">
        <v>244</v>
      </c>
      <c r="L773" s="45" t="s">
        <v>133</v>
      </c>
      <c r="M773" s="45"/>
      <c r="N773" s="45">
        <v>20100010136</v>
      </c>
      <c r="O773" s="45" t="str">
        <f t="shared" si="84"/>
        <v>comunes-query</v>
      </c>
      <c r="P773" s="45" t="s">
        <v>138</v>
      </c>
      <c r="Q773" s="46">
        <f t="shared" si="85"/>
        <v>129</v>
      </c>
      <c r="R773" s="46">
        <f t="shared" si="86"/>
        <v>102</v>
      </c>
      <c r="S773" t="str">
        <f t="shared" si="83"/>
        <v>https://gateway-apim-test.vuce.gob.pe/pass-through-https-cert/cp2/comunes-query/1.0/master/findByCode?</v>
      </c>
      <c r="T773" t="s">
        <v>139</v>
      </c>
      <c r="U773" t="str">
        <f t="shared" si="87"/>
        <v>https://gateway-apim-test.vuce.gob.pe/pass-through-https-cert/cp2/comunes-query/1.0/master/findByCode?</v>
      </c>
      <c r="V773" t="s">
        <v>39</v>
      </c>
    </row>
    <row r="774" spans="2:22" x14ac:dyDescent="0.25">
      <c r="B774" s="45" t="s">
        <v>798</v>
      </c>
      <c r="C774" s="45" t="s">
        <v>22</v>
      </c>
      <c r="D774" s="45" t="s">
        <v>23</v>
      </c>
      <c r="E774" s="45" t="s">
        <v>809</v>
      </c>
      <c r="F774" s="45" t="s">
        <v>142</v>
      </c>
      <c r="G774" s="45" t="s">
        <v>274</v>
      </c>
      <c r="H774" s="45"/>
      <c r="I774" s="45" t="s">
        <v>801</v>
      </c>
      <c r="J774" s="45">
        <v>101</v>
      </c>
      <c r="K774" s="45" t="s">
        <v>244</v>
      </c>
      <c r="L774" s="45" t="s">
        <v>133</v>
      </c>
      <c r="M774" s="45" t="s">
        <v>819</v>
      </c>
      <c r="N774" s="45">
        <v>20100010136</v>
      </c>
      <c r="O774" s="45" t="str">
        <f t="shared" si="84"/>
        <v>escaladocumento-command</v>
      </c>
      <c r="P774" s="45" t="s">
        <v>274</v>
      </c>
      <c r="Q774" s="46">
        <f t="shared" si="85"/>
        <v>111</v>
      </c>
      <c r="R774" s="46">
        <f t="shared" si="86"/>
        <v>111</v>
      </c>
      <c r="S774" t="str">
        <f>+P774</f>
        <v>https://gateway-apim-test.vuce.gob.pe/pass-through-https-cert/cp2/escaladocumento-command/1.0/escala-documentos</v>
      </c>
      <c r="T774" t="s">
        <v>274</v>
      </c>
      <c r="U774" t="str">
        <f t="shared" si="87"/>
        <v>https://gateway-apim-test.vuce.gob.pe/pass-through-https-cert/cp2/escaladocumento-command/1.0/escala-documentos</v>
      </c>
      <c r="V774" t="s">
        <v>64</v>
      </c>
    </row>
    <row r="775" spans="2:22" x14ac:dyDescent="0.25">
      <c r="B775" s="45" t="s">
        <v>798</v>
      </c>
      <c r="C775" s="45" t="s">
        <v>22</v>
      </c>
      <c r="D775" s="45" t="s">
        <v>23</v>
      </c>
      <c r="E775" s="45" t="s">
        <v>809</v>
      </c>
      <c r="F775" s="45" t="s">
        <v>129</v>
      </c>
      <c r="G775" s="45" t="s">
        <v>820</v>
      </c>
      <c r="H775" s="45"/>
      <c r="I775" s="45" t="s">
        <v>801</v>
      </c>
      <c r="J775" s="45">
        <v>101</v>
      </c>
      <c r="K775" s="45" t="s">
        <v>244</v>
      </c>
      <c r="L775" s="45" t="s">
        <v>133</v>
      </c>
      <c r="M775" s="45"/>
      <c r="N775" s="45">
        <v>20100010136</v>
      </c>
      <c r="O775" s="45" t="str">
        <f t="shared" si="84"/>
        <v>escaladocumento-query</v>
      </c>
      <c r="P775" s="45" t="s">
        <v>820</v>
      </c>
      <c r="Q775" s="46">
        <f t="shared" si="85"/>
        <v>148</v>
      </c>
      <c r="R775" s="46">
        <f t="shared" si="86"/>
        <v>110</v>
      </c>
      <c r="S775" t="str">
        <f>MID(P775,1,110)</f>
        <v>https://gateway-apim-test.vuce.gob.pe/pass-through-https-cert/cp2/escaladocumento-query/1.0/escala-documentos?</v>
      </c>
      <c r="T775" t="s">
        <v>278</v>
      </c>
      <c r="U775" t="str">
        <f t="shared" si="87"/>
        <v>https://gateway-apim-test.vuce.gob.pe/pass-through-https-cert/cp2/escaladocumento-query/1.0/escala-documentos?</v>
      </c>
      <c r="V775" t="s">
        <v>67</v>
      </c>
    </row>
    <row r="776" spans="2:22" x14ac:dyDescent="0.25">
      <c r="B776" s="45" t="s">
        <v>798</v>
      </c>
      <c r="C776" s="45" t="s">
        <v>22</v>
      </c>
      <c r="D776" s="45" t="s">
        <v>23</v>
      </c>
      <c r="E776" s="45" t="s">
        <v>809</v>
      </c>
      <c r="F776" s="45" t="s">
        <v>129</v>
      </c>
      <c r="G776" s="45" t="s">
        <v>820</v>
      </c>
      <c r="H776" s="45"/>
      <c r="I776" s="45" t="s">
        <v>801</v>
      </c>
      <c r="J776" s="45">
        <v>101</v>
      </c>
      <c r="K776" s="45" t="s">
        <v>244</v>
      </c>
      <c r="L776" s="45" t="s">
        <v>133</v>
      </c>
      <c r="M776" s="45"/>
      <c r="N776" s="45">
        <v>20100010136</v>
      </c>
      <c r="O776" s="45" t="str">
        <f t="shared" si="84"/>
        <v>escaladocumento-query</v>
      </c>
      <c r="P776" s="45" t="s">
        <v>820</v>
      </c>
      <c r="Q776" s="46">
        <f t="shared" si="85"/>
        <v>148</v>
      </c>
      <c r="R776" s="46">
        <f t="shared" si="86"/>
        <v>110</v>
      </c>
      <c r="S776" t="str">
        <f>MID(P776,1,110)</f>
        <v>https://gateway-apim-test.vuce.gob.pe/pass-through-https-cert/cp2/escaladocumento-query/1.0/escala-documentos?</v>
      </c>
      <c r="T776" t="s">
        <v>278</v>
      </c>
      <c r="U776" t="str">
        <f t="shared" si="87"/>
        <v>https://gateway-apim-test.vuce.gob.pe/pass-through-https-cert/cp2/escaladocumento-query/1.0/escala-documentos?</v>
      </c>
      <c r="V776" t="s">
        <v>67</v>
      </c>
    </row>
    <row r="777" spans="2:22" x14ac:dyDescent="0.25">
      <c r="B777" s="45" t="s">
        <v>798</v>
      </c>
      <c r="C777" s="45" t="s">
        <v>22</v>
      </c>
      <c r="D777" s="45" t="s">
        <v>23</v>
      </c>
      <c r="E777" s="45" t="s">
        <v>809</v>
      </c>
      <c r="F777" s="45" t="s">
        <v>129</v>
      </c>
      <c r="G777" s="45" t="s">
        <v>821</v>
      </c>
      <c r="H777" s="45"/>
      <c r="I777" s="45" t="s">
        <v>801</v>
      </c>
      <c r="J777" s="45">
        <v>101</v>
      </c>
      <c r="K777" s="45" t="s">
        <v>244</v>
      </c>
      <c r="L777" s="45" t="s">
        <v>133</v>
      </c>
      <c r="M777" s="45"/>
      <c r="N777" s="45">
        <v>20100010136</v>
      </c>
      <c r="O777" s="45" t="str">
        <f t="shared" si="84"/>
        <v>fichatecnica-query</v>
      </c>
      <c r="P777" s="45" t="s">
        <v>821</v>
      </c>
      <c r="Q777" s="46">
        <f t="shared" si="85"/>
        <v>151</v>
      </c>
      <c r="R777" s="46">
        <f t="shared" si="86"/>
        <v>100</v>
      </c>
      <c r="S777" t="str">
        <f>MID(P777,1,100)</f>
        <v>https://gateway-apim-test.vuce.gob.pe/pass-through-https-cert/cp2/fichatecnica-query/1.0/documentos?</v>
      </c>
      <c r="T777" t="s">
        <v>589</v>
      </c>
      <c r="U777" t="str">
        <f t="shared" si="87"/>
        <v>https://gateway-apim-test.vuce.gob.pe/pass-through-https-cert/cp2/fichatecnica-query/1.0/documentos?</v>
      </c>
      <c r="V777" t="s">
        <v>70</v>
      </c>
    </row>
    <row r="778" spans="2:22" x14ac:dyDescent="0.25">
      <c r="B778" s="45" t="s">
        <v>798</v>
      </c>
      <c r="C778" s="45" t="s">
        <v>22</v>
      </c>
      <c r="D778" s="45" t="s">
        <v>23</v>
      </c>
      <c r="E778" s="45" t="s">
        <v>818</v>
      </c>
      <c r="F778" s="45" t="s">
        <v>129</v>
      </c>
      <c r="G778" s="45" t="s">
        <v>315</v>
      </c>
      <c r="H778" s="45"/>
      <c r="I778" s="45" t="s">
        <v>801</v>
      </c>
      <c r="J778" s="45">
        <v>101</v>
      </c>
      <c r="K778" s="45" t="s">
        <v>244</v>
      </c>
      <c r="L778" s="45" t="s">
        <v>133</v>
      </c>
      <c r="M778" s="45"/>
      <c r="N778" s="45">
        <v>20100010136</v>
      </c>
      <c r="O778" s="45" t="str">
        <f t="shared" si="84"/>
        <v>gestionduenave-query</v>
      </c>
      <c r="P778" s="45" t="s">
        <v>315</v>
      </c>
      <c r="Q778" s="46">
        <f t="shared" si="85"/>
        <v>117</v>
      </c>
      <c r="R778" s="46">
        <f t="shared" si="86"/>
        <v>104</v>
      </c>
      <c r="S778" t="str">
        <f>MID(P778,1,104)</f>
        <v>https://gateway-apim-test.vuce.gob.pe/pass-through-https-cert/cp2/gestionduenave-query/1.0/escalas/1332?</v>
      </c>
      <c r="T778" t="s">
        <v>316</v>
      </c>
      <c r="U778" t="str">
        <f t="shared" si="87"/>
        <v>https://gateway-apim-test.vuce.gob.pe/pass-through-https-cert/cp2/gestionduenave-query/1.0/escalas/1332?</v>
      </c>
      <c r="V778" t="s">
        <v>72</v>
      </c>
    </row>
    <row r="779" spans="2:22" x14ac:dyDescent="0.25">
      <c r="B779" s="45" t="s">
        <v>798</v>
      </c>
      <c r="C779" s="45" t="s">
        <v>22</v>
      </c>
      <c r="D779" s="45" t="s">
        <v>23</v>
      </c>
      <c r="E779" s="45" t="s">
        <v>804</v>
      </c>
      <c r="F779" s="45" t="s">
        <v>129</v>
      </c>
      <c r="G779" s="45" t="s">
        <v>315</v>
      </c>
      <c r="H779" s="45"/>
      <c r="I779" s="45" t="s">
        <v>801</v>
      </c>
      <c r="J779" s="45">
        <v>101</v>
      </c>
      <c r="K779" s="45" t="s">
        <v>244</v>
      </c>
      <c r="L779" s="45" t="s">
        <v>133</v>
      </c>
      <c r="M779" s="45"/>
      <c r="N779" s="45">
        <v>20100010136</v>
      </c>
      <c r="O779" s="45" t="str">
        <f t="shared" si="84"/>
        <v>gestionduenave-query</v>
      </c>
      <c r="P779" s="45" t="s">
        <v>315</v>
      </c>
      <c r="Q779" s="46">
        <f t="shared" si="85"/>
        <v>117</v>
      </c>
      <c r="R779" s="46">
        <f t="shared" si="86"/>
        <v>104</v>
      </c>
      <c r="S779" t="str">
        <f>MID(P779,1,104)</f>
        <v>https://gateway-apim-test.vuce.gob.pe/pass-through-https-cert/cp2/gestionduenave-query/1.0/escalas/1332?</v>
      </c>
      <c r="T779" t="s">
        <v>316</v>
      </c>
      <c r="U779" t="str">
        <f t="shared" si="87"/>
        <v>https://gateway-apim-test.vuce.gob.pe/pass-through-https-cert/cp2/gestionduenave-query/1.0/escalas/1332?</v>
      </c>
      <c r="V779" t="s">
        <v>72</v>
      </c>
    </row>
    <row r="780" spans="2:22" x14ac:dyDescent="0.25">
      <c r="B780" s="45" t="s">
        <v>798</v>
      </c>
      <c r="C780" s="45" t="s">
        <v>22</v>
      </c>
      <c r="D780" s="45" t="s">
        <v>23</v>
      </c>
      <c r="E780" s="45" t="s">
        <v>807</v>
      </c>
      <c r="F780" s="45" t="s">
        <v>129</v>
      </c>
      <c r="G780" s="45" t="s">
        <v>315</v>
      </c>
      <c r="H780" s="45"/>
      <c r="I780" s="45" t="s">
        <v>801</v>
      </c>
      <c r="J780" s="45">
        <v>101</v>
      </c>
      <c r="K780" s="45" t="s">
        <v>244</v>
      </c>
      <c r="L780" s="45" t="s">
        <v>133</v>
      </c>
      <c r="M780" s="45"/>
      <c r="N780" s="45">
        <v>20100010136</v>
      </c>
      <c r="O780" s="45" t="str">
        <f t="shared" si="84"/>
        <v>gestionduenave-query</v>
      </c>
      <c r="P780" s="45" t="s">
        <v>315</v>
      </c>
      <c r="Q780" s="46">
        <f t="shared" si="85"/>
        <v>117</v>
      </c>
      <c r="R780" s="46">
        <f t="shared" si="86"/>
        <v>104</v>
      </c>
      <c r="S780" t="str">
        <f>MID(P780,1,104)</f>
        <v>https://gateway-apim-test.vuce.gob.pe/pass-through-https-cert/cp2/gestionduenave-query/1.0/escalas/1332?</v>
      </c>
      <c r="T780" t="s">
        <v>316</v>
      </c>
      <c r="U780" t="str">
        <f t="shared" si="87"/>
        <v>https://gateway-apim-test.vuce.gob.pe/pass-through-https-cert/cp2/gestionduenave-query/1.0/escalas/1332?</v>
      </c>
      <c r="V780" t="s">
        <v>72</v>
      </c>
    </row>
    <row r="781" spans="2:22" x14ac:dyDescent="0.25">
      <c r="B781" s="45" t="s">
        <v>798</v>
      </c>
      <c r="C781" s="45" t="s">
        <v>22</v>
      </c>
      <c r="D781" s="45" t="s">
        <v>23</v>
      </c>
      <c r="E781" s="45" t="s">
        <v>812</v>
      </c>
      <c r="F781" s="45" t="s">
        <v>129</v>
      </c>
      <c r="G781" s="45" t="s">
        <v>315</v>
      </c>
      <c r="H781" s="45"/>
      <c r="I781" s="45" t="s">
        <v>814</v>
      </c>
      <c r="J781" s="45">
        <v>101</v>
      </c>
      <c r="K781" s="45" t="s">
        <v>244</v>
      </c>
      <c r="L781" s="45" t="s">
        <v>133</v>
      </c>
      <c r="M781" s="45"/>
      <c r="N781" s="45">
        <v>20100010136</v>
      </c>
      <c r="O781" s="45" t="str">
        <f t="shared" si="84"/>
        <v>gestionduenave-query</v>
      </c>
      <c r="P781" s="45" t="s">
        <v>315</v>
      </c>
      <c r="Q781" s="46">
        <f t="shared" si="85"/>
        <v>117</v>
      </c>
      <c r="R781" s="46">
        <f t="shared" si="86"/>
        <v>104</v>
      </c>
      <c r="S781" t="str">
        <f>MID(P781,1,104)</f>
        <v>https://gateway-apim-test.vuce.gob.pe/pass-through-https-cert/cp2/gestionduenave-query/1.0/escalas/1332?</v>
      </c>
      <c r="T781" t="s">
        <v>316</v>
      </c>
      <c r="U781" t="str">
        <f t="shared" si="87"/>
        <v>https://gateway-apim-test.vuce.gob.pe/pass-through-https-cert/cp2/gestionduenave-query/1.0/escalas/1332?</v>
      </c>
      <c r="V781" t="s">
        <v>72</v>
      </c>
    </row>
    <row r="782" spans="2:22" x14ac:dyDescent="0.25">
      <c r="B782" s="45" t="s">
        <v>798</v>
      </c>
      <c r="C782" s="45" t="s">
        <v>22</v>
      </c>
      <c r="D782" s="45" t="s">
        <v>23</v>
      </c>
      <c r="E782" s="45" t="s">
        <v>812</v>
      </c>
      <c r="F782" s="45" t="s">
        <v>129</v>
      </c>
      <c r="G782" s="45" t="s">
        <v>315</v>
      </c>
      <c r="H782" s="45"/>
      <c r="I782" s="45" t="s">
        <v>814</v>
      </c>
      <c r="J782" s="45">
        <v>101</v>
      </c>
      <c r="K782" s="45" t="s">
        <v>244</v>
      </c>
      <c r="L782" s="45" t="s">
        <v>133</v>
      </c>
      <c r="M782" s="45"/>
      <c r="N782" s="45">
        <v>20100010136</v>
      </c>
      <c r="O782" s="45" t="str">
        <f t="shared" si="84"/>
        <v>gestionduenave-query</v>
      </c>
      <c r="P782" s="45" t="s">
        <v>315</v>
      </c>
      <c r="Q782" s="46">
        <f t="shared" si="85"/>
        <v>117</v>
      </c>
      <c r="R782" s="46">
        <f t="shared" si="86"/>
        <v>104</v>
      </c>
      <c r="S782" t="str">
        <f>MID(P782,1,104)</f>
        <v>https://gateway-apim-test.vuce.gob.pe/pass-through-https-cert/cp2/gestionduenave-query/1.0/escalas/1332?</v>
      </c>
      <c r="T782" t="s">
        <v>316</v>
      </c>
      <c r="U782" t="str">
        <f t="shared" si="87"/>
        <v>https://gateway-apim-test.vuce.gob.pe/pass-through-https-cert/cp2/gestionduenave-query/1.0/escalas/1332?</v>
      </c>
      <c r="V782" t="s">
        <v>72</v>
      </c>
    </row>
    <row r="783" spans="2:22" x14ac:dyDescent="0.25">
      <c r="B783" s="45" t="s">
        <v>798</v>
      </c>
      <c r="C783" s="45" t="s">
        <v>22</v>
      </c>
      <c r="D783" s="45" t="s">
        <v>23</v>
      </c>
      <c r="E783" s="45" t="s">
        <v>818</v>
      </c>
      <c r="F783" s="45" t="s">
        <v>129</v>
      </c>
      <c r="G783" s="45" t="s">
        <v>822</v>
      </c>
      <c r="H783" s="45"/>
      <c r="I783" s="45" t="s">
        <v>801</v>
      </c>
      <c r="J783" s="45">
        <v>101</v>
      </c>
      <c r="K783" s="45" t="s">
        <v>244</v>
      </c>
      <c r="L783" s="45" t="s">
        <v>133</v>
      </c>
      <c r="M783" s="45"/>
      <c r="N783" s="45">
        <v>20100010136</v>
      </c>
      <c r="O783" s="45" t="str">
        <f t="shared" si="84"/>
        <v>gestionduenave-query</v>
      </c>
      <c r="P783" s="45" t="s">
        <v>822</v>
      </c>
      <c r="Q783" s="46">
        <f t="shared" si="85"/>
        <v>110</v>
      </c>
      <c r="R783" s="46">
        <f t="shared" si="86"/>
        <v>110</v>
      </c>
      <c r="S783" t="str">
        <f>+P783</f>
        <v>https://gateway-apim-test.vuce.gob.pe/pass-through-https-cert/cp2/gestionduenave-query/1.0/escalas/convoy/1332</v>
      </c>
      <c r="T783" t="s">
        <v>822</v>
      </c>
      <c r="U783" t="str">
        <f t="shared" si="87"/>
        <v>https://gateway-apim-test.vuce.gob.pe/pass-through-https-cert/cp2/gestionduenave-query/1.0/escalas/convoy/1332</v>
      </c>
      <c r="V783" t="s">
        <v>72</v>
      </c>
    </row>
    <row r="784" spans="2:22" x14ac:dyDescent="0.25">
      <c r="B784" s="45" t="s">
        <v>798</v>
      </c>
      <c r="C784" s="45" t="s">
        <v>22</v>
      </c>
      <c r="D784" s="45" t="s">
        <v>23</v>
      </c>
      <c r="E784" s="45" t="s">
        <v>804</v>
      </c>
      <c r="F784" s="45" t="s">
        <v>129</v>
      </c>
      <c r="G784" s="45" t="s">
        <v>822</v>
      </c>
      <c r="H784" s="45"/>
      <c r="I784" s="45" t="s">
        <v>801</v>
      </c>
      <c r="J784" s="45">
        <v>101</v>
      </c>
      <c r="K784" s="45" t="s">
        <v>244</v>
      </c>
      <c r="L784" s="45" t="s">
        <v>133</v>
      </c>
      <c r="M784" s="45"/>
      <c r="N784" s="45">
        <v>20100010136</v>
      </c>
      <c r="O784" s="45" t="str">
        <f t="shared" si="84"/>
        <v>gestionduenave-query</v>
      </c>
      <c r="P784" s="45" t="s">
        <v>822</v>
      </c>
      <c r="Q784" s="46">
        <f t="shared" si="85"/>
        <v>110</v>
      </c>
      <c r="R784" s="46">
        <f t="shared" si="86"/>
        <v>110</v>
      </c>
      <c r="S784" t="str">
        <f>+P784</f>
        <v>https://gateway-apim-test.vuce.gob.pe/pass-through-https-cert/cp2/gestionduenave-query/1.0/escalas/convoy/1332</v>
      </c>
      <c r="T784" t="s">
        <v>822</v>
      </c>
      <c r="U784" t="str">
        <f t="shared" si="87"/>
        <v>https://gateway-apim-test.vuce.gob.pe/pass-through-https-cert/cp2/gestionduenave-query/1.0/escalas/convoy/1332</v>
      </c>
      <c r="V784" t="s">
        <v>72</v>
      </c>
    </row>
    <row r="785" spans="2:22" x14ac:dyDescent="0.25">
      <c r="B785" s="45" t="s">
        <v>798</v>
      </c>
      <c r="C785" s="45" t="s">
        <v>22</v>
      </c>
      <c r="D785" s="45" t="s">
        <v>23</v>
      </c>
      <c r="E785" s="45" t="s">
        <v>807</v>
      </c>
      <c r="F785" s="45" t="s">
        <v>129</v>
      </c>
      <c r="G785" s="45" t="s">
        <v>822</v>
      </c>
      <c r="H785" s="45"/>
      <c r="I785" s="45" t="s">
        <v>801</v>
      </c>
      <c r="J785" s="45">
        <v>101</v>
      </c>
      <c r="K785" s="45" t="s">
        <v>244</v>
      </c>
      <c r="L785" s="45" t="s">
        <v>133</v>
      </c>
      <c r="M785" s="45"/>
      <c r="N785" s="45">
        <v>20100010136</v>
      </c>
      <c r="O785" s="45" t="str">
        <f t="shared" si="84"/>
        <v>gestionduenave-query</v>
      </c>
      <c r="P785" s="45" t="s">
        <v>822</v>
      </c>
      <c r="Q785" s="46">
        <f t="shared" si="85"/>
        <v>110</v>
      </c>
      <c r="R785" s="46">
        <f t="shared" si="86"/>
        <v>110</v>
      </c>
      <c r="S785" t="str">
        <f>+P785</f>
        <v>https://gateway-apim-test.vuce.gob.pe/pass-through-https-cert/cp2/gestionduenave-query/1.0/escalas/convoy/1332</v>
      </c>
      <c r="T785" t="s">
        <v>822</v>
      </c>
      <c r="U785" t="str">
        <f t="shared" si="87"/>
        <v>https://gateway-apim-test.vuce.gob.pe/pass-through-https-cert/cp2/gestionduenave-query/1.0/escalas/convoy/1332</v>
      </c>
      <c r="V785" t="s">
        <v>72</v>
      </c>
    </row>
    <row r="786" spans="2:22" x14ac:dyDescent="0.25">
      <c r="B786" s="45" t="s">
        <v>798</v>
      </c>
      <c r="C786" s="45" t="s">
        <v>22</v>
      </c>
      <c r="D786" s="45" t="s">
        <v>23</v>
      </c>
      <c r="E786" s="45" t="s">
        <v>812</v>
      </c>
      <c r="F786" s="45" t="s">
        <v>129</v>
      </c>
      <c r="G786" s="45" t="s">
        <v>822</v>
      </c>
      <c r="H786" s="45"/>
      <c r="I786" s="45" t="s">
        <v>814</v>
      </c>
      <c r="J786" s="45">
        <v>101</v>
      </c>
      <c r="K786" s="45" t="s">
        <v>244</v>
      </c>
      <c r="L786" s="45" t="s">
        <v>133</v>
      </c>
      <c r="M786" s="45"/>
      <c r="N786" s="45">
        <v>20100010136</v>
      </c>
      <c r="O786" s="45" t="str">
        <f t="shared" si="84"/>
        <v>gestionduenave-query</v>
      </c>
      <c r="P786" s="45" t="s">
        <v>822</v>
      </c>
      <c r="Q786" s="46">
        <f t="shared" si="85"/>
        <v>110</v>
      </c>
      <c r="R786" s="46">
        <f t="shared" si="86"/>
        <v>110</v>
      </c>
      <c r="S786" t="str">
        <f>+P786</f>
        <v>https://gateway-apim-test.vuce.gob.pe/pass-through-https-cert/cp2/gestionduenave-query/1.0/escalas/convoy/1332</v>
      </c>
      <c r="T786" t="s">
        <v>822</v>
      </c>
      <c r="U786" t="str">
        <f t="shared" si="87"/>
        <v>https://gateway-apim-test.vuce.gob.pe/pass-through-https-cert/cp2/gestionduenave-query/1.0/escalas/convoy/1332</v>
      </c>
      <c r="V786" t="s">
        <v>72</v>
      </c>
    </row>
    <row r="787" spans="2:22" x14ac:dyDescent="0.25">
      <c r="B787" s="45" t="s">
        <v>798</v>
      </c>
      <c r="C787" s="45" t="s">
        <v>22</v>
      </c>
      <c r="D787" s="45" t="s">
        <v>23</v>
      </c>
      <c r="E787" s="45" t="s">
        <v>812</v>
      </c>
      <c r="F787" s="45" t="s">
        <v>129</v>
      </c>
      <c r="G787" s="45" t="s">
        <v>822</v>
      </c>
      <c r="H787" s="45"/>
      <c r="I787" s="45" t="s">
        <v>814</v>
      </c>
      <c r="J787" s="45">
        <v>101</v>
      </c>
      <c r="K787" s="45" t="s">
        <v>244</v>
      </c>
      <c r="L787" s="45" t="s">
        <v>133</v>
      </c>
      <c r="M787" s="45"/>
      <c r="N787" s="45">
        <v>20100010136</v>
      </c>
      <c r="O787" s="45" t="str">
        <f t="shared" si="84"/>
        <v>gestionduenave-query</v>
      </c>
      <c r="P787" s="45" t="s">
        <v>822</v>
      </c>
      <c r="Q787" s="46">
        <f t="shared" si="85"/>
        <v>110</v>
      </c>
      <c r="R787" s="46">
        <f t="shared" si="86"/>
        <v>110</v>
      </c>
      <c r="S787" t="str">
        <f>+P787</f>
        <v>https://gateway-apim-test.vuce.gob.pe/pass-through-https-cert/cp2/gestionduenave-query/1.0/escalas/convoy/1332</v>
      </c>
      <c r="T787" t="s">
        <v>822</v>
      </c>
      <c r="U787" t="str">
        <f t="shared" si="87"/>
        <v>https://gateway-apim-test.vuce.gob.pe/pass-through-https-cert/cp2/gestionduenave-query/1.0/escalas/convoy/1332</v>
      </c>
      <c r="V787" t="s">
        <v>72</v>
      </c>
    </row>
    <row r="788" spans="2:22" x14ac:dyDescent="0.25">
      <c r="B788" s="45" t="s">
        <v>798</v>
      </c>
      <c r="C788" s="45" t="s">
        <v>22</v>
      </c>
      <c r="D788" s="45" t="s">
        <v>23</v>
      </c>
      <c r="E788" s="45" t="s">
        <v>799</v>
      </c>
      <c r="F788" s="45" t="s">
        <v>129</v>
      </c>
      <c r="G788" s="45" t="s">
        <v>823</v>
      </c>
      <c r="H788" s="45"/>
      <c r="I788" s="45" t="s">
        <v>801</v>
      </c>
      <c r="J788" s="45">
        <v>101</v>
      </c>
      <c r="K788" s="45" t="s">
        <v>244</v>
      </c>
      <c r="L788" s="45" t="s">
        <v>133</v>
      </c>
      <c r="M788" s="45"/>
      <c r="N788" s="45">
        <v>20100010136</v>
      </c>
      <c r="O788" s="45" t="str">
        <f t="shared" si="84"/>
        <v>gestionduenave-query</v>
      </c>
      <c r="P788" s="45" t="s">
        <v>823</v>
      </c>
      <c r="Q788" s="46">
        <f t="shared" si="85"/>
        <v>156</v>
      </c>
      <c r="R788" s="46">
        <f t="shared" si="86"/>
        <v>111</v>
      </c>
      <c r="S788" t="str">
        <f>MID(P788,1,111)</f>
        <v>https://gateway-apim-test.vuce.gob.pe/pass-through-https-cert/cp2/gestionduenave-query/1.0/pasajero/lista/1332?</v>
      </c>
      <c r="T788" t="s">
        <v>824</v>
      </c>
      <c r="U788" t="str">
        <f t="shared" si="87"/>
        <v>https://gateway-apim-test.vuce.gob.pe/pass-through-https-cert/cp2/gestionduenave-query/1.0/pasajero/lista/1332?</v>
      </c>
      <c r="V788" t="s">
        <v>72</v>
      </c>
    </row>
    <row r="789" spans="2:22" x14ac:dyDescent="0.25">
      <c r="B789" s="45" t="s">
        <v>798</v>
      </c>
      <c r="C789" s="45" t="s">
        <v>22</v>
      </c>
      <c r="D789" s="45" t="s">
        <v>23</v>
      </c>
      <c r="E789" s="45" t="s">
        <v>799</v>
      </c>
      <c r="F789" s="45" t="s">
        <v>129</v>
      </c>
      <c r="G789" s="45" t="s">
        <v>825</v>
      </c>
      <c r="H789" s="45"/>
      <c r="I789" s="45" t="s">
        <v>801</v>
      </c>
      <c r="J789" s="45">
        <v>101</v>
      </c>
      <c r="K789" s="45" t="s">
        <v>244</v>
      </c>
      <c r="L789" s="45" t="s">
        <v>133</v>
      </c>
      <c r="M789" s="45"/>
      <c r="N789" s="45">
        <v>20100010136</v>
      </c>
      <c r="O789" s="45" t="str">
        <f t="shared" si="84"/>
        <v>gestionduenave-query</v>
      </c>
      <c r="P789" s="45" t="s">
        <v>825</v>
      </c>
      <c r="Q789" s="46">
        <f t="shared" si="85"/>
        <v>113</v>
      </c>
      <c r="R789" s="46">
        <f t="shared" si="86"/>
        <v>113</v>
      </c>
      <c r="S789" t="str">
        <f>+P789</f>
        <v>https://gateway-apim-test.vuce.gob.pe/pass-through-https-cert/cp2/gestionduenave-query/1.0/patente-sanitaria/1332</v>
      </c>
      <c r="T789" t="s">
        <v>825</v>
      </c>
      <c r="U789" t="str">
        <f t="shared" si="87"/>
        <v>https://gateway-apim-test.vuce.gob.pe/pass-through-https-cert/cp2/gestionduenave-query/1.0/patente-sanitaria/1332</v>
      </c>
      <c r="V789" t="s">
        <v>72</v>
      </c>
    </row>
    <row r="790" spans="2:22" x14ac:dyDescent="0.25">
      <c r="B790" s="45" t="s">
        <v>798</v>
      </c>
      <c r="C790" s="45" t="s">
        <v>22</v>
      </c>
      <c r="D790" s="45" t="s">
        <v>23</v>
      </c>
      <c r="E790" s="45" t="s">
        <v>818</v>
      </c>
      <c r="F790" s="45" t="s">
        <v>129</v>
      </c>
      <c r="G790" s="45" t="s">
        <v>825</v>
      </c>
      <c r="H790" s="45"/>
      <c r="I790" s="45" t="s">
        <v>801</v>
      </c>
      <c r="J790" s="45">
        <v>101</v>
      </c>
      <c r="K790" s="45" t="s">
        <v>244</v>
      </c>
      <c r="L790" s="45" t="s">
        <v>133</v>
      </c>
      <c r="M790" s="45"/>
      <c r="N790" s="45">
        <v>20100010136</v>
      </c>
      <c r="O790" s="45" t="str">
        <f t="shared" si="84"/>
        <v>gestionduenave-query</v>
      </c>
      <c r="P790" s="45" t="s">
        <v>825</v>
      </c>
      <c r="Q790" s="46">
        <f t="shared" si="85"/>
        <v>113</v>
      </c>
      <c r="R790" s="46">
        <f t="shared" si="86"/>
        <v>113</v>
      </c>
      <c r="S790" t="str">
        <f>+P790</f>
        <v>https://gateway-apim-test.vuce.gob.pe/pass-through-https-cert/cp2/gestionduenave-query/1.0/patente-sanitaria/1332</v>
      </c>
      <c r="T790" t="s">
        <v>825</v>
      </c>
      <c r="U790" t="str">
        <f t="shared" si="87"/>
        <v>https://gateway-apim-test.vuce.gob.pe/pass-through-https-cert/cp2/gestionduenave-query/1.0/patente-sanitaria/1332</v>
      </c>
      <c r="V790" t="s">
        <v>72</v>
      </c>
    </row>
    <row r="791" spans="2:22" x14ac:dyDescent="0.25">
      <c r="B791" s="45" t="s">
        <v>798</v>
      </c>
      <c r="C791" s="45" t="s">
        <v>22</v>
      </c>
      <c r="D791" s="45" t="s">
        <v>23</v>
      </c>
      <c r="E791" s="45" t="s">
        <v>812</v>
      </c>
      <c r="F791" s="45" t="s">
        <v>129</v>
      </c>
      <c r="G791" s="45" t="s">
        <v>825</v>
      </c>
      <c r="H791" s="45"/>
      <c r="I791" s="45" t="s">
        <v>814</v>
      </c>
      <c r="J791" s="45">
        <v>101</v>
      </c>
      <c r="K791" s="45" t="s">
        <v>244</v>
      </c>
      <c r="L791" s="45" t="s">
        <v>133</v>
      </c>
      <c r="M791" s="45"/>
      <c r="N791" s="45">
        <v>20100010136</v>
      </c>
      <c r="O791" s="45" t="str">
        <f t="shared" si="84"/>
        <v>gestionduenave-query</v>
      </c>
      <c r="P791" s="45" t="s">
        <v>825</v>
      </c>
      <c r="Q791" s="46">
        <f t="shared" si="85"/>
        <v>113</v>
      </c>
      <c r="R791" s="46">
        <f t="shared" si="86"/>
        <v>113</v>
      </c>
      <c r="S791" t="str">
        <f>+P791</f>
        <v>https://gateway-apim-test.vuce.gob.pe/pass-through-https-cert/cp2/gestionduenave-query/1.0/patente-sanitaria/1332</v>
      </c>
      <c r="T791" t="s">
        <v>825</v>
      </c>
      <c r="U791" t="str">
        <f t="shared" si="87"/>
        <v>https://gateway-apim-test.vuce.gob.pe/pass-through-https-cert/cp2/gestionduenave-query/1.0/patente-sanitaria/1332</v>
      </c>
      <c r="V791" t="s">
        <v>72</v>
      </c>
    </row>
    <row r="792" spans="2:22" x14ac:dyDescent="0.25">
      <c r="B792" s="45" t="s">
        <v>798</v>
      </c>
      <c r="C792" s="45" t="s">
        <v>22</v>
      </c>
      <c r="D792" s="45" t="s">
        <v>23</v>
      </c>
      <c r="E792" s="45" t="s">
        <v>818</v>
      </c>
      <c r="F792" s="45" t="s">
        <v>163</v>
      </c>
      <c r="G792" s="45" t="s">
        <v>164</v>
      </c>
      <c r="H792" s="45" t="s">
        <v>826</v>
      </c>
      <c r="I792" s="45" t="s">
        <v>801</v>
      </c>
      <c r="J792" s="45">
        <v>101</v>
      </c>
      <c r="K792" s="45" t="s">
        <v>244</v>
      </c>
      <c r="L792" s="45" t="s">
        <v>133</v>
      </c>
      <c r="M792" s="45" t="s">
        <v>145</v>
      </c>
      <c r="N792" s="45">
        <v>20100010136</v>
      </c>
      <c r="O792" s="45" t="str">
        <f t="shared" si="84"/>
        <v>processdue</v>
      </c>
      <c r="P792" s="45" t="s">
        <v>164</v>
      </c>
      <c r="Q792" s="46">
        <f t="shared" si="85"/>
        <v>93</v>
      </c>
      <c r="R792" s="46">
        <f t="shared" si="86"/>
        <v>93</v>
      </c>
      <c r="S792" t="str">
        <f>+P792</f>
        <v>https://gateway-apim-test.vuce.gob.pe/pass-through-https-cert/cp2/processdue/1.0/camunda/init</v>
      </c>
      <c r="T792" t="s">
        <v>164</v>
      </c>
      <c r="U792" t="str">
        <f t="shared" si="87"/>
        <v>https://gateway-apim-test.vuce.gob.pe/pass-through-https-cert/cp2/processdue/1.0/camunda/init</v>
      </c>
      <c r="V792" t="s">
        <v>94</v>
      </c>
    </row>
    <row r="793" spans="2:22" x14ac:dyDescent="0.25">
      <c r="B793" s="45" t="s">
        <v>798</v>
      </c>
      <c r="C793" s="45" t="s">
        <v>22</v>
      </c>
      <c r="D793" s="45" t="s">
        <v>23</v>
      </c>
      <c r="E793" s="45" t="s">
        <v>812</v>
      </c>
      <c r="F793" s="45" t="s">
        <v>163</v>
      </c>
      <c r="G793" s="45" t="s">
        <v>164</v>
      </c>
      <c r="H793" s="45" t="s">
        <v>827</v>
      </c>
      <c r="I793" s="45" t="s">
        <v>814</v>
      </c>
      <c r="J793" s="45">
        <v>101</v>
      </c>
      <c r="K793" s="45" t="s">
        <v>244</v>
      </c>
      <c r="L793" s="45" t="s">
        <v>133</v>
      </c>
      <c r="M793" s="45" t="s">
        <v>145</v>
      </c>
      <c r="N793" s="45">
        <v>20100010136</v>
      </c>
      <c r="O793" s="45" t="str">
        <f t="shared" si="84"/>
        <v>processdue</v>
      </c>
      <c r="P793" s="45" t="s">
        <v>164</v>
      </c>
      <c r="Q793" s="46">
        <f t="shared" si="85"/>
        <v>93</v>
      </c>
      <c r="R793" s="46">
        <f t="shared" si="86"/>
        <v>93</v>
      </c>
      <c r="S793" t="str">
        <f>+P793</f>
        <v>https://gateway-apim-test.vuce.gob.pe/pass-through-https-cert/cp2/processdue/1.0/camunda/init</v>
      </c>
      <c r="T793" t="s">
        <v>164</v>
      </c>
      <c r="U793" t="str">
        <f t="shared" si="87"/>
        <v>https://gateway-apim-test.vuce.gob.pe/pass-through-https-cert/cp2/processdue/1.0/camunda/init</v>
      </c>
      <c r="V793" t="s">
        <v>94</v>
      </c>
    </row>
    <row r="794" spans="2:22" x14ac:dyDescent="0.25">
      <c r="B794" s="45" t="s">
        <v>798</v>
      </c>
      <c r="C794" s="45" t="s">
        <v>22</v>
      </c>
      <c r="D794" s="45" t="s">
        <v>23</v>
      </c>
      <c r="E794" s="45" t="s">
        <v>828</v>
      </c>
      <c r="F794" s="45" t="s">
        <v>129</v>
      </c>
      <c r="G794" s="45" t="s">
        <v>829</v>
      </c>
      <c r="H794" s="45"/>
      <c r="I794" s="45" t="s">
        <v>801</v>
      </c>
      <c r="J794" s="45">
        <v>101</v>
      </c>
      <c r="K794" s="45" t="s">
        <v>244</v>
      </c>
      <c r="L794" s="45" t="s">
        <v>133</v>
      </c>
      <c r="M794" s="45"/>
      <c r="N794" s="45">
        <v>20100010136</v>
      </c>
      <c r="O794" s="45" t="str">
        <f t="shared" si="84"/>
        <v>sp-pagos</v>
      </c>
      <c r="P794" s="45" t="s">
        <v>829</v>
      </c>
      <c r="Q794" s="46">
        <f t="shared" si="85"/>
        <v>112</v>
      </c>
      <c r="R794" s="46">
        <f t="shared" si="86"/>
        <v>91</v>
      </c>
      <c r="S794" t="str">
        <f>MID(P794,1,91)</f>
        <v>https://gateway-apim-test.vuce.gob.pe/pass-through-https-cert/cp2/sp-pagos/1.0/formas-pago?</v>
      </c>
      <c r="T794" t="s">
        <v>830</v>
      </c>
      <c r="U794" t="str">
        <f t="shared" si="87"/>
        <v>https://gateway-apim-test.vuce.gob.pe/pass-through-https-cert/cp2/sp-pagos/1.0/formas-pago?</v>
      </c>
      <c r="V794" t="s">
        <v>100</v>
      </c>
    </row>
    <row r="795" spans="2:22" x14ac:dyDescent="0.25">
      <c r="B795" s="45" t="s">
        <v>798</v>
      </c>
      <c r="C795" s="45" t="s">
        <v>22</v>
      </c>
      <c r="D795" s="45" t="s">
        <v>23</v>
      </c>
      <c r="E795" s="45" t="s">
        <v>804</v>
      </c>
      <c r="F795" s="45" t="s">
        <v>142</v>
      </c>
      <c r="G795" s="45" t="s">
        <v>831</v>
      </c>
      <c r="H795" s="45" t="s">
        <v>832</v>
      </c>
      <c r="I795" s="45" t="s">
        <v>801</v>
      </c>
      <c r="J795" s="45">
        <v>101</v>
      </c>
      <c r="K795" s="45" t="s">
        <v>244</v>
      </c>
      <c r="L795" s="45" t="s">
        <v>133</v>
      </c>
      <c r="M795" s="45" t="s">
        <v>145</v>
      </c>
      <c r="N795" s="45">
        <v>20100010136</v>
      </c>
      <c r="O795" s="45" t="str">
        <f t="shared" si="84"/>
        <v>sp-pagos</v>
      </c>
      <c r="P795" s="45" t="s">
        <v>831</v>
      </c>
      <c r="Q795" s="46">
        <f t="shared" si="85"/>
        <v>91</v>
      </c>
      <c r="R795" s="46">
        <f t="shared" si="86"/>
        <v>91</v>
      </c>
      <c r="S795" t="str">
        <f>+P795</f>
        <v>https://gateway-apim-test.vuce.gob.pe/pass-through-https-cert/cp2/sp-pagos/1.0/ordenes-pago</v>
      </c>
      <c r="T795" t="s">
        <v>831</v>
      </c>
      <c r="U795" t="str">
        <f t="shared" si="87"/>
        <v>https://gateway-apim-test.vuce.gob.pe/pass-through-https-cert/cp2/sp-pagos/1.0/ordenes-pago</v>
      </c>
      <c r="V795" t="s">
        <v>100</v>
      </c>
    </row>
    <row r="796" spans="2:22" x14ac:dyDescent="0.25">
      <c r="B796" s="45" t="s">
        <v>798</v>
      </c>
      <c r="C796" s="45" t="s">
        <v>22</v>
      </c>
      <c r="D796" s="45" t="s">
        <v>23</v>
      </c>
      <c r="E796" s="45" t="s">
        <v>807</v>
      </c>
      <c r="F796" s="45" t="s">
        <v>142</v>
      </c>
      <c r="G796" s="45" t="s">
        <v>831</v>
      </c>
      <c r="H796" s="45" t="s">
        <v>832</v>
      </c>
      <c r="I796" s="45" t="s">
        <v>801</v>
      </c>
      <c r="J796" s="45">
        <v>101</v>
      </c>
      <c r="K796" s="45" t="s">
        <v>244</v>
      </c>
      <c r="L796" s="45" t="s">
        <v>133</v>
      </c>
      <c r="M796" s="45" t="s">
        <v>145</v>
      </c>
      <c r="N796" s="45">
        <v>20100010136</v>
      </c>
      <c r="O796" s="45" t="str">
        <f t="shared" si="84"/>
        <v>sp-pagos</v>
      </c>
      <c r="P796" s="45" t="s">
        <v>831</v>
      </c>
      <c r="Q796" s="46">
        <f t="shared" si="85"/>
        <v>91</v>
      </c>
      <c r="R796" s="46">
        <f t="shared" si="86"/>
        <v>91</v>
      </c>
      <c r="S796" t="str">
        <f>+P796</f>
        <v>https://gateway-apim-test.vuce.gob.pe/pass-through-https-cert/cp2/sp-pagos/1.0/ordenes-pago</v>
      </c>
      <c r="T796" t="s">
        <v>831</v>
      </c>
      <c r="U796" t="str">
        <f t="shared" si="87"/>
        <v>https://gateway-apim-test.vuce.gob.pe/pass-through-https-cert/cp2/sp-pagos/1.0/ordenes-pago</v>
      </c>
      <c r="V796" t="s">
        <v>100</v>
      </c>
    </row>
    <row r="797" spans="2:22" x14ac:dyDescent="0.25">
      <c r="B797" s="45" t="s">
        <v>798</v>
      </c>
      <c r="C797" s="45" t="s">
        <v>22</v>
      </c>
      <c r="D797" s="45" t="s">
        <v>23</v>
      </c>
      <c r="E797" s="45" t="s">
        <v>799</v>
      </c>
      <c r="F797" s="45" t="s">
        <v>129</v>
      </c>
      <c r="G797" s="45" t="s">
        <v>833</v>
      </c>
      <c r="H797" s="45"/>
      <c r="I797" s="45" t="s">
        <v>801</v>
      </c>
      <c r="J797" s="45">
        <v>101</v>
      </c>
      <c r="K797" s="45" t="s">
        <v>244</v>
      </c>
      <c r="L797" s="45" t="s">
        <v>133</v>
      </c>
      <c r="M797" s="45"/>
      <c r="N797" s="45">
        <v>20100010136</v>
      </c>
      <c r="O797" s="45" t="str">
        <f t="shared" si="84"/>
        <v>sp-pagos</v>
      </c>
      <c r="P797" s="45" t="s">
        <v>833</v>
      </c>
      <c r="Q797" s="46">
        <f t="shared" si="85"/>
        <v>111</v>
      </c>
      <c r="R797" s="46">
        <f t="shared" si="86"/>
        <v>102</v>
      </c>
      <c r="S797" t="str">
        <f>MID(P797,1,102)</f>
        <v>https://gateway-apim-test.vuce.gob.pe/pass-through-https-cert/cp2/sp-pagos/1.0/ordenes-pago/1332?docum</v>
      </c>
      <c r="T797" t="s">
        <v>834</v>
      </c>
      <c r="U797" t="str">
        <f t="shared" si="87"/>
        <v>https://gateway-apim-test.vuce.gob.pe/pass-through-https-cert/cp2/sp-pagos/1.0/ordenes-pago/1332?docum</v>
      </c>
      <c r="V797" t="s">
        <v>100</v>
      </c>
    </row>
    <row r="798" spans="2:22" x14ac:dyDescent="0.25">
      <c r="B798" s="45" t="s">
        <v>798</v>
      </c>
      <c r="C798" s="45" t="s">
        <v>22</v>
      </c>
      <c r="D798" s="45" t="s">
        <v>23</v>
      </c>
      <c r="E798" s="45" t="s">
        <v>804</v>
      </c>
      <c r="F798" s="45" t="s">
        <v>129</v>
      </c>
      <c r="G798" s="45" t="s">
        <v>833</v>
      </c>
      <c r="H798" s="45"/>
      <c r="I798" s="45" t="s">
        <v>801</v>
      </c>
      <c r="J798" s="45">
        <v>101</v>
      </c>
      <c r="K798" s="45" t="s">
        <v>244</v>
      </c>
      <c r="L798" s="45" t="s">
        <v>133</v>
      </c>
      <c r="M798" s="45"/>
      <c r="N798" s="45">
        <v>20100010136</v>
      </c>
      <c r="O798" s="45" t="str">
        <f t="shared" si="84"/>
        <v>sp-pagos</v>
      </c>
      <c r="P798" s="45" t="s">
        <v>833</v>
      </c>
      <c r="Q798" s="46">
        <f t="shared" si="85"/>
        <v>111</v>
      </c>
      <c r="R798" s="46">
        <f t="shared" si="86"/>
        <v>97</v>
      </c>
      <c r="S798" t="str">
        <f t="shared" ref="S798:S805" si="88">MID(P798,1,97)</f>
        <v>https://gateway-apim-test.vuce.gob.pe/pass-through-https-cert/cp2/sp-pagos/1.0/ordenes-pago/1332?</v>
      </c>
      <c r="T798" t="s">
        <v>835</v>
      </c>
      <c r="U798" t="str">
        <f t="shared" si="87"/>
        <v>https://gateway-apim-test.vuce.gob.pe/pass-through-https-cert/cp2/sp-pagos/1.0/ordenes-pago/1332?</v>
      </c>
      <c r="V798" t="s">
        <v>100</v>
      </c>
    </row>
    <row r="799" spans="2:22" x14ac:dyDescent="0.25">
      <c r="B799" s="45" t="s">
        <v>798</v>
      </c>
      <c r="C799" s="45" t="s">
        <v>22</v>
      </c>
      <c r="D799" s="45" t="s">
        <v>23</v>
      </c>
      <c r="E799" s="45" t="s">
        <v>804</v>
      </c>
      <c r="F799" s="45" t="s">
        <v>129</v>
      </c>
      <c r="G799" s="45" t="s">
        <v>833</v>
      </c>
      <c r="H799" s="45"/>
      <c r="I799" s="45" t="s">
        <v>801</v>
      </c>
      <c r="J799" s="45">
        <v>101</v>
      </c>
      <c r="K799" s="45" t="s">
        <v>244</v>
      </c>
      <c r="L799" s="45" t="s">
        <v>133</v>
      </c>
      <c r="M799" s="45"/>
      <c r="N799" s="45">
        <v>20100010136</v>
      </c>
      <c r="O799" s="45" t="str">
        <f t="shared" si="84"/>
        <v>sp-pagos</v>
      </c>
      <c r="P799" s="45" t="s">
        <v>833</v>
      </c>
      <c r="Q799" s="46">
        <f t="shared" si="85"/>
        <v>111</v>
      </c>
      <c r="R799" s="46">
        <f t="shared" si="86"/>
        <v>97</v>
      </c>
      <c r="S799" t="str">
        <f t="shared" si="88"/>
        <v>https://gateway-apim-test.vuce.gob.pe/pass-through-https-cert/cp2/sp-pagos/1.0/ordenes-pago/1332?</v>
      </c>
      <c r="T799" t="s">
        <v>835</v>
      </c>
      <c r="U799" t="str">
        <f t="shared" si="87"/>
        <v>https://gateway-apim-test.vuce.gob.pe/pass-through-https-cert/cp2/sp-pagos/1.0/ordenes-pago/1332?</v>
      </c>
      <c r="V799" t="s">
        <v>100</v>
      </c>
    </row>
    <row r="800" spans="2:22" x14ac:dyDescent="0.25">
      <c r="B800" s="45" t="s">
        <v>798</v>
      </c>
      <c r="C800" s="45" t="s">
        <v>22</v>
      </c>
      <c r="D800" s="45" t="s">
        <v>23</v>
      </c>
      <c r="E800" s="45" t="s">
        <v>804</v>
      </c>
      <c r="F800" s="45" t="s">
        <v>129</v>
      </c>
      <c r="G800" s="45" t="s">
        <v>833</v>
      </c>
      <c r="H800" s="45"/>
      <c r="I800" s="45" t="s">
        <v>801</v>
      </c>
      <c r="J800" s="45">
        <v>101</v>
      </c>
      <c r="K800" s="45" t="s">
        <v>244</v>
      </c>
      <c r="L800" s="45" t="s">
        <v>133</v>
      </c>
      <c r="M800" s="45"/>
      <c r="N800" s="45">
        <v>20100010136</v>
      </c>
      <c r="O800" s="45" t="str">
        <f t="shared" si="84"/>
        <v>sp-pagos</v>
      </c>
      <c r="P800" s="45" t="s">
        <v>833</v>
      </c>
      <c r="Q800" s="46">
        <f t="shared" si="85"/>
        <v>111</v>
      </c>
      <c r="R800" s="46">
        <f t="shared" si="86"/>
        <v>97</v>
      </c>
      <c r="S800" t="str">
        <f t="shared" si="88"/>
        <v>https://gateway-apim-test.vuce.gob.pe/pass-through-https-cert/cp2/sp-pagos/1.0/ordenes-pago/1332?</v>
      </c>
      <c r="T800" t="s">
        <v>835</v>
      </c>
      <c r="U800" t="str">
        <f t="shared" si="87"/>
        <v>https://gateway-apim-test.vuce.gob.pe/pass-through-https-cert/cp2/sp-pagos/1.0/ordenes-pago/1332?</v>
      </c>
      <c r="V800" t="s">
        <v>100</v>
      </c>
    </row>
    <row r="801" spans="2:22" x14ac:dyDescent="0.25">
      <c r="B801" s="45" t="s">
        <v>798</v>
      </c>
      <c r="C801" s="45" t="s">
        <v>22</v>
      </c>
      <c r="D801" s="45" t="s">
        <v>23</v>
      </c>
      <c r="E801" s="45" t="s">
        <v>828</v>
      </c>
      <c r="F801" s="45" t="s">
        <v>129</v>
      </c>
      <c r="G801" s="45" t="s">
        <v>833</v>
      </c>
      <c r="H801" s="45"/>
      <c r="I801" s="45" t="s">
        <v>801</v>
      </c>
      <c r="J801" s="45">
        <v>101</v>
      </c>
      <c r="K801" s="45" t="s">
        <v>244</v>
      </c>
      <c r="L801" s="45" t="s">
        <v>133</v>
      </c>
      <c r="M801" s="45"/>
      <c r="N801" s="45">
        <v>20100010136</v>
      </c>
      <c r="O801" s="45" t="str">
        <f t="shared" si="84"/>
        <v>sp-pagos</v>
      </c>
      <c r="P801" s="45" t="s">
        <v>833</v>
      </c>
      <c r="Q801" s="46">
        <f t="shared" si="85"/>
        <v>111</v>
      </c>
      <c r="R801" s="46">
        <f t="shared" si="86"/>
        <v>97</v>
      </c>
      <c r="S801" t="str">
        <f t="shared" si="88"/>
        <v>https://gateway-apim-test.vuce.gob.pe/pass-through-https-cert/cp2/sp-pagos/1.0/ordenes-pago/1332?</v>
      </c>
      <c r="T801" t="s">
        <v>835</v>
      </c>
      <c r="U801" t="str">
        <f t="shared" si="87"/>
        <v>https://gateway-apim-test.vuce.gob.pe/pass-through-https-cert/cp2/sp-pagos/1.0/ordenes-pago/1332?</v>
      </c>
      <c r="V801" t="s">
        <v>100</v>
      </c>
    </row>
    <row r="802" spans="2:22" x14ac:dyDescent="0.25">
      <c r="B802" s="45" t="s">
        <v>798</v>
      </c>
      <c r="C802" s="45" t="s">
        <v>22</v>
      </c>
      <c r="D802" s="45" t="s">
        <v>23</v>
      </c>
      <c r="E802" s="45" t="s">
        <v>807</v>
      </c>
      <c r="F802" s="45" t="s">
        <v>129</v>
      </c>
      <c r="G802" s="45" t="s">
        <v>833</v>
      </c>
      <c r="H802" s="45"/>
      <c r="I802" s="45" t="s">
        <v>801</v>
      </c>
      <c r="J802" s="45">
        <v>101</v>
      </c>
      <c r="K802" s="45" t="s">
        <v>244</v>
      </c>
      <c r="L802" s="45" t="s">
        <v>133</v>
      </c>
      <c r="M802" s="45"/>
      <c r="N802" s="45">
        <v>20100010136</v>
      </c>
      <c r="O802" s="45" t="str">
        <f t="shared" si="84"/>
        <v>sp-pagos</v>
      </c>
      <c r="P802" s="45" t="s">
        <v>833</v>
      </c>
      <c r="Q802" s="46">
        <f t="shared" si="85"/>
        <v>111</v>
      </c>
      <c r="R802" s="46">
        <f t="shared" si="86"/>
        <v>97</v>
      </c>
      <c r="S802" t="str">
        <f t="shared" si="88"/>
        <v>https://gateway-apim-test.vuce.gob.pe/pass-through-https-cert/cp2/sp-pagos/1.0/ordenes-pago/1332?</v>
      </c>
      <c r="T802" t="s">
        <v>835</v>
      </c>
      <c r="U802" t="str">
        <f t="shared" si="87"/>
        <v>https://gateway-apim-test.vuce.gob.pe/pass-through-https-cert/cp2/sp-pagos/1.0/ordenes-pago/1332?</v>
      </c>
      <c r="V802" t="s">
        <v>100</v>
      </c>
    </row>
    <row r="803" spans="2:22" x14ac:dyDescent="0.25">
      <c r="B803" s="45" t="s">
        <v>798</v>
      </c>
      <c r="C803" s="45" t="s">
        <v>22</v>
      </c>
      <c r="D803" s="45" t="s">
        <v>23</v>
      </c>
      <c r="E803" s="45" t="s">
        <v>807</v>
      </c>
      <c r="F803" s="45" t="s">
        <v>129</v>
      </c>
      <c r="G803" s="45" t="s">
        <v>833</v>
      </c>
      <c r="H803" s="45"/>
      <c r="I803" s="45" t="s">
        <v>801</v>
      </c>
      <c r="J803" s="45">
        <v>101</v>
      </c>
      <c r="K803" s="45" t="s">
        <v>244</v>
      </c>
      <c r="L803" s="45" t="s">
        <v>133</v>
      </c>
      <c r="M803" s="45"/>
      <c r="N803" s="45">
        <v>20100010136</v>
      </c>
      <c r="O803" s="45" t="str">
        <f t="shared" si="84"/>
        <v>sp-pagos</v>
      </c>
      <c r="P803" s="45" t="s">
        <v>833</v>
      </c>
      <c r="Q803" s="46">
        <f t="shared" si="85"/>
        <v>111</v>
      </c>
      <c r="R803" s="46">
        <f t="shared" si="86"/>
        <v>97</v>
      </c>
      <c r="S803" t="str">
        <f t="shared" si="88"/>
        <v>https://gateway-apim-test.vuce.gob.pe/pass-through-https-cert/cp2/sp-pagos/1.0/ordenes-pago/1332?</v>
      </c>
      <c r="T803" t="s">
        <v>835</v>
      </c>
      <c r="U803" t="str">
        <f t="shared" si="87"/>
        <v>https://gateway-apim-test.vuce.gob.pe/pass-through-https-cert/cp2/sp-pagos/1.0/ordenes-pago/1332?</v>
      </c>
      <c r="V803" t="s">
        <v>100</v>
      </c>
    </row>
    <row r="804" spans="2:22" x14ac:dyDescent="0.25">
      <c r="B804" s="45" t="s">
        <v>798</v>
      </c>
      <c r="C804" s="45" t="s">
        <v>22</v>
      </c>
      <c r="D804" s="45" t="s">
        <v>23</v>
      </c>
      <c r="E804" s="45" t="s">
        <v>807</v>
      </c>
      <c r="F804" s="45" t="s">
        <v>129</v>
      </c>
      <c r="G804" s="45" t="s">
        <v>833</v>
      </c>
      <c r="H804" s="45"/>
      <c r="I804" s="45" t="s">
        <v>801</v>
      </c>
      <c r="J804" s="45">
        <v>101</v>
      </c>
      <c r="K804" s="45" t="s">
        <v>244</v>
      </c>
      <c r="L804" s="45" t="s">
        <v>133</v>
      </c>
      <c r="M804" s="45"/>
      <c r="N804" s="45">
        <v>20100010136</v>
      </c>
      <c r="O804" s="45" t="str">
        <f t="shared" si="84"/>
        <v>sp-pagos</v>
      </c>
      <c r="P804" s="45" t="s">
        <v>833</v>
      </c>
      <c r="Q804" s="46">
        <f t="shared" si="85"/>
        <v>111</v>
      </c>
      <c r="R804" s="46">
        <f t="shared" si="86"/>
        <v>97</v>
      </c>
      <c r="S804" t="str">
        <f t="shared" si="88"/>
        <v>https://gateway-apim-test.vuce.gob.pe/pass-through-https-cert/cp2/sp-pagos/1.0/ordenes-pago/1332?</v>
      </c>
      <c r="T804" t="s">
        <v>835</v>
      </c>
      <c r="U804" t="str">
        <f t="shared" si="87"/>
        <v>https://gateway-apim-test.vuce.gob.pe/pass-through-https-cert/cp2/sp-pagos/1.0/ordenes-pago/1332?</v>
      </c>
      <c r="V804" t="s">
        <v>100</v>
      </c>
    </row>
    <row r="805" spans="2:22" x14ac:dyDescent="0.25">
      <c r="B805" s="45" t="s">
        <v>798</v>
      </c>
      <c r="C805" s="45" t="s">
        <v>22</v>
      </c>
      <c r="D805" s="45" t="s">
        <v>23</v>
      </c>
      <c r="E805" s="45" t="s">
        <v>812</v>
      </c>
      <c r="F805" s="45" t="s">
        <v>129</v>
      </c>
      <c r="G805" s="45" t="s">
        <v>833</v>
      </c>
      <c r="H805" s="45"/>
      <c r="I805" s="45" t="s">
        <v>814</v>
      </c>
      <c r="J805" s="45">
        <v>101</v>
      </c>
      <c r="K805" s="45" t="s">
        <v>244</v>
      </c>
      <c r="L805" s="45" t="s">
        <v>133</v>
      </c>
      <c r="M805" s="45"/>
      <c r="N805" s="45">
        <v>20100010136</v>
      </c>
      <c r="O805" s="45" t="str">
        <f t="shared" si="84"/>
        <v>sp-pagos</v>
      </c>
      <c r="P805" s="45" t="s">
        <v>833</v>
      </c>
      <c r="Q805" s="46">
        <f t="shared" si="85"/>
        <v>111</v>
      </c>
      <c r="R805" s="46">
        <f t="shared" si="86"/>
        <v>97</v>
      </c>
      <c r="S805" t="str">
        <f t="shared" si="88"/>
        <v>https://gateway-apim-test.vuce.gob.pe/pass-through-https-cert/cp2/sp-pagos/1.0/ordenes-pago/1332?</v>
      </c>
      <c r="T805" t="s">
        <v>835</v>
      </c>
      <c r="U805" t="str">
        <f t="shared" si="87"/>
        <v>https://gateway-apim-test.vuce.gob.pe/pass-through-https-cert/cp2/sp-pagos/1.0/ordenes-pago/1332?</v>
      </c>
      <c r="V805" t="s">
        <v>100</v>
      </c>
    </row>
    <row r="806" spans="2:22" x14ac:dyDescent="0.25">
      <c r="B806" s="45" t="s">
        <v>798</v>
      </c>
      <c r="C806" s="45" t="s">
        <v>22</v>
      </c>
      <c r="D806" s="45" t="s">
        <v>23</v>
      </c>
      <c r="E806" s="45" t="s">
        <v>807</v>
      </c>
      <c r="F806" s="45" t="s">
        <v>163</v>
      </c>
      <c r="G806" s="45" t="s">
        <v>836</v>
      </c>
      <c r="H806" s="45" t="s">
        <v>293</v>
      </c>
      <c r="I806" s="45" t="s">
        <v>801</v>
      </c>
      <c r="J806" s="45">
        <v>101</v>
      </c>
      <c r="K806" s="45" t="s">
        <v>244</v>
      </c>
      <c r="L806" s="45" t="s">
        <v>133</v>
      </c>
      <c r="M806" s="45" t="s">
        <v>145</v>
      </c>
      <c r="N806" s="45">
        <v>20100010136</v>
      </c>
      <c r="O806" s="45" t="str">
        <f t="shared" si="84"/>
        <v>sp-pagos</v>
      </c>
      <c r="P806" s="45" t="s">
        <v>836</v>
      </c>
      <c r="Q806" s="46">
        <f t="shared" si="85"/>
        <v>103</v>
      </c>
      <c r="R806" s="46">
        <f t="shared" si="86"/>
        <v>103</v>
      </c>
      <c r="S806" t="str">
        <f>+P806</f>
        <v>https://gateway-apim-test.vuce.gob.pe/pass-through-https-cert/cp2/sp-pagos/1.0/ordenes-pago/1901/anular</v>
      </c>
      <c r="T806" t="s">
        <v>836</v>
      </c>
      <c r="U806" t="str">
        <f t="shared" si="87"/>
        <v>https://gateway-apim-test.vuce.gob.pe/pass-through-https-cert/cp2/sp-pagos/1.0/ordenes-pago/1901/anular</v>
      </c>
      <c r="V806" t="s">
        <v>100</v>
      </c>
    </row>
    <row r="807" spans="2:22" x14ac:dyDescent="0.25">
      <c r="B807" s="45" t="s">
        <v>798</v>
      </c>
      <c r="C807" s="45" t="s">
        <v>22</v>
      </c>
      <c r="D807" s="45" t="s">
        <v>23</v>
      </c>
      <c r="E807" s="45" t="s">
        <v>837</v>
      </c>
      <c r="F807" s="45" t="s">
        <v>129</v>
      </c>
      <c r="G807" s="45" t="s">
        <v>838</v>
      </c>
      <c r="H807" s="45"/>
      <c r="I807" s="45" t="s">
        <v>801</v>
      </c>
      <c r="J807" s="45">
        <v>101</v>
      </c>
      <c r="K807" s="45" t="s">
        <v>244</v>
      </c>
      <c r="L807" s="45" t="s">
        <v>133</v>
      </c>
      <c r="M807" s="45"/>
      <c r="N807" s="45">
        <v>20100010136</v>
      </c>
      <c r="O807" s="45" t="str">
        <f t="shared" si="84"/>
        <v>sp-pagos</v>
      </c>
      <c r="P807" s="45" t="s">
        <v>838</v>
      </c>
      <c r="Q807" s="46">
        <f t="shared" si="85"/>
        <v>100</v>
      </c>
      <c r="R807" s="46">
        <f t="shared" si="86"/>
        <v>100</v>
      </c>
      <c r="S807" t="str">
        <f>+P807</f>
        <v>https://gateway-apim-test.vuce.gob.pe/pass-through-https-cert/cp2/sp-pagos/1.0/ordenes-pago/1902/pdf</v>
      </c>
      <c r="T807" t="s">
        <v>838</v>
      </c>
      <c r="U807" t="str">
        <f t="shared" si="87"/>
        <v>https://gateway-apim-test.vuce.gob.pe/pass-through-https-cert/cp2/sp-pagos/1.0/ordenes-pago/1902/pdf</v>
      </c>
      <c r="V807" t="s">
        <v>100</v>
      </c>
    </row>
    <row r="808" spans="2:22" x14ac:dyDescent="0.25">
      <c r="B808" s="45" t="s">
        <v>798</v>
      </c>
      <c r="C808" s="45" t="s">
        <v>22</v>
      </c>
      <c r="D808" s="45" t="s">
        <v>23</v>
      </c>
      <c r="E808" s="45" t="s">
        <v>804</v>
      </c>
      <c r="F808" s="45" t="s">
        <v>129</v>
      </c>
      <c r="G808" s="45" t="s">
        <v>839</v>
      </c>
      <c r="H808" s="45"/>
      <c r="I808" s="45" t="s">
        <v>801</v>
      </c>
      <c r="J808" s="45">
        <v>101</v>
      </c>
      <c r="K808" s="45" t="s">
        <v>244</v>
      </c>
      <c r="L808" s="45" t="s">
        <v>133</v>
      </c>
      <c r="M808" s="45"/>
      <c r="N808" s="45">
        <v>20100010136</v>
      </c>
      <c r="O808" s="45" t="str">
        <f t="shared" si="84"/>
        <v>sp-pagos</v>
      </c>
      <c r="P808" s="45" t="s">
        <v>839</v>
      </c>
      <c r="Q808" s="46">
        <f t="shared" si="85"/>
        <v>153</v>
      </c>
      <c r="R808" s="46">
        <f t="shared" si="86"/>
        <v>106</v>
      </c>
      <c r="S808" t="str">
        <f>MID(P808,1,106)</f>
        <v>https://gateway-apim-test.vuce.gob.pe/pass-through-https-cert/cp2/sp-pagos/1.0/ordenes-pago/regla-negocio?</v>
      </c>
      <c r="T808" t="s">
        <v>840</v>
      </c>
      <c r="U808" t="str">
        <f t="shared" si="87"/>
        <v>https://gateway-apim-test.vuce.gob.pe/pass-through-https-cert/cp2/sp-pagos/1.0/ordenes-pago/regla-negocio?</v>
      </c>
      <c r="V808" t="s">
        <v>100</v>
      </c>
    </row>
    <row r="809" spans="2:22" x14ac:dyDescent="0.25">
      <c r="B809" s="45" t="s">
        <v>798</v>
      </c>
      <c r="C809" s="45" t="s">
        <v>22</v>
      </c>
      <c r="D809" s="45" t="s">
        <v>23</v>
      </c>
      <c r="E809" s="45" t="s">
        <v>807</v>
      </c>
      <c r="F809" s="45" t="s">
        <v>129</v>
      </c>
      <c r="G809" s="45" t="s">
        <v>839</v>
      </c>
      <c r="H809" s="45"/>
      <c r="I809" s="45" t="s">
        <v>801</v>
      </c>
      <c r="J809" s="45">
        <v>101</v>
      </c>
      <c r="K809" s="45" t="s">
        <v>244</v>
      </c>
      <c r="L809" s="45" t="s">
        <v>133</v>
      </c>
      <c r="M809" s="45"/>
      <c r="N809" s="45">
        <v>20100010136</v>
      </c>
      <c r="O809" s="45" t="str">
        <f t="shared" si="84"/>
        <v>sp-pagos</v>
      </c>
      <c r="P809" s="45" t="s">
        <v>839</v>
      </c>
      <c r="Q809" s="46">
        <f t="shared" si="85"/>
        <v>153</v>
      </c>
      <c r="R809" s="46">
        <f t="shared" si="86"/>
        <v>106</v>
      </c>
      <c r="S809" t="str">
        <f>MID(P809,1,106)</f>
        <v>https://gateway-apim-test.vuce.gob.pe/pass-through-https-cert/cp2/sp-pagos/1.0/ordenes-pago/regla-negocio?</v>
      </c>
      <c r="T809" t="s">
        <v>840</v>
      </c>
      <c r="U809" t="str">
        <f t="shared" si="87"/>
        <v>https://gateway-apim-test.vuce.gob.pe/pass-through-https-cert/cp2/sp-pagos/1.0/ordenes-pago/regla-negocio?</v>
      </c>
      <c r="V809" t="s">
        <v>100</v>
      </c>
    </row>
    <row r="810" spans="2:22" x14ac:dyDescent="0.25">
      <c r="B810" s="45" t="s">
        <v>798</v>
      </c>
      <c r="C810" s="45" t="s">
        <v>22</v>
      </c>
      <c r="D810" s="45" t="s">
        <v>23</v>
      </c>
      <c r="E810" s="45" t="s">
        <v>812</v>
      </c>
      <c r="F810" s="45" t="s">
        <v>129</v>
      </c>
      <c r="G810" s="45" t="s">
        <v>841</v>
      </c>
      <c r="H810" s="45"/>
      <c r="I810" s="45" t="s">
        <v>814</v>
      </c>
      <c r="J810" s="45">
        <v>101</v>
      </c>
      <c r="K810" s="45" t="s">
        <v>244</v>
      </c>
      <c r="L810" s="45" t="s">
        <v>133</v>
      </c>
      <c r="M810" s="45"/>
      <c r="N810" s="45">
        <v>20100010136</v>
      </c>
      <c r="O810" s="45" t="str">
        <f t="shared" si="84"/>
        <v>sp-pagos</v>
      </c>
      <c r="P810" s="45" t="s">
        <v>841</v>
      </c>
      <c r="Q810" s="46">
        <f t="shared" si="85"/>
        <v>119</v>
      </c>
      <c r="R810" s="46">
        <f t="shared" si="86"/>
        <v>119</v>
      </c>
      <c r="S810" t="str">
        <f>+P810</f>
        <v>https://gateway-apim-test.vuce.gob.pe/pass-through-https-cert/cp2/sp-pagos/1.0/pagos/escala/1332/detalles-declaracion/1</v>
      </c>
      <c r="T810" t="s">
        <v>841</v>
      </c>
      <c r="U810" t="str">
        <f t="shared" si="87"/>
        <v>https://gateway-apim-test.vuce.gob.pe/pass-through-https-cert/cp2/sp-pagos/1.0/pagos/escala/1332/detalles-declaracion/1</v>
      </c>
      <c r="V810" t="s">
        <v>100</v>
      </c>
    </row>
    <row r="811" spans="2:22" x14ac:dyDescent="0.25">
      <c r="B811" s="45" t="s">
        <v>798</v>
      </c>
      <c r="C811" s="45" t="s">
        <v>22</v>
      </c>
      <c r="D811" s="45" t="s">
        <v>23</v>
      </c>
      <c r="E811" s="45" t="s">
        <v>804</v>
      </c>
      <c r="F811" s="45" t="s">
        <v>129</v>
      </c>
      <c r="G811" s="45" t="s">
        <v>842</v>
      </c>
      <c r="H811" s="45"/>
      <c r="I811" s="45" t="s">
        <v>801</v>
      </c>
      <c r="J811" s="45">
        <v>101</v>
      </c>
      <c r="K811" s="45" t="s">
        <v>244</v>
      </c>
      <c r="L811" s="45" t="s">
        <v>133</v>
      </c>
      <c r="M811" s="45"/>
      <c r="N811" s="45">
        <v>20100010136</v>
      </c>
      <c r="O811" s="45" t="str">
        <f t="shared" si="84"/>
        <v>sp-pagos</v>
      </c>
      <c r="P811" s="45" t="s">
        <v>842</v>
      </c>
      <c r="Q811" s="46">
        <f t="shared" si="85"/>
        <v>115</v>
      </c>
      <c r="R811" s="46">
        <f t="shared" si="86"/>
        <v>115</v>
      </c>
      <c r="S811" t="str">
        <f>+P811</f>
        <v>https://gateway-apim-test.vuce.gob.pe/pass-through-https-cert/cp2/sp-pagos/1.0/pagos/escala/1332/detalles-patente/1</v>
      </c>
      <c r="T811" t="s">
        <v>842</v>
      </c>
      <c r="U811" t="str">
        <f t="shared" si="87"/>
        <v>https://gateway-apim-test.vuce.gob.pe/pass-through-https-cert/cp2/sp-pagos/1.0/pagos/escala/1332/detalles-patente/1</v>
      </c>
      <c r="V811" t="s">
        <v>100</v>
      </c>
    </row>
    <row r="812" spans="2:22" x14ac:dyDescent="0.25">
      <c r="B812" s="45" t="s">
        <v>798</v>
      </c>
      <c r="C812" s="45" t="s">
        <v>22</v>
      </c>
      <c r="D812" s="45" t="s">
        <v>23</v>
      </c>
      <c r="E812" s="45" t="s">
        <v>807</v>
      </c>
      <c r="F812" s="45" t="s">
        <v>129</v>
      </c>
      <c r="G812" s="45" t="s">
        <v>842</v>
      </c>
      <c r="H812" s="45"/>
      <c r="I812" s="45" t="s">
        <v>801</v>
      </c>
      <c r="J812" s="45">
        <v>101</v>
      </c>
      <c r="K812" s="45" t="s">
        <v>244</v>
      </c>
      <c r="L812" s="45" t="s">
        <v>133</v>
      </c>
      <c r="M812" s="45"/>
      <c r="N812" s="45">
        <v>20100010136</v>
      </c>
      <c r="O812" s="45" t="str">
        <f t="shared" si="84"/>
        <v>sp-pagos</v>
      </c>
      <c r="P812" s="45" t="s">
        <v>842</v>
      </c>
      <c r="Q812" s="46">
        <f t="shared" si="85"/>
        <v>115</v>
      </c>
      <c r="R812" s="46">
        <f t="shared" si="86"/>
        <v>115</v>
      </c>
      <c r="S812" t="str">
        <f>+P812</f>
        <v>https://gateway-apim-test.vuce.gob.pe/pass-through-https-cert/cp2/sp-pagos/1.0/pagos/escala/1332/detalles-patente/1</v>
      </c>
      <c r="T812" t="s">
        <v>842</v>
      </c>
      <c r="U812" t="str">
        <f t="shared" si="87"/>
        <v>https://gateway-apim-test.vuce.gob.pe/pass-through-https-cert/cp2/sp-pagos/1.0/pagos/escala/1332/detalles-patente/1</v>
      </c>
      <c r="V812" t="s">
        <v>100</v>
      </c>
    </row>
    <row r="813" spans="2:22" x14ac:dyDescent="0.25">
      <c r="B813" s="45" t="s">
        <v>798</v>
      </c>
      <c r="C813" s="45" t="s">
        <v>22</v>
      </c>
      <c r="D813" s="45" t="s">
        <v>23</v>
      </c>
      <c r="E813" s="45" t="s">
        <v>812</v>
      </c>
      <c r="F813" s="45" t="s">
        <v>129</v>
      </c>
      <c r="G813" s="45" t="s">
        <v>842</v>
      </c>
      <c r="H813" s="45"/>
      <c r="I813" s="45" t="s">
        <v>814</v>
      </c>
      <c r="J813" s="45">
        <v>101</v>
      </c>
      <c r="K813" s="45" t="s">
        <v>244</v>
      </c>
      <c r="L813" s="45" t="s">
        <v>133</v>
      </c>
      <c r="M813" s="45"/>
      <c r="N813" s="45">
        <v>20100010136</v>
      </c>
      <c r="O813" s="45" t="str">
        <f t="shared" si="84"/>
        <v>sp-pagos</v>
      </c>
      <c r="P813" s="45" t="s">
        <v>842</v>
      </c>
      <c r="Q813" s="46">
        <f t="shared" si="85"/>
        <v>115</v>
      </c>
      <c r="R813" s="46">
        <f t="shared" si="86"/>
        <v>115</v>
      </c>
      <c r="S813" t="str">
        <f>+P813</f>
        <v>https://gateway-apim-test.vuce.gob.pe/pass-through-https-cert/cp2/sp-pagos/1.0/pagos/escala/1332/detalles-patente/1</v>
      </c>
      <c r="T813" t="s">
        <v>842</v>
      </c>
      <c r="U813" t="str">
        <f t="shared" si="87"/>
        <v>https://gateway-apim-test.vuce.gob.pe/pass-through-https-cert/cp2/sp-pagos/1.0/pagos/escala/1332/detalles-patente/1</v>
      </c>
      <c r="V813" t="s">
        <v>100</v>
      </c>
    </row>
    <row r="814" spans="2:22" x14ac:dyDescent="0.25">
      <c r="B814" s="45" t="s">
        <v>798</v>
      </c>
      <c r="C814" s="45" t="s">
        <v>22</v>
      </c>
      <c r="D814" s="45" t="s">
        <v>23</v>
      </c>
      <c r="E814" s="45" t="s">
        <v>808</v>
      </c>
      <c r="F814" s="45" t="s">
        <v>142</v>
      </c>
      <c r="G814" s="45" t="s">
        <v>843</v>
      </c>
      <c r="H814" s="45" t="s">
        <v>844</v>
      </c>
      <c r="I814" s="45" t="s">
        <v>801</v>
      </c>
      <c r="J814" s="45">
        <v>101</v>
      </c>
      <c r="K814" s="45" t="s">
        <v>244</v>
      </c>
      <c r="L814" s="45" t="s">
        <v>133</v>
      </c>
      <c r="M814" s="45" t="s">
        <v>145</v>
      </c>
      <c r="N814" s="45">
        <v>20100010136</v>
      </c>
      <c r="O814" s="45" t="str">
        <f t="shared" si="84"/>
        <v>tramiteyrectificacion-command</v>
      </c>
      <c r="P814" s="45" t="s">
        <v>843</v>
      </c>
      <c r="Q814" s="46">
        <f t="shared" si="85"/>
        <v>118</v>
      </c>
      <c r="R814" s="46">
        <f t="shared" si="86"/>
        <v>118</v>
      </c>
      <c r="S814" t="str">
        <f>+P814</f>
        <v>https://gateway-apim-test.vuce.gob.pe/pass-through-https-cert/cp2/tramiteyrectificacion-command/1.0/declaracion-jurada</v>
      </c>
      <c r="T814" t="s">
        <v>843</v>
      </c>
      <c r="U814" t="str">
        <f t="shared" si="87"/>
        <v>https://gateway-apim-test.vuce.gob.pe/pass-through-https-cert/cp2/tramiteyrectificacion-command/1.0/declaracion-jurada</v>
      </c>
      <c r="V814" t="s">
        <v>117</v>
      </c>
    </row>
    <row r="815" spans="2:22" x14ac:dyDescent="0.25">
      <c r="B815" s="45" t="s">
        <v>798</v>
      </c>
      <c r="C815" s="45" t="s">
        <v>22</v>
      </c>
      <c r="D815" s="45" t="s">
        <v>23</v>
      </c>
      <c r="E815" s="45" t="s">
        <v>808</v>
      </c>
      <c r="F815" s="45" t="s">
        <v>129</v>
      </c>
      <c r="G815" s="45" t="s">
        <v>845</v>
      </c>
      <c r="H815" s="45"/>
      <c r="I815" s="45" t="s">
        <v>801</v>
      </c>
      <c r="J815" s="45">
        <v>101</v>
      </c>
      <c r="K815" s="45" t="s">
        <v>244</v>
      </c>
      <c r="L815" s="45" t="s">
        <v>133</v>
      </c>
      <c r="M815" s="45"/>
      <c r="N815" s="45">
        <v>20100010136</v>
      </c>
      <c r="O815" s="45" t="str">
        <f t="shared" si="84"/>
        <v>tramiteyrectificacion-query</v>
      </c>
      <c r="P815" s="45" t="s">
        <v>845</v>
      </c>
      <c r="Q815" s="46">
        <f t="shared" si="85"/>
        <v>192</v>
      </c>
      <c r="R815" s="46">
        <f t="shared" si="86"/>
        <v>117</v>
      </c>
      <c r="S815" t="str">
        <f>MID(P815,1,117)</f>
        <v>https://gateway-apim-test.vuce.gob.pe/pass-through-https-cert/cp2/tramiteyrectificacion-query/1.0/declaracion-jurada?</v>
      </c>
      <c r="T815" t="s">
        <v>846</v>
      </c>
      <c r="U815" t="str">
        <f t="shared" si="87"/>
        <v>https://gateway-apim-test.vuce.gob.pe/pass-through-https-cert/cp2/tramiteyrectificacion-query/1.0/declaracion-jurada?</v>
      </c>
      <c r="V815" t="s">
        <v>120</v>
      </c>
    </row>
    <row r="816" spans="2:22" x14ac:dyDescent="0.25">
      <c r="B816" s="45" t="s">
        <v>798</v>
      </c>
      <c r="C816" s="45" t="s">
        <v>22</v>
      </c>
      <c r="D816" s="45" t="s">
        <v>23</v>
      </c>
      <c r="E816" s="45" t="s">
        <v>808</v>
      </c>
      <c r="F816" s="45" t="s">
        <v>129</v>
      </c>
      <c r="G816" s="45" t="s">
        <v>845</v>
      </c>
      <c r="H816" s="45"/>
      <c r="I816" s="45" t="s">
        <v>801</v>
      </c>
      <c r="J816" s="45">
        <v>101</v>
      </c>
      <c r="K816" s="45" t="s">
        <v>244</v>
      </c>
      <c r="L816" s="45" t="s">
        <v>133</v>
      </c>
      <c r="M816" s="45"/>
      <c r="N816" s="45">
        <v>20100010136</v>
      </c>
      <c r="O816" s="45" t="str">
        <f t="shared" si="84"/>
        <v>tramiteyrectificacion-query</v>
      </c>
      <c r="P816" s="45" t="s">
        <v>845</v>
      </c>
      <c r="Q816" s="46">
        <f t="shared" si="85"/>
        <v>192</v>
      </c>
      <c r="R816" s="46">
        <f t="shared" si="86"/>
        <v>117</v>
      </c>
      <c r="S816" t="str">
        <f>MID(P816,1,117)</f>
        <v>https://gateway-apim-test.vuce.gob.pe/pass-through-https-cert/cp2/tramiteyrectificacion-query/1.0/declaracion-jurada?</v>
      </c>
      <c r="T816" t="s">
        <v>846</v>
      </c>
      <c r="U816" t="str">
        <f t="shared" si="87"/>
        <v>https://gateway-apim-test.vuce.gob.pe/pass-through-https-cert/cp2/tramiteyrectificacion-query/1.0/declaracion-jurada?</v>
      </c>
      <c r="V816" t="s">
        <v>120</v>
      </c>
    </row>
    <row r="817" spans="2:22" x14ac:dyDescent="0.25">
      <c r="B817" s="45" t="s">
        <v>798</v>
      </c>
      <c r="C817" s="45" t="s">
        <v>22</v>
      </c>
      <c r="D817" s="45" t="s">
        <v>23</v>
      </c>
      <c r="E817" s="45" t="s">
        <v>808</v>
      </c>
      <c r="F817" s="45" t="s">
        <v>129</v>
      </c>
      <c r="G817" s="45" t="s">
        <v>847</v>
      </c>
      <c r="H817" s="45"/>
      <c r="I817" s="45" t="s">
        <v>801</v>
      </c>
      <c r="J817" s="45">
        <v>101</v>
      </c>
      <c r="K817" s="45" t="s">
        <v>244</v>
      </c>
      <c r="L817" s="45" t="s">
        <v>133</v>
      </c>
      <c r="M817" s="45"/>
      <c r="N817" s="45">
        <v>20100010136</v>
      </c>
      <c r="O817" s="45" t="str">
        <f t="shared" si="84"/>
        <v>tramiteyrectificacion-query</v>
      </c>
      <c r="P817" s="45" t="s">
        <v>847</v>
      </c>
      <c r="Q817" s="46">
        <f t="shared" si="85"/>
        <v>192</v>
      </c>
      <c r="R817" s="46">
        <f t="shared" si="86"/>
        <v>117</v>
      </c>
      <c r="S817" t="str">
        <f>MID(P817,1,117)</f>
        <v>https://gateway-apim-test.vuce.gob.pe/pass-through-https-cert/cp2/tramiteyrectificacion-query/1.0/declaracion-jurada?</v>
      </c>
      <c r="T817" t="s">
        <v>846</v>
      </c>
      <c r="U817" t="str">
        <f t="shared" si="87"/>
        <v>https://gateway-apim-test.vuce.gob.pe/pass-through-https-cert/cp2/tramiteyrectificacion-query/1.0/declaracion-jurada?</v>
      </c>
      <c r="V817" t="s">
        <v>120</v>
      </c>
    </row>
    <row r="818" spans="2:22" x14ac:dyDescent="0.25">
      <c r="B818" s="45" t="s">
        <v>798</v>
      </c>
      <c r="C818" s="45" t="s">
        <v>22</v>
      </c>
      <c r="D818" s="45" t="s">
        <v>23</v>
      </c>
      <c r="E818" s="45" t="s">
        <v>808</v>
      </c>
      <c r="F818" s="45" t="s">
        <v>129</v>
      </c>
      <c r="G818" s="45" t="s">
        <v>847</v>
      </c>
      <c r="H818" s="45"/>
      <c r="I818" s="45" t="s">
        <v>801</v>
      </c>
      <c r="J818" s="45">
        <v>101</v>
      </c>
      <c r="K818" s="45" t="s">
        <v>244</v>
      </c>
      <c r="L818" s="45" t="s">
        <v>133</v>
      </c>
      <c r="M818" s="45"/>
      <c r="N818" s="45">
        <v>20100010136</v>
      </c>
      <c r="O818" s="45" t="str">
        <f t="shared" si="84"/>
        <v>tramiteyrectificacion-query</v>
      </c>
      <c r="P818" s="45" t="s">
        <v>847</v>
      </c>
      <c r="Q818" s="46">
        <f t="shared" si="85"/>
        <v>192</v>
      </c>
      <c r="R818" s="46">
        <f t="shared" si="86"/>
        <v>117</v>
      </c>
      <c r="S818" t="str">
        <f>MID(P818,1,117)</f>
        <v>https://gateway-apim-test.vuce.gob.pe/pass-through-https-cert/cp2/tramiteyrectificacion-query/1.0/declaracion-jurada?</v>
      </c>
      <c r="T818" t="s">
        <v>846</v>
      </c>
      <c r="U818" t="str">
        <f t="shared" si="87"/>
        <v>https://gateway-apim-test.vuce.gob.pe/pass-through-https-cert/cp2/tramiteyrectificacion-query/1.0/declaracion-jurada?</v>
      </c>
      <c r="V818" t="s">
        <v>120</v>
      </c>
    </row>
    <row r="819" spans="2:22" x14ac:dyDescent="0.25">
      <c r="B819" s="45" t="s">
        <v>798</v>
      </c>
      <c r="C819" s="45" t="s">
        <v>22</v>
      </c>
      <c r="D819" s="45" t="s">
        <v>23</v>
      </c>
      <c r="E819" s="45" t="s">
        <v>808</v>
      </c>
      <c r="F819" s="45" t="s">
        <v>129</v>
      </c>
      <c r="G819" s="45" t="s">
        <v>848</v>
      </c>
      <c r="H819" s="45"/>
      <c r="I819" s="45" t="s">
        <v>801</v>
      </c>
      <c r="J819" s="45">
        <v>101</v>
      </c>
      <c r="K819" s="45" t="s">
        <v>244</v>
      </c>
      <c r="L819" s="45" t="s">
        <v>133</v>
      </c>
      <c r="M819" s="45"/>
      <c r="N819" s="45">
        <v>20100010136</v>
      </c>
      <c r="O819" s="45" t="str">
        <f t="shared" si="84"/>
        <v>tramiteyrectificacion-query</v>
      </c>
      <c r="P819" s="45" t="s">
        <v>848</v>
      </c>
      <c r="Q819" s="46">
        <f t="shared" si="85"/>
        <v>151</v>
      </c>
      <c r="R819" s="46">
        <f t="shared" si="86"/>
        <v>116</v>
      </c>
      <c r="S819" t="str">
        <f>MID(P819,1,116)</f>
        <v>https://gateway-apim-test.vuce.gob.pe/pass-through-https-cert/cp2/tramiteyrectificacion-query/1.0/ordenes-pago/1332?</v>
      </c>
      <c r="T819" t="s">
        <v>849</v>
      </c>
      <c r="U819" t="str">
        <f t="shared" si="87"/>
        <v>https://gateway-apim-test.vuce.gob.pe/pass-through-https-cert/cp2/tramiteyrectificacion-query/1.0/ordenes-pago/1332?</v>
      </c>
      <c r="V819" t="s">
        <v>120</v>
      </c>
    </row>
    <row r="820" spans="2:22" x14ac:dyDescent="0.25">
      <c r="B820" s="45" t="s">
        <v>798</v>
      </c>
      <c r="C820" s="45" t="s">
        <v>22</v>
      </c>
      <c r="D820" s="45" t="s">
        <v>23</v>
      </c>
      <c r="E820" s="45" t="s">
        <v>812</v>
      </c>
      <c r="F820" s="45" t="s">
        <v>129</v>
      </c>
      <c r="G820" s="45" t="s">
        <v>848</v>
      </c>
      <c r="H820" s="45"/>
      <c r="I820" s="45" t="s">
        <v>814</v>
      </c>
      <c r="J820" s="45">
        <v>101</v>
      </c>
      <c r="K820" s="45" t="s">
        <v>244</v>
      </c>
      <c r="L820" s="45" t="s">
        <v>133</v>
      </c>
      <c r="M820" s="45"/>
      <c r="N820" s="45">
        <v>20100010136</v>
      </c>
      <c r="O820" s="45" t="str">
        <f t="shared" si="84"/>
        <v>tramiteyrectificacion-query</v>
      </c>
      <c r="P820" s="45" t="s">
        <v>848</v>
      </c>
      <c r="Q820" s="46">
        <f t="shared" si="85"/>
        <v>151</v>
      </c>
      <c r="R820" s="46">
        <f t="shared" si="86"/>
        <v>116</v>
      </c>
      <c r="S820" t="str">
        <f>MID(P820,1,116)</f>
        <v>https://gateway-apim-test.vuce.gob.pe/pass-through-https-cert/cp2/tramiteyrectificacion-query/1.0/ordenes-pago/1332?</v>
      </c>
      <c r="T820" t="s">
        <v>849</v>
      </c>
      <c r="U820" t="str">
        <f t="shared" si="87"/>
        <v>https://gateway-apim-test.vuce.gob.pe/pass-through-https-cert/cp2/tramiteyrectificacion-query/1.0/ordenes-pago/1332?</v>
      </c>
      <c r="V820" t="s">
        <v>120</v>
      </c>
    </row>
    <row r="821" spans="2:22" x14ac:dyDescent="0.25">
      <c r="B821" s="45" t="s">
        <v>798</v>
      </c>
      <c r="C821" s="45" t="s">
        <v>22</v>
      </c>
      <c r="D821" s="45" t="s">
        <v>23</v>
      </c>
      <c r="E821" s="45" t="s">
        <v>799</v>
      </c>
      <c r="F821" s="45" t="s">
        <v>129</v>
      </c>
      <c r="G821" s="45" t="s">
        <v>850</v>
      </c>
      <c r="H821" s="45"/>
      <c r="I821" s="45" t="s">
        <v>801</v>
      </c>
      <c r="J821" s="45">
        <v>101</v>
      </c>
      <c r="K821" s="45" t="s">
        <v>244</v>
      </c>
      <c r="L821" s="45" t="s">
        <v>133</v>
      </c>
      <c r="M821" s="45"/>
      <c r="N821" s="45">
        <v>20100010136</v>
      </c>
      <c r="O821" s="45" t="str">
        <f t="shared" si="84"/>
        <v>tramiteyrectificacion-query</v>
      </c>
      <c r="P821" s="45" t="s">
        <v>850</v>
      </c>
      <c r="Q821" s="46">
        <f t="shared" si="85"/>
        <v>145</v>
      </c>
      <c r="R821" s="46">
        <f t="shared" si="86"/>
        <v>132</v>
      </c>
      <c r="S821" t="str">
        <f t="shared" ref="S821:S829" si="89">MID(P821,1,132)</f>
        <v>https://gateway-apim-test.vuce.gob.pe/pass-through-https-cert/cp2/tramiteyrectificacion-query/1.0/tramites/escala/1332/documento/93?</v>
      </c>
      <c r="T821" t="s">
        <v>851</v>
      </c>
      <c r="U821" t="str">
        <f t="shared" si="87"/>
        <v>https://gateway-apim-test.vuce.gob.pe/pass-through-https-cert/cp2/tramiteyrectificacion-query/1.0/tramites/escala/1332/documento/93?</v>
      </c>
      <c r="V821" t="s">
        <v>120</v>
      </c>
    </row>
    <row r="822" spans="2:22" x14ac:dyDescent="0.25">
      <c r="B822" s="45" t="s">
        <v>798</v>
      </c>
      <c r="C822" s="45" t="s">
        <v>22</v>
      </c>
      <c r="D822" s="45" t="s">
        <v>23</v>
      </c>
      <c r="E822" s="45" t="s">
        <v>799</v>
      </c>
      <c r="F822" s="45" t="s">
        <v>129</v>
      </c>
      <c r="G822" s="45" t="s">
        <v>850</v>
      </c>
      <c r="H822" s="45"/>
      <c r="I822" s="45" t="s">
        <v>801</v>
      </c>
      <c r="J822" s="45">
        <v>101</v>
      </c>
      <c r="K822" s="45" t="s">
        <v>244</v>
      </c>
      <c r="L822" s="45" t="s">
        <v>133</v>
      </c>
      <c r="M822" s="45"/>
      <c r="N822" s="45">
        <v>20100010136</v>
      </c>
      <c r="O822" s="45" t="str">
        <f t="shared" si="84"/>
        <v>tramiteyrectificacion-query</v>
      </c>
      <c r="P822" s="45" t="s">
        <v>850</v>
      </c>
      <c r="Q822" s="46">
        <f t="shared" si="85"/>
        <v>145</v>
      </c>
      <c r="R822" s="46">
        <f t="shared" si="86"/>
        <v>132</v>
      </c>
      <c r="S822" t="str">
        <f t="shared" si="89"/>
        <v>https://gateway-apim-test.vuce.gob.pe/pass-through-https-cert/cp2/tramiteyrectificacion-query/1.0/tramites/escala/1332/documento/93?</v>
      </c>
      <c r="T822" t="s">
        <v>851</v>
      </c>
      <c r="U822" t="str">
        <f t="shared" si="87"/>
        <v>https://gateway-apim-test.vuce.gob.pe/pass-through-https-cert/cp2/tramiteyrectificacion-query/1.0/tramites/escala/1332/documento/93?</v>
      </c>
      <c r="V822" t="s">
        <v>120</v>
      </c>
    </row>
    <row r="823" spans="2:22" x14ac:dyDescent="0.25">
      <c r="B823" s="45" t="s">
        <v>798</v>
      </c>
      <c r="C823" s="45" t="s">
        <v>22</v>
      </c>
      <c r="D823" s="45" t="s">
        <v>23</v>
      </c>
      <c r="E823" s="45" t="s">
        <v>818</v>
      </c>
      <c r="F823" s="45" t="s">
        <v>129</v>
      </c>
      <c r="G823" s="45" t="s">
        <v>850</v>
      </c>
      <c r="H823" s="45"/>
      <c r="I823" s="45" t="s">
        <v>801</v>
      </c>
      <c r="J823" s="45">
        <v>101</v>
      </c>
      <c r="K823" s="45" t="s">
        <v>244</v>
      </c>
      <c r="L823" s="45" t="s">
        <v>133</v>
      </c>
      <c r="M823" s="45"/>
      <c r="N823" s="45">
        <v>20100010136</v>
      </c>
      <c r="O823" s="45" t="str">
        <f t="shared" si="84"/>
        <v>tramiteyrectificacion-query</v>
      </c>
      <c r="P823" s="45" t="s">
        <v>850</v>
      </c>
      <c r="Q823" s="46">
        <f t="shared" si="85"/>
        <v>145</v>
      </c>
      <c r="R823" s="46">
        <f t="shared" si="86"/>
        <v>132</v>
      </c>
      <c r="S823" t="str">
        <f t="shared" si="89"/>
        <v>https://gateway-apim-test.vuce.gob.pe/pass-through-https-cert/cp2/tramiteyrectificacion-query/1.0/tramites/escala/1332/documento/93?</v>
      </c>
      <c r="T823" t="s">
        <v>851</v>
      </c>
      <c r="U823" t="str">
        <f t="shared" si="87"/>
        <v>https://gateway-apim-test.vuce.gob.pe/pass-through-https-cert/cp2/tramiteyrectificacion-query/1.0/tramites/escala/1332/documento/93?</v>
      </c>
      <c r="V823" t="s">
        <v>120</v>
      </c>
    </row>
    <row r="824" spans="2:22" x14ac:dyDescent="0.25">
      <c r="B824" s="45" t="s">
        <v>798</v>
      </c>
      <c r="C824" s="45" t="s">
        <v>22</v>
      </c>
      <c r="D824" s="45" t="s">
        <v>23</v>
      </c>
      <c r="E824" s="45" t="s">
        <v>804</v>
      </c>
      <c r="F824" s="45" t="s">
        <v>129</v>
      </c>
      <c r="G824" s="45" t="s">
        <v>850</v>
      </c>
      <c r="H824" s="45"/>
      <c r="I824" s="45" t="s">
        <v>801</v>
      </c>
      <c r="J824" s="45">
        <v>101</v>
      </c>
      <c r="K824" s="45" t="s">
        <v>244</v>
      </c>
      <c r="L824" s="45" t="s">
        <v>133</v>
      </c>
      <c r="M824" s="45"/>
      <c r="N824" s="45">
        <v>20100010136</v>
      </c>
      <c r="O824" s="45" t="str">
        <f t="shared" si="84"/>
        <v>tramiteyrectificacion-query</v>
      </c>
      <c r="P824" s="45" t="s">
        <v>850</v>
      </c>
      <c r="Q824" s="46">
        <f t="shared" si="85"/>
        <v>145</v>
      </c>
      <c r="R824" s="46">
        <f t="shared" si="86"/>
        <v>132</v>
      </c>
      <c r="S824" t="str">
        <f t="shared" si="89"/>
        <v>https://gateway-apim-test.vuce.gob.pe/pass-through-https-cert/cp2/tramiteyrectificacion-query/1.0/tramites/escala/1332/documento/93?</v>
      </c>
      <c r="T824" t="s">
        <v>851</v>
      </c>
      <c r="U824" t="str">
        <f t="shared" si="87"/>
        <v>https://gateway-apim-test.vuce.gob.pe/pass-through-https-cert/cp2/tramiteyrectificacion-query/1.0/tramites/escala/1332/documento/93?</v>
      </c>
      <c r="V824" t="s">
        <v>120</v>
      </c>
    </row>
    <row r="825" spans="2:22" x14ac:dyDescent="0.25">
      <c r="B825" s="45" t="s">
        <v>798</v>
      </c>
      <c r="C825" s="45" t="s">
        <v>22</v>
      </c>
      <c r="D825" s="45" t="s">
        <v>23</v>
      </c>
      <c r="E825" s="45" t="s">
        <v>804</v>
      </c>
      <c r="F825" s="45" t="s">
        <v>129</v>
      </c>
      <c r="G825" s="45" t="s">
        <v>850</v>
      </c>
      <c r="H825" s="45"/>
      <c r="I825" s="45" t="s">
        <v>801</v>
      </c>
      <c r="J825" s="45">
        <v>101</v>
      </c>
      <c r="K825" s="45" t="s">
        <v>244</v>
      </c>
      <c r="L825" s="45" t="s">
        <v>133</v>
      </c>
      <c r="M825" s="45"/>
      <c r="N825" s="45">
        <v>20100010136</v>
      </c>
      <c r="O825" s="45" t="str">
        <f t="shared" si="84"/>
        <v>tramiteyrectificacion-query</v>
      </c>
      <c r="P825" s="45" t="s">
        <v>850</v>
      </c>
      <c r="Q825" s="46">
        <f t="shared" si="85"/>
        <v>145</v>
      </c>
      <c r="R825" s="46">
        <f t="shared" si="86"/>
        <v>132</v>
      </c>
      <c r="S825" t="str">
        <f t="shared" si="89"/>
        <v>https://gateway-apim-test.vuce.gob.pe/pass-through-https-cert/cp2/tramiteyrectificacion-query/1.0/tramites/escala/1332/documento/93?</v>
      </c>
      <c r="T825" t="s">
        <v>851</v>
      </c>
      <c r="U825" t="str">
        <f t="shared" si="87"/>
        <v>https://gateway-apim-test.vuce.gob.pe/pass-through-https-cert/cp2/tramiteyrectificacion-query/1.0/tramites/escala/1332/documento/93?</v>
      </c>
      <c r="V825" t="s">
        <v>120</v>
      </c>
    </row>
    <row r="826" spans="2:22" x14ac:dyDescent="0.25">
      <c r="B826" s="45" t="s">
        <v>798</v>
      </c>
      <c r="C826" s="45" t="s">
        <v>22</v>
      </c>
      <c r="D826" s="45" t="s">
        <v>23</v>
      </c>
      <c r="E826" s="45" t="s">
        <v>807</v>
      </c>
      <c r="F826" s="45" t="s">
        <v>129</v>
      </c>
      <c r="G826" s="45" t="s">
        <v>850</v>
      </c>
      <c r="H826" s="45"/>
      <c r="I826" s="45" t="s">
        <v>801</v>
      </c>
      <c r="J826" s="45">
        <v>101</v>
      </c>
      <c r="K826" s="45" t="s">
        <v>244</v>
      </c>
      <c r="L826" s="45" t="s">
        <v>133</v>
      </c>
      <c r="M826" s="45"/>
      <c r="N826" s="45">
        <v>20100010136</v>
      </c>
      <c r="O826" s="45" t="str">
        <f t="shared" si="84"/>
        <v>tramiteyrectificacion-query</v>
      </c>
      <c r="P826" s="45" t="s">
        <v>850</v>
      </c>
      <c r="Q826" s="46">
        <f t="shared" si="85"/>
        <v>145</v>
      </c>
      <c r="R826" s="46">
        <f t="shared" si="86"/>
        <v>132</v>
      </c>
      <c r="S826" t="str">
        <f t="shared" si="89"/>
        <v>https://gateway-apim-test.vuce.gob.pe/pass-through-https-cert/cp2/tramiteyrectificacion-query/1.0/tramites/escala/1332/documento/93?</v>
      </c>
      <c r="T826" t="s">
        <v>851</v>
      </c>
      <c r="U826" t="str">
        <f t="shared" si="87"/>
        <v>https://gateway-apim-test.vuce.gob.pe/pass-through-https-cert/cp2/tramiteyrectificacion-query/1.0/tramites/escala/1332/documento/93?</v>
      </c>
      <c r="V826" t="s">
        <v>120</v>
      </c>
    </row>
    <row r="827" spans="2:22" x14ac:dyDescent="0.25">
      <c r="B827" s="45" t="s">
        <v>798</v>
      </c>
      <c r="C827" s="45" t="s">
        <v>22</v>
      </c>
      <c r="D827" s="45" t="s">
        <v>23</v>
      </c>
      <c r="E827" s="45" t="s">
        <v>807</v>
      </c>
      <c r="F827" s="45" t="s">
        <v>129</v>
      </c>
      <c r="G827" s="45" t="s">
        <v>850</v>
      </c>
      <c r="H827" s="45"/>
      <c r="I827" s="45" t="s">
        <v>801</v>
      </c>
      <c r="J827" s="45">
        <v>101</v>
      </c>
      <c r="K827" s="45" t="s">
        <v>244</v>
      </c>
      <c r="L827" s="45" t="s">
        <v>133</v>
      </c>
      <c r="M827" s="45"/>
      <c r="N827" s="45">
        <v>20100010136</v>
      </c>
      <c r="O827" s="45" t="str">
        <f t="shared" si="84"/>
        <v>tramiteyrectificacion-query</v>
      </c>
      <c r="P827" s="45" t="s">
        <v>850</v>
      </c>
      <c r="Q827" s="46">
        <f t="shared" si="85"/>
        <v>145</v>
      </c>
      <c r="R827" s="46">
        <f t="shared" si="86"/>
        <v>132</v>
      </c>
      <c r="S827" t="str">
        <f t="shared" si="89"/>
        <v>https://gateway-apim-test.vuce.gob.pe/pass-through-https-cert/cp2/tramiteyrectificacion-query/1.0/tramites/escala/1332/documento/93?</v>
      </c>
      <c r="T827" t="s">
        <v>851</v>
      </c>
      <c r="U827" t="str">
        <f t="shared" si="87"/>
        <v>https://gateway-apim-test.vuce.gob.pe/pass-through-https-cert/cp2/tramiteyrectificacion-query/1.0/tramites/escala/1332/documento/93?</v>
      </c>
      <c r="V827" t="s">
        <v>120</v>
      </c>
    </row>
    <row r="828" spans="2:22" x14ac:dyDescent="0.25">
      <c r="B828" s="45" t="s">
        <v>798</v>
      </c>
      <c r="C828" s="45" t="s">
        <v>22</v>
      </c>
      <c r="D828" s="45" t="s">
        <v>23</v>
      </c>
      <c r="E828" s="45" t="s">
        <v>812</v>
      </c>
      <c r="F828" s="45" t="s">
        <v>129</v>
      </c>
      <c r="G828" s="45" t="s">
        <v>850</v>
      </c>
      <c r="H828" s="45"/>
      <c r="I828" s="45" t="s">
        <v>814</v>
      </c>
      <c r="J828" s="45">
        <v>101</v>
      </c>
      <c r="K828" s="45" t="s">
        <v>244</v>
      </c>
      <c r="L828" s="45" t="s">
        <v>133</v>
      </c>
      <c r="M828" s="45"/>
      <c r="N828" s="45">
        <v>20100010136</v>
      </c>
      <c r="O828" s="45" t="str">
        <f t="shared" si="84"/>
        <v>tramiteyrectificacion-query</v>
      </c>
      <c r="P828" s="45" t="s">
        <v>850</v>
      </c>
      <c r="Q828" s="46">
        <f t="shared" si="85"/>
        <v>145</v>
      </c>
      <c r="R828" s="46">
        <f t="shared" si="86"/>
        <v>132</v>
      </c>
      <c r="S828" t="str">
        <f t="shared" si="89"/>
        <v>https://gateway-apim-test.vuce.gob.pe/pass-through-https-cert/cp2/tramiteyrectificacion-query/1.0/tramites/escala/1332/documento/93?</v>
      </c>
      <c r="T828" t="s">
        <v>851</v>
      </c>
      <c r="U828" t="str">
        <f t="shared" si="87"/>
        <v>https://gateway-apim-test.vuce.gob.pe/pass-through-https-cert/cp2/tramiteyrectificacion-query/1.0/tramites/escala/1332/documento/93?</v>
      </c>
      <c r="V828" t="s">
        <v>120</v>
      </c>
    </row>
    <row r="829" spans="2:22" x14ac:dyDescent="0.25">
      <c r="B829" s="45" t="s">
        <v>798</v>
      </c>
      <c r="C829" s="45" t="s">
        <v>22</v>
      </c>
      <c r="D829" s="45" t="s">
        <v>23</v>
      </c>
      <c r="E829" s="45" t="s">
        <v>812</v>
      </c>
      <c r="F829" s="45" t="s">
        <v>129</v>
      </c>
      <c r="G829" s="45" t="s">
        <v>850</v>
      </c>
      <c r="H829" s="45"/>
      <c r="I829" s="45" t="s">
        <v>814</v>
      </c>
      <c r="J829" s="45">
        <v>101</v>
      </c>
      <c r="K829" s="45" t="s">
        <v>244</v>
      </c>
      <c r="L829" s="45" t="s">
        <v>133</v>
      </c>
      <c r="M829" s="45"/>
      <c r="N829" s="45">
        <v>20100010136</v>
      </c>
      <c r="O829" s="45" t="str">
        <f t="shared" si="84"/>
        <v>tramiteyrectificacion-query</v>
      </c>
      <c r="P829" s="45" t="s">
        <v>850</v>
      </c>
      <c r="Q829" s="46">
        <f t="shared" si="85"/>
        <v>145</v>
      </c>
      <c r="R829" s="46">
        <f t="shared" si="86"/>
        <v>132</v>
      </c>
      <c r="S829" t="str">
        <f t="shared" si="89"/>
        <v>https://gateway-apim-test.vuce.gob.pe/pass-through-https-cert/cp2/tramiteyrectificacion-query/1.0/tramites/escala/1332/documento/93?</v>
      </c>
      <c r="T829" t="s">
        <v>851</v>
      </c>
      <c r="U829" t="str">
        <f t="shared" si="87"/>
        <v>https://gateway-apim-test.vuce.gob.pe/pass-through-https-cert/cp2/tramiteyrectificacion-query/1.0/tramites/escala/1332/documento/93?</v>
      </c>
      <c r="V829" t="s">
        <v>120</v>
      </c>
    </row>
    <row r="830" spans="2:22" x14ac:dyDescent="0.25">
      <c r="B830" s="45" t="s">
        <v>852</v>
      </c>
      <c r="C830" s="45" t="s">
        <v>22</v>
      </c>
      <c r="D830" s="45" t="s">
        <v>23</v>
      </c>
      <c r="E830" s="45" t="s">
        <v>799</v>
      </c>
      <c r="F830" s="45" t="s">
        <v>129</v>
      </c>
      <c r="G830" s="45" t="s">
        <v>800</v>
      </c>
      <c r="H830" s="45"/>
      <c r="I830" s="45" t="s">
        <v>853</v>
      </c>
      <c r="J830" s="45">
        <v>111</v>
      </c>
      <c r="K830" s="45" t="s">
        <v>132</v>
      </c>
      <c r="L830" s="45" t="s">
        <v>133</v>
      </c>
      <c r="M830" s="45"/>
      <c r="N830" s="45">
        <v>20147907487</v>
      </c>
      <c r="O830" s="45" t="str">
        <f t="shared" si="84"/>
        <v>cambioagenciatripulante-query</v>
      </c>
      <c r="P830" s="45" t="s">
        <v>800</v>
      </c>
      <c r="Q830" s="46">
        <f t="shared" si="85"/>
        <v>121</v>
      </c>
      <c r="R830" s="46">
        <f t="shared" si="86"/>
        <v>121</v>
      </c>
      <c r="S830" t="str">
        <f>+P830</f>
        <v>https://gateway-apim-test.vuce.gob.pe/pass-through-https-cert/cp2/cambioagenciatripulante-query/1.0/tripulante/lista/1332</v>
      </c>
      <c r="T830" t="s">
        <v>800</v>
      </c>
      <c r="U830" t="str">
        <f t="shared" si="87"/>
        <v>https://gateway-apim-test.vuce.gob.pe/pass-through-https-cert/cp2/cambioagenciatripulante-query/1.0/tripulante/lista/1332</v>
      </c>
      <c r="V830" t="s">
        <v>32</v>
      </c>
    </row>
    <row r="831" spans="2:22" x14ac:dyDescent="0.25">
      <c r="B831" s="45" t="s">
        <v>852</v>
      </c>
      <c r="C831" s="45" t="s">
        <v>22</v>
      </c>
      <c r="D831" s="45" t="s">
        <v>23</v>
      </c>
      <c r="E831" s="45" t="s">
        <v>799</v>
      </c>
      <c r="F831" s="45" t="s">
        <v>129</v>
      </c>
      <c r="G831" s="45" t="s">
        <v>802</v>
      </c>
      <c r="H831" s="45"/>
      <c r="I831" s="45" t="s">
        <v>853</v>
      </c>
      <c r="J831" s="45">
        <v>111</v>
      </c>
      <c r="K831" s="45" t="s">
        <v>132</v>
      </c>
      <c r="L831" s="45" t="s">
        <v>133</v>
      </c>
      <c r="M831" s="45"/>
      <c r="N831" s="45">
        <v>20147907487</v>
      </c>
      <c r="O831" s="45" t="str">
        <f t="shared" si="84"/>
        <v>cambioagenciatripulante-query</v>
      </c>
      <c r="P831" s="45" t="s">
        <v>802</v>
      </c>
      <c r="Q831" s="46">
        <f t="shared" si="85"/>
        <v>134</v>
      </c>
      <c r="R831" s="46">
        <f t="shared" si="86"/>
        <v>122</v>
      </c>
      <c r="S831" t="str">
        <f>MID(P831,1,122)</f>
        <v>https://gateway-apim-test.vuce.gob.pe/pass-through-https-cert/cp2/cambioagenciatripulante-query/1.0/tripulante/lista/1332?</v>
      </c>
      <c r="T831" t="s">
        <v>803</v>
      </c>
      <c r="U831" t="str">
        <f t="shared" si="87"/>
        <v>https://gateway-apim-test.vuce.gob.pe/pass-through-https-cert/cp2/cambioagenciatripulante-query/1.0/tripulante/lista/1332?</v>
      </c>
      <c r="V831" t="s">
        <v>32</v>
      </c>
    </row>
    <row r="832" spans="2:22" x14ac:dyDescent="0.25">
      <c r="B832" s="45" t="s">
        <v>852</v>
      </c>
      <c r="C832" s="45" t="s">
        <v>22</v>
      </c>
      <c r="D832" s="45" t="s">
        <v>23</v>
      </c>
      <c r="E832" s="45" t="s">
        <v>799</v>
      </c>
      <c r="F832" s="45" t="s">
        <v>129</v>
      </c>
      <c r="G832" s="45" t="s">
        <v>136</v>
      </c>
      <c r="H832" s="45"/>
      <c r="I832" s="45" t="s">
        <v>853</v>
      </c>
      <c r="J832" s="45">
        <v>111</v>
      </c>
      <c r="K832" s="45" t="s">
        <v>132</v>
      </c>
      <c r="L832" s="45" t="s">
        <v>133</v>
      </c>
      <c r="M832" s="45"/>
      <c r="N832" s="45">
        <v>20147907487</v>
      </c>
      <c r="O832" s="45" t="str">
        <f t="shared" si="84"/>
        <v>comunes-query</v>
      </c>
      <c r="P832" s="45" t="s">
        <v>136</v>
      </c>
      <c r="Q832" s="46">
        <f t="shared" si="85"/>
        <v>154</v>
      </c>
      <c r="R832" s="46">
        <f t="shared" si="86"/>
        <v>115</v>
      </c>
      <c r="S832" t="str">
        <f>MID(P832,1,115)</f>
        <v>https://gateway-apim-test.vuce.gob.pe/pass-through-https-cert/cp2/comunes-query/1.0/master/allByCodeAndDescription?</v>
      </c>
      <c r="T832" t="s">
        <v>137</v>
      </c>
      <c r="U832" t="str">
        <f t="shared" si="87"/>
        <v>https://gateway-apim-test.vuce.gob.pe/pass-through-https-cert/cp2/comunes-query/1.0/master/allByCodeAndDescription?</v>
      </c>
      <c r="V832" t="s">
        <v>39</v>
      </c>
    </row>
    <row r="833" spans="2:22" x14ac:dyDescent="0.25">
      <c r="B833" s="45" t="s">
        <v>852</v>
      </c>
      <c r="C833" s="45" t="s">
        <v>22</v>
      </c>
      <c r="D833" s="45" t="s">
        <v>23</v>
      </c>
      <c r="E833" s="45" t="s">
        <v>799</v>
      </c>
      <c r="F833" s="45" t="s">
        <v>129</v>
      </c>
      <c r="G833" s="45" t="s">
        <v>136</v>
      </c>
      <c r="H833" s="45"/>
      <c r="I833" s="45" t="s">
        <v>853</v>
      </c>
      <c r="J833" s="45">
        <v>111</v>
      </c>
      <c r="K833" s="45" t="s">
        <v>132</v>
      </c>
      <c r="L833" s="45" t="s">
        <v>133</v>
      </c>
      <c r="M833" s="45"/>
      <c r="N833" s="45">
        <v>20147907487</v>
      </c>
      <c r="O833" s="45" t="str">
        <f t="shared" si="84"/>
        <v>comunes-query</v>
      </c>
      <c r="P833" s="45" t="s">
        <v>136</v>
      </c>
      <c r="Q833" s="46">
        <f t="shared" si="85"/>
        <v>154</v>
      </c>
      <c r="R833" s="46">
        <f t="shared" si="86"/>
        <v>115</v>
      </c>
      <c r="S833" t="str">
        <f>MID(P833,1,115)</f>
        <v>https://gateway-apim-test.vuce.gob.pe/pass-through-https-cert/cp2/comunes-query/1.0/master/allByCodeAndDescription?</v>
      </c>
      <c r="T833" t="s">
        <v>137</v>
      </c>
      <c r="U833" t="str">
        <f t="shared" si="87"/>
        <v>https://gateway-apim-test.vuce.gob.pe/pass-through-https-cert/cp2/comunes-query/1.0/master/allByCodeAndDescription?</v>
      </c>
      <c r="V833" t="s">
        <v>39</v>
      </c>
    </row>
    <row r="834" spans="2:22" x14ac:dyDescent="0.25">
      <c r="B834" s="45" t="s">
        <v>852</v>
      </c>
      <c r="C834" s="45" t="s">
        <v>22</v>
      </c>
      <c r="D834" s="45" t="s">
        <v>23</v>
      </c>
      <c r="E834" s="45" t="s">
        <v>854</v>
      </c>
      <c r="F834" s="45" t="s">
        <v>129</v>
      </c>
      <c r="G834" s="45" t="s">
        <v>138</v>
      </c>
      <c r="H834" s="45"/>
      <c r="I834" s="45" t="s">
        <v>853</v>
      </c>
      <c r="J834" s="45">
        <v>111</v>
      </c>
      <c r="K834" s="45" t="s">
        <v>132</v>
      </c>
      <c r="L834" s="45" t="s">
        <v>133</v>
      </c>
      <c r="M834" s="45"/>
      <c r="N834" s="45">
        <v>20147907487</v>
      </c>
      <c r="O834" s="45" t="str">
        <f t="shared" ref="O834:O897" si="90">MID(G834,FIND("/cp2/",G834)+5,FIND("/",G834,FIND("/cp2/",G834)+5)-FIND("/cp2/",G834)-5)</f>
        <v>comunes-query</v>
      </c>
      <c r="P834" s="45" t="s">
        <v>138</v>
      </c>
      <c r="Q834" s="46">
        <f t="shared" ref="Q834:Q897" si="91">LEN(P834)</f>
        <v>129</v>
      </c>
      <c r="R834" s="46">
        <f t="shared" ref="R834:R897" si="92">LEN(S834)</f>
        <v>102</v>
      </c>
      <c r="S834" t="str">
        <f>MID(P834,1,102)</f>
        <v>https://gateway-apim-test.vuce.gob.pe/pass-through-https-cert/cp2/comunes-query/1.0/master/findByCode?</v>
      </c>
      <c r="T834" t="s">
        <v>139</v>
      </c>
      <c r="U834" t="str">
        <f t="shared" si="87"/>
        <v>https://gateway-apim-test.vuce.gob.pe/pass-through-https-cert/cp2/comunes-query/1.0/master/findByCode?</v>
      </c>
      <c r="V834" t="s">
        <v>39</v>
      </c>
    </row>
    <row r="835" spans="2:22" x14ac:dyDescent="0.25">
      <c r="B835" s="45" t="s">
        <v>852</v>
      </c>
      <c r="C835" s="45" t="s">
        <v>22</v>
      </c>
      <c r="D835" s="45" t="s">
        <v>23</v>
      </c>
      <c r="E835" s="45" t="s">
        <v>854</v>
      </c>
      <c r="F835" s="45" t="s">
        <v>142</v>
      </c>
      <c r="G835" s="45" t="s">
        <v>143</v>
      </c>
      <c r="H835" s="45" t="s">
        <v>855</v>
      </c>
      <c r="I835" s="45" t="s">
        <v>853</v>
      </c>
      <c r="J835" s="45">
        <v>111</v>
      </c>
      <c r="K835" s="45" t="s">
        <v>132</v>
      </c>
      <c r="L835" s="45" t="s">
        <v>133</v>
      </c>
      <c r="M835" s="45" t="s">
        <v>145</v>
      </c>
      <c r="N835" s="45">
        <v>20147907487</v>
      </c>
      <c r="O835" s="45" t="str">
        <f t="shared" si="90"/>
        <v>gestionduenave-command</v>
      </c>
      <c r="P835" s="45" t="s">
        <v>143</v>
      </c>
      <c r="Q835" s="46">
        <f t="shared" si="91"/>
        <v>108</v>
      </c>
      <c r="R835" s="46">
        <f t="shared" si="92"/>
        <v>108</v>
      </c>
      <c r="S835" t="str">
        <f>+P835</f>
        <v>https://gateway-apim-test.vuce.gob.pe/pass-through-https-cert/cp2/gestionduenave-command/1.0/escala-revision</v>
      </c>
      <c r="T835" t="s">
        <v>143</v>
      </c>
      <c r="U835" t="str">
        <f t="shared" ref="U835:U898" si="93">TRIM(T835)</f>
        <v>https://gateway-apim-test.vuce.gob.pe/pass-through-https-cert/cp2/gestionduenave-command/1.0/escala-revision</v>
      </c>
      <c r="V835" t="s">
        <v>146</v>
      </c>
    </row>
    <row r="836" spans="2:22" x14ac:dyDescent="0.25">
      <c r="B836" s="45" t="s">
        <v>852</v>
      </c>
      <c r="C836" s="45" t="s">
        <v>22</v>
      </c>
      <c r="D836" s="45" t="s">
        <v>23</v>
      </c>
      <c r="E836" s="45" t="s">
        <v>856</v>
      </c>
      <c r="F836" s="45" t="s">
        <v>129</v>
      </c>
      <c r="G836" s="45" t="s">
        <v>148</v>
      </c>
      <c r="H836" s="45"/>
      <c r="I836" s="45" t="s">
        <v>853</v>
      </c>
      <c r="J836" s="45">
        <v>111</v>
      </c>
      <c r="K836" s="45" t="s">
        <v>132</v>
      </c>
      <c r="L836" s="45" t="s">
        <v>133</v>
      </c>
      <c r="M836" s="45"/>
      <c r="N836" s="45">
        <v>20147907487</v>
      </c>
      <c r="O836" s="45" t="str">
        <f t="shared" si="90"/>
        <v>gestionduenave-query</v>
      </c>
      <c r="P836" s="45" t="s">
        <v>148</v>
      </c>
      <c r="Q836" s="46">
        <f t="shared" si="91"/>
        <v>123</v>
      </c>
      <c r="R836" s="46">
        <f t="shared" si="92"/>
        <v>108</v>
      </c>
      <c r="S836" t="str">
        <f>MID(P836,1,108)</f>
        <v>https://gateway-apim-test.vuce.gob.pe/pass-through-https-cert/cp2/gestionduenave-query/1.0/agency/findByRuc?</v>
      </c>
      <c r="T836" t="s">
        <v>149</v>
      </c>
      <c r="U836" t="str">
        <f t="shared" si="93"/>
        <v>https://gateway-apim-test.vuce.gob.pe/pass-through-https-cert/cp2/gestionduenave-query/1.0/agency/findByRuc?</v>
      </c>
      <c r="V836" t="s">
        <v>72</v>
      </c>
    </row>
    <row r="837" spans="2:22" x14ac:dyDescent="0.25">
      <c r="B837" s="45" t="s">
        <v>852</v>
      </c>
      <c r="C837" s="45" t="s">
        <v>22</v>
      </c>
      <c r="D837" s="45" t="s">
        <v>23</v>
      </c>
      <c r="E837" s="45" t="s">
        <v>854</v>
      </c>
      <c r="F837" s="45" t="s">
        <v>129</v>
      </c>
      <c r="G837" s="45" t="s">
        <v>148</v>
      </c>
      <c r="H837" s="45"/>
      <c r="I837" s="45" t="s">
        <v>853</v>
      </c>
      <c r="J837" s="45">
        <v>111</v>
      </c>
      <c r="K837" s="45" t="s">
        <v>132</v>
      </c>
      <c r="L837" s="45" t="s">
        <v>133</v>
      </c>
      <c r="M837" s="45"/>
      <c r="N837" s="45">
        <v>20147907487</v>
      </c>
      <c r="O837" s="45" t="str">
        <f t="shared" si="90"/>
        <v>gestionduenave-query</v>
      </c>
      <c r="P837" s="45" t="s">
        <v>148</v>
      </c>
      <c r="Q837" s="46">
        <f t="shared" si="91"/>
        <v>123</v>
      </c>
      <c r="R837" s="46">
        <f t="shared" si="92"/>
        <v>108</v>
      </c>
      <c r="S837" t="str">
        <f>MID(P837,1,108)</f>
        <v>https://gateway-apim-test.vuce.gob.pe/pass-through-https-cert/cp2/gestionduenave-query/1.0/agency/findByRuc?</v>
      </c>
      <c r="T837" t="s">
        <v>149</v>
      </c>
      <c r="U837" t="str">
        <f t="shared" si="93"/>
        <v>https://gateway-apim-test.vuce.gob.pe/pass-through-https-cert/cp2/gestionduenave-query/1.0/agency/findByRuc?</v>
      </c>
      <c r="V837" t="s">
        <v>72</v>
      </c>
    </row>
    <row r="838" spans="2:22" x14ac:dyDescent="0.25">
      <c r="B838" s="45" t="s">
        <v>852</v>
      </c>
      <c r="C838" s="45" t="s">
        <v>22</v>
      </c>
      <c r="D838" s="45" t="s">
        <v>23</v>
      </c>
      <c r="E838" s="45" t="s">
        <v>854</v>
      </c>
      <c r="F838" s="45" t="s">
        <v>129</v>
      </c>
      <c r="G838" s="45" t="s">
        <v>151</v>
      </c>
      <c r="H838" s="45"/>
      <c r="I838" s="45" t="s">
        <v>853</v>
      </c>
      <c r="J838" s="45">
        <v>111</v>
      </c>
      <c r="K838" s="45" t="s">
        <v>132</v>
      </c>
      <c r="L838" s="45" t="s">
        <v>133</v>
      </c>
      <c r="M838" s="45"/>
      <c r="N838" s="45">
        <v>20147907487</v>
      </c>
      <c r="O838" s="45" t="str">
        <f t="shared" si="90"/>
        <v>gestionduenave-query</v>
      </c>
      <c r="P838" s="45" t="s">
        <v>151</v>
      </c>
      <c r="Q838" s="46">
        <f t="shared" si="91"/>
        <v>123</v>
      </c>
      <c r="R838" s="46">
        <f t="shared" si="92"/>
        <v>108</v>
      </c>
      <c r="S838" t="str">
        <f>MID(P838,1,108)</f>
        <v>https://gateway-apim-test.vuce.gob.pe/pass-through-https-cert/cp2/gestionduenave-query/1.0/agency/findByRuc?</v>
      </c>
      <c r="T838" t="s">
        <v>149</v>
      </c>
      <c r="U838" t="str">
        <f t="shared" si="93"/>
        <v>https://gateway-apim-test.vuce.gob.pe/pass-through-https-cert/cp2/gestionduenave-query/1.0/agency/findByRuc?</v>
      </c>
      <c r="V838" t="s">
        <v>72</v>
      </c>
    </row>
    <row r="839" spans="2:22" x14ac:dyDescent="0.25">
      <c r="B839" s="45" t="s">
        <v>852</v>
      </c>
      <c r="C839" s="45" t="s">
        <v>22</v>
      </c>
      <c r="D839" s="45" t="s">
        <v>23</v>
      </c>
      <c r="E839" s="45" t="s">
        <v>854</v>
      </c>
      <c r="F839" s="45" t="s">
        <v>129</v>
      </c>
      <c r="G839" s="45" t="s">
        <v>857</v>
      </c>
      <c r="H839" s="45"/>
      <c r="I839" s="45" t="s">
        <v>853</v>
      </c>
      <c r="J839" s="45">
        <v>111</v>
      </c>
      <c r="K839" s="45" t="s">
        <v>132</v>
      </c>
      <c r="L839" s="45" t="s">
        <v>133</v>
      </c>
      <c r="M839" s="45"/>
      <c r="N839" s="45">
        <v>20147907487</v>
      </c>
      <c r="O839" s="45" t="str">
        <f t="shared" si="90"/>
        <v>gestionduenave-query</v>
      </c>
      <c r="P839" s="45" t="s">
        <v>857</v>
      </c>
      <c r="Q839" s="46">
        <f t="shared" si="91"/>
        <v>123</v>
      </c>
      <c r="R839" s="46">
        <f t="shared" si="92"/>
        <v>108</v>
      </c>
      <c r="S839" t="str">
        <f>MID(P839,1,108)</f>
        <v>https://gateway-apim-test.vuce.gob.pe/pass-through-https-cert/cp2/gestionduenave-query/1.0/agency/findByRuc?</v>
      </c>
      <c r="T839" t="s">
        <v>149</v>
      </c>
      <c r="U839" t="str">
        <f t="shared" si="93"/>
        <v>https://gateway-apim-test.vuce.gob.pe/pass-through-https-cert/cp2/gestionduenave-query/1.0/agency/findByRuc?</v>
      </c>
      <c r="V839" t="s">
        <v>72</v>
      </c>
    </row>
    <row r="840" spans="2:22" x14ac:dyDescent="0.25">
      <c r="B840" s="45" t="s">
        <v>852</v>
      </c>
      <c r="C840" s="45" t="s">
        <v>22</v>
      </c>
      <c r="D840" s="45" t="s">
        <v>23</v>
      </c>
      <c r="E840" s="45" t="s">
        <v>854</v>
      </c>
      <c r="F840" s="45" t="s">
        <v>129</v>
      </c>
      <c r="G840" s="45" t="s">
        <v>307</v>
      </c>
      <c r="H840" s="45"/>
      <c r="I840" s="45" t="s">
        <v>853</v>
      </c>
      <c r="J840" s="45">
        <v>111</v>
      </c>
      <c r="K840" s="45" t="s">
        <v>132</v>
      </c>
      <c r="L840" s="45" t="s">
        <v>133</v>
      </c>
      <c r="M840" s="45"/>
      <c r="N840" s="45">
        <v>20147907487</v>
      </c>
      <c r="O840" s="45" t="str">
        <f t="shared" si="90"/>
        <v>gestionduenave-query</v>
      </c>
      <c r="P840" s="45" t="s">
        <v>307</v>
      </c>
      <c r="Q840" s="46">
        <f t="shared" si="91"/>
        <v>123</v>
      </c>
      <c r="R840" s="46">
        <f t="shared" si="92"/>
        <v>108</v>
      </c>
      <c r="S840" t="str">
        <f>MID(P840,1,108)</f>
        <v>https://gateway-apim-test.vuce.gob.pe/pass-through-https-cert/cp2/gestionduenave-query/1.0/agency/findByRuc?</v>
      </c>
      <c r="T840" t="s">
        <v>149</v>
      </c>
      <c r="U840" t="str">
        <f t="shared" si="93"/>
        <v>https://gateway-apim-test.vuce.gob.pe/pass-through-https-cert/cp2/gestionduenave-query/1.0/agency/findByRuc?</v>
      </c>
      <c r="V840" t="s">
        <v>72</v>
      </c>
    </row>
    <row r="841" spans="2:22" x14ac:dyDescent="0.25">
      <c r="B841" s="45" t="s">
        <v>852</v>
      </c>
      <c r="C841" s="45" t="s">
        <v>22</v>
      </c>
      <c r="D841" s="45" t="s">
        <v>23</v>
      </c>
      <c r="E841" s="45" t="s">
        <v>854</v>
      </c>
      <c r="F841" s="45" t="s">
        <v>129</v>
      </c>
      <c r="G841" s="45" t="s">
        <v>315</v>
      </c>
      <c r="H841" s="45"/>
      <c r="I841" s="45" t="s">
        <v>853</v>
      </c>
      <c r="J841" s="45">
        <v>111</v>
      </c>
      <c r="K841" s="45" t="s">
        <v>132</v>
      </c>
      <c r="L841" s="45" t="s">
        <v>133</v>
      </c>
      <c r="M841" s="45"/>
      <c r="N841" s="45">
        <v>20147907487</v>
      </c>
      <c r="O841" s="45" t="str">
        <f t="shared" si="90"/>
        <v>gestionduenave-query</v>
      </c>
      <c r="P841" s="45" t="s">
        <v>315</v>
      </c>
      <c r="Q841" s="46">
        <f t="shared" si="91"/>
        <v>117</v>
      </c>
      <c r="R841" s="46">
        <f t="shared" si="92"/>
        <v>104</v>
      </c>
      <c r="S841" t="str">
        <f>MID(P841,1,104)</f>
        <v>https://gateway-apim-test.vuce.gob.pe/pass-through-https-cert/cp2/gestionduenave-query/1.0/escalas/1332?</v>
      </c>
      <c r="T841" t="s">
        <v>316</v>
      </c>
      <c r="U841" t="str">
        <f t="shared" si="93"/>
        <v>https://gateway-apim-test.vuce.gob.pe/pass-through-https-cert/cp2/gestionduenave-query/1.0/escalas/1332?</v>
      </c>
      <c r="V841" t="s">
        <v>72</v>
      </c>
    </row>
    <row r="842" spans="2:22" x14ac:dyDescent="0.25">
      <c r="B842" s="45" t="s">
        <v>852</v>
      </c>
      <c r="C842" s="45" t="s">
        <v>22</v>
      </c>
      <c r="D842" s="45" t="s">
        <v>23</v>
      </c>
      <c r="E842" s="45" t="s">
        <v>854</v>
      </c>
      <c r="F842" s="45" t="s">
        <v>129</v>
      </c>
      <c r="G842" s="45" t="s">
        <v>822</v>
      </c>
      <c r="H842" s="45"/>
      <c r="I842" s="45" t="s">
        <v>853</v>
      </c>
      <c r="J842" s="45">
        <v>111</v>
      </c>
      <c r="K842" s="45" t="s">
        <v>132</v>
      </c>
      <c r="L842" s="45" t="s">
        <v>133</v>
      </c>
      <c r="M842" s="45"/>
      <c r="N842" s="45">
        <v>20147907487</v>
      </c>
      <c r="O842" s="45" t="str">
        <f t="shared" si="90"/>
        <v>gestionduenave-query</v>
      </c>
      <c r="P842" s="45" t="s">
        <v>822</v>
      </c>
      <c r="Q842" s="46">
        <f t="shared" si="91"/>
        <v>110</v>
      </c>
      <c r="R842" s="46">
        <f t="shared" si="92"/>
        <v>110</v>
      </c>
      <c r="S842" t="str">
        <f>+P842</f>
        <v>https://gateway-apim-test.vuce.gob.pe/pass-through-https-cert/cp2/gestionduenave-query/1.0/escalas/convoy/1332</v>
      </c>
      <c r="T842" t="s">
        <v>822</v>
      </c>
      <c r="U842" t="str">
        <f t="shared" si="93"/>
        <v>https://gateway-apim-test.vuce.gob.pe/pass-through-https-cert/cp2/gestionduenave-query/1.0/escalas/convoy/1332</v>
      </c>
      <c r="V842" t="s">
        <v>72</v>
      </c>
    </row>
    <row r="843" spans="2:22" x14ac:dyDescent="0.25">
      <c r="B843" s="45" t="s">
        <v>852</v>
      </c>
      <c r="C843" s="45" t="s">
        <v>22</v>
      </c>
      <c r="D843" s="45" t="s">
        <v>23</v>
      </c>
      <c r="E843" s="45" t="s">
        <v>854</v>
      </c>
      <c r="F843" s="45" t="s">
        <v>129</v>
      </c>
      <c r="G843" s="45" t="s">
        <v>858</v>
      </c>
      <c r="H843" s="45"/>
      <c r="I843" s="45" t="s">
        <v>853</v>
      </c>
      <c r="J843" s="45">
        <v>111</v>
      </c>
      <c r="K843" s="45" t="s">
        <v>132</v>
      </c>
      <c r="L843" s="45" t="s">
        <v>133</v>
      </c>
      <c r="M843" s="45"/>
      <c r="N843" s="45">
        <v>20147907487</v>
      </c>
      <c r="O843" s="45" t="str">
        <f t="shared" si="90"/>
        <v>gestionduenave-query</v>
      </c>
      <c r="P843" s="45" t="s">
        <v>858</v>
      </c>
      <c r="Q843" s="46">
        <f t="shared" si="91"/>
        <v>149</v>
      </c>
      <c r="R843" s="46">
        <f t="shared" si="92"/>
        <v>127</v>
      </c>
      <c r="S843" t="str">
        <f>MID(P843,1,127)</f>
        <v>https://gateway-apim-test.vuce.gob.pe/pass-through-https-cert/cp2/gestionduenave-query/1.0/escala-seguimientos/escalaId/1332/7?</v>
      </c>
      <c r="T843" t="s">
        <v>859</v>
      </c>
      <c r="U843" t="str">
        <f t="shared" si="93"/>
        <v>https://gateway-apim-test.vuce.gob.pe/pass-through-https-cert/cp2/gestionduenave-query/1.0/escala-seguimientos/escalaId/1332/7?</v>
      </c>
      <c r="V843" t="s">
        <v>72</v>
      </c>
    </row>
    <row r="844" spans="2:22" x14ac:dyDescent="0.25">
      <c r="B844" s="45" t="s">
        <v>852</v>
      </c>
      <c r="C844" s="45" t="s">
        <v>22</v>
      </c>
      <c r="D844" s="45" t="s">
        <v>23</v>
      </c>
      <c r="E844" s="45" t="s">
        <v>854</v>
      </c>
      <c r="F844" s="45" t="s">
        <v>129</v>
      </c>
      <c r="G844" s="45" t="s">
        <v>339</v>
      </c>
      <c r="H844" s="45"/>
      <c r="I844" s="45" t="s">
        <v>853</v>
      </c>
      <c r="J844" s="45">
        <v>111</v>
      </c>
      <c r="K844" s="45" t="s">
        <v>132</v>
      </c>
      <c r="L844" s="45" t="s">
        <v>133</v>
      </c>
      <c r="M844" s="45"/>
      <c r="N844" s="45">
        <v>20147907487</v>
      </c>
      <c r="O844" s="45" t="str">
        <f t="shared" si="90"/>
        <v>gestionduenave-query</v>
      </c>
      <c r="P844" s="45" t="s">
        <v>339</v>
      </c>
      <c r="Q844" s="46">
        <f t="shared" si="91"/>
        <v>131</v>
      </c>
      <c r="R844" s="46">
        <f t="shared" si="92"/>
        <v>118</v>
      </c>
      <c r="S844" t="str">
        <f>MID(P844,1,118)</f>
        <v>https://gateway-apim-test.vuce.gob.pe/pass-through-https-cert/cp2/gestionduenave-query/1.0/escala-seguimientos/search?</v>
      </c>
      <c r="T844" t="s">
        <v>159</v>
      </c>
      <c r="U844" t="str">
        <f t="shared" si="93"/>
        <v>https://gateway-apim-test.vuce.gob.pe/pass-through-https-cert/cp2/gestionduenave-query/1.0/escala-seguimientos/search?</v>
      </c>
      <c r="V844" t="s">
        <v>72</v>
      </c>
    </row>
    <row r="845" spans="2:22" x14ac:dyDescent="0.25">
      <c r="B845" s="45" t="s">
        <v>852</v>
      </c>
      <c r="C845" s="45" t="s">
        <v>22</v>
      </c>
      <c r="D845" s="45" t="s">
        <v>23</v>
      </c>
      <c r="E845" s="45" t="s">
        <v>856</v>
      </c>
      <c r="F845" s="45" t="s">
        <v>129</v>
      </c>
      <c r="G845" s="45" t="s">
        <v>860</v>
      </c>
      <c r="H845" s="45"/>
      <c r="I845" s="45" t="s">
        <v>853</v>
      </c>
      <c r="J845" s="45">
        <v>111</v>
      </c>
      <c r="K845" s="45" t="s">
        <v>132</v>
      </c>
      <c r="L845" s="45" t="s">
        <v>133</v>
      </c>
      <c r="M845" s="45"/>
      <c r="N845" s="45">
        <v>20147907487</v>
      </c>
      <c r="O845" s="45" t="str">
        <f t="shared" si="90"/>
        <v>gestionduenave-query</v>
      </c>
      <c r="P845" s="45" t="s">
        <v>860</v>
      </c>
      <c r="Q845" s="46">
        <f t="shared" si="91"/>
        <v>146</v>
      </c>
      <c r="R845" s="46">
        <f t="shared" si="92"/>
        <v>118</v>
      </c>
      <c r="S845" t="str">
        <f>MID(P845,1,118)</f>
        <v>https://gateway-apim-test.vuce.gob.pe/pass-through-https-cert/cp2/gestionduenave-query/1.0/escala-seguimientos/search?</v>
      </c>
      <c r="T845" t="s">
        <v>159</v>
      </c>
      <c r="U845" t="str">
        <f t="shared" si="93"/>
        <v>https://gateway-apim-test.vuce.gob.pe/pass-through-https-cert/cp2/gestionduenave-query/1.0/escala-seguimientos/search?</v>
      </c>
      <c r="V845" t="s">
        <v>72</v>
      </c>
    </row>
    <row r="846" spans="2:22" x14ac:dyDescent="0.25">
      <c r="B846" s="45" t="s">
        <v>852</v>
      </c>
      <c r="C846" s="45" t="s">
        <v>22</v>
      </c>
      <c r="D846" s="45" t="s">
        <v>23</v>
      </c>
      <c r="E846" s="45" t="s">
        <v>799</v>
      </c>
      <c r="F846" s="45" t="s">
        <v>129</v>
      </c>
      <c r="G846" s="45" t="s">
        <v>823</v>
      </c>
      <c r="H846" s="45"/>
      <c r="I846" s="45" t="s">
        <v>853</v>
      </c>
      <c r="J846" s="45">
        <v>111</v>
      </c>
      <c r="K846" s="45" t="s">
        <v>132</v>
      </c>
      <c r="L846" s="45" t="s">
        <v>133</v>
      </c>
      <c r="M846" s="45"/>
      <c r="N846" s="45">
        <v>20147907487</v>
      </c>
      <c r="O846" s="45" t="str">
        <f t="shared" si="90"/>
        <v>gestionduenave-query</v>
      </c>
      <c r="P846" s="45" t="s">
        <v>823</v>
      </c>
      <c r="Q846" s="46">
        <f t="shared" si="91"/>
        <v>156</v>
      </c>
      <c r="R846" s="46">
        <f t="shared" si="92"/>
        <v>111</v>
      </c>
      <c r="S846" t="str">
        <f>MID(P846,1,111)</f>
        <v>https://gateway-apim-test.vuce.gob.pe/pass-through-https-cert/cp2/gestionduenave-query/1.0/pasajero/lista/1332?</v>
      </c>
      <c r="T846" t="s">
        <v>824</v>
      </c>
      <c r="U846" t="str">
        <f t="shared" si="93"/>
        <v>https://gateway-apim-test.vuce.gob.pe/pass-through-https-cert/cp2/gestionduenave-query/1.0/pasajero/lista/1332?</v>
      </c>
      <c r="V846" t="s">
        <v>72</v>
      </c>
    </row>
    <row r="847" spans="2:22" x14ac:dyDescent="0.25">
      <c r="B847" s="45" t="s">
        <v>852</v>
      </c>
      <c r="C847" s="45" t="s">
        <v>22</v>
      </c>
      <c r="D847" s="45" t="s">
        <v>23</v>
      </c>
      <c r="E847" s="45" t="s">
        <v>799</v>
      </c>
      <c r="F847" s="45" t="s">
        <v>129</v>
      </c>
      <c r="G847" s="45" t="s">
        <v>825</v>
      </c>
      <c r="H847" s="45"/>
      <c r="I847" s="45" t="s">
        <v>853</v>
      </c>
      <c r="J847" s="45">
        <v>111</v>
      </c>
      <c r="K847" s="45" t="s">
        <v>132</v>
      </c>
      <c r="L847" s="45" t="s">
        <v>133</v>
      </c>
      <c r="M847" s="45"/>
      <c r="N847" s="45">
        <v>20147907487</v>
      </c>
      <c r="O847" s="45" t="str">
        <f t="shared" si="90"/>
        <v>gestionduenave-query</v>
      </c>
      <c r="P847" s="45" t="s">
        <v>825</v>
      </c>
      <c r="Q847" s="46">
        <f t="shared" si="91"/>
        <v>113</v>
      </c>
      <c r="R847" s="46">
        <f t="shared" si="92"/>
        <v>113</v>
      </c>
      <c r="S847" t="str">
        <f>+P847</f>
        <v>https://gateway-apim-test.vuce.gob.pe/pass-through-https-cert/cp2/gestionduenave-query/1.0/patente-sanitaria/1332</v>
      </c>
      <c r="T847" t="s">
        <v>825</v>
      </c>
      <c r="U847" t="str">
        <f t="shared" si="93"/>
        <v>https://gateway-apim-test.vuce.gob.pe/pass-through-https-cert/cp2/gestionduenave-query/1.0/patente-sanitaria/1332</v>
      </c>
      <c r="V847" t="s">
        <v>72</v>
      </c>
    </row>
    <row r="848" spans="2:22" x14ac:dyDescent="0.25">
      <c r="B848" s="45" t="s">
        <v>852</v>
      </c>
      <c r="C848" s="45" t="s">
        <v>22</v>
      </c>
      <c r="D848" s="45" t="s">
        <v>23</v>
      </c>
      <c r="E848" s="45" t="s">
        <v>854</v>
      </c>
      <c r="F848" s="45" t="s">
        <v>163</v>
      </c>
      <c r="G848" s="45" t="s">
        <v>164</v>
      </c>
      <c r="H848" s="45" t="s">
        <v>861</v>
      </c>
      <c r="I848" s="45" t="s">
        <v>853</v>
      </c>
      <c r="J848" s="45">
        <v>111</v>
      </c>
      <c r="K848" s="45" t="s">
        <v>132</v>
      </c>
      <c r="L848" s="45" t="s">
        <v>133</v>
      </c>
      <c r="M848" s="45" t="s">
        <v>145</v>
      </c>
      <c r="N848" s="45">
        <v>20147907487</v>
      </c>
      <c r="O848" s="45" t="str">
        <f t="shared" si="90"/>
        <v>processdue</v>
      </c>
      <c r="P848" s="45" t="s">
        <v>164</v>
      </c>
      <c r="Q848" s="46">
        <f t="shared" si="91"/>
        <v>93</v>
      </c>
      <c r="R848" s="46">
        <f t="shared" si="92"/>
        <v>93</v>
      </c>
      <c r="S848" t="str">
        <f>+P848</f>
        <v>https://gateway-apim-test.vuce.gob.pe/pass-through-https-cert/cp2/processdue/1.0/camunda/init</v>
      </c>
      <c r="T848" t="s">
        <v>164</v>
      </c>
      <c r="U848" t="str">
        <f t="shared" si="93"/>
        <v>https://gateway-apim-test.vuce.gob.pe/pass-through-https-cert/cp2/processdue/1.0/camunda/init</v>
      </c>
      <c r="V848" t="s">
        <v>94</v>
      </c>
    </row>
    <row r="849" spans="2:22" x14ac:dyDescent="0.25">
      <c r="B849" s="45" t="s">
        <v>852</v>
      </c>
      <c r="C849" s="45" t="s">
        <v>22</v>
      </c>
      <c r="D849" s="45" t="s">
        <v>23</v>
      </c>
      <c r="E849" s="45" t="s">
        <v>799</v>
      </c>
      <c r="F849" s="45" t="s">
        <v>129</v>
      </c>
      <c r="G849" s="45" t="s">
        <v>833</v>
      </c>
      <c r="H849" s="45"/>
      <c r="I849" s="45" t="s">
        <v>853</v>
      </c>
      <c r="J849" s="45">
        <v>111</v>
      </c>
      <c r="K849" s="45" t="s">
        <v>132</v>
      </c>
      <c r="L849" s="45" t="s">
        <v>133</v>
      </c>
      <c r="M849" s="45"/>
      <c r="N849" s="45">
        <v>20147907487</v>
      </c>
      <c r="O849" s="45" t="str">
        <f t="shared" si="90"/>
        <v>sp-pagos</v>
      </c>
      <c r="P849" s="45" t="s">
        <v>833</v>
      </c>
      <c r="Q849" s="46">
        <f t="shared" si="91"/>
        <v>111</v>
      </c>
      <c r="R849" s="46">
        <f t="shared" si="92"/>
        <v>97</v>
      </c>
      <c r="S849" t="str">
        <f>MID(P849,1,97)</f>
        <v>https://gateway-apim-test.vuce.gob.pe/pass-through-https-cert/cp2/sp-pagos/1.0/ordenes-pago/1332?</v>
      </c>
      <c r="T849" t="s">
        <v>835</v>
      </c>
      <c r="U849" t="str">
        <f t="shared" si="93"/>
        <v>https://gateway-apim-test.vuce.gob.pe/pass-through-https-cert/cp2/sp-pagos/1.0/ordenes-pago/1332?</v>
      </c>
      <c r="V849" t="s">
        <v>100</v>
      </c>
    </row>
    <row r="850" spans="2:22" x14ac:dyDescent="0.25">
      <c r="B850" s="45" t="s">
        <v>852</v>
      </c>
      <c r="C850" s="45" t="s">
        <v>22</v>
      </c>
      <c r="D850" s="45" t="s">
        <v>23</v>
      </c>
      <c r="E850" s="45" t="s">
        <v>799</v>
      </c>
      <c r="F850" s="45" t="s">
        <v>129</v>
      </c>
      <c r="G850" s="45" t="s">
        <v>833</v>
      </c>
      <c r="H850" s="45"/>
      <c r="I850" s="45" t="s">
        <v>853</v>
      </c>
      <c r="J850" s="45">
        <v>111</v>
      </c>
      <c r="K850" s="45" t="s">
        <v>132</v>
      </c>
      <c r="L850" s="45" t="s">
        <v>133</v>
      </c>
      <c r="M850" s="45"/>
      <c r="N850" s="45">
        <v>20147907487</v>
      </c>
      <c r="O850" s="45" t="str">
        <f t="shared" si="90"/>
        <v>sp-pagos</v>
      </c>
      <c r="P850" s="45" t="s">
        <v>833</v>
      </c>
      <c r="Q850" s="46">
        <f t="shared" si="91"/>
        <v>111</v>
      </c>
      <c r="R850" s="46">
        <f t="shared" si="92"/>
        <v>97</v>
      </c>
      <c r="S850" t="str">
        <f>MID(P850,1,97)</f>
        <v>https://gateway-apim-test.vuce.gob.pe/pass-through-https-cert/cp2/sp-pagos/1.0/ordenes-pago/1332?</v>
      </c>
      <c r="T850" t="s">
        <v>835</v>
      </c>
      <c r="U850" t="str">
        <f t="shared" si="93"/>
        <v>https://gateway-apim-test.vuce.gob.pe/pass-through-https-cert/cp2/sp-pagos/1.0/ordenes-pago/1332?</v>
      </c>
      <c r="V850" t="s">
        <v>100</v>
      </c>
    </row>
    <row r="851" spans="2:22" x14ac:dyDescent="0.25">
      <c r="B851" s="45" t="s">
        <v>852</v>
      </c>
      <c r="C851" s="45" t="s">
        <v>22</v>
      </c>
      <c r="D851" s="45" t="s">
        <v>23</v>
      </c>
      <c r="E851" s="45" t="s">
        <v>799</v>
      </c>
      <c r="F851" s="45" t="s">
        <v>129</v>
      </c>
      <c r="G851" s="45" t="s">
        <v>850</v>
      </c>
      <c r="H851" s="45"/>
      <c r="I851" s="45" t="s">
        <v>853</v>
      </c>
      <c r="J851" s="45">
        <v>111</v>
      </c>
      <c r="K851" s="45" t="s">
        <v>132</v>
      </c>
      <c r="L851" s="45" t="s">
        <v>133</v>
      </c>
      <c r="M851" s="45"/>
      <c r="N851" s="45">
        <v>20147907487</v>
      </c>
      <c r="O851" s="45" t="str">
        <f t="shared" si="90"/>
        <v>tramiteyrectificacion-query</v>
      </c>
      <c r="P851" s="45" t="s">
        <v>850</v>
      </c>
      <c r="Q851" s="46">
        <f t="shared" si="91"/>
        <v>145</v>
      </c>
      <c r="R851" s="46">
        <f t="shared" si="92"/>
        <v>132</v>
      </c>
      <c r="S851" t="str">
        <f>MID(P851,1,132)</f>
        <v>https://gateway-apim-test.vuce.gob.pe/pass-through-https-cert/cp2/tramiteyrectificacion-query/1.0/tramites/escala/1332/documento/93?</v>
      </c>
      <c r="T851" t="s">
        <v>851</v>
      </c>
      <c r="U851" t="str">
        <f t="shared" si="93"/>
        <v>https://gateway-apim-test.vuce.gob.pe/pass-through-https-cert/cp2/tramiteyrectificacion-query/1.0/tramites/escala/1332/documento/93?</v>
      </c>
      <c r="V851" t="s">
        <v>120</v>
      </c>
    </row>
    <row r="852" spans="2:22" x14ac:dyDescent="0.25">
      <c r="B852" s="45" t="s">
        <v>852</v>
      </c>
      <c r="C852" s="45" t="s">
        <v>22</v>
      </c>
      <c r="D852" s="45" t="s">
        <v>23</v>
      </c>
      <c r="E852" s="45" t="s">
        <v>799</v>
      </c>
      <c r="F852" s="45" t="s">
        <v>129</v>
      </c>
      <c r="G852" s="45" t="s">
        <v>850</v>
      </c>
      <c r="H852" s="45"/>
      <c r="I852" s="45" t="s">
        <v>853</v>
      </c>
      <c r="J852" s="45">
        <v>111</v>
      </c>
      <c r="K852" s="45" t="s">
        <v>132</v>
      </c>
      <c r="L852" s="45" t="s">
        <v>133</v>
      </c>
      <c r="M852" s="45"/>
      <c r="N852" s="45">
        <v>20147907487</v>
      </c>
      <c r="O852" s="45" t="str">
        <f t="shared" si="90"/>
        <v>tramiteyrectificacion-query</v>
      </c>
      <c r="P852" s="45" t="s">
        <v>850</v>
      </c>
      <c r="Q852" s="46">
        <f t="shared" si="91"/>
        <v>145</v>
      </c>
      <c r="R852" s="46">
        <f t="shared" si="92"/>
        <v>132</v>
      </c>
      <c r="S852" t="str">
        <f>MID(P852,1,132)</f>
        <v>https://gateway-apim-test.vuce.gob.pe/pass-through-https-cert/cp2/tramiteyrectificacion-query/1.0/tramites/escala/1332/documento/93?</v>
      </c>
      <c r="T852" t="s">
        <v>851</v>
      </c>
      <c r="U852" t="str">
        <f t="shared" si="93"/>
        <v>https://gateway-apim-test.vuce.gob.pe/pass-through-https-cert/cp2/tramiteyrectificacion-query/1.0/tramites/escala/1332/documento/93?</v>
      </c>
      <c r="V852" t="s">
        <v>120</v>
      </c>
    </row>
    <row r="853" spans="2:22" x14ac:dyDescent="0.25">
      <c r="B853" s="45" t="s">
        <v>852</v>
      </c>
      <c r="C853" s="45" t="s">
        <v>22</v>
      </c>
      <c r="D853" s="45" t="s">
        <v>23</v>
      </c>
      <c r="E853" s="45" t="s">
        <v>854</v>
      </c>
      <c r="F853" s="45" t="s">
        <v>129</v>
      </c>
      <c r="G853" s="45" t="s">
        <v>850</v>
      </c>
      <c r="H853" s="45"/>
      <c r="I853" s="45" t="s">
        <v>853</v>
      </c>
      <c r="J853" s="45">
        <v>111</v>
      </c>
      <c r="K853" s="45" t="s">
        <v>132</v>
      </c>
      <c r="L853" s="45" t="s">
        <v>133</v>
      </c>
      <c r="M853" s="45"/>
      <c r="N853" s="45">
        <v>20147907487</v>
      </c>
      <c r="O853" s="45" t="str">
        <f t="shared" si="90"/>
        <v>tramiteyrectificacion-query</v>
      </c>
      <c r="P853" s="45" t="s">
        <v>850</v>
      </c>
      <c r="Q853" s="46">
        <f t="shared" si="91"/>
        <v>145</v>
      </c>
      <c r="R853" s="46">
        <f t="shared" si="92"/>
        <v>132</v>
      </c>
      <c r="S853" t="str">
        <f>MID(P853,1,132)</f>
        <v>https://gateway-apim-test.vuce.gob.pe/pass-through-https-cert/cp2/tramiteyrectificacion-query/1.0/tramites/escala/1332/documento/93?</v>
      </c>
      <c r="T853" t="s">
        <v>851</v>
      </c>
      <c r="U853" t="str">
        <f t="shared" si="93"/>
        <v>https://gateway-apim-test.vuce.gob.pe/pass-through-https-cert/cp2/tramiteyrectificacion-query/1.0/tramites/escala/1332/documento/93?</v>
      </c>
      <c r="V853" t="s">
        <v>120</v>
      </c>
    </row>
    <row r="854" spans="2:22" x14ac:dyDescent="0.25">
      <c r="B854" s="45" t="s">
        <v>862</v>
      </c>
      <c r="C854" s="45" t="s">
        <v>22</v>
      </c>
      <c r="D854" s="45" t="s">
        <v>23</v>
      </c>
      <c r="E854" s="45" t="s">
        <v>863</v>
      </c>
      <c r="F854" s="45" t="s">
        <v>25</v>
      </c>
      <c r="G854" s="45" t="s">
        <v>26</v>
      </c>
      <c r="H854" s="45" t="s">
        <v>27</v>
      </c>
      <c r="I854" s="45" t="s">
        <v>864</v>
      </c>
      <c r="J854" s="45">
        <v>101</v>
      </c>
      <c r="K854" s="45" t="s">
        <v>29</v>
      </c>
      <c r="L854" s="45" t="s">
        <v>30</v>
      </c>
      <c r="M854" s="45" t="s">
        <v>31</v>
      </c>
      <c r="N854" s="45">
        <v>20100010136</v>
      </c>
      <c r="O854" s="45" t="str">
        <f t="shared" si="90"/>
        <v>cambioagenciatripulante-query</v>
      </c>
      <c r="P854" s="45" t="s">
        <v>26</v>
      </c>
      <c r="Q854" s="46">
        <f t="shared" si="91"/>
        <v>123</v>
      </c>
      <c r="R854" s="46">
        <f t="shared" si="92"/>
        <v>123</v>
      </c>
      <c r="S854" t="str">
        <f>+P854</f>
        <v xml:space="preserve"> https://gateway-apim-test.vuce.gob.pe/pass-through-https-cert/cp2/cambioagenciatripulante-query/1.0/tripulante/lista/2180 </v>
      </c>
      <c r="T854" t="s">
        <v>26</v>
      </c>
      <c r="U854" t="str">
        <f t="shared" si="93"/>
        <v>https://gateway-apim-test.vuce.gob.pe/pass-through-https-cert/cp2/cambioagenciatripulante-query/1.0/tripulante/lista/2180</v>
      </c>
      <c r="V854" t="s">
        <v>32</v>
      </c>
    </row>
    <row r="855" spans="2:22" x14ac:dyDescent="0.25">
      <c r="B855" s="45" t="s">
        <v>862</v>
      </c>
      <c r="C855" s="45" t="s">
        <v>22</v>
      </c>
      <c r="D855" s="45" t="s">
        <v>23</v>
      </c>
      <c r="E855" s="45" t="s">
        <v>865</v>
      </c>
      <c r="F855" s="45" t="s">
        <v>25</v>
      </c>
      <c r="G855" s="45" t="s">
        <v>866</v>
      </c>
      <c r="H855" s="45" t="s">
        <v>27</v>
      </c>
      <c r="I855" s="45" t="s">
        <v>864</v>
      </c>
      <c r="J855" s="45">
        <v>101</v>
      </c>
      <c r="K855" s="45" t="s">
        <v>29</v>
      </c>
      <c r="L855" s="45" t="s">
        <v>30</v>
      </c>
      <c r="M855" s="45" t="s">
        <v>31</v>
      </c>
      <c r="N855" s="45">
        <v>20100010136</v>
      </c>
      <c r="O855" s="45" t="str">
        <f t="shared" si="90"/>
        <v>comunes-query</v>
      </c>
      <c r="P855" s="45" t="s">
        <v>866</v>
      </c>
      <c r="Q855" s="46">
        <f t="shared" si="91"/>
        <v>118</v>
      </c>
      <c r="R855" s="46">
        <f t="shared" si="92"/>
        <v>105</v>
      </c>
      <c r="S855" t="str">
        <f>MID(P855,1,105)</f>
        <v xml:space="preserve"> https://gateway-apim-test.vuce.gob.pe/pass-through-https-cert/cp2/comunes-query/1.0/documentos-adjuntos?</v>
      </c>
      <c r="T855" t="s">
        <v>46</v>
      </c>
      <c r="U855" t="str">
        <f t="shared" si="93"/>
        <v>https://gateway-apim-test.vuce.gob.pe/pass-through-https-cert/cp2/comunes-query/1.0/documentos-adjuntos?</v>
      </c>
      <c r="V855" t="s">
        <v>39</v>
      </c>
    </row>
    <row r="856" spans="2:22" x14ac:dyDescent="0.25">
      <c r="B856" s="45" t="s">
        <v>862</v>
      </c>
      <c r="C856" s="45" t="s">
        <v>22</v>
      </c>
      <c r="D856" s="45" t="s">
        <v>23</v>
      </c>
      <c r="E856" s="45" t="s">
        <v>863</v>
      </c>
      <c r="F856" s="45" t="s">
        <v>25</v>
      </c>
      <c r="G856" s="45" t="s">
        <v>404</v>
      </c>
      <c r="H856" s="45" t="s">
        <v>27</v>
      </c>
      <c r="I856" s="45" t="s">
        <v>864</v>
      </c>
      <c r="J856" s="45">
        <v>101</v>
      </c>
      <c r="K856" s="45" t="s">
        <v>29</v>
      </c>
      <c r="L856" s="45" t="s">
        <v>30</v>
      </c>
      <c r="M856" s="45" t="s">
        <v>31</v>
      </c>
      <c r="N856" s="45">
        <v>20100010136</v>
      </c>
      <c r="O856" s="45" t="str">
        <f t="shared" si="90"/>
        <v>comunes-query</v>
      </c>
      <c r="P856" s="45" t="s">
        <v>404</v>
      </c>
      <c r="Q856" s="46">
        <f t="shared" si="91"/>
        <v>114</v>
      </c>
      <c r="R856" s="46">
        <f t="shared" si="92"/>
        <v>102</v>
      </c>
      <c r="S856" t="str">
        <f>MID(P856,1,102)</f>
        <v xml:space="preserve"> https://gateway-apim-test.vuce.gob.pe/pass-through-https-cert/cp2/comunes-query/1.0/master/allByCode?</v>
      </c>
      <c r="T856" t="s">
        <v>179</v>
      </c>
      <c r="U856" t="str">
        <f t="shared" si="93"/>
        <v>https://gateway-apim-test.vuce.gob.pe/pass-through-https-cert/cp2/comunes-query/1.0/master/allByCode?</v>
      </c>
      <c r="V856" t="s">
        <v>39</v>
      </c>
    </row>
    <row r="857" spans="2:22" x14ac:dyDescent="0.25">
      <c r="B857" s="45" t="s">
        <v>862</v>
      </c>
      <c r="C857" s="45" t="s">
        <v>22</v>
      </c>
      <c r="D857" s="45" t="s">
        <v>23</v>
      </c>
      <c r="E857" s="45" t="s">
        <v>863</v>
      </c>
      <c r="F857" s="45" t="s">
        <v>25</v>
      </c>
      <c r="G857" s="45" t="s">
        <v>404</v>
      </c>
      <c r="H857" s="45" t="s">
        <v>27</v>
      </c>
      <c r="I857" s="45" t="s">
        <v>864</v>
      </c>
      <c r="J857" s="45">
        <v>101</v>
      </c>
      <c r="K857" s="45" t="s">
        <v>29</v>
      </c>
      <c r="L857" s="45" t="s">
        <v>30</v>
      </c>
      <c r="M857" s="45" t="s">
        <v>31</v>
      </c>
      <c r="N857" s="45">
        <v>20100010136</v>
      </c>
      <c r="O857" s="45" t="str">
        <f t="shared" si="90"/>
        <v>comunes-query</v>
      </c>
      <c r="P857" s="45" t="s">
        <v>404</v>
      </c>
      <c r="Q857" s="46">
        <f t="shared" si="91"/>
        <v>114</v>
      </c>
      <c r="R857" s="46">
        <f t="shared" si="92"/>
        <v>102</v>
      </c>
      <c r="S857" t="str">
        <f>MID(P857,1,102)</f>
        <v xml:space="preserve"> https://gateway-apim-test.vuce.gob.pe/pass-through-https-cert/cp2/comunes-query/1.0/master/allByCode?</v>
      </c>
      <c r="T857" t="s">
        <v>179</v>
      </c>
      <c r="U857" t="str">
        <f t="shared" si="93"/>
        <v>https://gateway-apim-test.vuce.gob.pe/pass-through-https-cert/cp2/comunes-query/1.0/master/allByCode?</v>
      </c>
      <c r="V857" t="s">
        <v>39</v>
      </c>
    </row>
    <row r="858" spans="2:22" x14ac:dyDescent="0.25">
      <c r="B858" s="45" t="s">
        <v>862</v>
      </c>
      <c r="C858" s="45" t="s">
        <v>22</v>
      </c>
      <c r="D858" s="45" t="s">
        <v>23</v>
      </c>
      <c r="E858" s="45" t="s">
        <v>863</v>
      </c>
      <c r="F858" s="45" t="s">
        <v>25</v>
      </c>
      <c r="G858" s="45" t="s">
        <v>404</v>
      </c>
      <c r="H858" s="45" t="s">
        <v>27</v>
      </c>
      <c r="I858" s="45" t="s">
        <v>864</v>
      </c>
      <c r="J858" s="45">
        <v>101</v>
      </c>
      <c r="K858" s="45" t="s">
        <v>29</v>
      </c>
      <c r="L858" s="45" t="s">
        <v>30</v>
      </c>
      <c r="M858" s="45" t="s">
        <v>31</v>
      </c>
      <c r="N858" s="45">
        <v>20100010136</v>
      </c>
      <c r="O858" s="45" t="str">
        <f t="shared" si="90"/>
        <v>comunes-query</v>
      </c>
      <c r="P858" s="45" t="s">
        <v>404</v>
      </c>
      <c r="Q858" s="46">
        <f t="shared" si="91"/>
        <v>114</v>
      </c>
      <c r="R858" s="46">
        <f t="shared" si="92"/>
        <v>102</v>
      </c>
      <c r="S858" t="str">
        <f>MID(P858,1,102)</f>
        <v xml:space="preserve"> https://gateway-apim-test.vuce.gob.pe/pass-through-https-cert/cp2/comunes-query/1.0/master/allByCode?</v>
      </c>
      <c r="T858" t="s">
        <v>179</v>
      </c>
      <c r="U858" t="str">
        <f t="shared" si="93"/>
        <v>https://gateway-apim-test.vuce.gob.pe/pass-through-https-cert/cp2/comunes-query/1.0/master/allByCode?</v>
      </c>
      <c r="V858" t="s">
        <v>39</v>
      </c>
    </row>
    <row r="859" spans="2:22" x14ac:dyDescent="0.25">
      <c r="B859" s="45" t="s">
        <v>862</v>
      </c>
      <c r="C859" s="45" t="s">
        <v>22</v>
      </c>
      <c r="D859" s="45" t="s">
        <v>23</v>
      </c>
      <c r="E859" s="45" t="s">
        <v>865</v>
      </c>
      <c r="F859" s="45" t="s">
        <v>25</v>
      </c>
      <c r="G859" s="45" t="s">
        <v>54</v>
      </c>
      <c r="H859" s="45" t="s">
        <v>27</v>
      </c>
      <c r="I859" s="45" t="s">
        <v>864</v>
      </c>
      <c r="J859" s="45">
        <v>101</v>
      </c>
      <c r="K859" s="45" t="s">
        <v>29</v>
      </c>
      <c r="L859" s="45" t="s">
        <v>30</v>
      </c>
      <c r="M859" s="45" t="s">
        <v>31</v>
      </c>
      <c r="N859" s="45">
        <v>20100010136</v>
      </c>
      <c r="O859" s="45" t="str">
        <f t="shared" si="90"/>
        <v>comunes-query</v>
      </c>
      <c r="P859" s="45" t="s">
        <v>54</v>
      </c>
      <c r="Q859" s="46">
        <f t="shared" si="91"/>
        <v>160</v>
      </c>
      <c r="R859" s="46">
        <f t="shared" si="92"/>
        <v>114</v>
      </c>
      <c r="S859" t="str">
        <f>MID(P859,1,114)</f>
        <v xml:space="preserve"> https://gateway-apim-test.vuce.gob.pe/pass-through-https-cert/cp2/comunes-query/1.0/master/allByCodeAndAttribute?</v>
      </c>
      <c r="T859" t="s">
        <v>48</v>
      </c>
      <c r="U859" t="str">
        <f t="shared" si="93"/>
        <v>https://gateway-apim-test.vuce.gob.pe/pass-through-https-cert/cp2/comunes-query/1.0/master/allByCodeAndAttribute?</v>
      </c>
      <c r="V859" t="s">
        <v>39</v>
      </c>
    </row>
    <row r="860" spans="2:22" x14ac:dyDescent="0.25">
      <c r="B860" s="45" t="s">
        <v>862</v>
      </c>
      <c r="C860" s="45" t="s">
        <v>22</v>
      </c>
      <c r="D860" s="45" t="s">
        <v>23</v>
      </c>
      <c r="E860" s="45" t="s">
        <v>867</v>
      </c>
      <c r="F860" s="45" t="s">
        <v>25</v>
      </c>
      <c r="G860" s="45" t="s">
        <v>55</v>
      </c>
      <c r="H860" s="45" t="s">
        <v>27</v>
      </c>
      <c r="I860" s="45" t="s">
        <v>864</v>
      </c>
      <c r="J860" s="45">
        <v>101</v>
      </c>
      <c r="K860" s="45" t="s">
        <v>29</v>
      </c>
      <c r="L860" s="45" t="s">
        <v>30</v>
      </c>
      <c r="M860" s="45" t="s">
        <v>31</v>
      </c>
      <c r="N860" s="45">
        <v>20100010136</v>
      </c>
      <c r="O860" s="45" t="str">
        <f t="shared" si="90"/>
        <v>comunes-query</v>
      </c>
      <c r="P860" s="45" t="s">
        <v>55</v>
      </c>
      <c r="Q860" s="46">
        <f t="shared" si="91"/>
        <v>156</v>
      </c>
      <c r="R860" s="46">
        <f t="shared" si="92"/>
        <v>116</v>
      </c>
      <c r="S860" s="21" t="str">
        <f t="shared" ref="S860:S865" si="94">MID(P860,1,116)</f>
        <v xml:space="preserve"> https://gateway-apim-test.vuce.gob.pe/pass-through-https-cert/cp2/comunes-query/1.0/master/allByCodeAndDescription?</v>
      </c>
      <c r="T860" t="s">
        <v>56</v>
      </c>
      <c r="U860" t="str">
        <f t="shared" si="93"/>
        <v>https://gateway-apim-test.vuce.gob.pe/pass-through-https-cert/cp2/comunes-query/1.0/master/allByCodeAndDescription?</v>
      </c>
      <c r="V860" t="s">
        <v>39</v>
      </c>
    </row>
    <row r="861" spans="2:22" x14ac:dyDescent="0.25">
      <c r="B861" s="45" t="s">
        <v>862</v>
      </c>
      <c r="C861" s="45" t="s">
        <v>22</v>
      </c>
      <c r="D861" s="45" t="s">
        <v>23</v>
      </c>
      <c r="E861" s="45" t="s">
        <v>868</v>
      </c>
      <c r="F861" s="45" t="s">
        <v>25</v>
      </c>
      <c r="G861" s="45" t="s">
        <v>55</v>
      </c>
      <c r="H861" s="45" t="s">
        <v>27</v>
      </c>
      <c r="I861" s="45" t="s">
        <v>864</v>
      </c>
      <c r="J861" s="45">
        <v>101</v>
      </c>
      <c r="K861" s="45" t="s">
        <v>29</v>
      </c>
      <c r="L861" s="45" t="s">
        <v>30</v>
      </c>
      <c r="M861" s="45" t="s">
        <v>31</v>
      </c>
      <c r="N861" s="45">
        <v>20100010136</v>
      </c>
      <c r="O861" s="45" t="str">
        <f t="shared" si="90"/>
        <v>comunes-query</v>
      </c>
      <c r="P861" s="45" t="s">
        <v>55</v>
      </c>
      <c r="Q861" s="46">
        <f t="shared" si="91"/>
        <v>156</v>
      </c>
      <c r="R861" s="46">
        <f t="shared" si="92"/>
        <v>116</v>
      </c>
      <c r="S861" s="21" t="str">
        <f t="shared" si="94"/>
        <v xml:space="preserve"> https://gateway-apim-test.vuce.gob.pe/pass-through-https-cert/cp2/comunes-query/1.0/master/allByCodeAndDescription?</v>
      </c>
      <c r="T861" t="s">
        <v>56</v>
      </c>
      <c r="U861" t="str">
        <f t="shared" si="93"/>
        <v>https://gateway-apim-test.vuce.gob.pe/pass-through-https-cert/cp2/comunes-query/1.0/master/allByCodeAndDescription?</v>
      </c>
      <c r="V861" t="s">
        <v>39</v>
      </c>
    </row>
    <row r="862" spans="2:22" x14ac:dyDescent="0.25">
      <c r="B862" s="45" t="s">
        <v>862</v>
      </c>
      <c r="C862" s="45" t="s">
        <v>22</v>
      </c>
      <c r="D862" s="45" t="s">
        <v>23</v>
      </c>
      <c r="E862" s="45" t="s">
        <v>869</v>
      </c>
      <c r="F862" s="45" t="s">
        <v>25</v>
      </c>
      <c r="G862" s="45" t="s">
        <v>55</v>
      </c>
      <c r="H862" s="45" t="s">
        <v>27</v>
      </c>
      <c r="I862" s="45" t="s">
        <v>864</v>
      </c>
      <c r="J862" s="45">
        <v>101</v>
      </c>
      <c r="K862" s="45" t="s">
        <v>29</v>
      </c>
      <c r="L862" s="45" t="s">
        <v>30</v>
      </c>
      <c r="M862" s="45" t="s">
        <v>31</v>
      </c>
      <c r="N862" s="45">
        <v>20100010136</v>
      </c>
      <c r="O862" s="45" t="str">
        <f t="shared" si="90"/>
        <v>comunes-query</v>
      </c>
      <c r="P862" s="45" t="s">
        <v>55</v>
      </c>
      <c r="Q862" s="46">
        <f t="shared" si="91"/>
        <v>156</v>
      </c>
      <c r="R862" s="46">
        <f t="shared" si="92"/>
        <v>116</v>
      </c>
      <c r="S862" s="21" t="str">
        <f t="shared" si="94"/>
        <v xml:space="preserve"> https://gateway-apim-test.vuce.gob.pe/pass-through-https-cert/cp2/comunes-query/1.0/master/allByCodeAndDescription?</v>
      </c>
      <c r="T862" t="s">
        <v>56</v>
      </c>
      <c r="U862" t="str">
        <f t="shared" si="93"/>
        <v>https://gateway-apim-test.vuce.gob.pe/pass-through-https-cert/cp2/comunes-query/1.0/master/allByCodeAndDescription?</v>
      </c>
      <c r="V862" t="s">
        <v>39</v>
      </c>
    </row>
    <row r="863" spans="2:22" x14ac:dyDescent="0.25">
      <c r="B863" s="45" t="s">
        <v>862</v>
      </c>
      <c r="C863" s="45" t="s">
        <v>22</v>
      </c>
      <c r="D863" s="45" t="s">
        <v>23</v>
      </c>
      <c r="E863" s="45" t="s">
        <v>870</v>
      </c>
      <c r="F863" s="45" t="s">
        <v>25</v>
      </c>
      <c r="G863" s="45" t="s">
        <v>55</v>
      </c>
      <c r="H863" s="45" t="s">
        <v>27</v>
      </c>
      <c r="I863" s="45" t="s">
        <v>864</v>
      </c>
      <c r="J863" s="45">
        <v>101</v>
      </c>
      <c r="K863" s="45" t="s">
        <v>29</v>
      </c>
      <c r="L863" s="45" t="s">
        <v>30</v>
      </c>
      <c r="M863" s="45" t="s">
        <v>31</v>
      </c>
      <c r="N863" s="45">
        <v>20100010136</v>
      </c>
      <c r="O863" s="45" t="str">
        <f t="shared" si="90"/>
        <v>comunes-query</v>
      </c>
      <c r="P863" s="45" t="s">
        <v>55</v>
      </c>
      <c r="Q863" s="46">
        <f t="shared" si="91"/>
        <v>156</v>
      </c>
      <c r="R863" s="46">
        <f t="shared" si="92"/>
        <v>116</v>
      </c>
      <c r="S863" s="21" t="str">
        <f t="shared" si="94"/>
        <v xml:space="preserve"> https://gateway-apim-test.vuce.gob.pe/pass-through-https-cert/cp2/comunes-query/1.0/master/allByCodeAndDescription?</v>
      </c>
      <c r="T863" t="s">
        <v>56</v>
      </c>
      <c r="U863" t="str">
        <f t="shared" si="93"/>
        <v>https://gateway-apim-test.vuce.gob.pe/pass-through-https-cert/cp2/comunes-query/1.0/master/allByCodeAndDescription?</v>
      </c>
      <c r="V863" t="s">
        <v>39</v>
      </c>
    </row>
    <row r="864" spans="2:22" x14ac:dyDescent="0.25">
      <c r="B864" s="45" t="s">
        <v>862</v>
      </c>
      <c r="C864" s="45" t="s">
        <v>22</v>
      </c>
      <c r="D864" s="45" t="s">
        <v>23</v>
      </c>
      <c r="E864" s="45" t="s">
        <v>871</v>
      </c>
      <c r="F864" s="45" t="s">
        <v>25</v>
      </c>
      <c r="G864" s="45" t="s">
        <v>55</v>
      </c>
      <c r="H864" s="45" t="s">
        <v>27</v>
      </c>
      <c r="I864" s="45" t="s">
        <v>864</v>
      </c>
      <c r="J864" s="45">
        <v>101</v>
      </c>
      <c r="K864" s="45" t="s">
        <v>29</v>
      </c>
      <c r="L864" s="45" t="s">
        <v>30</v>
      </c>
      <c r="M864" s="45" t="s">
        <v>31</v>
      </c>
      <c r="N864" s="45">
        <v>20100010136</v>
      </c>
      <c r="O864" s="45" t="str">
        <f t="shared" si="90"/>
        <v>comunes-query</v>
      </c>
      <c r="P864" s="45" t="s">
        <v>55</v>
      </c>
      <c r="Q864" s="46">
        <f t="shared" si="91"/>
        <v>156</v>
      </c>
      <c r="R864" s="46">
        <f t="shared" si="92"/>
        <v>116</v>
      </c>
      <c r="S864" s="21" t="str">
        <f t="shared" si="94"/>
        <v xml:space="preserve"> https://gateway-apim-test.vuce.gob.pe/pass-through-https-cert/cp2/comunes-query/1.0/master/allByCodeAndDescription?</v>
      </c>
      <c r="T864" t="s">
        <v>56</v>
      </c>
      <c r="U864" t="str">
        <f t="shared" si="93"/>
        <v>https://gateway-apim-test.vuce.gob.pe/pass-through-https-cert/cp2/comunes-query/1.0/master/allByCodeAndDescription?</v>
      </c>
      <c r="V864" t="s">
        <v>39</v>
      </c>
    </row>
    <row r="865" spans="2:22" x14ac:dyDescent="0.25">
      <c r="B865" s="45" t="s">
        <v>862</v>
      </c>
      <c r="C865" s="45" t="s">
        <v>22</v>
      </c>
      <c r="D865" s="45" t="s">
        <v>23</v>
      </c>
      <c r="E865" s="45" t="s">
        <v>872</v>
      </c>
      <c r="F865" s="45" t="s">
        <v>25</v>
      </c>
      <c r="G865" s="45" t="s">
        <v>55</v>
      </c>
      <c r="H865" s="45" t="s">
        <v>27</v>
      </c>
      <c r="I865" s="45" t="s">
        <v>864</v>
      </c>
      <c r="J865" s="45">
        <v>101</v>
      </c>
      <c r="K865" s="45" t="s">
        <v>29</v>
      </c>
      <c r="L865" s="45" t="s">
        <v>30</v>
      </c>
      <c r="M865" s="45" t="s">
        <v>31</v>
      </c>
      <c r="N865" s="45">
        <v>20100010136</v>
      </c>
      <c r="O865" s="45" t="str">
        <f t="shared" si="90"/>
        <v>comunes-query</v>
      </c>
      <c r="P865" s="45" t="s">
        <v>55</v>
      </c>
      <c r="Q865" s="46">
        <f t="shared" si="91"/>
        <v>156</v>
      </c>
      <c r="R865" s="46">
        <f t="shared" si="92"/>
        <v>116</v>
      </c>
      <c r="S865" s="21" t="str">
        <f t="shared" si="94"/>
        <v xml:space="preserve"> https://gateway-apim-test.vuce.gob.pe/pass-through-https-cert/cp2/comunes-query/1.0/master/allByCodeAndDescription?</v>
      </c>
      <c r="T865" t="s">
        <v>56</v>
      </c>
      <c r="U865" t="str">
        <f t="shared" si="93"/>
        <v>https://gateway-apim-test.vuce.gob.pe/pass-through-https-cert/cp2/comunes-query/1.0/master/allByCodeAndDescription?</v>
      </c>
      <c r="V865" t="s">
        <v>39</v>
      </c>
    </row>
    <row r="866" spans="2:22" x14ac:dyDescent="0.25">
      <c r="B866" s="45" t="s">
        <v>862</v>
      </c>
      <c r="C866" s="45" t="s">
        <v>22</v>
      </c>
      <c r="D866" s="45" t="s">
        <v>23</v>
      </c>
      <c r="E866" s="45" t="s">
        <v>865</v>
      </c>
      <c r="F866" s="45" t="s">
        <v>61</v>
      </c>
      <c r="G866" s="45" t="s">
        <v>62</v>
      </c>
      <c r="H866" s="45" t="s">
        <v>27</v>
      </c>
      <c r="I866" s="45" t="s">
        <v>864</v>
      </c>
      <c r="J866" s="45">
        <v>101</v>
      </c>
      <c r="K866" s="45" t="s">
        <v>29</v>
      </c>
      <c r="L866" s="45" t="s">
        <v>30</v>
      </c>
      <c r="M866" s="45" t="s">
        <v>873</v>
      </c>
      <c r="N866" s="45">
        <v>20100010136</v>
      </c>
      <c r="O866" s="45" t="str">
        <f t="shared" si="90"/>
        <v>escaladocumento-command</v>
      </c>
      <c r="P866" s="45" t="s">
        <v>62</v>
      </c>
      <c r="Q866" s="46">
        <f t="shared" si="91"/>
        <v>113</v>
      </c>
      <c r="R866" s="46">
        <f t="shared" si="92"/>
        <v>113</v>
      </c>
      <c r="S866" t="str">
        <f>+P866</f>
        <v xml:space="preserve"> https://gateway-apim-test.vuce.gob.pe/pass-through-https-cert/cp2/escaladocumento-command/1.0/escala-documentos </v>
      </c>
      <c r="T866" t="s">
        <v>62</v>
      </c>
      <c r="U866" t="str">
        <f t="shared" si="93"/>
        <v>https://gateway-apim-test.vuce.gob.pe/pass-through-https-cert/cp2/escaladocumento-command/1.0/escala-documentos</v>
      </c>
      <c r="V866" t="s">
        <v>64</v>
      </c>
    </row>
    <row r="867" spans="2:22" x14ac:dyDescent="0.25">
      <c r="B867" s="45" t="s">
        <v>862</v>
      </c>
      <c r="C867" s="45" t="s">
        <v>22</v>
      </c>
      <c r="D867" s="45" t="s">
        <v>23</v>
      </c>
      <c r="E867" s="45" t="s">
        <v>865</v>
      </c>
      <c r="F867" s="45" t="s">
        <v>25</v>
      </c>
      <c r="G867" s="45" t="s">
        <v>874</v>
      </c>
      <c r="H867" s="45" t="s">
        <v>27</v>
      </c>
      <c r="I867" s="45" t="s">
        <v>864</v>
      </c>
      <c r="J867" s="45">
        <v>101</v>
      </c>
      <c r="K867" s="45" t="s">
        <v>29</v>
      </c>
      <c r="L867" s="45" t="s">
        <v>30</v>
      </c>
      <c r="M867" s="45" t="s">
        <v>31</v>
      </c>
      <c r="N867" s="45">
        <v>20100010136</v>
      </c>
      <c r="O867" s="45" t="str">
        <f t="shared" si="90"/>
        <v>escaladocumento-query</v>
      </c>
      <c r="P867" s="45" t="s">
        <v>874</v>
      </c>
      <c r="Q867" s="46">
        <f t="shared" si="91"/>
        <v>150</v>
      </c>
      <c r="R867" s="46">
        <f t="shared" si="92"/>
        <v>111</v>
      </c>
      <c r="S867" t="str">
        <f>MID(P867,1,111)</f>
        <v xml:space="preserve"> https://gateway-apim-test.vuce.gob.pe/pass-through-https-cert/cp2/escaladocumento-query/1.0/escala-documentos?</v>
      </c>
      <c r="T867" t="s">
        <v>66</v>
      </c>
      <c r="U867" t="str">
        <f t="shared" si="93"/>
        <v>https://gateway-apim-test.vuce.gob.pe/pass-through-https-cert/cp2/escaladocumento-query/1.0/escala-documentos?</v>
      </c>
      <c r="V867" t="s">
        <v>67</v>
      </c>
    </row>
    <row r="868" spans="2:22" x14ac:dyDescent="0.25">
      <c r="B868" s="45" t="s">
        <v>862</v>
      </c>
      <c r="C868" s="45" t="s">
        <v>22</v>
      </c>
      <c r="D868" s="45" t="s">
        <v>23</v>
      </c>
      <c r="E868" s="45" t="s">
        <v>865</v>
      </c>
      <c r="F868" s="45" t="s">
        <v>25</v>
      </c>
      <c r="G868" s="45" t="s">
        <v>874</v>
      </c>
      <c r="H868" s="45" t="s">
        <v>27</v>
      </c>
      <c r="I868" s="45" t="s">
        <v>864</v>
      </c>
      <c r="J868" s="45">
        <v>101</v>
      </c>
      <c r="K868" s="45" t="s">
        <v>29</v>
      </c>
      <c r="L868" s="45" t="s">
        <v>30</v>
      </c>
      <c r="M868" s="45" t="s">
        <v>31</v>
      </c>
      <c r="N868" s="45">
        <v>20100010136</v>
      </c>
      <c r="O868" s="45" t="str">
        <f t="shared" si="90"/>
        <v>escaladocumento-query</v>
      </c>
      <c r="P868" s="45" t="s">
        <v>874</v>
      </c>
      <c r="Q868" s="46">
        <f t="shared" si="91"/>
        <v>150</v>
      </c>
      <c r="R868" s="46">
        <f t="shared" si="92"/>
        <v>111</v>
      </c>
      <c r="S868" t="str">
        <f>MID(P868,1,111)</f>
        <v xml:space="preserve"> https://gateway-apim-test.vuce.gob.pe/pass-through-https-cert/cp2/escaladocumento-query/1.0/escala-documentos?</v>
      </c>
      <c r="T868" t="s">
        <v>66</v>
      </c>
      <c r="U868" t="str">
        <f t="shared" si="93"/>
        <v>https://gateway-apim-test.vuce.gob.pe/pass-through-https-cert/cp2/escaladocumento-query/1.0/escala-documentos?</v>
      </c>
      <c r="V868" t="s">
        <v>67</v>
      </c>
    </row>
    <row r="869" spans="2:22" x14ac:dyDescent="0.25">
      <c r="B869" s="45" t="s">
        <v>862</v>
      </c>
      <c r="C869" s="45" t="s">
        <v>22</v>
      </c>
      <c r="D869" s="45" t="s">
        <v>23</v>
      </c>
      <c r="E869" s="45" t="s">
        <v>875</v>
      </c>
      <c r="F869" s="45" t="s">
        <v>25</v>
      </c>
      <c r="G869" s="45" t="s">
        <v>876</v>
      </c>
      <c r="H869" s="45" t="s">
        <v>27</v>
      </c>
      <c r="I869" s="45" t="s">
        <v>864</v>
      </c>
      <c r="J869" s="45">
        <v>101</v>
      </c>
      <c r="K869" s="45" t="s">
        <v>29</v>
      </c>
      <c r="L869" s="45" t="s">
        <v>30</v>
      </c>
      <c r="M869" s="45" t="s">
        <v>31</v>
      </c>
      <c r="N869" s="45">
        <v>20100010136</v>
      </c>
      <c r="O869" s="45" t="str">
        <f t="shared" si="90"/>
        <v>fichatecnica-query</v>
      </c>
      <c r="P869" s="45" t="s">
        <v>876</v>
      </c>
      <c r="Q869" s="46">
        <f t="shared" si="91"/>
        <v>149</v>
      </c>
      <c r="R869" s="46">
        <f t="shared" si="92"/>
        <v>100</v>
      </c>
      <c r="S869" t="str">
        <f>MID(P869,1,100)</f>
        <v xml:space="preserve"> https://gateway-apim-test.vuce.gob.pe/pass-through-https-cert/cp2/fichatecnica-query/1.0/documento?</v>
      </c>
      <c r="T869" t="s">
        <v>419</v>
      </c>
      <c r="U869" t="str">
        <f t="shared" si="93"/>
        <v>https://gateway-apim-test.vuce.gob.pe/pass-through-https-cert/cp2/fichatecnica-query/1.0/documento?</v>
      </c>
      <c r="V869" t="s">
        <v>70</v>
      </c>
    </row>
    <row r="870" spans="2:22" x14ac:dyDescent="0.25">
      <c r="B870" s="45" t="s">
        <v>862</v>
      </c>
      <c r="C870" s="45" t="s">
        <v>22</v>
      </c>
      <c r="D870" s="45" t="s">
        <v>23</v>
      </c>
      <c r="E870" s="45" t="s">
        <v>877</v>
      </c>
      <c r="F870" s="45" t="s">
        <v>25</v>
      </c>
      <c r="G870" s="45" t="s">
        <v>876</v>
      </c>
      <c r="H870" s="45" t="s">
        <v>27</v>
      </c>
      <c r="I870" s="45" t="s">
        <v>864</v>
      </c>
      <c r="J870" s="45">
        <v>101</v>
      </c>
      <c r="K870" s="45" t="s">
        <v>29</v>
      </c>
      <c r="L870" s="45" t="s">
        <v>30</v>
      </c>
      <c r="M870" s="45" t="s">
        <v>31</v>
      </c>
      <c r="N870" s="45">
        <v>20100010136</v>
      </c>
      <c r="O870" s="45" t="str">
        <f t="shared" si="90"/>
        <v>fichatecnica-query</v>
      </c>
      <c r="P870" s="45" t="s">
        <v>876</v>
      </c>
      <c r="Q870" s="46">
        <f t="shared" si="91"/>
        <v>149</v>
      </c>
      <c r="R870" s="46">
        <f t="shared" si="92"/>
        <v>100</v>
      </c>
      <c r="S870" t="str">
        <f>MID(P870,1,100)</f>
        <v xml:space="preserve"> https://gateway-apim-test.vuce.gob.pe/pass-through-https-cert/cp2/fichatecnica-query/1.0/documento?</v>
      </c>
      <c r="T870" t="s">
        <v>419</v>
      </c>
      <c r="U870" t="str">
        <f t="shared" si="93"/>
        <v>https://gateway-apim-test.vuce.gob.pe/pass-through-https-cert/cp2/fichatecnica-query/1.0/documento?</v>
      </c>
      <c r="V870" t="s">
        <v>70</v>
      </c>
    </row>
    <row r="871" spans="2:22" x14ac:dyDescent="0.25">
      <c r="B871" s="45" t="s">
        <v>862</v>
      </c>
      <c r="C871" s="45" t="s">
        <v>22</v>
      </c>
      <c r="D871" s="45" t="s">
        <v>23</v>
      </c>
      <c r="E871" s="45" t="s">
        <v>865</v>
      </c>
      <c r="F871" s="45" t="s">
        <v>25</v>
      </c>
      <c r="G871" s="45" t="s">
        <v>878</v>
      </c>
      <c r="H871" s="45" t="s">
        <v>27</v>
      </c>
      <c r="I871" s="45" t="s">
        <v>864</v>
      </c>
      <c r="J871" s="45">
        <v>101</v>
      </c>
      <c r="K871" s="45" t="s">
        <v>29</v>
      </c>
      <c r="L871" s="45" t="s">
        <v>30</v>
      </c>
      <c r="M871" s="45" t="s">
        <v>31</v>
      </c>
      <c r="N871" s="45">
        <v>20100010136</v>
      </c>
      <c r="O871" s="45" t="str">
        <f t="shared" si="90"/>
        <v>fichatecnica-query</v>
      </c>
      <c r="P871" s="45" t="s">
        <v>878</v>
      </c>
      <c r="Q871" s="46">
        <f t="shared" si="91"/>
        <v>153</v>
      </c>
      <c r="R871" s="46">
        <f t="shared" si="92"/>
        <v>101</v>
      </c>
      <c r="S871" t="str">
        <f>MID(P871,1,101)</f>
        <v xml:space="preserve"> https://gateway-apim-test.vuce.gob.pe/pass-through-https-cert/cp2/fichatecnica-query/1.0/documentos?</v>
      </c>
      <c r="T871" t="s">
        <v>69</v>
      </c>
      <c r="U871" t="str">
        <f t="shared" si="93"/>
        <v>https://gateway-apim-test.vuce.gob.pe/pass-through-https-cert/cp2/fichatecnica-query/1.0/documentos?</v>
      </c>
      <c r="V871" t="s">
        <v>70</v>
      </c>
    </row>
    <row r="872" spans="2:22" x14ac:dyDescent="0.25">
      <c r="B872" s="45" t="s">
        <v>862</v>
      </c>
      <c r="C872" s="45" t="s">
        <v>22</v>
      </c>
      <c r="D872" s="45" t="s">
        <v>23</v>
      </c>
      <c r="E872" s="45" t="s">
        <v>879</v>
      </c>
      <c r="F872" s="45" t="s">
        <v>90</v>
      </c>
      <c r="G872" s="45" t="s">
        <v>880</v>
      </c>
      <c r="H872" s="45" t="s">
        <v>881</v>
      </c>
      <c r="I872" s="45" t="s">
        <v>864</v>
      </c>
      <c r="J872" s="45">
        <v>101</v>
      </c>
      <c r="K872" s="45" t="s">
        <v>29</v>
      </c>
      <c r="L872" s="45" t="s">
        <v>30</v>
      </c>
      <c r="M872" s="45" t="s">
        <v>93</v>
      </c>
      <c r="N872" s="45">
        <v>20100010136</v>
      </c>
      <c r="O872" s="45" t="str">
        <f t="shared" si="90"/>
        <v>gestionduenave-command</v>
      </c>
      <c r="P872" s="45" t="s">
        <v>880</v>
      </c>
      <c r="Q872" s="46">
        <f t="shared" si="91"/>
        <v>120</v>
      </c>
      <c r="R872" s="46">
        <f t="shared" si="92"/>
        <v>120</v>
      </c>
      <c r="S872" t="str">
        <f t="shared" ref="S872:S912" si="95">+P872</f>
        <v xml:space="preserve"> https://gateway-apim-test.vuce.gob.pe/pass-through-https-cert/cp2/gestionduenave-command/1.0/actividad-nave/update-all </v>
      </c>
      <c r="T872" t="s">
        <v>880</v>
      </c>
      <c r="U872" t="str">
        <f t="shared" si="93"/>
        <v>https://gateway-apim-test.vuce.gob.pe/pass-through-https-cert/cp2/gestionduenave-command/1.0/actividad-nave/update-all</v>
      </c>
      <c r="V872" t="s">
        <v>146</v>
      </c>
    </row>
    <row r="873" spans="2:22" x14ac:dyDescent="0.25">
      <c r="B873" s="45" t="s">
        <v>862</v>
      </c>
      <c r="C873" s="45" t="s">
        <v>22</v>
      </c>
      <c r="D873" s="45" t="s">
        <v>23</v>
      </c>
      <c r="E873" s="45" t="s">
        <v>882</v>
      </c>
      <c r="F873" s="45" t="s">
        <v>90</v>
      </c>
      <c r="G873" s="45" t="s">
        <v>880</v>
      </c>
      <c r="H873" s="45" t="s">
        <v>883</v>
      </c>
      <c r="I873" s="45" t="s">
        <v>864</v>
      </c>
      <c r="J873" s="45">
        <v>101</v>
      </c>
      <c r="K873" s="45" t="s">
        <v>29</v>
      </c>
      <c r="L873" s="45" t="s">
        <v>30</v>
      </c>
      <c r="M873" s="45" t="s">
        <v>93</v>
      </c>
      <c r="N873" s="45">
        <v>20100010136</v>
      </c>
      <c r="O873" s="45" t="str">
        <f t="shared" si="90"/>
        <v>gestionduenave-command</v>
      </c>
      <c r="P873" s="45" t="s">
        <v>880</v>
      </c>
      <c r="Q873" s="46">
        <f t="shared" si="91"/>
        <v>120</v>
      </c>
      <c r="R873" s="46">
        <f t="shared" si="92"/>
        <v>120</v>
      </c>
      <c r="S873" t="str">
        <f t="shared" si="95"/>
        <v xml:space="preserve"> https://gateway-apim-test.vuce.gob.pe/pass-through-https-cert/cp2/gestionduenave-command/1.0/actividad-nave/update-all </v>
      </c>
      <c r="T873" t="s">
        <v>880</v>
      </c>
      <c r="U873" t="str">
        <f t="shared" si="93"/>
        <v>https://gateway-apim-test.vuce.gob.pe/pass-through-https-cert/cp2/gestionduenave-command/1.0/actividad-nave/update-all</v>
      </c>
      <c r="V873" t="s">
        <v>146</v>
      </c>
    </row>
    <row r="874" spans="2:22" x14ac:dyDescent="0.25">
      <c r="B874" s="45" t="s">
        <v>862</v>
      </c>
      <c r="C874" s="45" t="s">
        <v>22</v>
      </c>
      <c r="D874" s="45" t="s">
        <v>23</v>
      </c>
      <c r="E874" s="45" t="s">
        <v>872</v>
      </c>
      <c r="F874" s="45" t="s">
        <v>61</v>
      </c>
      <c r="G874" s="45" t="s">
        <v>884</v>
      </c>
      <c r="H874" s="45" t="s">
        <v>885</v>
      </c>
      <c r="I874" s="45" t="s">
        <v>864</v>
      </c>
      <c r="J874" s="45">
        <v>101</v>
      </c>
      <c r="K874" s="45" t="s">
        <v>29</v>
      </c>
      <c r="L874" s="45" t="s">
        <v>30</v>
      </c>
      <c r="M874" s="45" t="s">
        <v>93</v>
      </c>
      <c r="N874" s="45">
        <v>20100010136</v>
      </c>
      <c r="O874" s="45" t="str">
        <f t="shared" si="90"/>
        <v>gestionduenave-command</v>
      </c>
      <c r="P874" s="45" t="s">
        <v>884</v>
      </c>
      <c r="Q874" s="46">
        <f t="shared" si="91"/>
        <v>121</v>
      </c>
      <c r="R874" s="46">
        <f t="shared" si="92"/>
        <v>121</v>
      </c>
      <c r="S874" t="str">
        <f t="shared" si="95"/>
        <v xml:space="preserve"> https://gateway-apim-test.vuce.gob.pe/pass-through-https-cert/cp2/gestionduenave-command/1.0/coordenadas/decimal-to-gms </v>
      </c>
      <c r="T874" t="s">
        <v>884</v>
      </c>
      <c r="U874" t="str">
        <f t="shared" si="93"/>
        <v>https://gateway-apim-test.vuce.gob.pe/pass-through-https-cert/cp2/gestionduenave-command/1.0/coordenadas/decimal-to-gms</v>
      </c>
      <c r="V874" t="s">
        <v>146</v>
      </c>
    </row>
    <row r="875" spans="2:22" x14ac:dyDescent="0.25">
      <c r="B875" s="45" t="s">
        <v>862</v>
      </c>
      <c r="C875" s="45" t="s">
        <v>22</v>
      </c>
      <c r="D875" s="45" t="s">
        <v>23</v>
      </c>
      <c r="E875" s="45" t="s">
        <v>872</v>
      </c>
      <c r="F875" s="45" t="s">
        <v>61</v>
      </c>
      <c r="G875" s="45" t="s">
        <v>884</v>
      </c>
      <c r="H875" s="45" t="s">
        <v>886</v>
      </c>
      <c r="I875" s="45" t="s">
        <v>864</v>
      </c>
      <c r="J875" s="45">
        <v>101</v>
      </c>
      <c r="K875" s="45" t="s">
        <v>29</v>
      </c>
      <c r="L875" s="45" t="s">
        <v>30</v>
      </c>
      <c r="M875" s="45" t="s">
        <v>93</v>
      </c>
      <c r="N875" s="45">
        <v>20100010136</v>
      </c>
      <c r="O875" s="45" t="str">
        <f t="shared" si="90"/>
        <v>gestionduenave-command</v>
      </c>
      <c r="P875" s="45" t="s">
        <v>884</v>
      </c>
      <c r="Q875" s="46">
        <f t="shared" si="91"/>
        <v>121</v>
      </c>
      <c r="R875" s="46">
        <f t="shared" si="92"/>
        <v>121</v>
      </c>
      <c r="S875" t="str">
        <f t="shared" si="95"/>
        <v xml:space="preserve"> https://gateway-apim-test.vuce.gob.pe/pass-through-https-cert/cp2/gestionduenave-command/1.0/coordenadas/decimal-to-gms </v>
      </c>
      <c r="T875" t="s">
        <v>884</v>
      </c>
      <c r="U875" t="str">
        <f t="shared" si="93"/>
        <v>https://gateway-apim-test.vuce.gob.pe/pass-through-https-cert/cp2/gestionduenave-command/1.0/coordenadas/decimal-to-gms</v>
      </c>
      <c r="V875" t="s">
        <v>146</v>
      </c>
    </row>
    <row r="876" spans="2:22" x14ac:dyDescent="0.25">
      <c r="B876" s="45" t="s">
        <v>862</v>
      </c>
      <c r="C876" s="45" t="s">
        <v>22</v>
      </c>
      <c r="D876" s="45" t="s">
        <v>23</v>
      </c>
      <c r="E876" s="45" t="s">
        <v>871</v>
      </c>
      <c r="F876" s="45" t="s">
        <v>61</v>
      </c>
      <c r="G876" s="45" t="s">
        <v>887</v>
      </c>
      <c r="H876" s="45" t="s">
        <v>888</v>
      </c>
      <c r="I876" s="45" t="s">
        <v>864</v>
      </c>
      <c r="J876" s="45">
        <v>101</v>
      </c>
      <c r="K876" s="45" t="s">
        <v>29</v>
      </c>
      <c r="L876" s="45" t="s">
        <v>30</v>
      </c>
      <c r="M876" s="45" t="s">
        <v>93</v>
      </c>
      <c r="N876" s="45">
        <v>20100010136</v>
      </c>
      <c r="O876" s="45" t="str">
        <f t="shared" si="90"/>
        <v>gestionduenave-command</v>
      </c>
      <c r="P876" s="45" t="s">
        <v>887</v>
      </c>
      <c r="Q876" s="46">
        <f t="shared" si="91"/>
        <v>120</v>
      </c>
      <c r="R876" s="46">
        <f t="shared" si="92"/>
        <v>120</v>
      </c>
      <c r="S876" t="str">
        <f t="shared" si="95"/>
        <v xml:space="preserve"> https://gateway-apim-test.vuce.gob.pe/pass-through-https-cert/cp2/gestionduenave-command/1.0/coordenadas/gms-a-decimal </v>
      </c>
      <c r="T876" t="s">
        <v>887</v>
      </c>
      <c r="U876" t="str">
        <f t="shared" si="93"/>
        <v>https://gateway-apim-test.vuce.gob.pe/pass-through-https-cert/cp2/gestionduenave-command/1.0/coordenadas/gms-a-decimal</v>
      </c>
      <c r="V876" t="s">
        <v>146</v>
      </c>
    </row>
    <row r="877" spans="2:22" x14ac:dyDescent="0.25">
      <c r="B877" s="45" t="s">
        <v>862</v>
      </c>
      <c r="C877" s="45" t="s">
        <v>22</v>
      </c>
      <c r="D877" s="45" t="s">
        <v>23</v>
      </c>
      <c r="E877" s="45" t="s">
        <v>871</v>
      </c>
      <c r="F877" s="45" t="s">
        <v>61</v>
      </c>
      <c r="G877" s="45" t="s">
        <v>887</v>
      </c>
      <c r="H877" s="45" t="s">
        <v>889</v>
      </c>
      <c r="I877" s="45" t="s">
        <v>864</v>
      </c>
      <c r="J877" s="45">
        <v>101</v>
      </c>
      <c r="K877" s="45" t="s">
        <v>29</v>
      </c>
      <c r="L877" s="45" t="s">
        <v>30</v>
      </c>
      <c r="M877" s="45" t="s">
        <v>93</v>
      </c>
      <c r="N877" s="45">
        <v>20100010136</v>
      </c>
      <c r="O877" s="45" t="str">
        <f t="shared" si="90"/>
        <v>gestionduenave-command</v>
      </c>
      <c r="P877" s="45" t="s">
        <v>887</v>
      </c>
      <c r="Q877" s="46">
        <f t="shared" si="91"/>
        <v>120</v>
      </c>
      <c r="R877" s="46">
        <f t="shared" si="92"/>
        <v>120</v>
      </c>
      <c r="S877" t="str">
        <f t="shared" si="95"/>
        <v xml:space="preserve"> https://gateway-apim-test.vuce.gob.pe/pass-through-https-cert/cp2/gestionduenave-command/1.0/coordenadas/gms-a-decimal </v>
      </c>
      <c r="T877" t="s">
        <v>887</v>
      </c>
      <c r="U877" t="str">
        <f t="shared" si="93"/>
        <v>https://gateway-apim-test.vuce.gob.pe/pass-through-https-cert/cp2/gestionduenave-command/1.0/coordenadas/gms-a-decimal</v>
      </c>
      <c r="V877" t="s">
        <v>146</v>
      </c>
    </row>
    <row r="878" spans="2:22" x14ac:dyDescent="0.25">
      <c r="B878" s="45" t="s">
        <v>862</v>
      </c>
      <c r="C878" s="45" t="s">
        <v>22</v>
      </c>
      <c r="D878" s="45" t="s">
        <v>23</v>
      </c>
      <c r="E878" s="45" t="s">
        <v>872</v>
      </c>
      <c r="F878" s="45" t="s">
        <v>61</v>
      </c>
      <c r="G878" s="45" t="s">
        <v>887</v>
      </c>
      <c r="H878" s="45" t="s">
        <v>890</v>
      </c>
      <c r="I878" s="45" t="s">
        <v>864</v>
      </c>
      <c r="J878" s="45">
        <v>101</v>
      </c>
      <c r="K878" s="45" t="s">
        <v>29</v>
      </c>
      <c r="L878" s="45" t="s">
        <v>30</v>
      </c>
      <c r="M878" s="45" t="s">
        <v>93</v>
      </c>
      <c r="N878" s="45">
        <v>20100010136</v>
      </c>
      <c r="O878" s="45" t="str">
        <f t="shared" si="90"/>
        <v>gestionduenave-command</v>
      </c>
      <c r="P878" s="45" t="s">
        <v>887</v>
      </c>
      <c r="Q878" s="46">
        <f t="shared" si="91"/>
        <v>120</v>
      </c>
      <c r="R878" s="46">
        <f t="shared" si="92"/>
        <v>120</v>
      </c>
      <c r="S878" t="str">
        <f t="shared" si="95"/>
        <v xml:space="preserve"> https://gateway-apim-test.vuce.gob.pe/pass-through-https-cert/cp2/gestionduenave-command/1.0/coordenadas/gms-a-decimal </v>
      </c>
      <c r="T878" t="s">
        <v>887</v>
      </c>
      <c r="U878" t="str">
        <f t="shared" si="93"/>
        <v>https://gateway-apim-test.vuce.gob.pe/pass-through-https-cert/cp2/gestionduenave-command/1.0/coordenadas/gms-a-decimal</v>
      </c>
      <c r="V878" t="s">
        <v>146</v>
      </c>
    </row>
    <row r="879" spans="2:22" x14ac:dyDescent="0.25">
      <c r="B879" s="45" t="s">
        <v>862</v>
      </c>
      <c r="C879" s="45" t="s">
        <v>22</v>
      </c>
      <c r="D879" s="45" t="s">
        <v>23</v>
      </c>
      <c r="E879" s="45" t="s">
        <v>872</v>
      </c>
      <c r="F879" s="45" t="s">
        <v>61</v>
      </c>
      <c r="G879" s="45" t="s">
        <v>887</v>
      </c>
      <c r="H879" s="45" t="s">
        <v>891</v>
      </c>
      <c r="I879" s="45" t="s">
        <v>864</v>
      </c>
      <c r="J879" s="45">
        <v>101</v>
      </c>
      <c r="K879" s="45" t="s">
        <v>29</v>
      </c>
      <c r="L879" s="45" t="s">
        <v>30</v>
      </c>
      <c r="M879" s="45" t="s">
        <v>93</v>
      </c>
      <c r="N879" s="45">
        <v>20100010136</v>
      </c>
      <c r="O879" s="45" t="str">
        <f t="shared" si="90"/>
        <v>gestionduenave-command</v>
      </c>
      <c r="P879" s="45" t="s">
        <v>887</v>
      </c>
      <c r="Q879" s="46">
        <f t="shared" si="91"/>
        <v>120</v>
      </c>
      <c r="R879" s="46">
        <f t="shared" si="92"/>
        <v>120</v>
      </c>
      <c r="S879" t="str">
        <f t="shared" si="95"/>
        <v xml:space="preserve"> https://gateway-apim-test.vuce.gob.pe/pass-through-https-cert/cp2/gestionduenave-command/1.0/coordenadas/gms-a-decimal </v>
      </c>
      <c r="T879" t="s">
        <v>887</v>
      </c>
      <c r="U879" t="str">
        <f t="shared" si="93"/>
        <v>https://gateway-apim-test.vuce.gob.pe/pass-through-https-cert/cp2/gestionduenave-command/1.0/coordenadas/gms-a-decimal</v>
      </c>
      <c r="V879" t="s">
        <v>146</v>
      </c>
    </row>
    <row r="880" spans="2:22" x14ac:dyDescent="0.25">
      <c r="B880" s="45" t="s">
        <v>862</v>
      </c>
      <c r="C880" s="45" t="s">
        <v>22</v>
      </c>
      <c r="D880" s="45" t="s">
        <v>23</v>
      </c>
      <c r="E880" s="45" t="s">
        <v>879</v>
      </c>
      <c r="F880" s="45" t="s">
        <v>61</v>
      </c>
      <c r="G880" s="45" t="s">
        <v>887</v>
      </c>
      <c r="H880" s="45" t="s">
        <v>888</v>
      </c>
      <c r="I880" s="45" t="s">
        <v>864</v>
      </c>
      <c r="J880" s="45">
        <v>101</v>
      </c>
      <c r="K880" s="45" t="s">
        <v>29</v>
      </c>
      <c r="L880" s="45" t="s">
        <v>30</v>
      </c>
      <c r="M880" s="45" t="s">
        <v>93</v>
      </c>
      <c r="N880" s="45">
        <v>20100010136</v>
      </c>
      <c r="O880" s="45" t="str">
        <f t="shared" si="90"/>
        <v>gestionduenave-command</v>
      </c>
      <c r="P880" s="45" t="s">
        <v>887</v>
      </c>
      <c r="Q880" s="46">
        <f t="shared" si="91"/>
        <v>120</v>
      </c>
      <c r="R880" s="46">
        <f t="shared" si="92"/>
        <v>120</v>
      </c>
      <c r="S880" t="str">
        <f t="shared" si="95"/>
        <v xml:space="preserve"> https://gateway-apim-test.vuce.gob.pe/pass-through-https-cert/cp2/gestionduenave-command/1.0/coordenadas/gms-a-decimal </v>
      </c>
      <c r="T880" t="s">
        <v>887</v>
      </c>
      <c r="U880" t="str">
        <f t="shared" si="93"/>
        <v>https://gateway-apim-test.vuce.gob.pe/pass-through-https-cert/cp2/gestionduenave-command/1.0/coordenadas/gms-a-decimal</v>
      </c>
      <c r="V880" t="s">
        <v>146</v>
      </c>
    </row>
    <row r="881" spans="2:22" x14ac:dyDescent="0.25">
      <c r="B881" s="45" t="s">
        <v>862</v>
      </c>
      <c r="C881" s="45" t="s">
        <v>22</v>
      </c>
      <c r="D881" s="45" t="s">
        <v>23</v>
      </c>
      <c r="E881" s="45" t="s">
        <v>879</v>
      </c>
      <c r="F881" s="45" t="s">
        <v>61</v>
      </c>
      <c r="G881" s="45" t="s">
        <v>887</v>
      </c>
      <c r="H881" s="45" t="s">
        <v>892</v>
      </c>
      <c r="I881" s="45" t="s">
        <v>864</v>
      </c>
      <c r="J881" s="45">
        <v>101</v>
      </c>
      <c r="K881" s="45" t="s">
        <v>29</v>
      </c>
      <c r="L881" s="45" t="s">
        <v>30</v>
      </c>
      <c r="M881" s="45" t="s">
        <v>93</v>
      </c>
      <c r="N881" s="45">
        <v>20100010136</v>
      </c>
      <c r="O881" s="45" t="str">
        <f t="shared" si="90"/>
        <v>gestionduenave-command</v>
      </c>
      <c r="P881" s="45" t="s">
        <v>887</v>
      </c>
      <c r="Q881" s="46">
        <f t="shared" si="91"/>
        <v>120</v>
      </c>
      <c r="R881" s="46">
        <f t="shared" si="92"/>
        <v>120</v>
      </c>
      <c r="S881" t="str">
        <f t="shared" si="95"/>
        <v xml:space="preserve"> https://gateway-apim-test.vuce.gob.pe/pass-through-https-cert/cp2/gestionduenave-command/1.0/coordenadas/gms-a-decimal </v>
      </c>
      <c r="T881" t="s">
        <v>887</v>
      </c>
      <c r="U881" t="str">
        <f t="shared" si="93"/>
        <v>https://gateway-apim-test.vuce.gob.pe/pass-through-https-cert/cp2/gestionduenave-command/1.0/coordenadas/gms-a-decimal</v>
      </c>
      <c r="V881" t="s">
        <v>146</v>
      </c>
    </row>
    <row r="882" spans="2:22" x14ac:dyDescent="0.25">
      <c r="B882" s="45" t="s">
        <v>862</v>
      </c>
      <c r="C882" s="45" t="s">
        <v>22</v>
      </c>
      <c r="D882" s="45" t="s">
        <v>23</v>
      </c>
      <c r="E882" s="45" t="s">
        <v>882</v>
      </c>
      <c r="F882" s="45" t="s">
        <v>61</v>
      </c>
      <c r="G882" s="45" t="s">
        <v>887</v>
      </c>
      <c r="H882" s="45" t="s">
        <v>888</v>
      </c>
      <c r="I882" s="45" t="s">
        <v>864</v>
      </c>
      <c r="J882" s="45">
        <v>101</v>
      </c>
      <c r="K882" s="45" t="s">
        <v>29</v>
      </c>
      <c r="L882" s="45" t="s">
        <v>30</v>
      </c>
      <c r="M882" s="45" t="s">
        <v>93</v>
      </c>
      <c r="N882" s="45">
        <v>20100010136</v>
      </c>
      <c r="O882" s="45" t="str">
        <f t="shared" si="90"/>
        <v>gestionduenave-command</v>
      </c>
      <c r="P882" s="45" t="s">
        <v>887</v>
      </c>
      <c r="Q882" s="46">
        <f t="shared" si="91"/>
        <v>120</v>
      </c>
      <c r="R882" s="46">
        <f t="shared" si="92"/>
        <v>120</v>
      </c>
      <c r="S882" t="str">
        <f t="shared" si="95"/>
        <v xml:space="preserve"> https://gateway-apim-test.vuce.gob.pe/pass-through-https-cert/cp2/gestionduenave-command/1.0/coordenadas/gms-a-decimal </v>
      </c>
      <c r="T882" t="s">
        <v>887</v>
      </c>
      <c r="U882" t="str">
        <f t="shared" si="93"/>
        <v>https://gateway-apim-test.vuce.gob.pe/pass-through-https-cert/cp2/gestionduenave-command/1.0/coordenadas/gms-a-decimal</v>
      </c>
      <c r="V882" t="s">
        <v>146</v>
      </c>
    </row>
    <row r="883" spans="2:22" x14ac:dyDescent="0.25">
      <c r="B883" s="45" t="s">
        <v>862</v>
      </c>
      <c r="C883" s="45" t="s">
        <v>22</v>
      </c>
      <c r="D883" s="45" t="s">
        <v>23</v>
      </c>
      <c r="E883" s="45" t="s">
        <v>882</v>
      </c>
      <c r="F883" s="45" t="s">
        <v>61</v>
      </c>
      <c r="G883" s="45" t="s">
        <v>887</v>
      </c>
      <c r="H883" s="45" t="s">
        <v>893</v>
      </c>
      <c r="I883" s="45" t="s">
        <v>864</v>
      </c>
      <c r="J883" s="45">
        <v>101</v>
      </c>
      <c r="K883" s="45" t="s">
        <v>29</v>
      </c>
      <c r="L883" s="45" t="s">
        <v>30</v>
      </c>
      <c r="M883" s="45" t="s">
        <v>93</v>
      </c>
      <c r="N883" s="45">
        <v>20100010136</v>
      </c>
      <c r="O883" s="45" t="str">
        <f t="shared" si="90"/>
        <v>gestionduenave-command</v>
      </c>
      <c r="P883" s="45" t="s">
        <v>887</v>
      </c>
      <c r="Q883" s="46">
        <f t="shared" si="91"/>
        <v>120</v>
      </c>
      <c r="R883" s="46">
        <f t="shared" si="92"/>
        <v>120</v>
      </c>
      <c r="S883" t="str">
        <f t="shared" si="95"/>
        <v xml:space="preserve"> https://gateway-apim-test.vuce.gob.pe/pass-through-https-cert/cp2/gestionduenave-command/1.0/coordenadas/gms-a-decimal </v>
      </c>
      <c r="T883" t="s">
        <v>887</v>
      </c>
      <c r="U883" t="str">
        <f t="shared" si="93"/>
        <v>https://gateway-apim-test.vuce.gob.pe/pass-through-https-cert/cp2/gestionduenave-command/1.0/coordenadas/gms-a-decimal</v>
      </c>
      <c r="V883" t="s">
        <v>146</v>
      </c>
    </row>
    <row r="884" spans="2:22" x14ac:dyDescent="0.25">
      <c r="B884" s="45" t="s">
        <v>862</v>
      </c>
      <c r="C884" s="45" t="s">
        <v>22</v>
      </c>
      <c r="D884" s="45" t="s">
        <v>23</v>
      </c>
      <c r="E884" s="45" t="s">
        <v>879</v>
      </c>
      <c r="F884" s="45" t="s">
        <v>90</v>
      </c>
      <c r="G884" s="45" t="s">
        <v>894</v>
      </c>
      <c r="H884" s="45" t="s">
        <v>895</v>
      </c>
      <c r="I884" s="45" t="s">
        <v>864</v>
      </c>
      <c r="J884" s="45">
        <v>101</v>
      </c>
      <c r="K884" s="45" t="s">
        <v>29</v>
      </c>
      <c r="L884" s="45" t="s">
        <v>30</v>
      </c>
      <c r="M884" s="45" t="s">
        <v>93</v>
      </c>
      <c r="N884" s="45">
        <v>20100010136</v>
      </c>
      <c r="O884" s="45" t="str">
        <f t="shared" si="90"/>
        <v>gestionduenave-command</v>
      </c>
      <c r="P884" s="45" t="s">
        <v>894</v>
      </c>
      <c r="Q884" s="46">
        <f t="shared" si="91"/>
        <v>119</v>
      </c>
      <c r="R884" s="46">
        <f t="shared" si="92"/>
        <v>119</v>
      </c>
      <c r="S884" t="str">
        <f t="shared" si="95"/>
        <v xml:space="preserve"> https://gateway-apim-test.vuce.gob.pe/pass-through-https-cert/cp2/gestionduenave-command/1.0/escala-previa/update-all </v>
      </c>
      <c r="T884" t="s">
        <v>894</v>
      </c>
      <c r="U884" t="str">
        <f t="shared" si="93"/>
        <v>https://gateway-apim-test.vuce.gob.pe/pass-through-https-cert/cp2/gestionduenave-command/1.0/escala-previa/update-all</v>
      </c>
      <c r="V884" t="s">
        <v>146</v>
      </c>
    </row>
    <row r="885" spans="2:22" x14ac:dyDescent="0.25">
      <c r="B885" s="45" t="s">
        <v>862</v>
      </c>
      <c r="C885" s="45" t="s">
        <v>22</v>
      </c>
      <c r="D885" s="45" t="s">
        <v>23</v>
      </c>
      <c r="E885" s="45" t="s">
        <v>882</v>
      </c>
      <c r="F885" s="45" t="s">
        <v>90</v>
      </c>
      <c r="G885" s="45" t="s">
        <v>894</v>
      </c>
      <c r="H885" s="45" t="s">
        <v>896</v>
      </c>
      <c r="I885" s="45" t="s">
        <v>864</v>
      </c>
      <c r="J885" s="45">
        <v>101</v>
      </c>
      <c r="K885" s="45" t="s">
        <v>29</v>
      </c>
      <c r="L885" s="45" t="s">
        <v>30</v>
      </c>
      <c r="M885" s="45" t="s">
        <v>93</v>
      </c>
      <c r="N885" s="45">
        <v>20100010136</v>
      </c>
      <c r="O885" s="45" t="str">
        <f t="shared" si="90"/>
        <v>gestionduenave-command</v>
      </c>
      <c r="P885" s="45" t="s">
        <v>894</v>
      </c>
      <c r="Q885" s="46">
        <f t="shared" si="91"/>
        <v>119</v>
      </c>
      <c r="R885" s="46">
        <f t="shared" si="92"/>
        <v>119</v>
      </c>
      <c r="S885" t="str">
        <f t="shared" si="95"/>
        <v xml:space="preserve"> https://gateway-apim-test.vuce.gob.pe/pass-through-https-cert/cp2/gestionduenave-command/1.0/escala-previa/update-all </v>
      </c>
      <c r="T885" t="s">
        <v>894</v>
      </c>
      <c r="U885" t="str">
        <f t="shared" si="93"/>
        <v>https://gateway-apim-test.vuce.gob.pe/pass-through-https-cert/cp2/gestionduenave-command/1.0/escala-previa/update-all</v>
      </c>
      <c r="V885" t="s">
        <v>146</v>
      </c>
    </row>
    <row r="886" spans="2:22" x14ac:dyDescent="0.25">
      <c r="B886" s="45" t="s">
        <v>862</v>
      </c>
      <c r="C886" s="45" t="s">
        <v>22</v>
      </c>
      <c r="D886" s="45" t="s">
        <v>23</v>
      </c>
      <c r="E886" s="45" t="s">
        <v>879</v>
      </c>
      <c r="F886" s="45" t="s">
        <v>61</v>
      </c>
      <c r="G886" s="45" t="s">
        <v>897</v>
      </c>
      <c r="H886" s="45" t="s">
        <v>898</v>
      </c>
      <c r="I886" s="45" t="s">
        <v>864</v>
      </c>
      <c r="J886" s="45">
        <v>101</v>
      </c>
      <c r="K886" s="45" t="s">
        <v>29</v>
      </c>
      <c r="L886" s="45" t="s">
        <v>30</v>
      </c>
      <c r="M886" s="45" t="s">
        <v>93</v>
      </c>
      <c r="N886" s="45">
        <v>20100010136</v>
      </c>
      <c r="O886" s="45" t="str">
        <f t="shared" si="90"/>
        <v>gestionduenave-command</v>
      </c>
      <c r="P886" s="45" t="s">
        <v>899</v>
      </c>
      <c r="Q886" s="46">
        <f t="shared" si="91"/>
        <v>107</v>
      </c>
      <c r="R886" s="46">
        <f t="shared" si="92"/>
        <v>107</v>
      </c>
      <c r="S886" t="str">
        <f t="shared" si="95"/>
        <v xml:space="preserve">https://gateway-apim-test.vuce.gob.pe/pass-through-https-cert/cp2/gestionduenave-command/1.0/motivo-escala </v>
      </c>
      <c r="T886" t="s">
        <v>899</v>
      </c>
      <c r="U886" t="str">
        <f t="shared" si="93"/>
        <v>https://gateway-apim-test.vuce.gob.pe/pass-through-https-cert/cp2/gestionduenave-command/1.0/motivo-escala</v>
      </c>
      <c r="V886" t="s">
        <v>146</v>
      </c>
    </row>
    <row r="887" spans="2:22" x14ac:dyDescent="0.25">
      <c r="B887" s="45" t="s">
        <v>862</v>
      </c>
      <c r="C887" s="45" t="s">
        <v>22</v>
      </c>
      <c r="D887" s="45" t="s">
        <v>23</v>
      </c>
      <c r="E887" s="45" t="s">
        <v>882</v>
      </c>
      <c r="F887" s="45" t="s">
        <v>90</v>
      </c>
      <c r="G887" s="45" t="s">
        <v>900</v>
      </c>
      <c r="H887" s="45" t="s">
        <v>901</v>
      </c>
      <c r="I887" s="45" t="s">
        <v>864</v>
      </c>
      <c r="J887" s="45">
        <v>101</v>
      </c>
      <c r="K887" s="45" t="s">
        <v>29</v>
      </c>
      <c r="L887" s="45" t="s">
        <v>30</v>
      </c>
      <c r="M887" s="45" t="s">
        <v>93</v>
      </c>
      <c r="N887" s="45">
        <v>20100010136</v>
      </c>
      <c r="O887" s="45" t="str">
        <f t="shared" si="90"/>
        <v>gestionduenave-command</v>
      </c>
      <c r="P887" s="45" t="s">
        <v>900</v>
      </c>
      <c r="Q887" s="46">
        <f t="shared" si="91"/>
        <v>113</v>
      </c>
      <c r="R887" s="46">
        <f t="shared" si="92"/>
        <v>113</v>
      </c>
      <c r="S887" t="str">
        <f t="shared" si="95"/>
        <v xml:space="preserve"> https://gateway-apim-test.vuce.gob.pe/pass-through-https-cert/cp2/gestionduenave-command/1.0/motivo-escala/2180 </v>
      </c>
      <c r="T887" t="s">
        <v>900</v>
      </c>
      <c r="U887" t="str">
        <f t="shared" si="93"/>
        <v>https://gateway-apim-test.vuce.gob.pe/pass-through-https-cert/cp2/gestionduenave-command/1.0/motivo-escala/2180</v>
      </c>
      <c r="V887" t="s">
        <v>146</v>
      </c>
    </row>
    <row r="888" spans="2:22" x14ac:dyDescent="0.25">
      <c r="B888" s="45" t="s">
        <v>862</v>
      </c>
      <c r="C888" s="45" t="s">
        <v>22</v>
      </c>
      <c r="D888" s="45" t="s">
        <v>23</v>
      </c>
      <c r="E888" s="45" t="s">
        <v>879</v>
      </c>
      <c r="F888" s="45" t="s">
        <v>90</v>
      </c>
      <c r="G888" s="45" t="s">
        <v>902</v>
      </c>
      <c r="H888" s="45" t="s">
        <v>27</v>
      </c>
      <c r="I888" s="45" t="s">
        <v>864</v>
      </c>
      <c r="J888" s="45">
        <v>101</v>
      </c>
      <c r="K888" s="45" t="s">
        <v>29</v>
      </c>
      <c r="L888" s="45" t="s">
        <v>30</v>
      </c>
      <c r="M888" s="45" t="s">
        <v>93</v>
      </c>
      <c r="N888" s="45">
        <v>20100010136</v>
      </c>
      <c r="O888" s="45" t="str">
        <f t="shared" si="90"/>
        <v>gestionduenave-command</v>
      </c>
      <c r="P888" s="45" t="s">
        <v>902</v>
      </c>
      <c r="Q888" s="46">
        <f t="shared" si="91"/>
        <v>131</v>
      </c>
      <c r="R888" s="46">
        <f t="shared" si="92"/>
        <v>131</v>
      </c>
      <c r="S888" t="str">
        <f t="shared" si="95"/>
        <v xml:space="preserve"> https://gateway-apim-test.vuce.gob.pe/pass-through-https-cert/cp2/gestionduenave-command/1.0/pbip/escala/2180/instalacion-atraque </v>
      </c>
      <c r="T888" t="s">
        <v>902</v>
      </c>
      <c r="U888" t="str">
        <f t="shared" si="93"/>
        <v>https://gateway-apim-test.vuce.gob.pe/pass-through-https-cert/cp2/gestionduenave-command/1.0/pbip/escala/2180/instalacion-atraque</v>
      </c>
      <c r="V888" t="s">
        <v>146</v>
      </c>
    </row>
    <row r="889" spans="2:22" x14ac:dyDescent="0.25">
      <c r="B889" s="45" t="s">
        <v>862</v>
      </c>
      <c r="C889" s="45" t="s">
        <v>22</v>
      </c>
      <c r="D889" s="45" t="s">
        <v>23</v>
      </c>
      <c r="E889" s="45" t="s">
        <v>882</v>
      </c>
      <c r="F889" s="45" t="s">
        <v>90</v>
      </c>
      <c r="G889" s="45" t="s">
        <v>902</v>
      </c>
      <c r="H889" s="45" t="s">
        <v>27</v>
      </c>
      <c r="I889" s="45" t="s">
        <v>864</v>
      </c>
      <c r="J889" s="45">
        <v>101</v>
      </c>
      <c r="K889" s="45" t="s">
        <v>29</v>
      </c>
      <c r="L889" s="45" t="s">
        <v>30</v>
      </c>
      <c r="M889" s="45" t="s">
        <v>93</v>
      </c>
      <c r="N889" s="45">
        <v>20100010136</v>
      </c>
      <c r="O889" s="45" t="str">
        <f t="shared" si="90"/>
        <v>gestionduenave-command</v>
      </c>
      <c r="P889" s="45" t="s">
        <v>902</v>
      </c>
      <c r="Q889" s="46">
        <f t="shared" si="91"/>
        <v>131</v>
      </c>
      <c r="R889" s="46">
        <f t="shared" si="92"/>
        <v>131</v>
      </c>
      <c r="S889" t="str">
        <f t="shared" si="95"/>
        <v xml:space="preserve"> https://gateway-apim-test.vuce.gob.pe/pass-through-https-cert/cp2/gestionduenave-command/1.0/pbip/escala/2180/instalacion-atraque </v>
      </c>
      <c r="T889" t="s">
        <v>902</v>
      </c>
      <c r="U889" t="str">
        <f t="shared" si="93"/>
        <v>https://gateway-apim-test.vuce.gob.pe/pass-through-https-cert/cp2/gestionduenave-command/1.0/pbip/escala/2180/instalacion-atraque</v>
      </c>
      <c r="V889" t="s">
        <v>146</v>
      </c>
    </row>
    <row r="890" spans="2:22" x14ac:dyDescent="0.25">
      <c r="B890" s="45" t="s">
        <v>862</v>
      </c>
      <c r="C890" s="45" t="s">
        <v>22</v>
      </c>
      <c r="D890" s="45" t="s">
        <v>23</v>
      </c>
      <c r="E890" s="45" t="s">
        <v>879</v>
      </c>
      <c r="F890" s="45" t="s">
        <v>90</v>
      </c>
      <c r="G890" s="45" t="s">
        <v>903</v>
      </c>
      <c r="H890" s="45" t="s">
        <v>904</v>
      </c>
      <c r="I890" s="45" t="s">
        <v>864</v>
      </c>
      <c r="J890" s="45">
        <v>101</v>
      </c>
      <c r="K890" s="45" t="s">
        <v>29</v>
      </c>
      <c r="L890" s="45" t="s">
        <v>30</v>
      </c>
      <c r="M890" s="45" t="s">
        <v>93</v>
      </c>
      <c r="N890" s="45">
        <v>20100010136</v>
      </c>
      <c r="O890" s="45" t="str">
        <f t="shared" si="90"/>
        <v>gestionduenave-command</v>
      </c>
      <c r="P890" s="45" t="s">
        <v>903</v>
      </c>
      <c r="Q890" s="46">
        <f t="shared" si="91"/>
        <v>126</v>
      </c>
      <c r="R890" s="46">
        <f t="shared" si="92"/>
        <v>126</v>
      </c>
      <c r="S890" t="str">
        <f t="shared" si="95"/>
        <v xml:space="preserve"> https://gateway-apim-test.vuce.gob.pe/pass-through-https-cert/cp2/gestionduenave-command/1.0/proteccion-adicional/update-all </v>
      </c>
      <c r="T890" t="s">
        <v>903</v>
      </c>
      <c r="U890" t="str">
        <f t="shared" si="93"/>
        <v>https://gateway-apim-test.vuce.gob.pe/pass-through-https-cert/cp2/gestionduenave-command/1.0/proteccion-adicional/update-all</v>
      </c>
      <c r="V890" t="s">
        <v>146</v>
      </c>
    </row>
    <row r="891" spans="2:22" x14ac:dyDescent="0.25">
      <c r="B891" s="45" t="s">
        <v>862</v>
      </c>
      <c r="C891" s="45" t="s">
        <v>22</v>
      </c>
      <c r="D891" s="45" t="s">
        <v>23</v>
      </c>
      <c r="E891" s="45" t="s">
        <v>882</v>
      </c>
      <c r="F891" s="45" t="s">
        <v>90</v>
      </c>
      <c r="G891" s="45" t="s">
        <v>903</v>
      </c>
      <c r="H891" s="45" t="s">
        <v>905</v>
      </c>
      <c r="I891" s="45" t="s">
        <v>864</v>
      </c>
      <c r="J891" s="45">
        <v>101</v>
      </c>
      <c r="K891" s="45" t="s">
        <v>29</v>
      </c>
      <c r="L891" s="45" t="s">
        <v>30</v>
      </c>
      <c r="M891" s="45" t="s">
        <v>93</v>
      </c>
      <c r="N891" s="45">
        <v>20100010136</v>
      </c>
      <c r="O891" s="45" t="str">
        <f t="shared" si="90"/>
        <v>gestionduenave-command</v>
      </c>
      <c r="P891" s="45" t="s">
        <v>903</v>
      </c>
      <c r="Q891" s="46">
        <f t="shared" si="91"/>
        <v>126</v>
      </c>
      <c r="R891" s="46">
        <f t="shared" si="92"/>
        <v>126</v>
      </c>
      <c r="S891" t="str">
        <f t="shared" si="95"/>
        <v xml:space="preserve"> https://gateway-apim-test.vuce.gob.pe/pass-through-https-cert/cp2/gestionduenave-command/1.0/proteccion-adicional/update-all </v>
      </c>
      <c r="T891" t="s">
        <v>903</v>
      </c>
      <c r="U891" t="str">
        <f t="shared" si="93"/>
        <v>https://gateway-apim-test.vuce.gob.pe/pass-through-https-cert/cp2/gestionduenave-command/1.0/proteccion-adicional/update-all</v>
      </c>
      <c r="V891" t="s">
        <v>146</v>
      </c>
    </row>
    <row r="892" spans="2:22" x14ac:dyDescent="0.25">
      <c r="B892" s="45" t="s">
        <v>862</v>
      </c>
      <c r="C892" s="45" t="s">
        <v>22</v>
      </c>
      <c r="D892" s="45" t="s">
        <v>23</v>
      </c>
      <c r="E892" s="45" t="s">
        <v>863</v>
      </c>
      <c r="F892" s="45" t="s">
        <v>25</v>
      </c>
      <c r="G892" s="45" t="s">
        <v>906</v>
      </c>
      <c r="H892" s="45" t="s">
        <v>27</v>
      </c>
      <c r="I892" s="45" t="s">
        <v>864</v>
      </c>
      <c r="J892" s="45">
        <v>101</v>
      </c>
      <c r="K892" s="45" t="s">
        <v>29</v>
      </c>
      <c r="L892" s="45" t="s">
        <v>30</v>
      </c>
      <c r="M892" s="45" t="s">
        <v>31</v>
      </c>
      <c r="N892" s="45">
        <v>20100010136</v>
      </c>
      <c r="O892" s="45" t="str">
        <f t="shared" si="90"/>
        <v>gestionduenave-query</v>
      </c>
      <c r="P892" s="45" t="s">
        <v>906</v>
      </c>
      <c r="Q892" s="46">
        <f t="shared" si="91"/>
        <v>107</v>
      </c>
      <c r="R892" s="46">
        <f t="shared" si="92"/>
        <v>107</v>
      </c>
      <c r="S892" t="str">
        <f t="shared" si="95"/>
        <v xml:space="preserve"> https://gateway-apim-test.vuce.gob.pe/pass-through-https-cert/cp2/gestionduenave-query/1.0/actividad-nave </v>
      </c>
      <c r="T892" t="s">
        <v>906</v>
      </c>
      <c r="U892" t="str">
        <f t="shared" si="93"/>
        <v>https://gateway-apim-test.vuce.gob.pe/pass-through-https-cert/cp2/gestionduenave-query/1.0/actividad-nave</v>
      </c>
      <c r="V892" t="s">
        <v>72</v>
      </c>
    </row>
    <row r="893" spans="2:22" x14ac:dyDescent="0.25">
      <c r="B893" s="45" t="s">
        <v>862</v>
      </c>
      <c r="C893" s="45" t="s">
        <v>22</v>
      </c>
      <c r="D893" s="45" t="s">
        <v>23</v>
      </c>
      <c r="E893" s="45" t="s">
        <v>863</v>
      </c>
      <c r="F893" s="45" t="s">
        <v>25</v>
      </c>
      <c r="G893" s="45" t="s">
        <v>906</v>
      </c>
      <c r="H893" s="45" t="s">
        <v>27</v>
      </c>
      <c r="I893" s="45" t="s">
        <v>864</v>
      </c>
      <c r="J893" s="45">
        <v>101</v>
      </c>
      <c r="K893" s="45" t="s">
        <v>29</v>
      </c>
      <c r="L893" s="45" t="s">
        <v>30</v>
      </c>
      <c r="M893" s="45" t="s">
        <v>31</v>
      </c>
      <c r="N893" s="45">
        <v>20100010136</v>
      </c>
      <c r="O893" s="45" t="str">
        <f t="shared" si="90"/>
        <v>gestionduenave-query</v>
      </c>
      <c r="P893" s="45" t="s">
        <v>906</v>
      </c>
      <c r="Q893" s="46">
        <f t="shared" si="91"/>
        <v>107</v>
      </c>
      <c r="R893" s="46">
        <f t="shared" si="92"/>
        <v>107</v>
      </c>
      <c r="S893" t="str">
        <f t="shared" si="95"/>
        <v xml:space="preserve"> https://gateway-apim-test.vuce.gob.pe/pass-through-https-cert/cp2/gestionduenave-query/1.0/actividad-nave </v>
      </c>
      <c r="T893" t="s">
        <v>906</v>
      </c>
      <c r="U893" t="str">
        <f t="shared" si="93"/>
        <v>https://gateway-apim-test.vuce.gob.pe/pass-through-https-cert/cp2/gestionduenave-query/1.0/actividad-nave</v>
      </c>
      <c r="V893" t="s">
        <v>72</v>
      </c>
    </row>
    <row r="894" spans="2:22" x14ac:dyDescent="0.25">
      <c r="B894" s="45" t="s">
        <v>862</v>
      </c>
      <c r="C894" s="45" t="s">
        <v>22</v>
      </c>
      <c r="D894" s="45" t="s">
        <v>23</v>
      </c>
      <c r="E894" s="45" t="s">
        <v>871</v>
      </c>
      <c r="F894" s="45" t="s">
        <v>25</v>
      </c>
      <c r="G894" s="45" t="s">
        <v>906</v>
      </c>
      <c r="H894" s="45" t="s">
        <v>27</v>
      </c>
      <c r="I894" s="45" t="s">
        <v>864</v>
      </c>
      <c r="J894" s="45">
        <v>101</v>
      </c>
      <c r="K894" s="45" t="s">
        <v>29</v>
      </c>
      <c r="L894" s="45" t="s">
        <v>30</v>
      </c>
      <c r="M894" s="45" t="s">
        <v>31</v>
      </c>
      <c r="N894" s="45">
        <v>20100010136</v>
      </c>
      <c r="O894" s="45" t="str">
        <f t="shared" si="90"/>
        <v>gestionduenave-query</v>
      </c>
      <c r="P894" s="45" t="s">
        <v>906</v>
      </c>
      <c r="Q894" s="46">
        <f t="shared" si="91"/>
        <v>107</v>
      </c>
      <c r="R894" s="46">
        <f t="shared" si="92"/>
        <v>107</v>
      </c>
      <c r="S894" t="str">
        <f t="shared" si="95"/>
        <v xml:space="preserve"> https://gateway-apim-test.vuce.gob.pe/pass-through-https-cert/cp2/gestionduenave-query/1.0/actividad-nave </v>
      </c>
      <c r="T894" t="s">
        <v>906</v>
      </c>
      <c r="U894" t="str">
        <f t="shared" si="93"/>
        <v>https://gateway-apim-test.vuce.gob.pe/pass-through-https-cert/cp2/gestionduenave-query/1.0/actividad-nave</v>
      </c>
      <c r="V894" t="s">
        <v>72</v>
      </c>
    </row>
    <row r="895" spans="2:22" x14ac:dyDescent="0.25">
      <c r="B895" s="45" t="s">
        <v>862</v>
      </c>
      <c r="C895" s="45" t="s">
        <v>22</v>
      </c>
      <c r="D895" s="45" t="s">
        <v>23</v>
      </c>
      <c r="E895" s="45" t="s">
        <v>871</v>
      </c>
      <c r="F895" s="45" t="s">
        <v>25</v>
      </c>
      <c r="G895" s="45" t="s">
        <v>906</v>
      </c>
      <c r="H895" s="45" t="s">
        <v>27</v>
      </c>
      <c r="I895" s="45" t="s">
        <v>864</v>
      </c>
      <c r="J895" s="45">
        <v>101</v>
      </c>
      <c r="K895" s="45" t="s">
        <v>29</v>
      </c>
      <c r="L895" s="45" t="s">
        <v>30</v>
      </c>
      <c r="M895" s="45" t="s">
        <v>31</v>
      </c>
      <c r="N895" s="45">
        <v>20100010136</v>
      </c>
      <c r="O895" s="45" t="str">
        <f t="shared" si="90"/>
        <v>gestionduenave-query</v>
      </c>
      <c r="P895" s="45" t="s">
        <v>906</v>
      </c>
      <c r="Q895" s="46">
        <f t="shared" si="91"/>
        <v>107</v>
      </c>
      <c r="R895" s="46">
        <f t="shared" si="92"/>
        <v>107</v>
      </c>
      <c r="S895" t="str">
        <f t="shared" si="95"/>
        <v xml:space="preserve"> https://gateway-apim-test.vuce.gob.pe/pass-through-https-cert/cp2/gestionduenave-query/1.0/actividad-nave </v>
      </c>
      <c r="T895" t="s">
        <v>906</v>
      </c>
      <c r="U895" t="str">
        <f t="shared" si="93"/>
        <v>https://gateway-apim-test.vuce.gob.pe/pass-through-https-cert/cp2/gestionduenave-query/1.0/actividad-nave</v>
      </c>
      <c r="V895" t="s">
        <v>72</v>
      </c>
    </row>
    <row r="896" spans="2:22" x14ac:dyDescent="0.25">
      <c r="B896" s="45" t="s">
        <v>862</v>
      </c>
      <c r="C896" s="45" t="s">
        <v>22</v>
      </c>
      <c r="D896" s="45" t="s">
        <v>23</v>
      </c>
      <c r="E896" s="45" t="s">
        <v>872</v>
      </c>
      <c r="F896" s="45" t="s">
        <v>25</v>
      </c>
      <c r="G896" s="45" t="s">
        <v>906</v>
      </c>
      <c r="H896" s="45" t="s">
        <v>27</v>
      </c>
      <c r="I896" s="45" t="s">
        <v>864</v>
      </c>
      <c r="J896" s="45">
        <v>101</v>
      </c>
      <c r="K896" s="45" t="s">
        <v>29</v>
      </c>
      <c r="L896" s="45" t="s">
        <v>30</v>
      </c>
      <c r="M896" s="45" t="s">
        <v>31</v>
      </c>
      <c r="N896" s="45">
        <v>20100010136</v>
      </c>
      <c r="O896" s="45" t="str">
        <f t="shared" si="90"/>
        <v>gestionduenave-query</v>
      </c>
      <c r="P896" s="45" t="s">
        <v>906</v>
      </c>
      <c r="Q896" s="46">
        <f t="shared" si="91"/>
        <v>107</v>
      </c>
      <c r="R896" s="46">
        <f t="shared" si="92"/>
        <v>107</v>
      </c>
      <c r="S896" t="str">
        <f t="shared" si="95"/>
        <v xml:space="preserve"> https://gateway-apim-test.vuce.gob.pe/pass-through-https-cert/cp2/gestionduenave-query/1.0/actividad-nave </v>
      </c>
      <c r="T896" t="s">
        <v>906</v>
      </c>
      <c r="U896" t="str">
        <f t="shared" si="93"/>
        <v>https://gateway-apim-test.vuce.gob.pe/pass-through-https-cert/cp2/gestionduenave-query/1.0/actividad-nave</v>
      </c>
      <c r="V896" t="s">
        <v>72</v>
      </c>
    </row>
    <row r="897" spans="2:22" x14ac:dyDescent="0.25">
      <c r="B897" s="45" t="s">
        <v>862</v>
      </c>
      <c r="C897" s="45" t="s">
        <v>22</v>
      </c>
      <c r="D897" s="45" t="s">
        <v>23</v>
      </c>
      <c r="E897" s="45" t="s">
        <v>872</v>
      </c>
      <c r="F897" s="45" t="s">
        <v>25</v>
      </c>
      <c r="G897" s="45" t="s">
        <v>906</v>
      </c>
      <c r="H897" s="45" t="s">
        <v>27</v>
      </c>
      <c r="I897" s="45" t="s">
        <v>864</v>
      </c>
      <c r="J897" s="45">
        <v>101</v>
      </c>
      <c r="K897" s="45" t="s">
        <v>29</v>
      </c>
      <c r="L897" s="45" t="s">
        <v>30</v>
      </c>
      <c r="M897" s="45" t="s">
        <v>31</v>
      </c>
      <c r="N897" s="45">
        <v>20100010136</v>
      </c>
      <c r="O897" s="45" t="str">
        <f t="shared" si="90"/>
        <v>gestionduenave-query</v>
      </c>
      <c r="P897" s="45" t="s">
        <v>906</v>
      </c>
      <c r="Q897" s="46">
        <f t="shared" si="91"/>
        <v>107</v>
      </c>
      <c r="R897" s="46">
        <f t="shared" si="92"/>
        <v>107</v>
      </c>
      <c r="S897" t="str">
        <f t="shared" si="95"/>
        <v xml:space="preserve"> https://gateway-apim-test.vuce.gob.pe/pass-through-https-cert/cp2/gestionduenave-query/1.0/actividad-nave </v>
      </c>
      <c r="T897" t="s">
        <v>906</v>
      </c>
      <c r="U897" t="str">
        <f t="shared" si="93"/>
        <v>https://gateway-apim-test.vuce.gob.pe/pass-through-https-cert/cp2/gestionduenave-query/1.0/actividad-nave</v>
      </c>
      <c r="V897" t="s">
        <v>72</v>
      </c>
    </row>
    <row r="898" spans="2:22" x14ac:dyDescent="0.25">
      <c r="B898" s="45" t="s">
        <v>862</v>
      </c>
      <c r="C898" s="45" t="s">
        <v>22</v>
      </c>
      <c r="D898" s="45" t="s">
        <v>23</v>
      </c>
      <c r="E898" s="45" t="s">
        <v>879</v>
      </c>
      <c r="F898" s="45" t="s">
        <v>25</v>
      </c>
      <c r="G898" s="45" t="s">
        <v>906</v>
      </c>
      <c r="H898" s="45" t="s">
        <v>27</v>
      </c>
      <c r="I898" s="45" t="s">
        <v>864</v>
      </c>
      <c r="J898" s="45">
        <v>101</v>
      </c>
      <c r="K898" s="45" t="s">
        <v>29</v>
      </c>
      <c r="L898" s="45" t="s">
        <v>30</v>
      </c>
      <c r="M898" s="45" t="s">
        <v>31</v>
      </c>
      <c r="N898" s="45">
        <v>20100010136</v>
      </c>
      <c r="O898" s="45" t="str">
        <f t="shared" ref="O898:O961" si="96">MID(G898,FIND("/cp2/",G898)+5,FIND("/",G898,FIND("/cp2/",G898)+5)-FIND("/cp2/",G898)-5)</f>
        <v>gestionduenave-query</v>
      </c>
      <c r="P898" s="45" t="s">
        <v>906</v>
      </c>
      <c r="Q898" s="46">
        <f t="shared" ref="Q898:Q961" si="97">LEN(P898)</f>
        <v>107</v>
      </c>
      <c r="R898" s="46">
        <f t="shared" ref="R898:R961" si="98">LEN(S898)</f>
        <v>107</v>
      </c>
      <c r="S898" t="str">
        <f t="shared" si="95"/>
        <v xml:space="preserve"> https://gateway-apim-test.vuce.gob.pe/pass-through-https-cert/cp2/gestionduenave-query/1.0/actividad-nave </v>
      </c>
      <c r="T898" t="s">
        <v>906</v>
      </c>
      <c r="U898" t="str">
        <f t="shared" si="93"/>
        <v>https://gateway-apim-test.vuce.gob.pe/pass-through-https-cert/cp2/gestionduenave-query/1.0/actividad-nave</v>
      </c>
      <c r="V898" t="s">
        <v>72</v>
      </c>
    </row>
    <row r="899" spans="2:22" x14ac:dyDescent="0.25">
      <c r="B899" s="45" t="s">
        <v>862</v>
      </c>
      <c r="C899" s="45" t="s">
        <v>22</v>
      </c>
      <c r="D899" s="45" t="s">
        <v>23</v>
      </c>
      <c r="E899" s="45" t="s">
        <v>879</v>
      </c>
      <c r="F899" s="45" t="s">
        <v>25</v>
      </c>
      <c r="G899" s="45" t="s">
        <v>906</v>
      </c>
      <c r="H899" s="45" t="s">
        <v>27</v>
      </c>
      <c r="I899" s="45" t="s">
        <v>864</v>
      </c>
      <c r="J899" s="45">
        <v>101</v>
      </c>
      <c r="K899" s="45" t="s">
        <v>29</v>
      </c>
      <c r="L899" s="45" t="s">
        <v>30</v>
      </c>
      <c r="M899" s="45" t="s">
        <v>31</v>
      </c>
      <c r="N899" s="45">
        <v>20100010136</v>
      </c>
      <c r="O899" s="45" t="str">
        <f t="shared" si="96"/>
        <v>gestionduenave-query</v>
      </c>
      <c r="P899" s="45" t="s">
        <v>906</v>
      </c>
      <c r="Q899" s="46">
        <f t="shared" si="97"/>
        <v>107</v>
      </c>
      <c r="R899" s="46">
        <f t="shared" si="98"/>
        <v>107</v>
      </c>
      <c r="S899" t="str">
        <f t="shared" si="95"/>
        <v xml:space="preserve"> https://gateway-apim-test.vuce.gob.pe/pass-through-https-cert/cp2/gestionduenave-query/1.0/actividad-nave </v>
      </c>
      <c r="T899" t="s">
        <v>906</v>
      </c>
      <c r="U899" t="str">
        <f t="shared" ref="U899:U962" si="99">TRIM(T899)</f>
        <v>https://gateway-apim-test.vuce.gob.pe/pass-through-https-cert/cp2/gestionduenave-query/1.0/actividad-nave</v>
      </c>
      <c r="V899" t="s">
        <v>72</v>
      </c>
    </row>
    <row r="900" spans="2:22" x14ac:dyDescent="0.25">
      <c r="B900" s="45" t="s">
        <v>862</v>
      </c>
      <c r="C900" s="45" t="s">
        <v>22</v>
      </c>
      <c r="D900" s="45" t="s">
        <v>23</v>
      </c>
      <c r="E900" s="45" t="s">
        <v>882</v>
      </c>
      <c r="F900" s="45" t="s">
        <v>25</v>
      </c>
      <c r="G900" s="45" t="s">
        <v>906</v>
      </c>
      <c r="H900" s="45" t="s">
        <v>27</v>
      </c>
      <c r="I900" s="45" t="s">
        <v>864</v>
      </c>
      <c r="J900" s="45">
        <v>101</v>
      </c>
      <c r="K900" s="45" t="s">
        <v>29</v>
      </c>
      <c r="L900" s="45" t="s">
        <v>30</v>
      </c>
      <c r="M900" s="45" t="s">
        <v>31</v>
      </c>
      <c r="N900" s="45">
        <v>20100010136</v>
      </c>
      <c r="O900" s="45" t="str">
        <f t="shared" si="96"/>
        <v>gestionduenave-query</v>
      </c>
      <c r="P900" s="45" t="s">
        <v>906</v>
      </c>
      <c r="Q900" s="46">
        <f t="shared" si="97"/>
        <v>107</v>
      </c>
      <c r="R900" s="46">
        <f t="shared" si="98"/>
        <v>107</v>
      </c>
      <c r="S900" t="str">
        <f t="shared" si="95"/>
        <v xml:space="preserve"> https://gateway-apim-test.vuce.gob.pe/pass-through-https-cert/cp2/gestionduenave-query/1.0/actividad-nave </v>
      </c>
      <c r="T900" t="s">
        <v>906</v>
      </c>
      <c r="U900" t="str">
        <f t="shared" si="99"/>
        <v>https://gateway-apim-test.vuce.gob.pe/pass-through-https-cert/cp2/gestionduenave-query/1.0/actividad-nave</v>
      </c>
      <c r="V900" t="s">
        <v>72</v>
      </c>
    </row>
    <row r="901" spans="2:22" x14ac:dyDescent="0.25">
      <c r="B901" s="45" t="s">
        <v>862</v>
      </c>
      <c r="C901" s="45" t="s">
        <v>22</v>
      </c>
      <c r="D901" s="45" t="s">
        <v>23</v>
      </c>
      <c r="E901" s="45" t="s">
        <v>882</v>
      </c>
      <c r="F901" s="45" t="s">
        <v>25</v>
      </c>
      <c r="G901" s="45" t="s">
        <v>906</v>
      </c>
      <c r="H901" s="45" t="s">
        <v>27</v>
      </c>
      <c r="I901" s="45" t="s">
        <v>864</v>
      </c>
      <c r="J901" s="45">
        <v>101</v>
      </c>
      <c r="K901" s="45" t="s">
        <v>29</v>
      </c>
      <c r="L901" s="45" t="s">
        <v>30</v>
      </c>
      <c r="M901" s="45" t="s">
        <v>31</v>
      </c>
      <c r="N901" s="45">
        <v>20100010136</v>
      </c>
      <c r="O901" s="45" t="str">
        <f t="shared" si="96"/>
        <v>gestionduenave-query</v>
      </c>
      <c r="P901" s="45" t="s">
        <v>906</v>
      </c>
      <c r="Q901" s="46">
        <f t="shared" si="97"/>
        <v>107</v>
      </c>
      <c r="R901" s="46">
        <f t="shared" si="98"/>
        <v>107</v>
      </c>
      <c r="S901" t="str">
        <f t="shared" si="95"/>
        <v xml:space="preserve"> https://gateway-apim-test.vuce.gob.pe/pass-through-https-cert/cp2/gestionduenave-query/1.0/actividad-nave </v>
      </c>
      <c r="T901" t="s">
        <v>906</v>
      </c>
      <c r="U901" t="str">
        <f t="shared" si="99"/>
        <v>https://gateway-apim-test.vuce.gob.pe/pass-through-https-cert/cp2/gestionduenave-query/1.0/actividad-nave</v>
      </c>
      <c r="V901" t="s">
        <v>72</v>
      </c>
    </row>
    <row r="902" spans="2:22" x14ac:dyDescent="0.25">
      <c r="B902" s="45" t="s">
        <v>862</v>
      </c>
      <c r="C902" s="45" t="s">
        <v>22</v>
      </c>
      <c r="D902" s="45" t="s">
        <v>23</v>
      </c>
      <c r="E902" s="45" t="s">
        <v>907</v>
      </c>
      <c r="F902" s="45" t="s">
        <v>25</v>
      </c>
      <c r="G902" s="45" t="s">
        <v>908</v>
      </c>
      <c r="H902" s="45" t="s">
        <v>27</v>
      </c>
      <c r="I902" s="45" t="s">
        <v>864</v>
      </c>
      <c r="J902" s="45">
        <v>101</v>
      </c>
      <c r="K902" s="45" t="s">
        <v>29</v>
      </c>
      <c r="L902" s="45" t="s">
        <v>30</v>
      </c>
      <c r="M902" s="45" t="s">
        <v>31</v>
      </c>
      <c r="N902" s="45">
        <v>20100010136</v>
      </c>
      <c r="O902" s="45" t="str">
        <f t="shared" si="96"/>
        <v>gestionduenave-query</v>
      </c>
      <c r="P902" s="45" t="s">
        <v>908</v>
      </c>
      <c r="Q902" s="46">
        <f t="shared" si="97"/>
        <v>119</v>
      </c>
      <c r="R902" s="46">
        <f t="shared" si="98"/>
        <v>119</v>
      </c>
      <c r="S902" t="str">
        <f t="shared" si="95"/>
        <v xml:space="preserve"> https://gateway-apim-test.vuce.gob.pe/pass-through-https-cert/cp2/gestionduenave-query/1.0/arribo-forzoso/escala/2180 </v>
      </c>
      <c r="T902" t="s">
        <v>908</v>
      </c>
      <c r="U902" t="str">
        <f t="shared" si="99"/>
        <v>https://gateway-apim-test.vuce.gob.pe/pass-through-https-cert/cp2/gestionduenave-query/1.0/arribo-forzoso/escala/2180</v>
      </c>
      <c r="V902" t="s">
        <v>72</v>
      </c>
    </row>
    <row r="903" spans="2:22" x14ac:dyDescent="0.25">
      <c r="B903" s="45" t="s">
        <v>862</v>
      </c>
      <c r="C903" s="45" t="s">
        <v>22</v>
      </c>
      <c r="D903" s="45" t="s">
        <v>23</v>
      </c>
      <c r="E903" s="45" t="s">
        <v>863</v>
      </c>
      <c r="F903" s="45" t="s">
        <v>25</v>
      </c>
      <c r="G903" s="45" t="s">
        <v>909</v>
      </c>
      <c r="H903" s="45" t="s">
        <v>27</v>
      </c>
      <c r="I903" s="45" t="s">
        <v>864</v>
      </c>
      <c r="J903" s="45">
        <v>101</v>
      </c>
      <c r="K903" s="45" t="s">
        <v>29</v>
      </c>
      <c r="L903" s="45" t="s">
        <v>30</v>
      </c>
      <c r="M903" s="45" t="s">
        <v>31</v>
      </c>
      <c r="N903" s="45">
        <v>20100010136</v>
      </c>
      <c r="O903" s="45" t="str">
        <f t="shared" si="96"/>
        <v>gestionduenave-query</v>
      </c>
      <c r="P903" s="45" t="s">
        <v>909</v>
      </c>
      <c r="Q903" s="46">
        <f t="shared" si="97"/>
        <v>106</v>
      </c>
      <c r="R903" s="46">
        <f t="shared" si="98"/>
        <v>106</v>
      </c>
      <c r="S903" t="str">
        <f t="shared" si="95"/>
        <v xml:space="preserve"> https://gateway-apim-test.vuce.gob.pe/pass-through-https-cert/cp2/gestionduenave-query/1.0/escala-previa </v>
      </c>
      <c r="T903" t="s">
        <v>909</v>
      </c>
      <c r="U903" t="str">
        <f t="shared" si="99"/>
        <v>https://gateway-apim-test.vuce.gob.pe/pass-through-https-cert/cp2/gestionduenave-query/1.0/escala-previa</v>
      </c>
      <c r="V903" t="s">
        <v>72</v>
      </c>
    </row>
    <row r="904" spans="2:22" x14ac:dyDescent="0.25">
      <c r="B904" s="45" t="s">
        <v>862</v>
      </c>
      <c r="C904" s="45" t="s">
        <v>22</v>
      </c>
      <c r="D904" s="45" t="s">
        <v>23</v>
      </c>
      <c r="E904" s="45" t="s">
        <v>863</v>
      </c>
      <c r="F904" s="45" t="s">
        <v>25</v>
      </c>
      <c r="G904" s="45" t="s">
        <v>909</v>
      </c>
      <c r="H904" s="45" t="s">
        <v>27</v>
      </c>
      <c r="I904" s="45" t="s">
        <v>864</v>
      </c>
      <c r="J904" s="45">
        <v>101</v>
      </c>
      <c r="K904" s="45" t="s">
        <v>29</v>
      </c>
      <c r="L904" s="45" t="s">
        <v>30</v>
      </c>
      <c r="M904" s="45" t="s">
        <v>31</v>
      </c>
      <c r="N904" s="45">
        <v>20100010136</v>
      </c>
      <c r="O904" s="45" t="str">
        <f t="shared" si="96"/>
        <v>gestionduenave-query</v>
      </c>
      <c r="P904" s="45" t="s">
        <v>909</v>
      </c>
      <c r="Q904" s="46">
        <f t="shared" si="97"/>
        <v>106</v>
      </c>
      <c r="R904" s="46">
        <f t="shared" si="98"/>
        <v>106</v>
      </c>
      <c r="S904" t="str">
        <f t="shared" si="95"/>
        <v xml:space="preserve"> https://gateway-apim-test.vuce.gob.pe/pass-through-https-cert/cp2/gestionduenave-query/1.0/escala-previa </v>
      </c>
      <c r="T904" t="s">
        <v>909</v>
      </c>
      <c r="U904" t="str">
        <f t="shared" si="99"/>
        <v>https://gateway-apim-test.vuce.gob.pe/pass-through-https-cert/cp2/gestionduenave-query/1.0/escala-previa</v>
      </c>
      <c r="V904" t="s">
        <v>72</v>
      </c>
    </row>
    <row r="905" spans="2:22" x14ac:dyDescent="0.25">
      <c r="B905" s="45" t="s">
        <v>862</v>
      </c>
      <c r="C905" s="45" t="s">
        <v>22</v>
      </c>
      <c r="D905" s="45" t="s">
        <v>23</v>
      </c>
      <c r="E905" s="45" t="s">
        <v>867</v>
      </c>
      <c r="F905" s="45" t="s">
        <v>25</v>
      </c>
      <c r="G905" s="45" t="s">
        <v>909</v>
      </c>
      <c r="H905" s="45" t="s">
        <v>27</v>
      </c>
      <c r="I905" s="45" t="s">
        <v>864</v>
      </c>
      <c r="J905" s="45">
        <v>101</v>
      </c>
      <c r="K905" s="45" t="s">
        <v>29</v>
      </c>
      <c r="L905" s="45" t="s">
        <v>30</v>
      </c>
      <c r="M905" s="45" t="s">
        <v>31</v>
      </c>
      <c r="N905" s="45">
        <v>20100010136</v>
      </c>
      <c r="O905" s="45" t="str">
        <f t="shared" si="96"/>
        <v>gestionduenave-query</v>
      </c>
      <c r="P905" s="45" t="s">
        <v>909</v>
      </c>
      <c r="Q905" s="46">
        <f t="shared" si="97"/>
        <v>106</v>
      </c>
      <c r="R905" s="46">
        <f t="shared" si="98"/>
        <v>106</v>
      </c>
      <c r="S905" t="str">
        <f t="shared" si="95"/>
        <v xml:space="preserve"> https://gateway-apim-test.vuce.gob.pe/pass-through-https-cert/cp2/gestionduenave-query/1.0/escala-previa </v>
      </c>
      <c r="T905" t="s">
        <v>909</v>
      </c>
      <c r="U905" t="str">
        <f t="shared" si="99"/>
        <v>https://gateway-apim-test.vuce.gob.pe/pass-through-https-cert/cp2/gestionduenave-query/1.0/escala-previa</v>
      </c>
      <c r="V905" t="s">
        <v>72</v>
      </c>
    </row>
    <row r="906" spans="2:22" x14ac:dyDescent="0.25">
      <c r="B906" s="45" t="s">
        <v>862</v>
      </c>
      <c r="C906" s="45" t="s">
        <v>22</v>
      </c>
      <c r="D906" s="45" t="s">
        <v>23</v>
      </c>
      <c r="E906" s="45" t="s">
        <v>867</v>
      </c>
      <c r="F906" s="45" t="s">
        <v>25</v>
      </c>
      <c r="G906" s="45" t="s">
        <v>909</v>
      </c>
      <c r="H906" s="45" t="s">
        <v>27</v>
      </c>
      <c r="I906" s="45" t="s">
        <v>864</v>
      </c>
      <c r="J906" s="45">
        <v>101</v>
      </c>
      <c r="K906" s="45" t="s">
        <v>29</v>
      </c>
      <c r="L906" s="45" t="s">
        <v>30</v>
      </c>
      <c r="M906" s="45" t="s">
        <v>31</v>
      </c>
      <c r="N906" s="45">
        <v>20100010136</v>
      </c>
      <c r="O906" s="45" t="str">
        <f t="shared" si="96"/>
        <v>gestionduenave-query</v>
      </c>
      <c r="P906" s="45" t="s">
        <v>909</v>
      </c>
      <c r="Q906" s="46">
        <f t="shared" si="97"/>
        <v>106</v>
      </c>
      <c r="R906" s="46">
        <f t="shared" si="98"/>
        <v>106</v>
      </c>
      <c r="S906" t="str">
        <f t="shared" si="95"/>
        <v xml:space="preserve"> https://gateway-apim-test.vuce.gob.pe/pass-through-https-cert/cp2/gestionduenave-query/1.0/escala-previa </v>
      </c>
      <c r="T906" t="s">
        <v>909</v>
      </c>
      <c r="U906" t="str">
        <f t="shared" si="99"/>
        <v>https://gateway-apim-test.vuce.gob.pe/pass-through-https-cert/cp2/gestionduenave-query/1.0/escala-previa</v>
      </c>
      <c r="V906" t="s">
        <v>72</v>
      </c>
    </row>
    <row r="907" spans="2:22" x14ac:dyDescent="0.25">
      <c r="B907" s="45" t="s">
        <v>862</v>
      </c>
      <c r="C907" s="45" t="s">
        <v>22</v>
      </c>
      <c r="D907" s="45" t="s">
        <v>23</v>
      </c>
      <c r="E907" s="45" t="s">
        <v>868</v>
      </c>
      <c r="F907" s="45" t="s">
        <v>25</v>
      </c>
      <c r="G907" s="45" t="s">
        <v>909</v>
      </c>
      <c r="H907" s="45" t="s">
        <v>27</v>
      </c>
      <c r="I907" s="45" t="s">
        <v>864</v>
      </c>
      <c r="J907" s="45">
        <v>101</v>
      </c>
      <c r="K907" s="45" t="s">
        <v>29</v>
      </c>
      <c r="L907" s="45" t="s">
        <v>30</v>
      </c>
      <c r="M907" s="45" t="s">
        <v>31</v>
      </c>
      <c r="N907" s="45">
        <v>20100010136</v>
      </c>
      <c r="O907" s="45" t="str">
        <f t="shared" si="96"/>
        <v>gestionduenave-query</v>
      </c>
      <c r="P907" s="45" t="s">
        <v>909</v>
      </c>
      <c r="Q907" s="46">
        <f t="shared" si="97"/>
        <v>106</v>
      </c>
      <c r="R907" s="46">
        <f t="shared" si="98"/>
        <v>106</v>
      </c>
      <c r="S907" t="str">
        <f t="shared" si="95"/>
        <v xml:space="preserve"> https://gateway-apim-test.vuce.gob.pe/pass-through-https-cert/cp2/gestionduenave-query/1.0/escala-previa </v>
      </c>
      <c r="T907" t="s">
        <v>909</v>
      </c>
      <c r="U907" t="str">
        <f t="shared" si="99"/>
        <v>https://gateway-apim-test.vuce.gob.pe/pass-through-https-cert/cp2/gestionduenave-query/1.0/escala-previa</v>
      </c>
      <c r="V907" t="s">
        <v>72</v>
      </c>
    </row>
    <row r="908" spans="2:22" x14ac:dyDescent="0.25">
      <c r="B908" s="45" t="s">
        <v>862</v>
      </c>
      <c r="C908" s="45" t="s">
        <v>22</v>
      </c>
      <c r="D908" s="45" t="s">
        <v>23</v>
      </c>
      <c r="E908" s="45" t="s">
        <v>868</v>
      </c>
      <c r="F908" s="45" t="s">
        <v>25</v>
      </c>
      <c r="G908" s="45" t="s">
        <v>909</v>
      </c>
      <c r="H908" s="45" t="s">
        <v>27</v>
      </c>
      <c r="I908" s="45" t="s">
        <v>864</v>
      </c>
      <c r="J908" s="45">
        <v>101</v>
      </c>
      <c r="K908" s="45" t="s">
        <v>29</v>
      </c>
      <c r="L908" s="45" t="s">
        <v>30</v>
      </c>
      <c r="M908" s="45" t="s">
        <v>31</v>
      </c>
      <c r="N908" s="45">
        <v>20100010136</v>
      </c>
      <c r="O908" s="45" t="str">
        <f t="shared" si="96"/>
        <v>gestionduenave-query</v>
      </c>
      <c r="P908" s="45" t="s">
        <v>909</v>
      </c>
      <c r="Q908" s="46">
        <f t="shared" si="97"/>
        <v>106</v>
      </c>
      <c r="R908" s="46">
        <f t="shared" si="98"/>
        <v>106</v>
      </c>
      <c r="S908" t="str">
        <f t="shared" si="95"/>
        <v xml:space="preserve"> https://gateway-apim-test.vuce.gob.pe/pass-through-https-cert/cp2/gestionduenave-query/1.0/escala-previa </v>
      </c>
      <c r="T908" t="s">
        <v>909</v>
      </c>
      <c r="U908" t="str">
        <f t="shared" si="99"/>
        <v>https://gateway-apim-test.vuce.gob.pe/pass-through-https-cert/cp2/gestionduenave-query/1.0/escala-previa</v>
      </c>
      <c r="V908" t="s">
        <v>72</v>
      </c>
    </row>
    <row r="909" spans="2:22" x14ac:dyDescent="0.25">
      <c r="B909" s="45" t="s">
        <v>862</v>
      </c>
      <c r="C909" s="45" t="s">
        <v>22</v>
      </c>
      <c r="D909" s="45" t="s">
        <v>23</v>
      </c>
      <c r="E909" s="45" t="s">
        <v>879</v>
      </c>
      <c r="F909" s="45" t="s">
        <v>25</v>
      </c>
      <c r="G909" s="45" t="s">
        <v>909</v>
      </c>
      <c r="H909" s="45" t="s">
        <v>27</v>
      </c>
      <c r="I909" s="45" t="s">
        <v>864</v>
      </c>
      <c r="J909" s="45">
        <v>101</v>
      </c>
      <c r="K909" s="45" t="s">
        <v>29</v>
      </c>
      <c r="L909" s="45" t="s">
        <v>30</v>
      </c>
      <c r="M909" s="45" t="s">
        <v>31</v>
      </c>
      <c r="N909" s="45">
        <v>20100010136</v>
      </c>
      <c r="O909" s="45" t="str">
        <f t="shared" si="96"/>
        <v>gestionduenave-query</v>
      </c>
      <c r="P909" s="45" t="s">
        <v>909</v>
      </c>
      <c r="Q909" s="46">
        <f t="shared" si="97"/>
        <v>106</v>
      </c>
      <c r="R909" s="46">
        <f t="shared" si="98"/>
        <v>106</v>
      </c>
      <c r="S909" t="str">
        <f t="shared" si="95"/>
        <v xml:space="preserve"> https://gateway-apim-test.vuce.gob.pe/pass-through-https-cert/cp2/gestionduenave-query/1.0/escala-previa </v>
      </c>
      <c r="T909" t="s">
        <v>909</v>
      </c>
      <c r="U909" t="str">
        <f t="shared" si="99"/>
        <v>https://gateway-apim-test.vuce.gob.pe/pass-through-https-cert/cp2/gestionduenave-query/1.0/escala-previa</v>
      </c>
      <c r="V909" t="s">
        <v>72</v>
      </c>
    </row>
    <row r="910" spans="2:22" x14ac:dyDescent="0.25">
      <c r="B910" s="45" t="s">
        <v>862</v>
      </c>
      <c r="C910" s="45" t="s">
        <v>22</v>
      </c>
      <c r="D910" s="45" t="s">
        <v>23</v>
      </c>
      <c r="E910" s="45" t="s">
        <v>879</v>
      </c>
      <c r="F910" s="45" t="s">
        <v>25</v>
      </c>
      <c r="G910" s="45" t="s">
        <v>909</v>
      </c>
      <c r="H910" s="45" t="s">
        <v>27</v>
      </c>
      <c r="I910" s="45" t="s">
        <v>864</v>
      </c>
      <c r="J910" s="45">
        <v>101</v>
      </c>
      <c r="K910" s="45" t="s">
        <v>29</v>
      </c>
      <c r="L910" s="45" t="s">
        <v>30</v>
      </c>
      <c r="M910" s="45" t="s">
        <v>31</v>
      </c>
      <c r="N910" s="45">
        <v>20100010136</v>
      </c>
      <c r="O910" s="45" t="str">
        <f t="shared" si="96"/>
        <v>gestionduenave-query</v>
      </c>
      <c r="P910" s="45" t="s">
        <v>909</v>
      </c>
      <c r="Q910" s="46">
        <f t="shared" si="97"/>
        <v>106</v>
      </c>
      <c r="R910" s="46">
        <f t="shared" si="98"/>
        <v>106</v>
      </c>
      <c r="S910" t="str">
        <f t="shared" si="95"/>
        <v xml:space="preserve"> https://gateway-apim-test.vuce.gob.pe/pass-through-https-cert/cp2/gestionduenave-query/1.0/escala-previa </v>
      </c>
      <c r="T910" t="s">
        <v>909</v>
      </c>
      <c r="U910" t="str">
        <f t="shared" si="99"/>
        <v>https://gateway-apim-test.vuce.gob.pe/pass-through-https-cert/cp2/gestionduenave-query/1.0/escala-previa</v>
      </c>
      <c r="V910" t="s">
        <v>72</v>
      </c>
    </row>
    <row r="911" spans="2:22" x14ac:dyDescent="0.25">
      <c r="B911" s="45" t="s">
        <v>862</v>
      </c>
      <c r="C911" s="45" t="s">
        <v>22</v>
      </c>
      <c r="D911" s="45" t="s">
        <v>23</v>
      </c>
      <c r="E911" s="45" t="s">
        <v>882</v>
      </c>
      <c r="F911" s="45" t="s">
        <v>25</v>
      </c>
      <c r="G911" s="45" t="s">
        <v>909</v>
      </c>
      <c r="H911" s="45" t="s">
        <v>27</v>
      </c>
      <c r="I911" s="45" t="s">
        <v>864</v>
      </c>
      <c r="J911" s="45">
        <v>101</v>
      </c>
      <c r="K911" s="45" t="s">
        <v>29</v>
      </c>
      <c r="L911" s="45" t="s">
        <v>30</v>
      </c>
      <c r="M911" s="45" t="s">
        <v>31</v>
      </c>
      <c r="N911" s="45">
        <v>20100010136</v>
      </c>
      <c r="O911" s="45" t="str">
        <f t="shared" si="96"/>
        <v>gestionduenave-query</v>
      </c>
      <c r="P911" s="45" t="s">
        <v>909</v>
      </c>
      <c r="Q911" s="46">
        <f t="shared" si="97"/>
        <v>106</v>
      </c>
      <c r="R911" s="46">
        <f t="shared" si="98"/>
        <v>106</v>
      </c>
      <c r="S911" t="str">
        <f t="shared" si="95"/>
        <v xml:space="preserve"> https://gateway-apim-test.vuce.gob.pe/pass-through-https-cert/cp2/gestionduenave-query/1.0/escala-previa </v>
      </c>
      <c r="T911" t="s">
        <v>909</v>
      </c>
      <c r="U911" t="str">
        <f t="shared" si="99"/>
        <v>https://gateway-apim-test.vuce.gob.pe/pass-through-https-cert/cp2/gestionduenave-query/1.0/escala-previa</v>
      </c>
      <c r="V911" t="s">
        <v>72</v>
      </c>
    </row>
    <row r="912" spans="2:22" x14ac:dyDescent="0.25">
      <c r="B912" s="45" t="s">
        <v>862</v>
      </c>
      <c r="C912" s="45" t="s">
        <v>22</v>
      </c>
      <c r="D912" s="45" t="s">
        <v>23</v>
      </c>
      <c r="E912" s="45" t="s">
        <v>882</v>
      </c>
      <c r="F912" s="45" t="s">
        <v>25</v>
      </c>
      <c r="G912" s="45" t="s">
        <v>909</v>
      </c>
      <c r="H912" s="45" t="s">
        <v>27</v>
      </c>
      <c r="I912" s="45" t="s">
        <v>864</v>
      </c>
      <c r="J912" s="45">
        <v>101</v>
      </c>
      <c r="K912" s="45" t="s">
        <v>29</v>
      </c>
      <c r="L912" s="45" t="s">
        <v>30</v>
      </c>
      <c r="M912" s="45" t="s">
        <v>31</v>
      </c>
      <c r="N912" s="45">
        <v>20100010136</v>
      </c>
      <c r="O912" s="45" t="str">
        <f t="shared" si="96"/>
        <v>gestionduenave-query</v>
      </c>
      <c r="P912" s="45" t="s">
        <v>909</v>
      </c>
      <c r="Q912" s="46">
        <f t="shared" si="97"/>
        <v>106</v>
      </c>
      <c r="R912" s="46">
        <f t="shared" si="98"/>
        <v>106</v>
      </c>
      <c r="S912" t="str">
        <f t="shared" si="95"/>
        <v xml:space="preserve"> https://gateway-apim-test.vuce.gob.pe/pass-through-https-cert/cp2/gestionduenave-query/1.0/escala-previa </v>
      </c>
      <c r="T912" t="s">
        <v>909</v>
      </c>
      <c r="U912" t="str">
        <f t="shared" si="99"/>
        <v>https://gateway-apim-test.vuce.gob.pe/pass-through-https-cert/cp2/gestionduenave-query/1.0/escala-previa</v>
      </c>
      <c r="V912" t="s">
        <v>72</v>
      </c>
    </row>
    <row r="913" spans="2:22" x14ac:dyDescent="0.25">
      <c r="B913" s="45" t="s">
        <v>862</v>
      </c>
      <c r="C913" s="45" t="s">
        <v>22</v>
      </c>
      <c r="D913" s="45" t="s">
        <v>23</v>
      </c>
      <c r="E913" s="45" t="s">
        <v>879</v>
      </c>
      <c r="F913" s="45" t="s">
        <v>25</v>
      </c>
      <c r="G913" s="45" t="s">
        <v>77</v>
      </c>
      <c r="H913" s="45" t="s">
        <v>27</v>
      </c>
      <c r="I913" s="45" t="s">
        <v>864</v>
      </c>
      <c r="J913" s="45">
        <v>101</v>
      </c>
      <c r="K913" s="45" t="s">
        <v>29</v>
      </c>
      <c r="L913" s="45" t="s">
        <v>30</v>
      </c>
      <c r="M913" s="45" t="s">
        <v>31</v>
      </c>
      <c r="N913" s="45">
        <v>20100010136</v>
      </c>
      <c r="O913" s="45" t="str">
        <f t="shared" si="96"/>
        <v>gestionduenave-query</v>
      </c>
      <c r="P913" s="45" t="s">
        <v>77</v>
      </c>
      <c r="Q913" s="46">
        <f t="shared" si="97"/>
        <v>119</v>
      </c>
      <c r="R913" s="46">
        <f t="shared" si="98"/>
        <v>105</v>
      </c>
      <c r="S913" t="str">
        <f>MID(P913,1,105)</f>
        <v xml:space="preserve"> https://gateway-apim-test.vuce.gob.pe/pass-through-https-cert/cp2/gestionduenave-query/1.0/escalas/2180?</v>
      </c>
      <c r="T913" t="s">
        <v>78</v>
      </c>
      <c r="U913" t="str">
        <f t="shared" si="99"/>
        <v>https://gateway-apim-test.vuce.gob.pe/pass-through-https-cert/cp2/gestionduenave-query/1.0/escalas/2180?</v>
      </c>
      <c r="V913" t="s">
        <v>72</v>
      </c>
    </row>
    <row r="914" spans="2:22" x14ac:dyDescent="0.25">
      <c r="B914" s="45" t="s">
        <v>862</v>
      </c>
      <c r="C914" s="45" t="s">
        <v>22</v>
      </c>
      <c r="D914" s="45" t="s">
        <v>23</v>
      </c>
      <c r="E914" s="45" t="s">
        <v>879</v>
      </c>
      <c r="F914" s="45" t="s">
        <v>25</v>
      </c>
      <c r="G914" s="45" t="s">
        <v>77</v>
      </c>
      <c r="H914" s="45" t="s">
        <v>27</v>
      </c>
      <c r="I914" s="45" t="s">
        <v>864</v>
      </c>
      <c r="J914" s="45">
        <v>101</v>
      </c>
      <c r="K914" s="45" t="s">
        <v>29</v>
      </c>
      <c r="L914" s="45" t="s">
        <v>30</v>
      </c>
      <c r="M914" s="45" t="s">
        <v>31</v>
      </c>
      <c r="N914" s="45">
        <v>20100010136</v>
      </c>
      <c r="O914" s="45" t="str">
        <f t="shared" si="96"/>
        <v>gestionduenave-query</v>
      </c>
      <c r="P914" s="45" t="s">
        <v>77</v>
      </c>
      <c r="Q914" s="46">
        <f t="shared" si="97"/>
        <v>119</v>
      </c>
      <c r="R914" s="46">
        <f t="shared" si="98"/>
        <v>105</v>
      </c>
      <c r="S914" t="str">
        <f>MID(P914,1,105)</f>
        <v xml:space="preserve"> https://gateway-apim-test.vuce.gob.pe/pass-through-https-cert/cp2/gestionduenave-query/1.0/escalas/2180?</v>
      </c>
      <c r="T914" t="s">
        <v>78</v>
      </c>
      <c r="U914" t="str">
        <f t="shared" si="99"/>
        <v>https://gateway-apim-test.vuce.gob.pe/pass-through-https-cert/cp2/gestionduenave-query/1.0/escalas/2180?</v>
      </c>
      <c r="V914" t="s">
        <v>72</v>
      </c>
    </row>
    <row r="915" spans="2:22" x14ac:dyDescent="0.25">
      <c r="B915" s="45" t="s">
        <v>862</v>
      </c>
      <c r="C915" s="45" t="s">
        <v>22</v>
      </c>
      <c r="D915" s="45" t="s">
        <v>23</v>
      </c>
      <c r="E915" s="45" t="s">
        <v>882</v>
      </c>
      <c r="F915" s="45" t="s">
        <v>25</v>
      </c>
      <c r="G915" s="45" t="s">
        <v>77</v>
      </c>
      <c r="H915" s="45" t="s">
        <v>27</v>
      </c>
      <c r="I915" s="45" t="s">
        <v>864</v>
      </c>
      <c r="J915" s="45">
        <v>101</v>
      </c>
      <c r="K915" s="45" t="s">
        <v>29</v>
      </c>
      <c r="L915" s="45" t="s">
        <v>30</v>
      </c>
      <c r="M915" s="45" t="s">
        <v>31</v>
      </c>
      <c r="N915" s="45">
        <v>20100010136</v>
      </c>
      <c r="O915" s="45" t="str">
        <f t="shared" si="96"/>
        <v>gestionduenave-query</v>
      </c>
      <c r="P915" s="45" t="s">
        <v>77</v>
      </c>
      <c r="Q915" s="46">
        <f t="shared" si="97"/>
        <v>119</v>
      </c>
      <c r="R915" s="46">
        <f t="shared" si="98"/>
        <v>105</v>
      </c>
      <c r="S915" t="str">
        <f>MID(P915,1,105)</f>
        <v xml:space="preserve"> https://gateway-apim-test.vuce.gob.pe/pass-through-https-cert/cp2/gestionduenave-query/1.0/escalas/2180?</v>
      </c>
      <c r="T915" t="s">
        <v>78</v>
      </c>
      <c r="U915" t="str">
        <f t="shared" si="99"/>
        <v>https://gateway-apim-test.vuce.gob.pe/pass-through-https-cert/cp2/gestionduenave-query/1.0/escalas/2180?</v>
      </c>
      <c r="V915" t="s">
        <v>72</v>
      </c>
    </row>
    <row r="916" spans="2:22" x14ac:dyDescent="0.25">
      <c r="B916" s="45" t="s">
        <v>862</v>
      </c>
      <c r="C916" s="45" t="s">
        <v>22</v>
      </c>
      <c r="D916" s="45" t="s">
        <v>23</v>
      </c>
      <c r="E916" s="45" t="s">
        <v>882</v>
      </c>
      <c r="F916" s="45" t="s">
        <v>25</v>
      </c>
      <c r="G916" s="45" t="s">
        <v>77</v>
      </c>
      <c r="H916" s="45" t="s">
        <v>27</v>
      </c>
      <c r="I916" s="45" t="s">
        <v>864</v>
      </c>
      <c r="J916" s="45">
        <v>101</v>
      </c>
      <c r="K916" s="45" t="s">
        <v>29</v>
      </c>
      <c r="L916" s="45" t="s">
        <v>30</v>
      </c>
      <c r="M916" s="45" t="s">
        <v>31</v>
      </c>
      <c r="N916" s="45">
        <v>20100010136</v>
      </c>
      <c r="O916" s="45" t="str">
        <f t="shared" si="96"/>
        <v>gestionduenave-query</v>
      </c>
      <c r="P916" s="45" t="s">
        <v>77</v>
      </c>
      <c r="Q916" s="46">
        <f t="shared" si="97"/>
        <v>119</v>
      </c>
      <c r="R916" s="46">
        <f t="shared" si="98"/>
        <v>105</v>
      </c>
      <c r="S916" t="str">
        <f>MID(P916,1,105)</f>
        <v xml:space="preserve"> https://gateway-apim-test.vuce.gob.pe/pass-through-https-cert/cp2/gestionduenave-query/1.0/escalas/2180?</v>
      </c>
      <c r="T916" t="s">
        <v>78</v>
      </c>
      <c r="U916" t="str">
        <f t="shared" si="99"/>
        <v>https://gateway-apim-test.vuce.gob.pe/pass-through-https-cert/cp2/gestionduenave-query/1.0/escalas/2180?</v>
      </c>
      <c r="V916" t="s">
        <v>72</v>
      </c>
    </row>
    <row r="917" spans="2:22" x14ac:dyDescent="0.25">
      <c r="B917" s="45" t="s">
        <v>862</v>
      </c>
      <c r="C917" s="45" t="s">
        <v>22</v>
      </c>
      <c r="D917" s="45" t="s">
        <v>23</v>
      </c>
      <c r="E917" s="45" t="s">
        <v>879</v>
      </c>
      <c r="F917" s="45" t="s">
        <v>25</v>
      </c>
      <c r="G917" s="45" t="s">
        <v>466</v>
      </c>
      <c r="H917" s="45" t="s">
        <v>27</v>
      </c>
      <c r="I917" s="45" t="s">
        <v>864</v>
      </c>
      <c r="J917" s="45">
        <v>101</v>
      </c>
      <c r="K917" s="45" t="s">
        <v>29</v>
      </c>
      <c r="L917" s="45" t="s">
        <v>30</v>
      </c>
      <c r="M917" s="45" t="s">
        <v>31</v>
      </c>
      <c r="N917" s="45">
        <v>20100010136</v>
      </c>
      <c r="O917" s="45" t="str">
        <f t="shared" si="96"/>
        <v>gestionduenave-query</v>
      </c>
      <c r="P917" s="45" t="s">
        <v>466</v>
      </c>
      <c r="Q917" s="46">
        <f t="shared" si="97"/>
        <v>112</v>
      </c>
      <c r="R917" s="46">
        <f t="shared" si="98"/>
        <v>112</v>
      </c>
      <c r="S917" t="str">
        <f t="shared" ref="S917:S947" si="100">+P917</f>
        <v xml:space="preserve"> https://gateway-apim-test.vuce.gob.pe/pass-through-https-cert/cp2/gestionduenave-query/1.0/escalas/convoy/2180 </v>
      </c>
      <c r="T917" t="s">
        <v>466</v>
      </c>
      <c r="U917" t="str">
        <f t="shared" si="99"/>
        <v>https://gateway-apim-test.vuce.gob.pe/pass-through-https-cert/cp2/gestionduenave-query/1.0/escalas/convoy/2180</v>
      </c>
      <c r="V917" t="s">
        <v>72</v>
      </c>
    </row>
    <row r="918" spans="2:22" x14ac:dyDescent="0.25">
      <c r="B918" s="45" t="s">
        <v>862</v>
      </c>
      <c r="C918" s="45" t="s">
        <v>22</v>
      </c>
      <c r="D918" s="45" t="s">
        <v>23</v>
      </c>
      <c r="E918" s="45" t="s">
        <v>879</v>
      </c>
      <c r="F918" s="45" t="s">
        <v>25</v>
      </c>
      <c r="G918" s="45" t="s">
        <v>466</v>
      </c>
      <c r="H918" s="45" t="s">
        <v>27</v>
      </c>
      <c r="I918" s="45" t="s">
        <v>864</v>
      </c>
      <c r="J918" s="45">
        <v>101</v>
      </c>
      <c r="K918" s="45" t="s">
        <v>29</v>
      </c>
      <c r="L918" s="45" t="s">
        <v>30</v>
      </c>
      <c r="M918" s="45" t="s">
        <v>31</v>
      </c>
      <c r="N918" s="45">
        <v>20100010136</v>
      </c>
      <c r="O918" s="45" t="str">
        <f t="shared" si="96"/>
        <v>gestionduenave-query</v>
      </c>
      <c r="P918" s="45" t="s">
        <v>466</v>
      </c>
      <c r="Q918" s="46">
        <f t="shared" si="97"/>
        <v>112</v>
      </c>
      <c r="R918" s="46">
        <f t="shared" si="98"/>
        <v>112</v>
      </c>
      <c r="S918" t="str">
        <f t="shared" si="100"/>
        <v xml:space="preserve"> https://gateway-apim-test.vuce.gob.pe/pass-through-https-cert/cp2/gestionduenave-query/1.0/escalas/convoy/2180 </v>
      </c>
      <c r="T918" t="s">
        <v>466</v>
      </c>
      <c r="U918" t="str">
        <f t="shared" si="99"/>
        <v>https://gateway-apim-test.vuce.gob.pe/pass-through-https-cert/cp2/gestionduenave-query/1.0/escalas/convoy/2180</v>
      </c>
      <c r="V918" t="s">
        <v>72</v>
      </c>
    </row>
    <row r="919" spans="2:22" x14ac:dyDescent="0.25">
      <c r="B919" s="45" t="s">
        <v>862</v>
      </c>
      <c r="C919" s="45" t="s">
        <v>22</v>
      </c>
      <c r="D919" s="45" t="s">
        <v>23</v>
      </c>
      <c r="E919" s="45" t="s">
        <v>882</v>
      </c>
      <c r="F919" s="45" t="s">
        <v>25</v>
      </c>
      <c r="G919" s="45" t="s">
        <v>466</v>
      </c>
      <c r="H919" s="45" t="s">
        <v>27</v>
      </c>
      <c r="I919" s="45" t="s">
        <v>864</v>
      </c>
      <c r="J919" s="45">
        <v>101</v>
      </c>
      <c r="K919" s="45" t="s">
        <v>29</v>
      </c>
      <c r="L919" s="45" t="s">
        <v>30</v>
      </c>
      <c r="M919" s="45" t="s">
        <v>31</v>
      </c>
      <c r="N919" s="45">
        <v>20100010136</v>
      </c>
      <c r="O919" s="45" t="str">
        <f t="shared" si="96"/>
        <v>gestionduenave-query</v>
      </c>
      <c r="P919" s="45" t="s">
        <v>466</v>
      </c>
      <c r="Q919" s="46">
        <f t="shared" si="97"/>
        <v>112</v>
      </c>
      <c r="R919" s="46">
        <f t="shared" si="98"/>
        <v>112</v>
      </c>
      <c r="S919" t="str">
        <f t="shared" si="100"/>
        <v xml:space="preserve"> https://gateway-apim-test.vuce.gob.pe/pass-through-https-cert/cp2/gestionduenave-query/1.0/escalas/convoy/2180 </v>
      </c>
      <c r="T919" t="s">
        <v>466</v>
      </c>
      <c r="U919" t="str">
        <f t="shared" si="99"/>
        <v>https://gateway-apim-test.vuce.gob.pe/pass-through-https-cert/cp2/gestionduenave-query/1.0/escalas/convoy/2180</v>
      </c>
      <c r="V919" t="s">
        <v>72</v>
      </c>
    </row>
    <row r="920" spans="2:22" x14ac:dyDescent="0.25">
      <c r="B920" s="45" t="s">
        <v>862</v>
      </c>
      <c r="C920" s="45" t="s">
        <v>22</v>
      </c>
      <c r="D920" s="45" t="s">
        <v>23</v>
      </c>
      <c r="E920" s="45" t="s">
        <v>882</v>
      </c>
      <c r="F920" s="45" t="s">
        <v>25</v>
      </c>
      <c r="G920" s="45" t="s">
        <v>466</v>
      </c>
      <c r="H920" s="45" t="s">
        <v>27</v>
      </c>
      <c r="I920" s="45" t="s">
        <v>864</v>
      </c>
      <c r="J920" s="45">
        <v>101</v>
      </c>
      <c r="K920" s="45" t="s">
        <v>29</v>
      </c>
      <c r="L920" s="45" t="s">
        <v>30</v>
      </c>
      <c r="M920" s="45" t="s">
        <v>31</v>
      </c>
      <c r="N920" s="45">
        <v>20100010136</v>
      </c>
      <c r="O920" s="45" t="str">
        <f t="shared" si="96"/>
        <v>gestionduenave-query</v>
      </c>
      <c r="P920" s="45" t="s">
        <v>466</v>
      </c>
      <c r="Q920" s="46">
        <f t="shared" si="97"/>
        <v>112</v>
      </c>
      <c r="R920" s="46">
        <f t="shared" si="98"/>
        <v>112</v>
      </c>
      <c r="S920" t="str">
        <f t="shared" si="100"/>
        <v xml:space="preserve"> https://gateway-apim-test.vuce.gob.pe/pass-through-https-cert/cp2/gestionduenave-query/1.0/escalas/convoy/2180 </v>
      </c>
      <c r="T920" t="s">
        <v>466</v>
      </c>
      <c r="U920" t="str">
        <f t="shared" si="99"/>
        <v>https://gateway-apim-test.vuce.gob.pe/pass-through-https-cert/cp2/gestionduenave-query/1.0/escalas/convoy/2180</v>
      </c>
      <c r="V920" t="s">
        <v>72</v>
      </c>
    </row>
    <row r="921" spans="2:22" x14ac:dyDescent="0.25">
      <c r="B921" s="45" t="s">
        <v>862</v>
      </c>
      <c r="C921" s="45" t="s">
        <v>22</v>
      </c>
      <c r="D921" s="45" t="s">
        <v>23</v>
      </c>
      <c r="E921" s="45" t="s">
        <v>863</v>
      </c>
      <c r="F921" s="45" t="s">
        <v>25</v>
      </c>
      <c r="G921" s="45" t="s">
        <v>910</v>
      </c>
      <c r="H921" s="45" t="s">
        <v>27</v>
      </c>
      <c r="I921" s="45" t="s">
        <v>864</v>
      </c>
      <c r="J921" s="45">
        <v>101</v>
      </c>
      <c r="K921" s="45" t="s">
        <v>29</v>
      </c>
      <c r="L921" s="45" t="s">
        <v>30</v>
      </c>
      <c r="M921" s="45" t="s">
        <v>31</v>
      </c>
      <c r="N921" s="45">
        <v>20100010136</v>
      </c>
      <c r="O921" s="45" t="str">
        <f t="shared" si="96"/>
        <v>gestionduenave-query</v>
      </c>
      <c r="P921" s="45" t="s">
        <v>910</v>
      </c>
      <c r="Q921" s="46">
        <f t="shared" si="97"/>
        <v>99</v>
      </c>
      <c r="R921" s="46">
        <f t="shared" si="98"/>
        <v>99</v>
      </c>
      <c r="S921" t="str">
        <f t="shared" si="100"/>
        <v xml:space="preserve"> https://gateway-apim-test.vuce.gob.pe/pass-through-https-cert/cp2/gestionduenave-query/1.0/motivo </v>
      </c>
      <c r="T921" t="s">
        <v>910</v>
      </c>
      <c r="U921" t="str">
        <f t="shared" si="99"/>
        <v>https://gateway-apim-test.vuce.gob.pe/pass-through-https-cert/cp2/gestionduenave-query/1.0/motivo</v>
      </c>
      <c r="V921" t="s">
        <v>72</v>
      </c>
    </row>
    <row r="922" spans="2:22" x14ac:dyDescent="0.25">
      <c r="B922" s="45" t="s">
        <v>862</v>
      </c>
      <c r="C922" s="45" t="s">
        <v>22</v>
      </c>
      <c r="D922" s="45" t="s">
        <v>23</v>
      </c>
      <c r="E922" s="45" t="s">
        <v>863</v>
      </c>
      <c r="F922" s="45" t="s">
        <v>25</v>
      </c>
      <c r="G922" s="45" t="s">
        <v>544</v>
      </c>
      <c r="H922" s="45" t="s">
        <v>27</v>
      </c>
      <c r="I922" s="45" t="s">
        <v>864</v>
      </c>
      <c r="J922" s="45">
        <v>101</v>
      </c>
      <c r="K922" s="45" t="s">
        <v>29</v>
      </c>
      <c r="L922" s="45" t="s">
        <v>30</v>
      </c>
      <c r="M922" s="45" t="s">
        <v>31</v>
      </c>
      <c r="N922" s="45">
        <v>20100010136</v>
      </c>
      <c r="O922" s="45" t="str">
        <f t="shared" si="96"/>
        <v>gestionduenave-query</v>
      </c>
      <c r="P922" s="45" t="s">
        <v>544</v>
      </c>
      <c r="Q922" s="46">
        <f t="shared" si="97"/>
        <v>118</v>
      </c>
      <c r="R922" s="46">
        <f t="shared" si="98"/>
        <v>118</v>
      </c>
      <c r="S922" t="str">
        <f t="shared" si="100"/>
        <v xml:space="preserve"> https://gateway-apim-test.vuce.gob.pe/pass-through-https-cert/cp2/gestionduenave-query/1.0/motivo-escala/escala/2180 </v>
      </c>
      <c r="T922" t="s">
        <v>544</v>
      </c>
      <c r="U922" t="str">
        <f t="shared" si="99"/>
        <v>https://gateway-apim-test.vuce.gob.pe/pass-through-https-cert/cp2/gestionduenave-query/1.0/motivo-escala/escala/2180</v>
      </c>
      <c r="V922" t="s">
        <v>72</v>
      </c>
    </row>
    <row r="923" spans="2:22" x14ac:dyDescent="0.25">
      <c r="B923" s="45" t="s">
        <v>862</v>
      </c>
      <c r="C923" s="45" t="s">
        <v>22</v>
      </c>
      <c r="D923" s="45" t="s">
        <v>23</v>
      </c>
      <c r="E923" s="45" t="s">
        <v>863</v>
      </c>
      <c r="F923" s="45" t="s">
        <v>25</v>
      </c>
      <c r="G923" s="45" t="s">
        <v>544</v>
      </c>
      <c r="H923" s="45" t="s">
        <v>27</v>
      </c>
      <c r="I923" s="45" t="s">
        <v>864</v>
      </c>
      <c r="J923" s="45">
        <v>101</v>
      </c>
      <c r="K923" s="45" t="s">
        <v>29</v>
      </c>
      <c r="L923" s="45" t="s">
        <v>30</v>
      </c>
      <c r="M923" s="45" t="s">
        <v>31</v>
      </c>
      <c r="N923" s="45">
        <v>20100010136</v>
      </c>
      <c r="O923" s="45" t="str">
        <f t="shared" si="96"/>
        <v>gestionduenave-query</v>
      </c>
      <c r="P923" s="45" t="s">
        <v>544</v>
      </c>
      <c r="Q923" s="46">
        <f t="shared" si="97"/>
        <v>118</v>
      </c>
      <c r="R923" s="46">
        <f t="shared" si="98"/>
        <v>118</v>
      </c>
      <c r="S923" t="str">
        <f t="shared" si="100"/>
        <v xml:space="preserve"> https://gateway-apim-test.vuce.gob.pe/pass-through-https-cert/cp2/gestionduenave-query/1.0/motivo-escala/escala/2180 </v>
      </c>
      <c r="T923" t="s">
        <v>544</v>
      </c>
      <c r="U923" t="str">
        <f t="shared" si="99"/>
        <v>https://gateway-apim-test.vuce.gob.pe/pass-through-https-cert/cp2/gestionduenave-query/1.0/motivo-escala/escala/2180</v>
      </c>
      <c r="V923" t="s">
        <v>72</v>
      </c>
    </row>
    <row r="924" spans="2:22" x14ac:dyDescent="0.25">
      <c r="B924" s="45" t="s">
        <v>862</v>
      </c>
      <c r="C924" s="45" t="s">
        <v>22</v>
      </c>
      <c r="D924" s="45" t="s">
        <v>23</v>
      </c>
      <c r="E924" s="45" t="s">
        <v>863</v>
      </c>
      <c r="F924" s="45" t="s">
        <v>25</v>
      </c>
      <c r="G924" s="45" t="s">
        <v>544</v>
      </c>
      <c r="H924" s="45" t="s">
        <v>27</v>
      </c>
      <c r="I924" s="45" t="s">
        <v>864</v>
      </c>
      <c r="J924" s="45">
        <v>101</v>
      </c>
      <c r="K924" s="45" t="s">
        <v>29</v>
      </c>
      <c r="L924" s="45" t="s">
        <v>30</v>
      </c>
      <c r="M924" s="45" t="s">
        <v>31</v>
      </c>
      <c r="N924" s="45">
        <v>20100010136</v>
      </c>
      <c r="O924" s="45" t="str">
        <f t="shared" si="96"/>
        <v>gestionduenave-query</v>
      </c>
      <c r="P924" s="45" t="s">
        <v>544</v>
      </c>
      <c r="Q924" s="46">
        <f t="shared" si="97"/>
        <v>118</v>
      </c>
      <c r="R924" s="46">
        <f t="shared" si="98"/>
        <v>118</v>
      </c>
      <c r="S924" t="str">
        <f t="shared" si="100"/>
        <v xml:space="preserve"> https://gateway-apim-test.vuce.gob.pe/pass-through-https-cert/cp2/gestionduenave-query/1.0/motivo-escala/escala/2180 </v>
      </c>
      <c r="T924" t="s">
        <v>544</v>
      </c>
      <c r="U924" t="str">
        <f t="shared" si="99"/>
        <v>https://gateway-apim-test.vuce.gob.pe/pass-through-https-cert/cp2/gestionduenave-query/1.0/motivo-escala/escala/2180</v>
      </c>
      <c r="V924" t="s">
        <v>72</v>
      </c>
    </row>
    <row r="925" spans="2:22" x14ac:dyDescent="0.25">
      <c r="B925" s="45" t="s">
        <v>862</v>
      </c>
      <c r="C925" s="45" t="s">
        <v>22</v>
      </c>
      <c r="D925" s="45" t="s">
        <v>23</v>
      </c>
      <c r="E925" s="45" t="s">
        <v>911</v>
      </c>
      <c r="F925" s="45" t="s">
        <v>25</v>
      </c>
      <c r="G925" s="45" t="s">
        <v>544</v>
      </c>
      <c r="H925" s="45" t="s">
        <v>27</v>
      </c>
      <c r="I925" s="45" t="s">
        <v>864</v>
      </c>
      <c r="J925" s="45">
        <v>101</v>
      </c>
      <c r="K925" s="45" t="s">
        <v>29</v>
      </c>
      <c r="L925" s="45" t="s">
        <v>30</v>
      </c>
      <c r="M925" s="45" t="s">
        <v>31</v>
      </c>
      <c r="N925" s="45">
        <v>20100010136</v>
      </c>
      <c r="O925" s="45" t="str">
        <f t="shared" si="96"/>
        <v>gestionduenave-query</v>
      </c>
      <c r="P925" s="45" t="s">
        <v>544</v>
      </c>
      <c r="Q925" s="46">
        <f t="shared" si="97"/>
        <v>118</v>
      </c>
      <c r="R925" s="46">
        <f t="shared" si="98"/>
        <v>118</v>
      </c>
      <c r="S925" t="str">
        <f t="shared" si="100"/>
        <v xml:space="preserve"> https://gateway-apim-test.vuce.gob.pe/pass-through-https-cert/cp2/gestionduenave-query/1.0/motivo-escala/escala/2180 </v>
      </c>
      <c r="T925" t="s">
        <v>544</v>
      </c>
      <c r="U925" t="str">
        <f t="shared" si="99"/>
        <v>https://gateway-apim-test.vuce.gob.pe/pass-through-https-cert/cp2/gestionduenave-query/1.0/motivo-escala/escala/2180</v>
      </c>
      <c r="V925" t="s">
        <v>72</v>
      </c>
    </row>
    <row r="926" spans="2:22" x14ac:dyDescent="0.25">
      <c r="B926" s="45" t="s">
        <v>862</v>
      </c>
      <c r="C926" s="45" t="s">
        <v>22</v>
      </c>
      <c r="D926" s="45" t="s">
        <v>23</v>
      </c>
      <c r="E926" s="45" t="s">
        <v>879</v>
      </c>
      <c r="F926" s="45" t="s">
        <v>25</v>
      </c>
      <c r="G926" s="45" t="s">
        <v>544</v>
      </c>
      <c r="H926" s="45" t="s">
        <v>27</v>
      </c>
      <c r="I926" s="45" t="s">
        <v>864</v>
      </c>
      <c r="J926" s="45">
        <v>101</v>
      </c>
      <c r="K926" s="45" t="s">
        <v>29</v>
      </c>
      <c r="L926" s="45" t="s">
        <v>30</v>
      </c>
      <c r="M926" s="45" t="s">
        <v>31</v>
      </c>
      <c r="N926" s="45">
        <v>20100010136</v>
      </c>
      <c r="O926" s="45" t="str">
        <f t="shared" si="96"/>
        <v>gestionduenave-query</v>
      </c>
      <c r="P926" s="45" t="s">
        <v>544</v>
      </c>
      <c r="Q926" s="46">
        <f t="shared" si="97"/>
        <v>118</v>
      </c>
      <c r="R926" s="46">
        <f t="shared" si="98"/>
        <v>118</v>
      </c>
      <c r="S926" t="str">
        <f t="shared" si="100"/>
        <v xml:space="preserve"> https://gateway-apim-test.vuce.gob.pe/pass-through-https-cert/cp2/gestionduenave-query/1.0/motivo-escala/escala/2180 </v>
      </c>
      <c r="T926" t="s">
        <v>544</v>
      </c>
      <c r="U926" t="str">
        <f t="shared" si="99"/>
        <v>https://gateway-apim-test.vuce.gob.pe/pass-through-https-cert/cp2/gestionduenave-query/1.0/motivo-escala/escala/2180</v>
      </c>
      <c r="V926" t="s">
        <v>72</v>
      </c>
    </row>
    <row r="927" spans="2:22" x14ac:dyDescent="0.25">
      <c r="B927" s="45" t="s">
        <v>862</v>
      </c>
      <c r="C927" s="45" t="s">
        <v>22</v>
      </c>
      <c r="D927" s="45" t="s">
        <v>23</v>
      </c>
      <c r="E927" s="45" t="s">
        <v>879</v>
      </c>
      <c r="F927" s="45" t="s">
        <v>25</v>
      </c>
      <c r="G927" s="45" t="s">
        <v>544</v>
      </c>
      <c r="H927" s="45" t="s">
        <v>27</v>
      </c>
      <c r="I927" s="45" t="s">
        <v>864</v>
      </c>
      <c r="J927" s="45">
        <v>101</v>
      </c>
      <c r="K927" s="45" t="s">
        <v>29</v>
      </c>
      <c r="L927" s="45" t="s">
        <v>30</v>
      </c>
      <c r="M927" s="45" t="s">
        <v>31</v>
      </c>
      <c r="N927" s="45">
        <v>20100010136</v>
      </c>
      <c r="O927" s="45" t="str">
        <f t="shared" si="96"/>
        <v>gestionduenave-query</v>
      </c>
      <c r="P927" s="45" t="s">
        <v>544</v>
      </c>
      <c r="Q927" s="46">
        <f t="shared" si="97"/>
        <v>118</v>
      </c>
      <c r="R927" s="46">
        <f t="shared" si="98"/>
        <v>118</v>
      </c>
      <c r="S927" t="str">
        <f t="shared" si="100"/>
        <v xml:space="preserve"> https://gateway-apim-test.vuce.gob.pe/pass-through-https-cert/cp2/gestionduenave-query/1.0/motivo-escala/escala/2180 </v>
      </c>
      <c r="T927" t="s">
        <v>544</v>
      </c>
      <c r="U927" t="str">
        <f t="shared" si="99"/>
        <v>https://gateway-apim-test.vuce.gob.pe/pass-through-https-cert/cp2/gestionduenave-query/1.0/motivo-escala/escala/2180</v>
      </c>
      <c r="V927" t="s">
        <v>72</v>
      </c>
    </row>
    <row r="928" spans="2:22" x14ac:dyDescent="0.25">
      <c r="B928" s="45" t="s">
        <v>862</v>
      </c>
      <c r="C928" s="45" t="s">
        <v>22</v>
      </c>
      <c r="D928" s="45" t="s">
        <v>23</v>
      </c>
      <c r="E928" s="45" t="s">
        <v>882</v>
      </c>
      <c r="F928" s="45" t="s">
        <v>25</v>
      </c>
      <c r="G928" s="45" t="s">
        <v>544</v>
      </c>
      <c r="H928" s="45" t="s">
        <v>27</v>
      </c>
      <c r="I928" s="45" t="s">
        <v>864</v>
      </c>
      <c r="J928" s="45">
        <v>101</v>
      </c>
      <c r="K928" s="45" t="s">
        <v>29</v>
      </c>
      <c r="L928" s="45" t="s">
        <v>30</v>
      </c>
      <c r="M928" s="45" t="s">
        <v>31</v>
      </c>
      <c r="N928" s="45">
        <v>20100010136</v>
      </c>
      <c r="O928" s="45" t="str">
        <f t="shared" si="96"/>
        <v>gestionduenave-query</v>
      </c>
      <c r="P928" s="45" t="s">
        <v>544</v>
      </c>
      <c r="Q928" s="46">
        <f t="shared" si="97"/>
        <v>118</v>
      </c>
      <c r="R928" s="46">
        <f t="shared" si="98"/>
        <v>118</v>
      </c>
      <c r="S928" t="str">
        <f t="shared" si="100"/>
        <v xml:space="preserve"> https://gateway-apim-test.vuce.gob.pe/pass-through-https-cert/cp2/gestionduenave-query/1.0/motivo-escala/escala/2180 </v>
      </c>
      <c r="T928" t="s">
        <v>544</v>
      </c>
      <c r="U928" t="str">
        <f t="shared" si="99"/>
        <v>https://gateway-apim-test.vuce.gob.pe/pass-through-https-cert/cp2/gestionduenave-query/1.0/motivo-escala/escala/2180</v>
      </c>
      <c r="V928" t="s">
        <v>72</v>
      </c>
    </row>
    <row r="929" spans="2:22" x14ac:dyDescent="0.25">
      <c r="B929" s="45" t="s">
        <v>862</v>
      </c>
      <c r="C929" s="45" t="s">
        <v>22</v>
      </c>
      <c r="D929" s="45" t="s">
        <v>23</v>
      </c>
      <c r="E929" s="45" t="s">
        <v>882</v>
      </c>
      <c r="F929" s="45" t="s">
        <v>25</v>
      </c>
      <c r="G929" s="45" t="s">
        <v>544</v>
      </c>
      <c r="H929" s="45" t="s">
        <v>27</v>
      </c>
      <c r="I929" s="45" t="s">
        <v>864</v>
      </c>
      <c r="J929" s="45">
        <v>101</v>
      </c>
      <c r="K929" s="45" t="s">
        <v>29</v>
      </c>
      <c r="L929" s="45" t="s">
        <v>30</v>
      </c>
      <c r="M929" s="45" t="s">
        <v>31</v>
      </c>
      <c r="N929" s="45">
        <v>20100010136</v>
      </c>
      <c r="O929" s="45" t="str">
        <f t="shared" si="96"/>
        <v>gestionduenave-query</v>
      </c>
      <c r="P929" s="45" t="s">
        <v>544</v>
      </c>
      <c r="Q929" s="46">
        <f t="shared" si="97"/>
        <v>118</v>
      </c>
      <c r="R929" s="46">
        <f t="shared" si="98"/>
        <v>118</v>
      </c>
      <c r="S929" t="str">
        <f t="shared" si="100"/>
        <v xml:space="preserve"> https://gateway-apim-test.vuce.gob.pe/pass-through-https-cert/cp2/gestionduenave-query/1.0/motivo-escala/escala/2180 </v>
      </c>
      <c r="T929" t="s">
        <v>544</v>
      </c>
      <c r="U929" t="str">
        <f t="shared" si="99"/>
        <v>https://gateway-apim-test.vuce.gob.pe/pass-through-https-cert/cp2/gestionduenave-query/1.0/motivo-escala/escala/2180</v>
      </c>
      <c r="V929" t="s">
        <v>72</v>
      </c>
    </row>
    <row r="930" spans="2:22" x14ac:dyDescent="0.25">
      <c r="B930" s="45" t="s">
        <v>862</v>
      </c>
      <c r="C930" s="45" t="s">
        <v>22</v>
      </c>
      <c r="D930" s="45" t="s">
        <v>23</v>
      </c>
      <c r="E930" s="45" t="s">
        <v>863</v>
      </c>
      <c r="F930" s="45" t="s">
        <v>25</v>
      </c>
      <c r="G930" s="45" t="s">
        <v>912</v>
      </c>
      <c r="H930" s="45" t="s">
        <v>27</v>
      </c>
      <c r="I930" s="45" t="s">
        <v>864</v>
      </c>
      <c r="J930" s="45">
        <v>101</v>
      </c>
      <c r="K930" s="45" t="s">
        <v>29</v>
      </c>
      <c r="L930" s="45" t="s">
        <v>30</v>
      </c>
      <c r="M930" s="45" t="s">
        <v>31</v>
      </c>
      <c r="N930" s="45">
        <v>20100010136</v>
      </c>
      <c r="O930" s="45" t="str">
        <f t="shared" si="96"/>
        <v>gestionduenave-query</v>
      </c>
      <c r="P930" s="45" t="s">
        <v>912</v>
      </c>
      <c r="Q930" s="46">
        <f t="shared" si="97"/>
        <v>114</v>
      </c>
      <c r="R930" s="46">
        <f t="shared" si="98"/>
        <v>114</v>
      </c>
      <c r="S930" t="str">
        <f t="shared" si="100"/>
        <v xml:space="preserve"> https://gateway-apim-test.vuce.gob.pe/pass-through-https-cert/cp2/gestionduenave-query/1.0/nproteccion-adicional </v>
      </c>
      <c r="T930" t="s">
        <v>912</v>
      </c>
      <c r="U930" t="str">
        <f t="shared" si="99"/>
        <v>https://gateway-apim-test.vuce.gob.pe/pass-through-https-cert/cp2/gestionduenave-query/1.0/nproteccion-adicional</v>
      </c>
      <c r="V930" t="s">
        <v>72</v>
      </c>
    </row>
    <row r="931" spans="2:22" x14ac:dyDescent="0.25">
      <c r="B931" s="45" t="s">
        <v>862</v>
      </c>
      <c r="C931" s="45" t="s">
        <v>22</v>
      </c>
      <c r="D931" s="45" t="s">
        <v>23</v>
      </c>
      <c r="E931" s="45" t="s">
        <v>863</v>
      </c>
      <c r="F931" s="45" t="s">
        <v>25</v>
      </c>
      <c r="G931" s="45" t="s">
        <v>912</v>
      </c>
      <c r="H931" s="45" t="s">
        <v>27</v>
      </c>
      <c r="I931" s="45" t="s">
        <v>864</v>
      </c>
      <c r="J931" s="45">
        <v>101</v>
      </c>
      <c r="K931" s="45" t="s">
        <v>29</v>
      </c>
      <c r="L931" s="45" t="s">
        <v>30</v>
      </c>
      <c r="M931" s="45" t="s">
        <v>31</v>
      </c>
      <c r="N931" s="45">
        <v>20100010136</v>
      </c>
      <c r="O931" s="45" t="str">
        <f t="shared" si="96"/>
        <v>gestionduenave-query</v>
      </c>
      <c r="P931" s="45" t="s">
        <v>912</v>
      </c>
      <c r="Q931" s="46">
        <f t="shared" si="97"/>
        <v>114</v>
      </c>
      <c r="R931" s="46">
        <f t="shared" si="98"/>
        <v>114</v>
      </c>
      <c r="S931" t="str">
        <f t="shared" si="100"/>
        <v xml:space="preserve"> https://gateway-apim-test.vuce.gob.pe/pass-through-https-cert/cp2/gestionduenave-query/1.0/nproteccion-adicional </v>
      </c>
      <c r="T931" t="s">
        <v>912</v>
      </c>
      <c r="U931" t="str">
        <f t="shared" si="99"/>
        <v>https://gateway-apim-test.vuce.gob.pe/pass-through-https-cert/cp2/gestionduenave-query/1.0/nproteccion-adicional</v>
      </c>
      <c r="V931" t="s">
        <v>72</v>
      </c>
    </row>
    <row r="932" spans="2:22" x14ac:dyDescent="0.25">
      <c r="B932" s="45" t="s">
        <v>862</v>
      </c>
      <c r="C932" s="45" t="s">
        <v>22</v>
      </c>
      <c r="D932" s="45" t="s">
        <v>23</v>
      </c>
      <c r="E932" s="45" t="s">
        <v>867</v>
      </c>
      <c r="F932" s="45" t="s">
        <v>25</v>
      </c>
      <c r="G932" s="45" t="s">
        <v>912</v>
      </c>
      <c r="H932" s="45" t="s">
        <v>27</v>
      </c>
      <c r="I932" s="45" t="s">
        <v>864</v>
      </c>
      <c r="J932" s="45">
        <v>101</v>
      </c>
      <c r="K932" s="45" t="s">
        <v>29</v>
      </c>
      <c r="L932" s="45" t="s">
        <v>30</v>
      </c>
      <c r="M932" s="45" t="s">
        <v>31</v>
      </c>
      <c r="N932" s="45">
        <v>20100010136</v>
      </c>
      <c r="O932" s="45" t="str">
        <f t="shared" si="96"/>
        <v>gestionduenave-query</v>
      </c>
      <c r="P932" s="45" t="s">
        <v>912</v>
      </c>
      <c r="Q932" s="46">
        <f t="shared" si="97"/>
        <v>114</v>
      </c>
      <c r="R932" s="46">
        <f t="shared" si="98"/>
        <v>114</v>
      </c>
      <c r="S932" t="str">
        <f t="shared" si="100"/>
        <v xml:space="preserve"> https://gateway-apim-test.vuce.gob.pe/pass-through-https-cert/cp2/gestionduenave-query/1.0/nproteccion-adicional </v>
      </c>
      <c r="T932" t="s">
        <v>912</v>
      </c>
      <c r="U932" t="str">
        <f t="shared" si="99"/>
        <v>https://gateway-apim-test.vuce.gob.pe/pass-through-https-cert/cp2/gestionduenave-query/1.0/nproteccion-adicional</v>
      </c>
      <c r="V932" t="s">
        <v>72</v>
      </c>
    </row>
    <row r="933" spans="2:22" x14ac:dyDescent="0.25">
      <c r="B933" s="45" t="s">
        <v>862</v>
      </c>
      <c r="C933" s="45" t="s">
        <v>22</v>
      </c>
      <c r="D933" s="45" t="s">
        <v>23</v>
      </c>
      <c r="E933" s="45" t="s">
        <v>868</v>
      </c>
      <c r="F933" s="45" t="s">
        <v>25</v>
      </c>
      <c r="G933" s="45" t="s">
        <v>912</v>
      </c>
      <c r="H933" s="45" t="s">
        <v>27</v>
      </c>
      <c r="I933" s="45" t="s">
        <v>864</v>
      </c>
      <c r="J933" s="45">
        <v>101</v>
      </c>
      <c r="K933" s="45" t="s">
        <v>29</v>
      </c>
      <c r="L933" s="45" t="s">
        <v>30</v>
      </c>
      <c r="M933" s="45" t="s">
        <v>31</v>
      </c>
      <c r="N933" s="45">
        <v>20100010136</v>
      </c>
      <c r="O933" s="45" t="str">
        <f t="shared" si="96"/>
        <v>gestionduenave-query</v>
      </c>
      <c r="P933" s="45" t="s">
        <v>912</v>
      </c>
      <c r="Q933" s="46">
        <f t="shared" si="97"/>
        <v>114</v>
      </c>
      <c r="R933" s="46">
        <f t="shared" si="98"/>
        <v>114</v>
      </c>
      <c r="S933" t="str">
        <f t="shared" si="100"/>
        <v xml:space="preserve"> https://gateway-apim-test.vuce.gob.pe/pass-through-https-cert/cp2/gestionduenave-query/1.0/nproteccion-adicional </v>
      </c>
      <c r="T933" t="s">
        <v>912</v>
      </c>
      <c r="U933" t="str">
        <f t="shared" si="99"/>
        <v>https://gateway-apim-test.vuce.gob.pe/pass-through-https-cert/cp2/gestionduenave-query/1.0/nproteccion-adicional</v>
      </c>
      <c r="V933" t="s">
        <v>72</v>
      </c>
    </row>
    <row r="934" spans="2:22" x14ac:dyDescent="0.25">
      <c r="B934" s="45" t="s">
        <v>862</v>
      </c>
      <c r="C934" s="45" t="s">
        <v>22</v>
      </c>
      <c r="D934" s="45" t="s">
        <v>23</v>
      </c>
      <c r="E934" s="45" t="s">
        <v>863</v>
      </c>
      <c r="F934" s="45" t="s">
        <v>25</v>
      </c>
      <c r="G934" s="45" t="s">
        <v>913</v>
      </c>
      <c r="H934" s="45" t="s">
        <v>27</v>
      </c>
      <c r="I934" s="45" t="s">
        <v>864</v>
      </c>
      <c r="J934" s="45">
        <v>101</v>
      </c>
      <c r="K934" s="45" t="s">
        <v>29</v>
      </c>
      <c r="L934" s="45" t="s">
        <v>30</v>
      </c>
      <c r="M934" s="45" t="s">
        <v>31</v>
      </c>
      <c r="N934" s="45">
        <v>20100010136</v>
      </c>
      <c r="O934" s="45" t="str">
        <f t="shared" si="96"/>
        <v>gestionduenave-query</v>
      </c>
      <c r="P934" s="45" t="s">
        <v>913</v>
      </c>
      <c r="Q934" s="46">
        <f t="shared" si="97"/>
        <v>109</v>
      </c>
      <c r="R934" s="46">
        <f t="shared" si="98"/>
        <v>109</v>
      </c>
      <c r="S934" t="str">
        <f t="shared" si="100"/>
        <v xml:space="preserve"> https://gateway-apim-test.vuce.gob.pe/pass-through-https-cert/cp2/gestionduenave-query/1.0/pbip/escala/2180 </v>
      </c>
      <c r="T934" t="s">
        <v>913</v>
      </c>
      <c r="U934" t="str">
        <f t="shared" si="99"/>
        <v>https://gateway-apim-test.vuce.gob.pe/pass-through-https-cert/cp2/gestionduenave-query/1.0/pbip/escala/2180</v>
      </c>
      <c r="V934" t="s">
        <v>72</v>
      </c>
    </row>
    <row r="935" spans="2:22" x14ac:dyDescent="0.25">
      <c r="B935" s="45" t="s">
        <v>862</v>
      </c>
      <c r="C935" s="45" t="s">
        <v>22</v>
      </c>
      <c r="D935" s="45" t="s">
        <v>23</v>
      </c>
      <c r="E935" s="45" t="s">
        <v>863</v>
      </c>
      <c r="F935" s="45" t="s">
        <v>25</v>
      </c>
      <c r="G935" s="45" t="s">
        <v>914</v>
      </c>
      <c r="H935" s="45" t="s">
        <v>27</v>
      </c>
      <c r="I935" s="45" t="s">
        <v>864</v>
      </c>
      <c r="J935" s="45">
        <v>101</v>
      </c>
      <c r="K935" s="45" t="s">
        <v>29</v>
      </c>
      <c r="L935" s="45" t="s">
        <v>30</v>
      </c>
      <c r="M935" s="45" t="s">
        <v>31</v>
      </c>
      <c r="N935" s="45">
        <v>20100010136</v>
      </c>
      <c r="O935" s="45" t="str">
        <f t="shared" si="96"/>
        <v>gestionduenave-query</v>
      </c>
      <c r="P935" s="45" t="s">
        <v>914</v>
      </c>
      <c r="Q935" s="46">
        <f t="shared" si="97"/>
        <v>119</v>
      </c>
      <c r="R935" s="46">
        <f t="shared" si="98"/>
        <v>119</v>
      </c>
      <c r="S935" t="str">
        <f t="shared" si="100"/>
        <v xml:space="preserve"> https://gateway-apim-test.vuce.gob.pe/pass-through-https-cert/cp2/gestionduenave-query/1.0/pbip/instalacion-portuaria </v>
      </c>
      <c r="T935" t="s">
        <v>914</v>
      </c>
      <c r="U935" t="str">
        <f t="shared" si="99"/>
        <v>https://gateway-apim-test.vuce.gob.pe/pass-through-https-cert/cp2/gestionduenave-query/1.0/pbip/instalacion-portuaria</v>
      </c>
      <c r="V935" t="s">
        <v>72</v>
      </c>
    </row>
    <row r="936" spans="2:22" x14ac:dyDescent="0.25">
      <c r="B936" s="45" t="s">
        <v>862</v>
      </c>
      <c r="C936" s="45" t="s">
        <v>22</v>
      </c>
      <c r="D936" s="45" t="s">
        <v>23</v>
      </c>
      <c r="E936" s="45" t="s">
        <v>863</v>
      </c>
      <c r="F936" s="45" t="s">
        <v>25</v>
      </c>
      <c r="G936" s="45" t="s">
        <v>915</v>
      </c>
      <c r="H936" s="45" t="s">
        <v>27</v>
      </c>
      <c r="I936" s="45" t="s">
        <v>864</v>
      </c>
      <c r="J936" s="45">
        <v>101</v>
      </c>
      <c r="K936" s="45" t="s">
        <v>29</v>
      </c>
      <c r="L936" s="45" t="s">
        <v>30</v>
      </c>
      <c r="M936" s="45" t="s">
        <v>31</v>
      </c>
      <c r="N936" s="45">
        <v>20100010136</v>
      </c>
      <c r="O936" s="45" t="str">
        <f t="shared" si="96"/>
        <v>gestionduenave-query</v>
      </c>
      <c r="P936" s="45" t="s">
        <v>915</v>
      </c>
      <c r="Q936" s="46">
        <f t="shared" si="97"/>
        <v>113</v>
      </c>
      <c r="R936" s="46">
        <f t="shared" si="98"/>
        <v>113</v>
      </c>
      <c r="S936" t="str">
        <f t="shared" si="100"/>
        <v xml:space="preserve"> https://gateway-apim-test.vuce.gob.pe/pass-through-https-cert/cp2/gestionduenave-query/1.0/proteccion-adicional </v>
      </c>
      <c r="T936" t="s">
        <v>915</v>
      </c>
      <c r="U936" t="str">
        <f t="shared" si="99"/>
        <v>https://gateway-apim-test.vuce.gob.pe/pass-through-https-cert/cp2/gestionduenave-query/1.0/proteccion-adicional</v>
      </c>
      <c r="V936" t="s">
        <v>72</v>
      </c>
    </row>
    <row r="937" spans="2:22" x14ac:dyDescent="0.25">
      <c r="B937" s="45" t="s">
        <v>862</v>
      </c>
      <c r="C937" s="45" t="s">
        <v>22</v>
      </c>
      <c r="D937" s="45" t="s">
        <v>23</v>
      </c>
      <c r="E937" s="45" t="s">
        <v>863</v>
      </c>
      <c r="F937" s="45" t="s">
        <v>25</v>
      </c>
      <c r="G937" s="45" t="s">
        <v>915</v>
      </c>
      <c r="H937" s="45" t="s">
        <v>27</v>
      </c>
      <c r="I937" s="45" t="s">
        <v>864</v>
      </c>
      <c r="J937" s="45">
        <v>101</v>
      </c>
      <c r="K937" s="45" t="s">
        <v>29</v>
      </c>
      <c r="L937" s="45" t="s">
        <v>30</v>
      </c>
      <c r="M937" s="45" t="s">
        <v>31</v>
      </c>
      <c r="N937" s="45">
        <v>20100010136</v>
      </c>
      <c r="O937" s="45" t="str">
        <f t="shared" si="96"/>
        <v>gestionduenave-query</v>
      </c>
      <c r="P937" s="45" t="s">
        <v>915</v>
      </c>
      <c r="Q937" s="46">
        <f t="shared" si="97"/>
        <v>113</v>
      </c>
      <c r="R937" s="46">
        <f t="shared" si="98"/>
        <v>113</v>
      </c>
      <c r="S937" t="str">
        <f t="shared" si="100"/>
        <v xml:space="preserve"> https://gateway-apim-test.vuce.gob.pe/pass-through-https-cert/cp2/gestionduenave-query/1.0/proteccion-adicional </v>
      </c>
      <c r="T937" t="s">
        <v>915</v>
      </c>
      <c r="U937" t="str">
        <f t="shared" si="99"/>
        <v>https://gateway-apim-test.vuce.gob.pe/pass-through-https-cert/cp2/gestionduenave-query/1.0/proteccion-adicional</v>
      </c>
      <c r="V937" t="s">
        <v>72</v>
      </c>
    </row>
    <row r="938" spans="2:22" x14ac:dyDescent="0.25">
      <c r="B938" s="45" t="s">
        <v>862</v>
      </c>
      <c r="C938" s="45" t="s">
        <v>22</v>
      </c>
      <c r="D938" s="45" t="s">
        <v>23</v>
      </c>
      <c r="E938" s="45" t="s">
        <v>869</v>
      </c>
      <c r="F938" s="45" t="s">
        <v>25</v>
      </c>
      <c r="G938" s="45" t="s">
        <v>915</v>
      </c>
      <c r="H938" s="45" t="s">
        <v>27</v>
      </c>
      <c r="I938" s="45" t="s">
        <v>864</v>
      </c>
      <c r="J938" s="45">
        <v>101</v>
      </c>
      <c r="K938" s="45" t="s">
        <v>29</v>
      </c>
      <c r="L938" s="45" t="s">
        <v>30</v>
      </c>
      <c r="M938" s="45" t="s">
        <v>31</v>
      </c>
      <c r="N938" s="45">
        <v>20100010136</v>
      </c>
      <c r="O938" s="45" t="str">
        <f t="shared" si="96"/>
        <v>gestionduenave-query</v>
      </c>
      <c r="P938" s="45" t="s">
        <v>915</v>
      </c>
      <c r="Q938" s="46">
        <f t="shared" si="97"/>
        <v>113</v>
      </c>
      <c r="R938" s="46">
        <f t="shared" si="98"/>
        <v>113</v>
      </c>
      <c r="S938" t="str">
        <f t="shared" si="100"/>
        <v xml:space="preserve"> https://gateway-apim-test.vuce.gob.pe/pass-through-https-cert/cp2/gestionduenave-query/1.0/proteccion-adicional </v>
      </c>
      <c r="T938" t="s">
        <v>915</v>
      </c>
      <c r="U938" t="str">
        <f t="shared" si="99"/>
        <v>https://gateway-apim-test.vuce.gob.pe/pass-through-https-cert/cp2/gestionduenave-query/1.0/proteccion-adicional</v>
      </c>
      <c r="V938" t="s">
        <v>72</v>
      </c>
    </row>
    <row r="939" spans="2:22" x14ac:dyDescent="0.25">
      <c r="B939" s="45" t="s">
        <v>862</v>
      </c>
      <c r="C939" s="45" t="s">
        <v>22</v>
      </c>
      <c r="D939" s="45" t="s">
        <v>23</v>
      </c>
      <c r="E939" s="45" t="s">
        <v>869</v>
      </c>
      <c r="F939" s="45" t="s">
        <v>25</v>
      </c>
      <c r="G939" s="45" t="s">
        <v>915</v>
      </c>
      <c r="H939" s="45" t="s">
        <v>27</v>
      </c>
      <c r="I939" s="45" t="s">
        <v>864</v>
      </c>
      <c r="J939" s="45">
        <v>101</v>
      </c>
      <c r="K939" s="45" t="s">
        <v>29</v>
      </c>
      <c r="L939" s="45" t="s">
        <v>30</v>
      </c>
      <c r="M939" s="45" t="s">
        <v>31</v>
      </c>
      <c r="N939" s="45">
        <v>20100010136</v>
      </c>
      <c r="O939" s="45" t="str">
        <f t="shared" si="96"/>
        <v>gestionduenave-query</v>
      </c>
      <c r="P939" s="45" t="s">
        <v>915</v>
      </c>
      <c r="Q939" s="46">
        <f t="shared" si="97"/>
        <v>113</v>
      </c>
      <c r="R939" s="46">
        <f t="shared" si="98"/>
        <v>113</v>
      </c>
      <c r="S939" t="str">
        <f t="shared" si="100"/>
        <v xml:space="preserve"> https://gateway-apim-test.vuce.gob.pe/pass-through-https-cert/cp2/gestionduenave-query/1.0/proteccion-adicional </v>
      </c>
      <c r="T939" t="s">
        <v>915</v>
      </c>
      <c r="U939" t="str">
        <f t="shared" si="99"/>
        <v>https://gateway-apim-test.vuce.gob.pe/pass-through-https-cert/cp2/gestionduenave-query/1.0/proteccion-adicional</v>
      </c>
      <c r="V939" t="s">
        <v>72</v>
      </c>
    </row>
    <row r="940" spans="2:22" x14ac:dyDescent="0.25">
      <c r="B940" s="45" t="s">
        <v>862</v>
      </c>
      <c r="C940" s="45" t="s">
        <v>22</v>
      </c>
      <c r="D940" s="45" t="s">
        <v>23</v>
      </c>
      <c r="E940" s="45" t="s">
        <v>870</v>
      </c>
      <c r="F940" s="45" t="s">
        <v>25</v>
      </c>
      <c r="G940" s="45" t="s">
        <v>915</v>
      </c>
      <c r="H940" s="45" t="s">
        <v>27</v>
      </c>
      <c r="I940" s="45" t="s">
        <v>864</v>
      </c>
      <c r="J940" s="45">
        <v>101</v>
      </c>
      <c r="K940" s="45" t="s">
        <v>29</v>
      </c>
      <c r="L940" s="45" t="s">
        <v>30</v>
      </c>
      <c r="M940" s="45" t="s">
        <v>31</v>
      </c>
      <c r="N940" s="45">
        <v>20100010136</v>
      </c>
      <c r="O940" s="45" t="str">
        <f t="shared" si="96"/>
        <v>gestionduenave-query</v>
      </c>
      <c r="P940" s="45" t="s">
        <v>915</v>
      </c>
      <c r="Q940" s="46">
        <f t="shared" si="97"/>
        <v>113</v>
      </c>
      <c r="R940" s="46">
        <f t="shared" si="98"/>
        <v>113</v>
      </c>
      <c r="S940" t="str">
        <f t="shared" si="100"/>
        <v xml:space="preserve"> https://gateway-apim-test.vuce.gob.pe/pass-through-https-cert/cp2/gestionduenave-query/1.0/proteccion-adicional </v>
      </c>
      <c r="T940" t="s">
        <v>915</v>
      </c>
      <c r="U940" t="str">
        <f t="shared" si="99"/>
        <v>https://gateway-apim-test.vuce.gob.pe/pass-through-https-cert/cp2/gestionduenave-query/1.0/proteccion-adicional</v>
      </c>
      <c r="V940" t="s">
        <v>72</v>
      </c>
    </row>
    <row r="941" spans="2:22" x14ac:dyDescent="0.25">
      <c r="B941" s="45" t="s">
        <v>862</v>
      </c>
      <c r="C941" s="45" t="s">
        <v>22</v>
      </c>
      <c r="D941" s="45" t="s">
        <v>23</v>
      </c>
      <c r="E941" s="45" t="s">
        <v>870</v>
      </c>
      <c r="F941" s="45" t="s">
        <v>25</v>
      </c>
      <c r="G941" s="45" t="s">
        <v>915</v>
      </c>
      <c r="H941" s="45" t="s">
        <v>27</v>
      </c>
      <c r="I941" s="45" t="s">
        <v>864</v>
      </c>
      <c r="J941" s="45">
        <v>101</v>
      </c>
      <c r="K941" s="45" t="s">
        <v>29</v>
      </c>
      <c r="L941" s="45" t="s">
        <v>30</v>
      </c>
      <c r="M941" s="45" t="s">
        <v>31</v>
      </c>
      <c r="N941" s="45">
        <v>20100010136</v>
      </c>
      <c r="O941" s="45" t="str">
        <f t="shared" si="96"/>
        <v>gestionduenave-query</v>
      </c>
      <c r="P941" s="45" t="s">
        <v>915</v>
      </c>
      <c r="Q941" s="46">
        <f t="shared" si="97"/>
        <v>113</v>
      </c>
      <c r="R941" s="46">
        <f t="shared" si="98"/>
        <v>113</v>
      </c>
      <c r="S941" t="str">
        <f t="shared" si="100"/>
        <v xml:space="preserve"> https://gateway-apim-test.vuce.gob.pe/pass-through-https-cert/cp2/gestionduenave-query/1.0/proteccion-adicional </v>
      </c>
      <c r="T941" t="s">
        <v>915</v>
      </c>
      <c r="U941" t="str">
        <f t="shared" si="99"/>
        <v>https://gateway-apim-test.vuce.gob.pe/pass-through-https-cert/cp2/gestionduenave-query/1.0/proteccion-adicional</v>
      </c>
      <c r="V941" t="s">
        <v>72</v>
      </c>
    </row>
    <row r="942" spans="2:22" x14ac:dyDescent="0.25">
      <c r="B942" s="45" t="s">
        <v>862</v>
      </c>
      <c r="C942" s="45" t="s">
        <v>22</v>
      </c>
      <c r="D942" s="45" t="s">
        <v>23</v>
      </c>
      <c r="E942" s="45" t="s">
        <v>879</v>
      </c>
      <c r="F942" s="45" t="s">
        <v>25</v>
      </c>
      <c r="G942" s="45" t="s">
        <v>915</v>
      </c>
      <c r="H942" s="45" t="s">
        <v>27</v>
      </c>
      <c r="I942" s="45" t="s">
        <v>864</v>
      </c>
      <c r="J942" s="45">
        <v>101</v>
      </c>
      <c r="K942" s="45" t="s">
        <v>29</v>
      </c>
      <c r="L942" s="45" t="s">
        <v>30</v>
      </c>
      <c r="M942" s="45" t="s">
        <v>31</v>
      </c>
      <c r="N942" s="45">
        <v>20100010136</v>
      </c>
      <c r="O942" s="45" t="str">
        <f t="shared" si="96"/>
        <v>gestionduenave-query</v>
      </c>
      <c r="P942" s="45" t="s">
        <v>915</v>
      </c>
      <c r="Q942" s="46">
        <f t="shared" si="97"/>
        <v>113</v>
      </c>
      <c r="R942" s="46">
        <f t="shared" si="98"/>
        <v>113</v>
      </c>
      <c r="S942" t="str">
        <f t="shared" si="100"/>
        <v xml:space="preserve"> https://gateway-apim-test.vuce.gob.pe/pass-through-https-cert/cp2/gestionduenave-query/1.0/proteccion-adicional </v>
      </c>
      <c r="T942" t="s">
        <v>915</v>
      </c>
      <c r="U942" t="str">
        <f t="shared" si="99"/>
        <v>https://gateway-apim-test.vuce.gob.pe/pass-through-https-cert/cp2/gestionduenave-query/1.0/proteccion-adicional</v>
      </c>
      <c r="V942" t="s">
        <v>72</v>
      </c>
    </row>
    <row r="943" spans="2:22" x14ac:dyDescent="0.25">
      <c r="B943" s="45" t="s">
        <v>862</v>
      </c>
      <c r="C943" s="45" t="s">
        <v>22</v>
      </c>
      <c r="D943" s="45" t="s">
        <v>23</v>
      </c>
      <c r="E943" s="45" t="s">
        <v>879</v>
      </c>
      <c r="F943" s="45" t="s">
        <v>25</v>
      </c>
      <c r="G943" s="45" t="s">
        <v>915</v>
      </c>
      <c r="H943" s="45" t="s">
        <v>27</v>
      </c>
      <c r="I943" s="45" t="s">
        <v>864</v>
      </c>
      <c r="J943" s="45">
        <v>101</v>
      </c>
      <c r="K943" s="45" t="s">
        <v>29</v>
      </c>
      <c r="L943" s="45" t="s">
        <v>30</v>
      </c>
      <c r="M943" s="45" t="s">
        <v>31</v>
      </c>
      <c r="N943" s="45">
        <v>20100010136</v>
      </c>
      <c r="O943" s="45" t="str">
        <f t="shared" si="96"/>
        <v>gestionduenave-query</v>
      </c>
      <c r="P943" s="45" t="s">
        <v>915</v>
      </c>
      <c r="Q943" s="46">
        <f t="shared" si="97"/>
        <v>113</v>
      </c>
      <c r="R943" s="46">
        <f t="shared" si="98"/>
        <v>113</v>
      </c>
      <c r="S943" t="str">
        <f t="shared" si="100"/>
        <v xml:space="preserve"> https://gateway-apim-test.vuce.gob.pe/pass-through-https-cert/cp2/gestionduenave-query/1.0/proteccion-adicional </v>
      </c>
      <c r="T943" t="s">
        <v>915</v>
      </c>
      <c r="U943" t="str">
        <f t="shared" si="99"/>
        <v>https://gateway-apim-test.vuce.gob.pe/pass-through-https-cert/cp2/gestionduenave-query/1.0/proteccion-adicional</v>
      </c>
      <c r="V943" t="s">
        <v>72</v>
      </c>
    </row>
    <row r="944" spans="2:22" x14ac:dyDescent="0.25">
      <c r="B944" s="45" t="s">
        <v>862</v>
      </c>
      <c r="C944" s="45" t="s">
        <v>22</v>
      </c>
      <c r="D944" s="45" t="s">
        <v>23</v>
      </c>
      <c r="E944" s="45" t="s">
        <v>882</v>
      </c>
      <c r="F944" s="45" t="s">
        <v>25</v>
      </c>
      <c r="G944" s="45" t="s">
        <v>915</v>
      </c>
      <c r="H944" s="45" t="s">
        <v>27</v>
      </c>
      <c r="I944" s="45" t="s">
        <v>864</v>
      </c>
      <c r="J944" s="45">
        <v>101</v>
      </c>
      <c r="K944" s="45" t="s">
        <v>29</v>
      </c>
      <c r="L944" s="45" t="s">
        <v>30</v>
      </c>
      <c r="M944" s="45" t="s">
        <v>31</v>
      </c>
      <c r="N944" s="45">
        <v>20100010136</v>
      </c>
      <c r="O944" s="45" t="str">
        <f t="shared" si="96"/>
        <v>gestionduenave-query</v>
      </c>
      <c r="P944" s="45" t="s">
        <v>915</v>
      </c>
      <c r="Q944" s="46">
        <f t="shared" si="97"/>
        <v>113</v>
      </c>
      <c r="R944" s="46">
        <f t="shared" si="98"/>
        <v>113</v>
      </c>
      <c r="S944" t="str">
        <f t="shared" si="100"/>
        <v xml:space="preserve"> https://gateway-apim-test.vuce.gob.pe/pass-through-https-cert/cp2/gestionduenave-query/1.0/proteccion-adicional </v>
      </c>
      <c r="T944" t="s">
        <v>915</v>
      </c>
      <c r="U944" t="str">
        <f t="shared" si="99"/>
        <v>https://gateway-apim-test.vuce.gob.pe/pass-through-https-cert/cp2/gestionduenave-query/1.0/proteccion-adicional</v>
      </c>
      <c r="V944" t="s">
        <v>72</v>
      </c>
    </row>
    <row r="945" spans="2:22" x14ac:dyDescent="0.25">
      <c r="B945" s="45" t="s">
        <v>862</v>
      </c>
      <c r="C945" s="45" t="s">
        <v>22</v>
      </c>
      <c r="D945" s="45" t="s">
        <v>23</v>
      </c>
      <c r="E945" s="45" t="s">
        <v>882</v>
      </c>
      <c r="F945" s="45" t="s">
        <v>25</v>
      </c>
      <c r="G945" s="45" t="s">
        <v>915</v>
      </c>
      <c r="H945" s="45" t="s">
        <v>27</v>
      </c>
      <c r="I945" s="45" t="s">
        <v>864</v>
      </c>
      <c r="J945" s="45">
        <v>101</v>
      </c>
      <c r="K945" s="45" t="s">
        <v>29</v>
      </c>
      <c r="L945" s="45" t="s">
        <v>30</v>
      </c>
      <c r="M945" s="45" t="s">
        <v>31</v>
      </c>
      <c r="N945" s="45">
        <v>20100010136</v>
      </c>
      <c r="O945" s="45" t="str">
        <f t="shared" si="96"/>
        <v>gestionduenave-query</v>
      </c>
      <c r="P945" s="45" t="s">
        <v>915</v>
      </c>
      <c r="Q945" s="46">
        <f t="shared" si="97"/>
        <v>113</v>
      </c>
      <c r="R945" s="46">
        <f t="shared" si="98"/>
        <v>113</v>
      </c>
      <c r="S945" t="str">
        <f t="shared" si="100"/>
        <v xml:space="preserve"> https://gateway-apim-test.vuce.gob.pe/pass-through-https-cert/cp2/gestionduenave-query/1.0/proteccion-adicional </v>
      </c>
      <c r="T945" t="s">
        <v>915</v>
      </c>
      <c r="U945" t="str">
        <f t="shared" si="99"/>
        <v>https://gateway-apim-test.vuce.gob.pe/pass-through-https-cert/cp2/gestionduenave-query/1.0/proteccion-adicional</v>
      </c>
      <c r="V945" t="s">
        <v>72</v>
      </c>
    </row>
    <row r="946" spans="2:22" x14ac:dyDescent="0.25">
      <c r="B946" s="45" t="s">
        <v>862</v>
      </c>
      <c r="C946" s="45" t="s">
        <v>22</v>
      </c>
      <c r="D946" s="45" t="s">
        <v>23</v>
      </c>
      <c r="E946" s="45" t="s">
        <v>879</v>
      </c>
      <c r="F946" s="45" t="s">
        <v>90</v>
      </c>
      <c r="G946" s="45" t="s">
        <v>91</v>
      </c>
      <c r="H946" s="45" t="s">
        <v>916</v>
      </c>
      <c r="I946" s="45" t="s">
        <v>864</v>
      </c>
      <c r="J946" s="45">
        <v>101</v>
      </c>
      <c r="K946" s="45" t="s">
        <v>29</v>
      </c>
      <c r="L946" s="45" t="s">
        <v>30</v>
      </c>
      <c r="M946" s="45" t="s">
        <v>93</v>
      </c>
      <c r="N946" s="45">
        <v>20100010136</v>
      </c>
      <c r="O946" s="45" t="str">
        <f t="shared" si="96"/>
        <v>processdue</v>
      </c>
      <c r="P946" s="45" t="s">
        <v>91</v>
      </c>
      <c r="Q946" s="46">
        <f t="shared" si="97"/>
        <v>95</v>
      </c>
      <c r="R946" s="46">
        <f t="shared" si="98"/>
        <v>95</v>
      </c>
      <c r="S946" t="str">
        <f t="shared" si="100"/>
        <v xml:space="preserve"> https://gateway-apim-test.vuce.gob.pe/pass-through-https-cert/cp2/processdue/1.0/camunda/init </v>
      </c>
      <c r="T946" t="s">
        <v>91</v>
      </c>
      <c r="U946" t="str">
        <f t="shared" si="99"/>
        <v>https://gateway-apim-test.vuce.gob.pe/pass-through-https-cert/cp2/processdue/1.0/camunda/init</v>
      </c>
      <c r="V946" t="s">
        <v>94</v>
      </c>
    </row>
    <row r="947" spans="2:22" x14ac:dyDescent="0.25">
      <c r="B947" s="45" t="s">
        <v>862</v>
      </c>
      <c r="C947" s="45" t="s">
        <v>22</v>
      </c>
      <c r="D947" s="45" t="s">
        <v>23</v>
      </c>
      <c r="E947" s="45" t="s">
        <v>882</v>
      </c>
      <c r="F947" s="45" t="s">
        <v>90</v>
      </c>
      <c r="G947" s="45" t="s">
        <v>91</v>
      </c>
      <c r="H947" s="45" t="s">
        <v>917</v>
      </c>
      <c r="I947" s="45" t="s">
        <v>864</v>
      </c>
      <c r="J947" s="45">
        <v>101</v>
      </c>
      <c r="K947" s="45" t="s">
        <v>29</v>
      </c>
      <c r="L947" s="45" t="s">
        <v>30</v>
      </c>
      <c r="M947" s="45" t="s">
        <v>93</v>
      </c>
      <c r="N947" s="45">
        <v>20100010136</v>
      </c>
      <c r="O947" s="45" t="str">
        <f t="shared" si="96"/>
        <v>processdue</v>
      </c>
      <c r="P947" s="45" t="s">
        <v>91</v>
      </c>
      <c r="Q947" s="46">
        <f t="shared" si="97"/>
        <v>95</v>
      </c>
      <c r="R947" s="46">
        <f t="shared" si="98"/>
        <v>95</v>
      </c>
      <c r="S947" t="str">
        <f t="shared" si="100"/>
        <v xml:space="preserve"> https://gateway-apim-test.vuce.gob.pe/pass-through-https-cert/cp2/processdue/1.0/camunda/init </v>
      </c>
      <c r="T947" t="s">
        <v>91</v>
      </c>
      <c r="U947" t="str">
        <f t="shared" si="99"/>
        <v>https://gateway-apim-test.vuce.gob.pe/pass-through-https-cert/cp2/processdue/1.0/camunda/init</v>
      </c>
      <c r="V947" t="s">
        <v>94</v>
      </c>
    </row>
    <row r="948" spans="2:22" x14ac:dyDescent="0.25">
      <c r="B948" s="45" t="s">
        <v>918</v>
      </c>
      <c r="C948" s="45" t="s">
        <v>22</v>
      </c>
      <c r="D948" s="45" t="s">
        <v>23</v>
      </c>
      <c r="E948" s="45" t="s">
        <v>863</v>
      </c>
      <c r="F948" s="45" t="s">
        <v>25</v>
      </c>
      <c r="G948" s="45" t="s">
        <v>404</v>
      </c>
      <c r="H948" s="45" t="s">
        <v>27</v>
      </c>
      <c r="I948" s="45" t="s">
        <v>919</v>
      </c>
      <c r="J948" s="45">
        <v>105</v>
      </c>
      <c r="K948" s="45" t="s">
        <v>443</v>
      </c>
      <c r="L948" s="45" t="s">
        <v>30</v>
      </c>
      <c r="M948" s="45" t="s">
        <v>31</v>
      </c>
      <c r="N948" s="45">
        <v>20153408191</v>
      </c>
      <c r="O948" s="45" t="str">
        <f t="shared" si="96"/>
        <v>comunes-query</v>
      </c>
      <c r="P948" s="45" t="s">
        <v>404</v>
      </c>
      <c r="Q948" s="46">
        <f t="shared" si="97"/>
        <v>114</v>
      </c>
      <c r="R948" s="46">
        <f t="shared" si="98"/>
        <v>102</v>
      </c>
      <c r="S948" t="str">
        <f>MID(P948,1,102)</f>
        <v xml:space="preserve"> https://gateway-apim-test.vuce.gob.pe/pass-through-https-cert/cp2/comunes-query/1.0/master/allByCode?</v>
      </c>
      <c r="T948" t="s">
        <v>179</v>
      </c>
      <c r="U948" t="str">
        <f t="shared" si="99"/>
        <v>https://gateway-apim-test.vuce.gob.pe/pass-through-https-cert/cp2/comunes-query/1.0/master/allByCode?</v>
      </c>
      <c r="V948" t="s">
        <v>39</v>
      </c>
    </row>
    <row r="949" spans="2:22" x14ac:dyDescent="0.25">
      <c r="B949" s="45" t="s">
        <v>918</v>
      </c>
      <c r="C949" s="45" t="s">
        <v>22</v>
      </c>
      <c r="D949" s="45" t="s">
        <v>23</v>
      </c>
      <c r="E949" s="45" t="s">
        <v>863</v>
      </c>
      <c r="F949" s="45" t="s">
        <v>25</v>
      </c>
      <c r="G949" s="45" t="s">
        <v>404</v>
      </c>
      <c r="H949" s="45" t="s">
        <v>27</v>
      </c>
      <c r="I949" s="45" t="s">
        <v>919</v>
      </c>
      <c r="J949" s="45">
        <v>105</v>
      </c>
      <c r="K949" s="45" t="s">
        <v>443</v>
      </c>
      <c r="L949" s="45" t="s">
        <v>30</v>
      </c>
      <c r="M949" s="45" t="s">
        <v>31</v>
      </c>
      <c r="N949" s="45">
        <v>20153408191</v>
      </c>
      <c r="O949" s="45" t="str">
        <f t="shared" si="96"/>
        <v>comunes-query</v>
      </c>
      <c r="P949" s="45" t="s">
        <v>404</v>
      </c>
      <c r="Q949" s="46">
        <f t="shared" si="97"/>
        <v>114</v>
      </c>
      <c r="R949" s="46">
        <f t="shared" si="98"/>
        <v>102</v>
      </c>
      <c r="S949" t="str">
        <f>MID(P949,1,102)</f>
        <v xml:space="preserve"> https://gateway-apim-test.vuce.gob.pe/pass-through-https-cert/cp2/comunes-query/1.0/master/allByCode?</v>
      </c>
      <c r="T949" t="s">
        <v>179</v>
      </c>
      <c r="U949" t="str">
        <f t="shared" si="99"/>
        <v>https://gateway-apim-test.vuce.gob.pe/pass-through-https-cert/cp2/comunes-query/1.0/master/allByCode?</v>
      </c>
      <c r="V949" t="s">
        <v>39</v>
      </c>
    </row>
    <row r="950" spans="2:22" x14ac:dyDescent="0.25">
      <c r="B950" s="45" t="s">
        <v>918</v>
      </c>
      <c r="C950" s="45" t="s">
        <v>22</v>
      </c>
      <c r="D950" s="45" t="s">
        <v>23</v>
      </c>
      <c r="E950" s="45" t="s">
        <v>863</v>
      </c>
      <c r="F950" s="45" t="s">
        <v>61</v>
      </c>
      <c r="G950" s="45" t="s">
        <v>884</v>
      </c>
      <c r="H950" s="45" t="s">
        <v>920</v>
      </c>
      <c r="I950" s="45" t="s">
        <v>919</v>
      </c>
      <c r="J950" s="45">
        <v>105</v>
      </c>
      <c r="K950" s="45" t="s">
        <v>443</v>
      </c>
      <c r="L950" s="45" t="s">
        <v>30</v>
      </c>
      <c r="M950" s="45" t="s">
        <v>93</v>
      </c>
      <c r="N950" s="45">
        <v>20153408191</v>
      </c>
      <c r="O950" s="45" t="str">
        <f t="shared" si="96"/>
        <v>gestionduenave-command</v>
      </c>
      <c r="P950" s="45" t="s">
        <v>884</v>
      </c>
      <c r="Q950" s="46">
        <f t="shared" si="97"/>
        <v>121</v>
      </c>
      <c r="R950" s="46">
        <f t="shared" si="98"/>
        <v>121</v>
      </c>
      <c r="S950" t="str">
        <f t="shared" ref="S950:S955" si="101">+P950</f>
        <v xml:space="preserve"> https://gateway-apim-test.vuce.gob.pe/pass-through-https-cert/cp2/gestionduenave-command/1.0/coordenadas/decimal-to-gms </v>
      </c>
      <c r="T950" t="s">
        <v>884</v>
      </c>
      <c r="U950" t="str">
        <f t="shared" si="99"/>
        <v>https://gateway-apim-test.vuce.gob.pe/pass-through-https-cert/cp2/gestionduenave-command/1.0/coordenadas/decimal-to-gms</v>
      </c>
      <c r="V950" t="s">
        <v>146</v>
      </c>
    </row>
    <row r="951" spans="2:22" x14ac:dyDescent="0.25">
      <c r="B951" s="45" t="s">
        <v>918</v>
      </c>
      <c r="C951" s="45" t="s">
        <v>22</v>
      </c>
      <c r="D951" s="45" t="s">
        <v>23</v>
      </c>
      <c r="E951" s="45" t="s">
        <v>863</v>
      </c>
      <c r="F951" s="45" t="s">
        <v>61</v>
      </c>
      <c r="G951" s="45" t="s">
        <v>884</v>
      </c>
      <c r="H951" s="45" t="s">
        <v>921</v>
      </c>
      <c r="I951" s="45" t="s">
        <v>919</v>
      </c>
      <c r="J951" s="45">
        <v>105</v>
      </c>
      <c r="K951" s="45" t="s">
        <v>443</v>
      </c>
      <c r="L951" s="45" t="s">
        <v>30</v>
      </c>
      <c r="M951" s="45" t="s">
        <v>93</v>
      </c>
      <c r="N951" s="45">
        <v>20153408191</v>
      </c>
      <c r="O951" s="45" t="str">
        <f t="shared" si="96"/>
        <v>gestionduenave-command</v>
      </c>
      <c r="P951" s="45" t="s">
        <v>884</v>
      </c>
      <c r="Q951" s="46">
        <f t="shared" si="97"/>
        <v>121</v>
      </c>
      <c r="R951" s="46">
        <f t="shared" si="98"/>
        <v>121</v>
      </c>
      <c r="S951" t="str">
        <f t="shared" si="101"/>
        <v xml:space="preserve"> https://gateway-apim-test.vuce.gob.pe/pass-through-https-cert/cp2/gestionduenave-command/1.0/coordenadas/decimal-to-gms </v>
      </c>
      <c r="T951" t="s">
        <v>884</v>
      </c>
      <c r="U951" t="str">
        <f t="shared" si="99"/>
        <v>https://gateway-apim-test.vuce.gob.pe/pass-through-https-cert/cp2/gestionduenave-command/1.0/coordenadas/decimal-to-gms</v>
      </c>
      <c r="V951" t="s">
        <v>146</v>
      </c>
    </row>
    <row r="952" spans="2:22" x14ac:dyDescent="0.25">
      <c r="B952" s="45" t="s">
        <v>918</v>
      </c>
      <c r="C952" s="45" t="s">
        <v>22</v>
      </c>
      <c r="D952" s="45" t="s">
        <v>23</v>
      </c>
      <c r="E952" s="45" t="s">
        <v>922</v>
      </c>
      <c r="F952" s="45" t="s">
        <v>61</v>
      </c>
      <c r="G952" s="45" t="s">
        <v>503</v>
      </c>
      <c r="H952" s="45" t="s">
        <v>923</v>
      </c>
      <c r="I952" s="45" t="s">
        <v>919</v>
      </c>
      <c r="J952" s="45">
        <v>105</v>
      </c>
      <c r="K952" s="45" t="s">
        <v>443</v>
      </c>
      <c r="L952" s="45" t="s">
        <v>30</v>
      </c>
      <c r="M952" s="45" t="s">
        <v>93</v>
      </c>
      <c r="N952" s="45">
        <v>20153408191</v>
      </c>
      <c r="O952" s="45" t="str">
        <f t="shared" si="96"/>
        <v>gestionduenave-command</v>
      </c>
      <c r="P952" s="45" t="s">
        <v>507</v>
      </c>
      <c r="Q952" s="46">
        <f t="shared" si="97"/>
        <v>109</v>
      </c>
      <c r="R952" s="46">
        <f t="shared" si="98"/>
        <v>109</v>
      </c>
      <c r="S952" t="str">
        <f t="shared" si="101"/>
        <v xml:space="preserve">https://gateway-apim-test.vuce.gob.pe/pass-through-https-cert/cp2/gestionduenave-command/1.0/escala-revision </v>
      </c>
      <c r="T952" t="s">
        <v>507</v>
      </c>
      <c r="U952" t="str">
        <f t="shared" si="99"/>
        <v>https://gateway-apim-test.vuce.gob.pe/pass-through-https-cert/cp2/gestionduenave-command/1.0/escala-revision</v>
      </c>
      <c r="V952" t="s">
        <v>146</v>
      </c>
    </row>
    <row r="953" spans="2:22" x14ac:dyDescent="0.25">
      <c r="B953" s="45" t="s">
        <v>918</v>
      </c>
      <c r="C953" s="45" t="s">
        <v>22</v>
      </c>
      <c r="D953" s="45" t="s">
        <v>23</v>
      </c>
      <c r="E953" s="45" t="s">
        <v>863</v>
      </c>
      <c r="F953" s="45" t="s">
        <v>25</v>
      </c>
      <c r="G953" s="45" t="s">
        <v>906</v>
      </c>
      <c r="H953" s="45" t="s">
        <v>27</v>
      </c>
      <c r="I953" s="45" t="s">
        <v>919</v>
      </c>
      <c r="J953" s="45">
        <v>105</v>
      </c>
      <c r="K953" s="45" t="s">
        <v>443</v>
      </c>
      <c r="L953" s="45" t="s">
        <v>30</v>
      </c>
      <c r="M953" s="45" t="s">
        <v>31</v>
      </c>
      <c r="N953" s="45">
        <v>20153408191</v>
      </c>
      <c r="O953" s="45" t="str">
        <f t="shared" si="96"/>
        <v>gestionduenave-query</v>
      </c>
      <c r="P953" s="45" t="s">
        <v>906</v>
      </c>
      <c r="Q953" s="46">
        <f t="shared" si="97"/>
        <v>107</v>
      </c>
      <c r="R953" s="46">
        <f t="shared" si="98"/>
        <v>107</v>
      </c>
      <c r="S953" t="str">
        <f t="shared" si="101"/>
        <v xml:space="preserve"> https://gateway-apim-test.vuce.gob.pe/pass-through-https-cert/cp2/gestionduenave-query/1.0/actividad-nave </v>
      </c>
      <c r="T953" t="s">
        <v>906</v>
      </c>
      <c r="U953" t="str">
        <f t="shared" si="99"/>
        <v>https://gateway-apim-test.vuce.gob.pe/pass-through-https-cert/cp2/gestionduenave-query/1.0/actividad-nave</v>
      </c>
      <c r="V953" t="s">
        <v>72</v>
      </c>
    </row>
    <row r="954" spans="2:22" x14ac:dyDescent="0.25">
      <c r="B954" s="45" t="s">
        <v>918</v>
      </c>
      <c r="C954" s="45" t="s">
        <v>22</v>
      </c>
      <c r="D954" s="45" t="s">
        <v>23</v>
      </c>
      <c r="E954" s="45" t="s">
        <v>863</v>
      </c>
      <c r="F954" s="45" t="s">
        <v>25</v>
      </c>
      <c r="G954" s="45" t="s">
        <v>906</v>
      </c>
      <c r="H954" s="45" t="s">
        <v>27</v>
      </c>
      <c r="I954" s="45" t="s">
        <v>919</v>
      </c>
      <c r="J954" s="45">
        <v>105</v>
      </c>
      <c r="K954" s="45" t="s">
        <v>443</v>
      </c>
      <c r="L954" s="45" t="s">
        <v>30</v>
      </c>
      <c r="M954" s="45" t="s">
        <v>31</v>
      </c>
      <c r="N954" s="45">
        <v>20153408191</v>
      </c>
      <c r="O954" s="45" t="str">
        <f t="shared" si="96"/>
        <v>gestionduenave-query</v>
      </c>
      <c r="P954" s="45" t="s">
        <v>906</v>
      </c>
      <c r="Q954" s="46">
        <f t="shared" si="97"/>
        <v>107</v>
      </c>
      <c r="R954" s="46">
        <f t="shared" si="98"/>
        <v>107</v>
      </c>
      <c r="S954" t="str">
        <f t="shared" si="101"/>
        <v xml:space="preserve"> https://gateway-apim-test.vuce.gob.pe/pass-through-https-cert/cp2/gestionduenave-query/1.0/actividad-nave </v>
      </c>
      <c r="T954" t="s">
        <v>906</v>
      </c>
      <c r="U954" t="str">
        <f t="shared" si="99"/>
        <v>https://gateway-apim-test.vuce.gob.pe/pass-through-https-cert/cp2/gestionduenave-query/1.0/actividad-nave</v>
      </c>
      <c r="V954" t="s">
        <v>72</v>
      </c>
    </row>
    <row r="955" spans="2:22" x14ac:dyDescent="0.25">
      <c r="B955" s="45" t="s">
        <v>918</v>
      </c>
      <c r="C955" s="45" t="s">
        <v>22</v>
      </c>
      <c r="D955" s="45" t="s">
        <v>23</v>
      </c>
      <c r="E955" s="45" t="s">
        <v>922</v>
      </c>
      <c r="F955" s="45" t="s">
        <v>25</v>
      </c>
      <c r="G955" s="45" t="s">
        <v>906</v>
      </c>
      <c r="H955" s="45" t="s">
        <v>27</v>
      </c>
      <c r="I955" s="45" t="s">
        <v>919</v>
      </c>
      <c r="J955" s="45">
        <v>105</v>
      </c>
      <c r="K955" s="45" t="s">
        <v>443</v>
      </c>
      <c r="L955" s="45" t="s">
        <v>30</v>
      </c>
      <c r="M955" s="45" t="s">
        <v>31</v>
      </c>
      <c r="N955" s="45">
        <v>20153408191</v>
      </c>
      <c r="O955" s="45" t="str">
        <f t="shared" si="96"/>
        <v>gestionduenave-query</v>
      </c>
      <c r="P955" s="45" t="s">
        <v>906</v>
      </c>
      <c r="Q955" s="46">
        <f t="shared" si="97"/>
        <v>107</v>
      </c>
      <c r="R955" s="46">
        <f t="shared" si="98"/>
        <v>107</v>
      </c>
      <c r="S955" t="str">
        <f t="shared" si="101"/>
        <v xml:space="preserve"> https://gateway-apim-test.vuce.gob.pe/pass-through-https-cert/cp2/gestionduenave-query/1.0/actividad-nave </v>
      </c>
      <c r="T955" t="s">
        <v>906</v>
      </c>
      <c r="U955" t="str">
        <f t="shared" si="99"/>
        <v>https://gateway-apim-test.vuce.gob.pe/pass-through-https-cert/cp2/gestionduenave-query/1.0/actividad-nave</v>
      </c>
      <c r="V955" t="s">
        <v>72</v>
      </c>
    </row>
    <row r="956" spans="2:22" x14ac:dyDescent="0.25">
      <c r="B956" s="45" t="s">
        <v>918</v>
      </c>
      <c r="C956" s="45" t="s">
        <v>22</v>
      </c>
      <c r="D956" s="45" t="s">
        <v>23</v>
      </c>
      <c r="E956" s="45" t="s">
        <v>924</v>
      </c>
      <c r="F956" s="45" t="s">
        <v>25</v>
      </c>
      <c r="G956" s="45" t="s">
        <v>509</v>
      </c>
      <c r="H956" s="45" t="s">
        <v>27</v>
      </c>
      <c r="I956" s="45" t="s">
        <v>919</v>
      </c>
      <c r="J956" s="45">
        <v>105</v>
      </c>
      <c r="K956" s="45" t="s">
        <v>443</v>
      </c>
      <c r="L956" s="45" t="s">
        <v>30</v>
      </c>
      <c r="M956" s="45" t="s">
        <v>31</v>
      </c>
      <c r="N956" s="45">
        <v>20153408191</v>
      </c>
      <c r="O956" s="45" t="str">
        <f t="shared" si="96"/>
        <v>gestionduenave-query</v>
      </c>
      <c r="P956" s="45" t="s">
        <v>509</v>
      </c>
      <c r="Q956" s="46">
        <f t="shared" si="97"/>
        <v>125</v>
      </c>
      <c r="R956" s="46">
        <f t="shared" si="98"/>
        <v>109</v>
      </c>
      <c r="S956" t="str">
        <f>MID(P956,1,109)</f>
        <v xml:space="preserve"> https://gateway-apim-test.vuce.gob.pe/pass-through-https-cert/cp2/gestionduenave-query/1.0/agency/findByRuc?</v>
      </c>
      <c r="T956" t="s">
        <v>510</v>
      </c>
      <c r="U956" t="str">
        <f t="shared" si="99"/>
        <v>https://gateway-apim-test.vuce.gob.pe/pass-through-https-cert/cp2/gestionduenave-query/1.0/agency/findByRuc?</v>
      </c>
      <c r="V956" t="s">
        <v>72</v>
      </c>
    </row>
    <row r="957" spans="2:22" x14ac:dyDescent="0.25">
      <c r="B957" s="45" t="s">
        <v>918</v>
      </c>
      <c r="C957" s="45" t="s">
        <v>22</v>
      </c>
      <c r="D957" s="45" t="s">
        <v>23</v>
      </c>
      <c r="E957" s="45" t="s">
        <v>922</v>
      </c>
      <c r="F957" s="45" t="s">
        <v>25</v>
      </c>
      <c r="G957" s="45" t="s">
        <v>509</v>
      </c>
      <c r="H957" s="45" t="s">
        <v>27</v>
      </c>
      <c r="I957" s="45" t="s">
        <v>919</v>
      </c>
      <c r="J957" s="45">
        <v>105</v>
      </c>
      <c r="K957" s="45" t="s">
        <v>443</v>
      </c>
      <c r="L957" s="45" t="s">
        <v>30</v>
      </c>
      <c r="M957" s="45" t="s">
        <v>31</v>
      </c>
      <c r="N957" s="45">
        <v>20153408191</v>
      </c>
      <c r="O957" s="45" t="str">
        <f t="shared" si="96"/>
        <v>gestionduenave-query</v>
      </c>
      <c r="P957" s="45" t="s">
        <v>509</v>
      </c>
      <c r="Q957" s="46">
        <f t="shared" si="97"/>
        <v>125</v>
      </c>
      <c r="R957" s="46">
        <f t="shared" si="98"/>
        <v>109</v>
      </c>
      <c r="S957" t="str">
        <f>MID(P957,1,109)</f>
        <v xml:space="preserve"> https://gateway-apim-test.vuce.gob.pe/pass-through-https-cert/cp2/gestionduenave-query/1.0/agency/findByRuc?</v>
      </c>
      <c r="T957" t="s">
        <v>510</v>
      </c>
      <c r="U957" t="str">
        <f t="shared" si="99"/>
        <v>https://gateway-apim-test.vuce.gob.pe/pass-through-https-cert/cp2/gestionduenave-query/1.0/agency/findByRuc?</v>
      </c>
      <c r="V957" t="s">
        <v>72</v>
      </c>
    </row>
    <row r="958" spans="2:22" x14ac:dyDescent="0.25">
      <c r="B958" s="45" t="s">
        <v>918</v>
      </c>
      <c r="C958" s="45" t="s">
        <v>22</v>
      </c>
      <c r="D958" s="45" t="s">
        <v>23</v>
      </c>
      <c r="E958" s="45" t="s">
        <v>922</v>
      </c>
      <c r="F958" s="45" t="s">
        <v>25</v>
      </c>
      <c r="G958" s="45" t="s">
        <v>513</v>
      </c>
      <c r="H958" s="45" t="s">
        <v>27</v>
      </c>
      <c r="I958" s="45" t="s">
        <v>919</v>
      </c>
      <c r="J958" s="45">
        <v>105</v>
      </c>
      <c r="K958" s="45" t="s">
        <v>443</v>
      </c>
      <c r="L958" s="45" t="s">
        <v>30</v>
      </c>
      <c r="M958" s="45" t="s">
        <v>31</v>
      </c>
      <c r="N958" s="45">
        <v>20153408191</v>
      </c>
      <c r="O958" s="45" t="str">
        <f t="shared" si="96"/>
        <v>gestionduenave-query</v>
      </c>
      <c r="P958" s="45" t="s">
        <v>513</v>
      </c>
      <c r="Q958" s="46">
        <f t="shared" si="97"/>
        <v>125</v>
      </c>
      <c r="R958" s="46">
        <f t="shared" si="98"/>
        <v>109</v>
      </c>
      <c r="S958" t="str">
        <f>MID(P958,1,109)</f>
        <v xml:space="preserve"> https://gateway-apim-test.vuce.gob.pe/pass-through-https-cert/cp2/gestionduenave-query/1.0/agency/findByRuc?</v>
      </c>
      <c r="T958" t="s">
        <v>510</v>
      </c>
      <c r="U958" t="str">
        <f t="shared" si="99"/>
        <v>https://gateway-apim-test.vuce.gob.pe/pass-through-https-cert/cp2/gestionduenave-query/1.0/agency/findByRuc?</v>
      </c>
      <c r="V958" t="s">
        <v>72</v>
      </c>
    </row>
    <row r="959" spans="2:22" x14ac:dyDescent="0.25">
      <c r="B959" s="45" t="s">
        <v>918</v>
      </c>
      <c r="C959" s="45" t="s">
        <v>22</v>
      </c>
      <c r="D959" s="45" t="s">
        <v>23</v>
      </c>
      <c r="E959" s="45" t="s">
        <v>922</v>
      </c>
      <c r="F959" s="45" t="s">
        <v>25</v>
      </c>
      <c r="G959" s="45" t="s">
        <v>514</v>
      </c>
      <c r="H959" s="45" t="s">
        <v>27</v>
      </c>
      <c r="I959" s="45" t="s">
        <v>919</v>
      </c>
      <c r="J959" s="45">
        <v>105</v>
      </c>
      <c r="K959" s="45" t="s">
        <v>443</v>
      </c>
      <c r="L959" s="45" t="s">
        <v>30</v>
      </c>
      <c r="M959" s="45" t="s">
        <v>31</v>
      </c>
      <c r="N959" s="45">
        <v>20153408191</v>
      </c>
      <c r="O959" s="45" t="str">
        <f t="shared" si="96"/>
        <v>gestionduenave-query</v>
      </c>
      <c r="P959" s="45" t="s">
        <v>514</v>
      </c>
      <c r="Q959" s="46">
        <f t="shared" si="97"/>
        <v>125</v>
      </c>
      <c r="R959" s="46">
        <f t="shared" si="98"/>
        <v>109</v>
      </c>
      <c r="S959" t="str">
        <f>MID(P959,1,109)</f>
        <v xml:space="preserve"> https://gateway-apim-test.vuce.gob.pe/pass-through-https-cert/cp2/gestionduenave-query/1.0/agency/findByRuc?</v>
      </c>
      <c r="T959" t="s">
        <v>510</v>
      </c>
      <c r="U959" t="str">
        <f t="shared" si="99"/>
        <v>https://gateway-apim-test.vuce.gob.pe/pass-through-https-cert/cp2/gestionduenave-query/1.0/agency/findByRuc?</v>
      </c>
      <c r="V959" t="s">
        <v>72</v>
      </c>
    </row>
    <row r="960" spans="2:22" x14ac:dyDescent="0.25">
      <c r="B960" s="45" t="s">
        <v>918</v>
      </c>
      <c r="C960" s="45" t="s">
        <v>22</v>
      </c>
      <c r="D960" s="45" t="s">
        <v>23</v>
      </c>
      <c r="E960" s="45" t="s">
        <v>922</v>
      </c>
      <c r="F960" s="45" t="s">
        <v>25</v>
      </c>
      <c r="G960" s="45" t="s">
        <v>909</v>
      </c>
      <c r="H960" s="45" t="s">
        <v>27</v>
      </c>
      <c r="I960" s="45" t="s">
        <v>919</v>
      </c>
      <c r="J960" s="45">
        <v>105</v>
      </c>
      <c r="K960" s="45" t="s">
        <v>443</v>
      </c>
      <c r="L960" s="45" t="s">
        <v>30</v>
      </c>
      <c r="M960" s="45" t="s">
        <v>31</v>
      </c>
      <c r="N960" s="45">
        <v>20153408191</v>
      </c>
      <c r="O960" s="45" t="str">
        <f t="shared" si="96"/>
        <v>gestionduenave-query</v>
      </c>
      <c r="P960" s="45" t="s">
        <v>909</v>
      </c>
      <c r="Q960" s="46">
        <f t="shared" si="97"/>
        <v>106</v>
      </c>
      <c r="R960" s="46">
        <f t="shared" si="98"/>
        <v>106</v>
      </c>
      <c r="S960" t="str">
        <f>+P960</f>
        <v xml:space="preserve"> https://gateway-apim-test.vuce.gob.pe/pass-through-https-cert/cp2/gestionduenave-query/1.0/escala-previa </v>
      </c>
      <c r="T960" t="s">
        <v>909</v>
      </c>
      <c r="U960" t="str">
        <f t="shared" si="99"/>
        <v>https://gateway-apim-test.vuce.gob.pe/pass-through-https-cert/cp2/gestionduenave-query/1.0/escala-previa</v>
      </c>
      <c r="V960" t="s">
        <v>72</v>
      </c>
    </row>
    <row r="961" spans="2:22" x14ac:dyDescent="0.25">
      <c r="B961" s="45" t="s">
        <v>918</v>
      </c>
      <c r="C961" s="45" t="s">
        <v>22</v>
      </c>
      <c r="D961" s="45" t="s">
        <v>23</v>
      </c>
      <c r="E961" s="45" t="s">
        <v>922</v>
      </c>
      <c r="F961" s="45" t="s">
        <v>25</v>
      </c>
      <c r="G961" s="45" t="s">
        <v>77</v>
      </c>
      <c r="H961" s="45" t="s">
        <v>27</v>
      </c>
      <c r="I961" s="45" t="s">
        <v>919</v>
      </c>
      <c r="J961" s="45">
        <v>105</v>
      </c>
      <c r="K961" s="45" t="s">
        <v>443</v>
      </c>
      <c r="L961" s="45" t="s">
        <v>30</v>
      </c>
      <c r="M961" s="45" t="s">
        <v>31</v>
      </c>
      <c r="N961" s="45">
        <v>20153408191</v>
      </c>
      <c r="O961" s="45" t="str">
        <f t="shared" si="96"/>
        <v>gestionduenave-query</v>
      </c>
      <c r="P961" s="45" t="s">
        <v>77</v>
      </c>
      <c r="Q961" s="46">
        <f t="shared" si="97"/>
        <v>119</v>
      </c>
      <c r="R961" s="46">
        <f t="shared" si="98"/>
        <v>105</v>
      </c>
      <c r="S961" t="str">
        <f>MID(P961,1,105)</f>
        <v xml:space="preserve"> https://gateway-apim-test.vuce.gob.pe/pass-through-https-cert/cp2/gestionduenave-query/1.0/escalas/2180?</v>
      </c>
      <c r="T961" t="s">
        <v>78</v>
      </c>
      <c r="U961" t="str">
        <f t="shared" si="99"/>
        <v>https://gateway-apim-test.vuce.gob.pe/pass-through-https-cert/cp2/gestionduenave-query/1.0/escalas/2180?</v>
      </c>
      <c r="V961" t="s">
        <v>72</v>
      </c>
    </row>
    <row r="962" spans="2:22" x14ac:dyDescent="0.25">
      <c r="B962" s="45" t="s">
        <v>918</v>
      </c>
      <c r="C962" s="45" t="s">
        <v>22</v>
      </c>
      <c r="D962" s="45" t="s">
        <v>23</v>
      </c>
      <c r="E962" s="45" t="s">
        <v>922</v>
      </c>
      <c r="F962" s="45" t="s">
        <v>25</v>
      </c>
      <c r="G962" s="45" t="s">
        <v>466</v>
      </c>
      <c r="H962" s="45" t="s">
        <v>27</v>
      </c>
      <c r="I962" s="45" t="s">
        <v>919</v>
      </c>
      <c r="J962" s="45">
        <v>105</v>
      </c>
      <c r="K962" s="45" t="s">
        <v>443</v>
      </c>
      <c r="L962" s="45" t="s">
        <v>30</v>
      </c>
      <c r="M962" s="45" t="s">
        <v>31</v>
      </c>
      <c r="N962" s="45">
        <v>20153408191</v>
      </c>
      <c r="O962" s="45" t="str">
        <f t="shared" ref="O962:O1025" si="102">MID(G962,FIND("/cp2/",G962)+5,FIND("/",G962,FIND("/cp2/",G962)+5)-FIND("/cp2/",G962)-5)</f>
        <v>gestionduenave-query</v>
      </c>
      <c r="P962" s="45" t="s">
        <v>466</v>
      </c>
      <c r="Q962" s="46">
        <f t="shared" ref="Q962:Q1025" si="103">LEN(P962)</f>
        <v>112</v>
      </c>
      <c r="R962" s="46">
        <f t="shared" ref="R962:R1025" si="104">LEN(S962)</f>
        <v>112</v>
      </c>
      <c r="S962" t="str">
        <f>+P962</f>
        <v xml:space="preserve"> https://gateway-apim-test.vuce.gob.pe/pass-through-https-cert/cp2/gestionduenave-query/1.0/escalas/convoy/2180 </v>
      </c>
      <c r="T962" t="s">
        <v>466</v>
      </c>
      <c r="U962" t="str">
        <f t="shared" si="99"/>
        <v>https://gateway-apim-test.vuce.gob.pe/pass-through-https-cert/cp2/gestionduenave-query/1.0/escalas/convoy/2180</v>
      </c>
      <c r="V962" t="s">
        <v>72</v>
      </c>
    </row>
    <row r="963" spans="2:22" x14ac:dyDescent="0.25">
      <c r="B963" s="45" t="s">
        <v>918</v>
      </c>
      <c r="C963" s="45" t="s">
        <v>22</v>
      </c>
      <c r="D963" s="45" t="s">
        <v>23</v>
      </c>
      <c r="E963" s="45" t="s">
        <v>922</v>
      </c>
      <c r="F963" s="45" t="s">
        <v>25</v>
      </c>
      <c r="G963" s="45" t="s">
        <v>515</v>
      </c>
      <c r="H963" s="45" t="s">
        <v>27</v>
      </c>
      <c r="I963" s="45" t="s">
        <v>919</v>
      </c>
      <c r="J963" s="45">
        <v>105</v>
      </c>
      <c r="K963" s="45" t="s">
        <v>443</v>
      </c>
      <c r="L963" s="45" t="s">
        <v>30</v>
      </c>
      <c r="M963" s="45" t="s">
        <v>31</v>
      </c>
      <c r="N963" s="45">
        <v>20153408191</v>
      </c>
      <c r="O963" s="45" t="str">
        <f t="shared" si="102"/>
        <v>gestionduenave-query</v>
      </c>
      <c r="P963" s="45" t="s">
        <v>515</v>
      </c>
      <c r="Q963" s="46">
        <f t="shared" si="103"/>
        <v>151</v>
      </c>
      <c r="R963" s="46">
        <f t="shared" si="104"/>
        <v>128</v>
      </c>
      <c r="S963" t="str">
        <f>MID(P963,1,128)</f>
        <v xml:space="preserve"> https://gateway-apim-test.vuce.gob.pe/pass-through-https-cert/cp2/gestionduenave-query/1.0/escala-seguimientos/escalaId/2180/1?</v>
      </c>
      <c r="T963" t="s">
        <v>516</v>
      </c>
      <c r="U963" t="str">
        <f t="shared" ref="U963:U1026" si="105">TRIM(T963)</f>
        <v>https://gateway-apim-test.vuce.gob.pe/pass-through-https-cert/cp2/gestionduenave-query/1.0/escala-seguimientos/escalaId/2180/1?</v>
      </c>
      <c r="V963" t="s">
        <v>72</v>
      </c>
    </row>
    <row r="964" spans="2:22" x14ac:dyDescent="0.25">
      <c r="B964" s="45" t="s">
        <v>918</v>
      </c>
      <c r="C964" s="45" t="s">
        <v>22</v>
      </c>
      <c r="D964" s="45" t="s">
        <v>23</v>
      </c>
      <c r="E964" s="45" t="s">
        <v>922</v>
      </c>
      <c r="F964" s="45" t="s">
        <v>25</v>
      </c>
      <c r="G964" s="45" t="s">
        <v>517</v>
      </c>
      <c r="H964" s="45" t="s">
        <v>27</v>
      </c>
      <c r="I964" s="45" t="s">
        <v>919</v>
      </c>
      <c r="J964" s="45">
        <v>105</v>
      </c>
      <c r="K964" s="45" t="s">
        <v>443</v>
      </c>
      <c r="L964" s="45" t="s">
        <v>30</v>
      </c>
      <c r="M964" s="45" t="s">
        <v>31</v>
      </c>
      <c r="N964" s="45">
        <v>20153408191</v>
      </c>
      <c r="O964" s="45" t="str">
        <f t="shared" si="102"/>
        <v>gestionduenave-query</v>
      </c>
      <c r="P964" s="45" t="s">
        <v>517</v>
      </c>
      <c r="Q964" s="46">
        <f t="shared" si="103"/>
        <v>133</v>
      </c>
      <c r="R964" s="46">
        <f t="shared" si="104"/>
        <v>119</v>
      </c>
      <c r="S964" t="str">
        <f>MID(P964,1,119)</f>
        <v xml:space="preserve"> https://gateway-apim-test.vuce.gob.pe/pass-through-https-cert/cp2/gestionduenave-query/1.0/escala-seguimientos/search?</v>
      </c>
      <c r="T964" t="s">
        <v>225</v>
      </c>
      <c r="U964" t="str">
        <f t="shared" si="105"/>
        <v>https://gateway-apim-test.vuce.gob.pe/pass-through-https-cert/cp2/gestionduenave-query/1.0/escala-seguimientos/search?</v>
      </c>
      <c r="V964" t="s">
        <v>72</v>
      </c>
    </row>
    <row r="965" spans="2:22" x14ac:dyDescent="0.25">
      <c r="B965" s="45" t="s">
        <v>918</v>
      </c>
      <c r="C965" s="45" t="s">
        <v>22</v>
      </c>
      <c r="D965" s="45" t="s">
        <v>23</v>
      </c>
      <c r="E965" s="45" t="s">
        <v>924</v>
      </c>
      <c r="F965" s="45" t="s">
        <v>25</v>
      </c>
      <c r="G965" s="45" t="s">
        <v>925</v>
      </c>
      <c r="H965" s="45" t="s">
        <v>27</v>
      </c>
      <c r="I965" s="45" t="s">
        <v>919</v>
      </c>
      <c r="J965" s="45">
        <v>105</v>
      </c>
      <c r="K965" s="45" t="s">
        <v>443</v>
      </c>
      <c r="L965" s="45" t="s">
        <v>30</v>
      </c>
      <c r="M965" s="45" t="s">
        <v>31</v>
      </c>
      <c r="N965" s="45">
        <v>20153408191</v>
      </c>
      <c r="O965" s="45" t="str">
        <f t="shared" si="102"/>
        <v>gestionduenave-query</v>
      </c>
      <c r="P965" s="45" t="s">
        <v>925</v>
      </c>
      <c r="Q965" s="46">
        <f t="shared" si="103"/>
        <v>148</v>
      </c>
      <c r="R965" s="46">
        <f t="shared" si="104"/>
        <v>119</v>
      </c>
      <c r="S965" t="str">
        <f>MID(P965,1,119)</f>
        <v xml:space="preserve"> https://gateway-apim-test.vuce.gob.pe/pass-through-https-cert/cp2/gestionduenave-query/1.0/escala-seguimientos/search?</v>
      </c>
      <c r="T965" t="s">
        <v>225</v>
      </c>
      <c r="U965" t="str">
        <f t="shared" si="105"/>
        <v>https://gateway-apim-test.vuce.gob.pe/pass-through-https-cert/cp2/gestionduenave-query/1.0/escala-seguimientos/search?</v>
      </c>
      <c r="V965" t="s">
        <v>72</v>
      </c>
    </row>
    <row r="966" spans="2:22" x14ac:dyDescent="0.25">
      <c r="B966" s="45" t="s">
        <v>918</v>
      </c>
      <c r="C966" s="45" t="s">
        <v>22</v>
      </c>
      <c r="D966" s="45" t="s">
        <v>23</v>
      </c>
      <c r="E966" s="45" t="s">
        <v>922</v>
      </c>
      <c r="F966" s="45" t="s">
        <v>25</v>
      </c>
      <c r="G966" s="45" t="s">
        <v>544</v>
      </c>
      <c r="H966" s="45" t="s">
        <v>27</v>
      </c>
      <c r="I966" s="45" t="s">
        <v>919</v>
      </c>
      <c r="J966" s="45">
        <v>105</v>
      </c>
      <c r="K966" s="45" t="s">
        <v>443</v>
      </c>
      <c r="L966" s="45" t="s">
        <v>30</v>
      </c>
      <c r="M966" s="45" t="s">
        <v>31</v>
      </c>
      <c r="N966" s="45">
        <v>20153408191</v>
      </c>
      <c r="O966" s="45" t="str">
        <f t="shared" si="102"/>
        <v>gestionduenave-query</v>
      </c>
      <c r="P966" s="45" t="s">
        <v>544</v>
      </c>
      <c r="Q966" s="46">
        <f t="shared" si="103"/>
        <v>118</v>
      </c>
      <c r="R966" s="46">
        <f t="shared" si="104"/>
        <v>118</v>
      </c>
      <c r="S966" t="str">
        <f>+P966</f>
        <v xml:space="preserve"> https://gateway-apim-test.vuce.gob.pe/pass-through-https-cert/cp2/gestionduenave-query/1.0/motivo-escala/escala/2180 </v>
      </c>
      <c r="T966" t="s">
        <v>544</v>
      </c>
      <c r="U966" t="str">
        <f t="shared" si="105"/>
        <v>https://gateway-apim-test.vuce.gob.pe/pass-through-https-cert/cp2/gestionduenave-query/1.0/motivo-escala/escala/2180</v>
      </c>
      <c r="V966" t="s">
        <v>72</v>
      </c>
    </row>
    <row r="967" spans="2:22" x14ac:dyDescent="0.25">
      <c r="B967" s="45" t="s">
        <v>918</v>
      </c>
      <c r="C967" s="45" t="s">
        <v>22</v>
      </c>
      <c r="D967" s="45" t="s">
        <v>23</v>
      </c>
      <c r="E967" s="45" t="s">
        <v>863</v>
      </c>
      <c r="F967" s="45" t="s">
        <v>25</v>
      </c>
      <c r="G967" s="45" t="s">
        <v>915</v>
      </c>
      <c r="H967" s="45" t="s">
        <v>27</v>
      </c>
      <c r="I967" s="45" t="s">
        <v>919</v>
      </c>
      <c r="J967" s="45">
        <v>105</v>
      </c>
      <c r="K967" s="45" t="s">
        <v>443</v>
      </c>
      <c r="L967" s="45" t="s">
        <v>30</v>
      </c>
      <c r="M967" s="45" t="s">
        <v>31</v>
      </c>
      <c r="N967" s="45">
        <v>20153408191</v>
      </c>
      <c r="O967" s="45" t="str">
        <f t="shared" si="102"/>
        <v>gestionduenave-query</v>
      </c>
      <c r="P967" s="45" t="s">
        <v>915</v>
      </c>
      <c r="Q967" s="46">
        <f t="shared" si="103"/>
        <v>113</v>
      </c>
      <c r="R967" s="46">
        <f t="shared" si="104"/>
        <v>113</v>
      </c>
      <c r="S967" t="str">
        <f>+P967</f>
        <v xml:space="preserve"> https://gateway-apim-test.vuce.gob.pe/pass-through-https-cert/cp2/gestionduenave-query/1.0/proteccion-adicional </v>
      </c>
      <c r="T967" t="s">
        <v>915</v>
      </c>
      <c r="U967" t="str">
        <f t="shared" si="105"/>
        <v>https://gateway-apim-test.vuce.gob.pe/pass-through-https-cert/cp2/gestionduenave-query/1.0/proteccion-adicional</v>
      </c>
      <c r="V967" t="s">
        <v>72</v>
      </c>
    </row>
    <row r="968" spans="2:22" x14ac:dyDescent="0.25">
      <c r="B968" s="45" t="s">
        <v>918</v>
      </c>
      <c r="C968" s="45" t="s">
        <v>22</v>
      </c>
      <c r="D968" s="45" t="s">
        <v>23</v>
      </c>
      <c r="E968" s="45" t="s">
        <v>922</v>
      </c>
      <c r="F968" s="45" t="s">
        <v>25</v>
      </c>
      <c r="G968" s="45" t="s">
        <v>915</v>
      </c>
      <c r="H968" s="45" t="s">
        <v>27</v>
      </c>
      <c r="I968" s="45" t="s">
        <v>919</v>
      </c>
      <c r="J968" s="45">
        <v>105</v>
      </c>
      <c r="K968" s="45" t="s">
        <v>443</v>
      </c>
      <c r="L968" s="45" t="s">
        <v>30</v>
      </c>
      <c r="M968" s="45" t="s">
        <v>31</v>
      </c>
      <c r="N968" s="45">
        <v>20153408191</v>
      </c>
      <c r="O968" s="45" t="str">
        <f t="shared" si="102"/>
        <v>gestionduenave-query</v>
      </c>
      <c r="P968" s="45" t="s">
        <v>915</v>
      </c>
      <c r="Q968" s="46">
        <f t="shared" si="103"/>
        <v>113</v>
      </c>
      <c r="R968" s="46">
        <f t="shared" si="104"/>
        <v>113</v>
      </c>
      <c r="S968" t="str">
        <f>+P968</f>
        <v xml:space="preserve"> https://gateway-apim-test.vuce.gob.pe/pass-through-https-cert/cp2/gestionduenave-query/1.0/proteccion-adicional </v>
      </c>
      <c r="T968" t="s">
        <v>915</v>
      </c>
      <c r="U968" t="str">
        <f t="shared" si="105"/>
        <v>https://gateway-apim-test.vuce.gob.pe/pass-through-https-cert/cp2/gestionduenave-query/1.0/proteccion-adicional</v>
      </c>
      <c r="V968" t="s">
        <v>72</v>
      </c>
    </row>
    <row r="969" spans="2:22" x14ac:dyDescent="0.25">
      <c r="B969" s="45" t="s">
        <v>918</v>
      </c>
      <c r="C969" s="45" t="s">
        <v>22</v>
      </c>
      <c r="D969" s="45" t="s">
        <v>23</v>
      </c>
      <c r="E969" s="45" t="s">
        <v>922</v>
      </c>
      <c r="F969" s="45" t="s">
        <v>90</v>
      </c>
      <c r="G969" s="45" t="s">
        <v>91</v>
      </c>
      <c r="H969" s="45" t="s">
        <v>926</v>
      </c>
      <c r="I969" s="45" t="s">
        <v>919</v>
      </c>
      <c r="J969" s="45">
        <v>105</v>
      </c>
      <c r="K969" s="45" t="s">
        <v>443</v>
      </c>
      <c r="L969" s="45" t="s">
        <v>30</v>
      </c>
      <c r="M969" s="45" t="s">
        <v>93</v>
      </c>
      <c r="N969" s="45">
        <v>20153408191</v>
      </c>
      <c r="O969" s="45" t="str">
        <f t="shared" si="102"/>
        <v>processdue</v>
      </c>
      <c r="P969" s="45" t="s">
        <v>91</v>
      </c>
      <c r="Q969" s="46">
        <f t="shared" si="103"/>
        <v>95</v>
      </c>
      <c r="R969" s="46">
        <f t="shared" si="104"/>
        <v>95</v>
      </c>
      <c r="S969" t="str">
        <f>+P969</f>
        <v xml:space="preserve"> https://gateway-apim-test.vuce.gob.pe/pass-through-https-cert/cp2/processdue/1.0/camunda/init </v>
      </c>
      <c r="T969" t="s">
        <v>91</v>
      </c>
      <c r="U969" t="str">
        <f t="shared" si="105"/>
        <v>https://gateway-apim-test.vuce.gob.pe/pass-through-https-cert/cp2/processdue/1.0/camunda/init</v>
      </c>
      <c r="V969" t="s">
        <v>94</v>
      </c>
    </row>
    <row r="970" spans="2:22" x14ac:dyDescent="0.25">
      <c r="B970" s="45" t="s">
        <v>927</v>
      </c>
      <c r="C970" s="45" t="s">
        <v>22</v>
      </c>
      <c r="D970" s="45" t="s">
        <v>23</v>
      </c>
      <c r="E970" s="45" t="s">
        <v>928</v>
      </c>
      <c r="F970" s="45" t="s">
        <v>129</v>
      </c>
      <c r="G970" s="45" t="s">
        <v>800</v>
      </c>
      <c r="H970" s="45"/>
      <c r="I970" s="45" t="s">
        <v>929</v>
      </c>
      <c r="J970" s="45">
        <v>101</v>
      </c>
      <c r="K970" s="45" t="s">
        <v>244</v>
      </c>
      <c r="L970" s="45" t="s">
        <v>133</v>
      </c>
      <c r="M970" s="45"/>
      <c r="N970" s="45">
        <v>20100010136</v>
      </c>
      <c r="O970" s="45" t="str">
        <f t="shared" si="102"/>
        <v>cambioagenciatripulante-query</v>
      </c>
      <c r="P970" s="45" t="s">
        <v>800</v>
      </c>
      <c r="Q970" s="46">
        <f t="shared" si="103"/>
        <v>121</v>
      </c>
      <c r="R970" s="46">
        <f t="shared" si="104"/>
        <v>121</v>
      </c>
      <c r="S970" t="str">
        <f>+P970</f>
        <v>https://gateway-apim-test.vuce.gob.pe/pass-through-https-cert/cp2/cambioagenciatripulante-query/1.0/tripulante/lista/1332</v>
      </c>
      <c r="T970" t="s">
        <v>800</v>
      </c>
      <c r="U970" t="str">
        <f t="shared" si="105"/>
        <v>https://gateway-apim-test.vuce.gob.pe/pass-through-https-cert/cp2/cambioagenciatripulante-query/1.0/tripulante/lista/1332</v>
      </c>
      <c r="V970" t="s">
        <v>32</v>
      </c>
    </row>
    <row r="971" spans="2:22" x14ac:dyDescent="0.25">
      <c r="B971" s="45" t="s">
        <v>927</v>
      </c>
      <c r="C971" s="45" t="s">
        <v>22</v>
      </c>
      <c r="D971" s="45" t="s">
        <v>23</v>
      </c>
      <c r="E971" s="45" t="s">
        <v>930</v>
      </c>
      <c r="F971" s="45" t="s">
        <v>129</v>
      </c>
      <c r="G971" s="45" t="s">
        <v>931</v>
      </c>
      <c r="H971" s="45"/>
      <c r="I971" s="45" t="s">
        <v>932</v>
      </c>
      <c r="J971" s="45">
        <v>101</v>
      </c>
      <c r="K971" s="45" t="s">
        <v>244</v>
      </c>
      <c r="L971" s="45" t="s">
        <v>133</v>
      </c>
      <c r="M971" s="45"/>
      <c r="N971" s="45">
        <v>20100010136</v>
      </c>
      <c r="O971" s="45" t="str">
        <f t="shared" si="102"/>
        <v>comunes-query</v>
      </c>
      <c r="P971" s="45" t="s">
        <v>931</v>
      </c>
      <c r="Q971" s="46">
        <f t="shared" si="103"/>
        <v>118</v>
      </c>
      <c r="R971" s="46">
        <f t="shared" si="104"/>
        <v>95</v>
      </c>
      <c r="S971" t="str">
        <f t="shared" ref="S971:S976" si="106">MID(P971,1,95)</f>
        <v>https://gateway-apim-test.vuce.gob.pe/pass-through-https-cert/cp2/comunes-query/1.0/documentos?</v>
      </c>
      <c r="T971" t="s">
        <v>806</v>
      </c>
      <c r="U971" t="str">
        <f t="shared" si="105"/>
        <v>https://gateway-apim-test.vuce.gob.pe/pass-through-https-cert/cp2/comunes-query/1.0/documentos?</v>
      </c>
      <c r="V971" t="s">
        <v>39</v>
      </c>
    </row>
    <row r="972" spans="2:22" x14ac:dyDescent="0.25">
      <c r="B972" s="45" t="s">
        <v>927</v>
      </c>
      <c r="C972" s="45" t="s">
        <v>22</v>
      </c>
      <c r="D972" s="45" t="s">
        <v>23</v>
      </c>
      <c r="E972" s="45" t="s">
        <v>933</v>
      </c>
      <c r="F972" s="45" t="s">
        <v>129</v>
      </c>
      <c r="G972" s="45" t="s">
        <v>931</v>
      </c>
      <c r="H972" s="45"/>
      <c r="I972" s="45" t="s">
        <v>932</v>
      </c>
      <c r="J972" s="45">
        <v>101</v>
      </c>
      <c r="K972" s="45" t="s">
        <v>244</v>
      </c>
      <c r="L972" s="45" t="s">
        <v>133</v>
      </c>
      <c r="M972" s="45"/>
      <c r="N972" s="45">
        <v>20100010136</v>
      </c>
      <c r="O972" s="45" t="str">
        <f t="shared" si="102"/>
        <v>comunes-query</v>
      </c>
      <c r="P972" s="45" t="s">
        <v>931</v>
      </c>
      <c r="Q972" s="46">
        <f t="shared" si="103"/>
        <v>118</v>
      </c>
      <c r="R972" s="46">
        <f t="shared" si="104"/>
        <v>95</v>
      </c>
      <c r="S972" t="str">
        <f t="shared" si="106"/>
        <v>https://gateway-apim-test.vuce.gob.pe/pass-through-https-cert/cp2/comunes-query/1.0/documentos?</v>
      </c>
      <c r="T972" t="s">
        <v>806</v>
      </c>
      <c r="U972" t="str">
        <f t="shared" si="105"/>
        <v>https://gateway-apim-test.vuce.gob.pe/pass-through-https-cert/cp2/comunes-query/1.0/documentos?</v>
      </c>
      <c r="V972" t="s">
        <v>39</v>
      </c>
    </row>
    <row r="973" spans="2:22" x14ac:dyDescent="0.25">
      <c r="B973" s="45" t="s">
        <v>927</v>
      </c>
      <c r="C973" s="45" t="s">
        <v>22</v>
      </c>
      <c r="D973" s="45" t="s">
        <v>23</v>
      </c>
      <c r="E973" s="45" t="s">
        <v>933</v>
      </c>
      <c r="F973" s="45" t="s">
        <v>129</v>
      </c>
      <c r="G973" s="45" t="s">
        <v>931</v>
      </c>
      <c r="H973" s="45"/>
      <c r="I973" s="45" t="s">
        <v>932</v>
      </c>
      <c r="J973" s="45">
        <v>101</v>
      </c>
      <c r="K973" s="45" t="s">
        <v>244</v>
      </c>
      <c r="L973" s="45" t="s">
        <v>133</v>
      </c>
      <c r="M973" s="45"/>
      <c r="N973" s="45">
        <v>20100010136</v>
      </c>
      <c r="O973" s="45" t="str">
        <f t="shared" si="102"/>
        <v>comunes-query</v>
      </c>
      <c r="P973" s="45" t="s">
        <v>931</v>
      </c>
      <c r="Q973" s="46">
        <f t="shared" si="103"/>
        <v>118</v>
      </c>
      <c r="R973" s="46">
        <f t="shared" si="104"/>
        <v>95</v>
      </c>
      <c r="S973" t="str">
        <f t="shared" si="106"/>
        <v>https://gateway-apim-test.vuce.gob.pe/pass-through-https-cert/cp2/comunes-query/1.0/documentos?</v>
      </c>
      <c r="T973" t="s">
        <v>806</v>
      </c>
      <c r="U973" t="str">
        <f t="shared" si="105"/>
        <v>https://gateway-apim-test.vuce.gob.pe/pass-through-https-cert/cp2/comunes-query/1.0/documentos?</v>
      </c>
      <c r="V973" t="s">
        <v>39</v>
      </c>
    </row>
    <row r="974" spans="2:22" x14ac:dyDescent="0.25">
      <c r="B974" s="45" t="s">
        <v>927</v>
      </c>
      <c r="C974" s="45" t="s">
        <v>22</v>
      </c>
      <c r="D974" s="45" t="s">
        <v>23</v>
      </c>
      <c r="E974" s="45" t="s">
        <v>933</v>
      </c>
      <c r="F974" s="45" t="s">
        <v>129</v>
      </c>
      <c r="G974" s="45" t="s">
        <v>931</v>
      </c>
      <c r="H974" s="45"/>
      <c r="I974" s="45" t="s">
        <v>932</v>
      </c>
      <c r="J974" s="45">
        <v>101</v>
      </c>
      <c r="K974" s="45" t="s">
        <v>244</v>
      </c>
      <c r="L974" s="45" t="s">
        <v>133</v>
      </c>
      <c r="M974" s="45"/>
      <c r="N974" s="45">
        <v>20100010136</v>
      </c>
      <c r="O974" s="45" t="str">
        <f t="shared" si="102"/>
        <v>comunes-query</v>
      </c>
      <c r="P974" s="45" t="s">
        <v>931</v>
      </c>
      <c r="Q974" s="46">
        <f t="shared" si="103"/>
        <v>118</v>
      </c>
      <c r="R974" s="46">
        <f t="shared" si="104"/>
        <v>95</v>
      </c>
      <c r="S974" t="str">
        <f t="shared" si="106"/>
        <v>https://gateway-apim-test.vuce.gob.pe/pass-through-https-cert/cp2/comunes-query/1.0/documentos?</v>
      </c>
      <c r="T974" t="s">
        <v>806</v>
      </c>
      <c r="U974" t="str">
        <f t="shared" si="105"/>
        <v>https://gateway-apim-test.vuce.gob.pe/pass-through-https-cert/cp2/comunes-query/1.0/documentos?</v>
      </c>
      <c r="V974" t="s">
        <v>39</v>
      </c>
    </row>
    <row r="975" spans="2:22" x14ac:dyDescent="0.25">
      <c r="B975" s="45" t="s">
        <v>927</v>
      </c>
      <c r="C975" s="45" t="s">
        <v>22</v>
      </c>
      <c r="D975" s="45" t="s">
        <v>23</v>
      </c>
      <c r="E975" s="45" t="s">
        <v>934</v>
      </c>
      <c r="F975" s="45" t="s">
        <v>129</v>
      </c>
      <c r="G975" s="45" t="s">
        <v>931</v>
      </c>
      <c r="H975" s="45"/>
      <c r="I975" s="45" t="s">
        <v>935</v>
      </c>
      <c r="J975" s="45">
        <v>101</v>
      </c>
      <c r="K975" s="45" t="s">
        <v>244</v>
      </c>
      <c r="L975" s="45" t="s">
        <v>133</v>
      </c>
      <c r="M975" s="45"/>
      <c r="N975" s="45">
        <v>20100010136</v>
      </c>
      <c r="O975" s="45" t="str">
        <f t="shared" si="102"/>
        <v>comunes-query</v>
      </c>
      <c r="P975" s="45" t="s">
        <v>931</v>
      </c>
      <c r="Q975" s="46">
        <f t="shared" si="103"/>
        <v>118</v>
      </c>
      <c r="R975" s="46">
        <f t="shared" si="104"/>
        <v>95</v>
      </c>
      <c r="S975" t="str">
        <f t="shared" si="106"/>
        <v>https://gateway-apim-test.vuce.gob.pe/pass-through-https-cert/cp2/comunes-query/1.0/documentos?</v>
      </c>
      <c r="T975" t="s">
        <v>806</v>
      </c>
      <c r="U975" t="str">
        <f t="shared" si="105"/>
        <v>https://gateway-apim-test.vuce.gob.pe/pass-through-https-cert/cp2/comunes-query/1.0/documentos?</v>
      </c>
      <c r="V975" t="s">
        <v>39</v>
      </c>
    </row>
    <row r="976" spans="2:22" x14ac:dyDescent="0.25">
      <c r="B976" s="45" t="s">
        <v>927</v>
      </c>
      <c r="C976" s="45" t="s">
        <v>22</v>
      </c>
      <c r="D976" s="45" t="s">
        <v>23</v>
      </c>
      <c r="E976" s="47" t="s">
        <v>936</v>
      </c>
      <c r="F976" s="45" t="s">
        <v>129</v>
      </c>
      <c r="G976" s="45" t="s">
        <v>931</v>
      </c>
      <c r="H976" s="45"/>
      <c r="I976" s="45" t="s">
        <v>243</v>
      </c>
      <c r="J976" s="45">
        <v>101</v>
      </c>
      <c r="K976" s="45" t="s">
        <v>244</v>
      </c>
      <c r="L976" s="45" t="s">
        <v>133</v>
      </c>
      <c r="M976" s="45"/>
      <c r="N976" s="45">
        <v>20100010136</v>
      </c>
      <c r="O976" s="45" t="str">
        <f t="shared" si="102"/>
        <v>comunes-query</v>
      </c>
      <c r="P976" s="45" t="s">
        <v>931</v>
      </c>
      <c r="Q976" s="46">
        <f t="shared" si="103"/>
        <v>118</v>
      </c>
      <c r="R976" s="46">
        <f t="shared" si="104"/>
        <v>95</v>
      </c>
      <c r="S976" t="str">
        <f t="shared" si="106"/>
        <v>https://gateway-apim-test.vuce.gob.pe/pass-through-https-cert/cp2/comunes-query/1.0/documentos?</v>
      </c>
      <c r="T976" t="s">
        <v>806</v>
      </c>
      <c r="U976" t="str">
        <f t="shared" si="105"/>
        <v>https://gateway-apim-test.vuce.gob.pe/pass-through-https-cert/cp2/comunes-query/1.0/documentos?</v>
      </c>
      <c r="V976" t="s">
        <v>39</v>
      </c>
    </row>
    <row r="977" spans="2:22" x14ac:dyDescent="0.25">
      <c r="B977" s="45" t="s">
        <v>927</v>
      </c>
      <c r="C977" s="45" t="s">
        <v>22</v>
      </c>
      <c r="D977" s="45" t="s">
        <v>23</v>
      </c>
      <c r="E977" s="45" t="s">
        <v>937</v>
      </c>
      <c r="F977" s="45" t="s">
        <v>129</v>
      </c>
      <c r="G977" s="45" t="s">
        <v>938</v>
      </c>
      <c r="H977" s="45"/>
      <c r="I977" s="45" t="s">
        <v>929</v>
      </c>
      <c r="J977" s="45">
        <v>101</v>
      </c>
      <c r="K977" s="45" t="s">
        <v>244</v>
      </c>
      <c r="L977" s="45" t="s">
        <v>133</v>
      </c>
      <c r="M977" s="45"/>
      <c r="N977" s="45">
        <v>20100010136</v>
      </c>
      <c r="O977" s="45" t="str">
        <f t="shared" si="102"/>
        <v>comunes-query</v>
      </c>
      <c r="P977" s="45" t="s">
        <v>938</v>
      </c>
      <c r="Q977" s="46">
        <f t="shared" si="103"/>
        <v>116</v>
      </c>
      <c r="R977" s="46">
        <f t="shared" si="104"/>
        <v>104</v>
      </c>
      <c r="S977" t="str">
        <f>MID(P977,1,104)</f>
        <v>https://gateway-apim-test.vuce.gob.pe/pass-through-https-cert/cp2/comunes-query/1.0/documentos-adjuntos?</v>
      </c>
      <c r="T977" t="s">
        <v>811</v>
      </c>
      <c r="U977" t="str">
        <f t="shared" si="105"/>
        <v>https://gateway-apim-test.vuce.gob.pe/pass-through-https-cert/cp2/comunes-query/1.0/documentos-adjuntos?</v>
      </c>
      <c r="V977" t="s">
        <v>39</v>
      </c>
    </row>
    <row r="978" spans="2:22" x14ac:dyDescent="0.25">
      <c r="B978" s="45" t="s">
        <v>927</v>
      </c>
      <c r="C978" s="45" t="s">
        <v>22</v>
      </c>
      <c r="D978" s="45" t="s">
        <v>23</v>
      </c>
      <c r="E978" s="45" t="s">
        <v>928</v>
      </c>
      <c r="F978" s="45" t="s">
        <v>129</v>
      </c>
      <c r="G978" s="45" t="s">
        <v>263</v>
      </c>
      <c r="H978" s="45"/>
      <c r="I978" s="45" t="s">
        <v>929</v>
      </c>
      <c r="J978" s="45">
        <v>101</v>
      </c>
      <c r="K978" s="45" t="s">
        <v>244</v>
      </c>
      <c r="L978" s="45" t="s">
        <v>133</v>
      </c>
      <c r="M978" s="45"/>
      <c r="N978" s="45">
        <v>20100010136</v>
      </c>
      <c r="O978" s="45" t="str">
        <f t="shared" si="102"/>
        <v>comunes-query</v>
      </c>
      <c r="P978" s="45" t="s">
        <v>263</v>
      </c>
      <c r="Q978" s="46">
        <f t="shared" si="103"/>
        <v>114</v>
      </c>
      <c r="R978" s="46">
        <f t="shared" si="104"/>
        <v>101</v>
      </c>
      <c r="S978" t="str">
        <f>MID(P978,1,101)</f>
        <v>https://gateway-apim-test.vuce.gob.pe/pass-through-https-cert/cp2/comunes-query/1.0/master/allByCode?</v>
      </c>
      <c r="T978" t="s">
        <v>264</v>
      </c>
      <c r="U978" t="str">
        <f t="shared" si="105"/>
        <v>https://gateway-apim-test.vuce.gob.pe/pass-through-https-cert/cp2/comunes-query/1.0/master/allByCode?</v>
      </c>
      <c r="V978" t="s">
        <v>39</v>
      </c>
    </row>
    <row r="979" spans="2:22" x14ac:dyDescent="0.25">
      <c r="B979" s="45" t="s">
        <v>927</v>
      </c>
      <c r="C979" s="45" t="s">
        <v>22</v>
      </c>
      <c r="D979" s="45" t="s">
        <v>23</v>
      </c>
      <c r="E979" s="45" t="s">
        <v>937</v>
      </c>
      <c r="F979" s="45" t="s">
        <v>129</v>
      </c>
      <c r="G979" s="45" t="s">
        <v>267</v>
      </c>
      <c r="H979" s="45"/>
      <c r="I979" s="45" t="s">
        <v>929</v>
      </c>
      <c r="J979" s="45">
        <v>101</v>
      </c>
      <c r="K979" s="45" t="s">
        <v>244</v>
      </c>
      <c r="L979" s="45" t="s">
        <v>133</v>
      </c>
      <c r="M979" s="45"/>
      <c r="N979" s="45">
        <v>20100010136</v>
      </c>
      <c r="O979" s="45" t="str">
        <f t="shared" si="102"/>
        <v>comunes-query</v>
      </c>
      <c r="P979" s="45" t="s">
        <v>267</v>
      </c>
      <c r="Q979" s="46">
        <f t="shared" si="103"/>
        <v>158</v>
      </c>
      <c r="R979" s="46">
        <f t="shared" si="104"/>
        <v>113</v>
      </c>
      <c r="S979" t="str">
        <f>MID(P979,1,113)</f>
        <v>https://gateway-apim-test.vuce.gob.pe/pass-through-https-cert/cp2/comunes-query/1.0/master/allByCodeAndAttribute?</v>
      </c>
      <c r="T979" t="s">
        <v>269</v>
      </c>
      <c r="U979" t="str">
        <f t="shared" si="105"/>
        <v>https://gateway-apim-test.vuce.gob.pe/pass-through-https-cert/cp2/comunes-query/1.0/master/allByCodeAndAttribute?</v>
      </c>
      <c r="V979" t="s">
        <v>39</v>
      </c>
    </row>
    <row r="980" spans="2:22" x14ac:dyDescent="0.25">
      <c r="B980" s="45" t="s">
        <v>927</v>
      </c>
      <c r="C980" s="45" t="s">
        <v>22</v>
      </c>
      <c r="D980" s="45" t="s">
        <v>23</v>
      </c>
      <c r="E980" s="45" t="s">
        <v>930</v>
      </c>
      <c r="F980" s="45" t="s">
        <v>129</v>
      </c>
      <c r="G980" s="45" t="s">
        <v>939</v>
      </c>
      <c r="H980" s="45"/>
      <c r="I980" s="45" t="s">
        <v>932</v>
      </c>
      <c r="J980" s="45">
        <v>101</v>
      </c>
      <c r="K980" s="45" t="s">
        <v>244</v>
      </c>
      <c r="L980" s="45" t="s">
        <v>133</v>
      </c>
      <c r="M980" s="45"/>
      <c r="N980" s="45">
        <v>20100010136</v>
      </c>
      <c r="O980" s="45" t="str">
        <f t="shared" si="102"/>
        <v>comunes-query</v>
      </c>
      <c r="P980" s="45" t="s">
        <v>939</v>
      </c>
      <c r="Q980" s="46">
        <f t="shared" si="103"/>
        <v>185</v>
      </c>
      <c r="R980" s="46">
        <f t="shared" si="104"/>
        <v>113</v>
      </c>
      <c r="S980" t="str">
        <f>MID(P980,1,113)</f>
        <v>https://gateway-apim-test.vuce.gob.pe/pass-through-https-cert/cp2/comunes-query/1.0/master/allByCodeAndAttribute?</v>
      </c>
      <c r="T980" t="s">
        <v>269</v>
      </c>
      <c r="U980" t="str">
        <f t="shared" si="105"/>
        <v>https://gateway-apim-test.vuce.gob.pe/pass-through-https-cert/cp2/comunes-query/1.0/master/allByCodeAndAttribute?</v>
      </c>
      <c r="V980" t="s">
        <v>39</v>
      </c>
    </row>
    <row r="981" spans="2:22" x14ac:dyDescent="0.25">
      <c r="B981" s="45" t="s">
        <v>927</v>
      </c>
      <c r="C981" s="45" t="s">
        <v>22</v>
      </c>
      <c r="D981" s="45" t="s">
        <v>23</v>
      </c>
      <c r="E981" s="45" t="s">
        <v>934</v>
      </c>
      <c r="F981" s="45" t="s">
        <v>129</v>
      </c>
      <c r="G981" s="45" t="s">
        <v>939</v>
      </c>
      <c r="H981" s="45"/>
      <c r="I981" s="45" t="s">
        <v>935</v>
      </c>
      <c r="J981" s="45">
        <v>101</v>
      </c>
      <c r="K981" s="45" t="s">
        <v>244</v>
      </c>
      <c r="L981" s="45" t="s">
        <v>133</v>
      </c>
      <c r="M981" s="45"/>
      <c r="N981" s="45">
        <v>20100010136</v>
      </c>
      <c r="O981" s="45" t="str">
        <f t="shared" si="102"/>
        <v>comunes-query</v>
      </c>
      <c r="P981" s="45" t="s">
        <v>939</v>
      </c>
      <c r="Q981" s="46">
        <f t="shared" si="103"/>
        <v>185</v>
      </c>
      <c r="R981" s="46">
        <f t="shared" si="104"/>
        <v>113</v>
      </c>
      <c r="S981" t="str">
        <f>MID(P981,1,113)</f>
        <v>https://gateway-apim-test.vuce.gob.pe/pass-through-https-cert/cp2/comunes-query/1.0/master/allByCodeAndAttribute?</v>
      </c>
      <c r="T981" t="s">
        <v>269</v>
      </c>
      <c r="U981" t="str">
        <f t="shared" si="105"/>
        <v>https://gateway-apim-test.vuce.gob.pe/pass-through-https-cert/cp2/comunes-query/1.0/master/allByCodeAndAttribute?</v>
      </c>
      <c r="V981" t="s">
        <v>39</v>
      </c>
    </row>
    <row r="982" spans="2:22" x14ac:dyDescent="0.25">
      <c r="B982" s="45" t="s">
        <v>927</v>
      </c>
      <c r="C982" s="45" t="s">
        <v>22</v>
      </c>
      <c r="D982" s="45" t="s">
        <v>23</v>
      </c>
      <c r="E982" s="47" t="s">
        <v>936</v>
      </c>
      <c r="F982" s="45" t="s">
        <v>129</v>
      </c>
      <c r="G982" s="45" t="s">
        <v>939</v>
      </c>
      <c r="H982" s="45"/>
      <c r="I982" s="45" t="s">
        <v>243</v>
      </c>
      <c r="J982" s="45">
        <v>101</v>
      </c>
      <c r="K982" s="45" t="s">
        <v>244</v>
      </c>
      <c r="L982" s="45" t="s">
        <v>133</v>
      </c>
      <c r="M982" s="45"/>
      <c r="N982" s="45">
        <v>20100010136</v>
      </c>
      <c r="O982" s="45" t="str">
        <f t="shared" si="102"/>
        <v>comunes-query</v>
      </c>
      <c r="P982" s="45" t="s">
        <v>939</v>
      </c>
      <c r="Q982" s="46">
        <f t="shared" si="103"/>
        <v>185</v>
      </c>
      <c r="R982" s="46">
        <f t="shared" si="104"/>
        <v>113</v>
      </c>
      <c r="S982" t="str">
        <f>MID(P982,1,113)</f>
        <v>https://gateway-apim-test.vuce.gob.pe/pass-through-https-cert/cp2/comunes-query/1.0/master/allByCodeAndAttribute?</v>
      </c>
      <c r="T982" t="s">
        <v>269</v>
      </c>
      <c r="U982" t="str">
        <f t="shared" si="105"/>
        <v>https://gateway-apim-test.vuce.gob.pe/pass-through-https-cert/cp2/comunes-query/1.0/master/allByCodeAndAttribute?</v>
      </c>
      <c r="V982" t="s">
        <v>39</v>
      </c>
    </row>
    <row r="983" spans="2:22" x14ac:dyDescent="0.25">
      <c r="B983" s="45" t="s">
        <v>927</v>
      </c>
      <c r="C983" s="45" t="s">
        <v>22</v>
      </c>
      <c r="D983" s="45" t="s">
        <v>23</v>
      </c>
      <c r="E983" s="45" t="s">
        <v>940</v>
      </c>
      <c r="F983" s="45" t="s">
        <v>129</v>
      </c>
      <c r="G983" s="45" t="s">
        <v>138</v>
      </c>
      <c r="H983" s="45"/>
      <c r="I983" s="45" t="s">
        <v>932</v>
      </c>
      <c r="J983" s="45">
        <v>101</v>
      </c>
      <c r="K983" s="45" t="s">
        <v>244</v>
      </c>
      <c r="L983" s="45" t="s">
        <v>133</v>
      </c>
      <c r="M983" s="45"/>
      <c r="N983" s="45">
        <v>20100010136</v>
      </c>
      <c r="O983" s="45" t="str">
        <f t="shared" si="102"/>
        <v>comunes-query</v>
      </c>
      <c r="P983" s="45" t="s">
        <v>138</v>
      </c>
      <c r="Q983" s="46">
        <f t="shared" si="103"/>
        <v>129</v>
      </c>
      <c r="R983" s="46">
        <f t="shared" si="104"/>
        <v>102</v>
      </c>
      <c r="S983" t="str">
        <f t="shared" ref="S983:S989" si="107">MID(P983,1,102)</f>
        <v>https://gateway-apim-test.vuce.gob.pe/pass-through-https-cert/cp2/comunes-query/1.0/master/findByCode?</v>
      </c>
      <c r="T983" t="s">
        <v>139</v>
      </c>
      <c r="U983" t="str">
        <f t="shared" si="105"/>
        <v>https://gateway-apim-test.vuce.gob.pe/pass-through-https-cert/cp2/comunes-query/1.0/master/findByCode?</v>
      </c>
      <c r="V983" t="s">
        <v>39</v>
      </c>
    </row>
    <row r="984" spans="2:22" x14ac:dyDescent="0.25">
      <c r="B984" s="45" t="s">
        <v>927</v>
      </c>
      <c r="C984" s="45" t="s">
        <v>22</v>
      </c>
      <c r="D984" s="45" t="s">
        <v>23</v>
      </c>
      <c r="E984" s="45" t="s">
        <v>930</v>
      </c>
      <c r="F984" s="45" t="s">
        <v>129</v>
      </c>
      <c r="G984" s="45" t="s">
        <v>138</v>
      </c>
      <c r="H984" s="45"/>
      <c r="I984" s="45" t="s">
        <v>932</v>
      </c>
      <c r="J984" s="45">
        <v>101</v>
      </c>
      <c r="K984" s="45" t="s">
        <v>244</v>
      </c>
      <c r="L984" s="45" t="s">
        <v>133</v>
      </c>
      <c r="M984" s="45"/>
      <c r="N984" s="45">
        <v>20100010136</v>
      </c>
      <c r="O984" s="45" t="str">
        <f t="shared" si="102"/>
        <v>comunes-query</v>
      </c>
      <c r="P984" s="45" t="s">
        <v>138</v>
      </c>
      <c r="Q984" s="46">
        <f t="shared" si="103"/>
        <v>129</v>
      </c>
      <c r="R984" s="46">
        <f t="shared" si="104"/>
        <v>102</v>
      </c>
      <c r="S984" t="str">
        <f t="shared" si="107"/>
        <v>https://gateway-apim-test.vuce.gob.pe/pass-through-https-cert/cp2/comunes-query/1.0/master/findByCode?</v>
      </c>
      <c r="T984" t="s">
        <v>139</v>
      </c>
      <c r="U984" t="str">
        <f t="shared" si="105"/>
        <v>https://gateway-apim-test.vuce.gob.pe/pass-through-https-cert/cp2/comunes-query/1.0/master/findByCode?</v>
      </c>
      <c r="V984" t="s">
        <v>39</v>
      </c>
    </row>
    <row r="985" spans="2:22" x14ac:dyDescent="0.25">
      <c r="B985" s="45" t="s">
        <v>927</v>
      </c>
      <c r="C985" s="45" t="s">
        <v>22</v>
      </c>
      <c r="D985" s="45" t="s">
        <v>23</v>
      </c>
      <c r="E985" s="45" t="s">
        <v>930</v>
      </c>
      <c r="F985" s="45" t="s">
        <v>129</v>
      </c>
      <c r="G985" s="45" t="s">
        <v>138</v>
      </c>
      <c r="H985" s="45"/>
      <c r="I985" s="45" t="s">
        <v>932</v>
      </c>
      <c r="J985" s="45">
        <v>101</v>
      </c>
      <c r="K985" s="45" t="s">
        <v>244</v>
      </c>
      <c r="L985" s="45" t="s">
        <v>133</v>
      </c>
      <c r="M985" s="45"/>
      <c r="N985" s="45">
        <v>20100010136</v>
      </c>
      <c r="O985" s="45" t="str">
        <f t="shared" si="102"/>
        <v>comunes-query</v>
      </c>
      <c r="P985" s="45" t="s">
        <v>138</v>
      </c>
      <c r="Q985" s="46">
        <f t="shared" si="103"/>
        <v>129</v>
      </c>
      <c r="R985" s="46">
        <f t="shared" si="104"/>
        <v>102</v>
      </c>
      <c r="S985" t="str">
        <f t="shared" si="107"/>
        <v>https://gateway-apim-test.vuce.gob.pe/pass-through-https-cert/cp2/comunes-query/1.0/master/findByCode?</v>
      </c>
      <c r="T985" t="s">
        <v>139</v>
      </c>
      <c r="U985" t="str">
        <f t="shared" si="105"/>
        <v>https://gateway-apim-test.vuce.gob.pe/pass-through-https-cert/cp2/comunes-query/1.0/master/findByCode?</v>
      </c>
      <c r="V985" t="s">
        <v>39</v>
      </c>
    </row>
    <row r="986" spans="2:22" x14ac:dyDescent="0.25">
      <c r="B986" s="45" t="s">
        <v>927</v>
      </c>
      <c r="C986" s="45" t="s">
        <v>22</v>
      </c>
      <c r="D986" s="45" t="s">
        <v>23</v>
      </c>
      <c r="E986" s="45" t="s">
        <v>934</v>
      </c>
      <c r="F986" s="45" t="s">
        <v>129</v>
      </c>
      <c r="G986" s="45" t="s">
        <v>138</v>
      </c>
      <c r="H986" s="45"/>
      <c r="I986" s="45" t="s">
        <v>935</v>
      </c>
      <c r="J986" s="45">
        <v>101</v>
      </c>
      <c r="K986" s="45" t="s">
        <v>244</v>
      </c>
      <c r="L986" s="45" t="s">
        <v>133</v>
      </c>
      <c r="M986" s="45"/>
      <c r="N986" s="45">
        <v>20100010136</v>
      </c>
      <c r="O986" s="45" t="str">
        <f t="shared" si="102"/>
        <v>comunes-query</v>
      </c>
      <c r="P986" s="45" t="s">
        <v>138</v>
      </c>
      <c r="Q986" s="46">
        <f t="shared" si="103"/>
        <v>129</v>
      </c>
      <c r="R986" s="46">
        <f t="shared" si="104"/>
        <v>102</v>
      </c>
      <c r="S986" t="str">
        <f t="shared" si="107"/>
        <v>https://gateway-apim-test.vuce.gob.pe/pass-through-https-cert/cp2/comunes-query/1.0/master/findByCode?</v>
      </c>
      <c r="T986" t="s">
        <v>139</v>
      </c>
      <c r="U986" t="str">
        <f t="shared" si="105"/>
        <v>https://gateway-apim-test.vuce.gob.pe/pass-through-https-cert/cp2/comunes-query/1.0/master/findByCode?</v>
      </c>
      <c r="V986" t="s">
        <v>39</v>
      </c>
    </row>
    <row r="987" spans="2:22" x14ac:dyDescent="0.25">
      <c r="B987" s="45" t="s">
        <v>927</v>
      </c>
      <c r="C987" s="45" t="s">
        <v>22</v>
      </c>
      <c r="D987" s="45" t="s">
        <v>23</v>
      </c>
      <c r="E987" s="45" t="s">
        <v>934</v>
      </c>
      <c r="F987" s="45" t="s">
        <v>129</v>
      </c>
      <c r="G987" s="45" t="s">
        <v>138</v>
      </c>
      <c r="H987" s="45"/>
      <c r="I987" s="45" t="s">
        <v>935</v>
      </c>
      <c r="J987" s="45">
        <v>101</v>
      </c>
      <c r="K987" s="45" t="s">
        <v>244</v>
      </c>
      <c r="L987" s="45" t="s">
        <v>133</v>
      </c>
      <c r="M987" s="45"/>
      <c r="N987" s="45">
        <v>20100010136</v>
      </c>
      <c r="O987" s="45" t="str">
        <f t="shared" si="102"/>
        <v>comunes-query</v>
      </c>
      <c r="P987" s="45" t="s">
        <v>138</v>
      </c>
      <c r="Q987" s="46">
        <f t="shared" si="103"/>
        <v>129</v>
      </c>
      <c r="R987" s="46">
        <f t="shared" si="104"/>
        <v>102</v>
      </c>
      <c r="S987" t="str">
        <f t="shared" si="107"/>
        <v>https://gateway-apim-test.vuce.gob.pe/pass-through-https-cert/cp2/comunes-query/1.0/master/findByCode?</v>
      </c>
      <c r="T987" t="s">
        <v>139</v>
      </c>
      <c r="U987" t="str">
        <f t="shared" si="105"/>
        <v>https://gateway-apim-test.vuce.gob.pe/pass-through-https-cert/cp2/comunes-query/1.0/master/findByCode?</v>
      </c>
      <c r="V987" t="s">
        <v>39</v>
      </c>
    </row>
    <row r="988" spans="2:22" x14ac:dyDescent="0.25">
      <c r="B988" s="45" t="s">
        <v>927</v>
      </c>
      <c r="C988" s="45" t="s">
        <v>22</v>
      </c>
      <c r="D988" s="45" t="s">
        <v>23</v>
      </c>
      <c r="E988" s="47" t="s">
        <v>936</v>
      </c>
      <c r="F988" s="45" t="s">
        <v>129</v>
      </c>
      <c r="G988" s="45" t="s">
        <v>138</v>
      </c>
      <c r="H988" s="45"/>
      <c r="I988" s="45" t="s">
        <v>243</v>
      </c>
      <c r="J988" s="45">
        <v>101</v>
      </c>
      <c r="K988" s="45" t="s">
        <v>244</v>
      </c>
      <c r="L988" s="45" t="s">
        <v>133</v>
      </c>
      <c r="M988" s="45"/>
      <c r="N988" s="45">
        <v>20100010136</v>
      </c>
      <c r="O988" s="45" t="str">
        <f t="shared" si="102"/>
        <v>comunes-query</v>
      </c>
      <c r="P988" s="45" t="s">
        <v>138</v>
      </c>
      <c r="Q988" s="46">
        <f t="shared" si="103"/>
        <v>129</v>
      </c>
      <c r="R988" s="46">
        <f t="shared" si="104"/>
        <v>102</v>
      </c>
      <c r="S988" t="str">
        <f t="shared" si="107"/>
        <v>https://gateway-apim-test.vuce.gob.pe/pass-through-https-cert/cp2/comunes-query/1.0/master/findByCode?</v>
      </c>
      <c r="T988" t="s">
        <v>139</v>
      </c>
      <c r="U988" t="str">
        <f t="shared" si="105"/>
        <v>https://gateway-apim-test.vuce.gob.pe/pass-through-https-cert/cp2/comunes-query/1.0/master/findByCode?</v>
      </c>
      <c r="V988" t="s">
        <v>39</v>
      </c>
    </row>
    <row r="989" spans="2:22" x14ac:dyDescent="0.25">
      <c r="B989" s="45" t="s">
        <v>927</v>
      </c>
      <c r="C989" s="45" t="s">
        <v>22</v>
      </c>
      <c r="D989" s="45" t="s">
        <v>23</v>
      </c>
      <c r="E989" s="47" t="s">
        <v>936</v>
      </c>
      <c r="F989" s="45" t="s">
        <v>129</v>
      </c>
      <c r="G989" s="45" t="s">
        <v>138</v>
      </c>
      <c r="H989" s="45"/>
      <c r="I989" s="45" t="s">
        <v>243</v>
      </c>
      <c r="J989" s="45">
        <v>101</v>
      </c>
      <c r="K989" s="45" t="s">
        <v>244</v>
      </c>
      <c r="L989" s="45" t="s">
        <v>133</v>
      </c>
      <c r="M989" s="45"/>
      <c r="N989" s="45">
        <v>20100010136</v>
      </c>
      <c r="O989" s="45" t="str">
        <f t="shared" si="102"/>
        <v>comunes-query</v>
      </c>
      <c r="P989" s="45" t="s">
        <v>138</v>
      </c>
      <c r="Q989" s="46">
        <f t="shared" si="103"/>
        <v>129</v>
      </c>
      <c r="R989" s="46">
        <f t="shared" si="104"/>
        <v>102</v>
      </c>
      <c r="S989" t="str">
        <f t="shared" si="107"/>
        <v>https://gateway-apim-test.vuce.gob.pe/pass-through-https-cert/cp2/comunes-query/1.0/master/findByCode?</v>
      </c>
      <c r="T989" t="s">
        <v>139</v>
      </c>
      <c r="U989" t="str">
        <f t="shared" si="105"/>
        <v>https://gateway-apim-test.vuce.gob.pe/pass-through-https-cert/cp2/comunes-query/1.0/master/findByCode?</v>
      </c>
      <c r="V989" t="s">
        <v>39</v>
      </c>
    </row>
    <row r="990" spans="2:22" x14ac:dyDescent="0.25">
      <c r="B990" s="45" t="s">
        <v>927</v>
      </c>
      <c r="C990" s="45" t="s">
        <v>22</v>
      </c>
      <c r="D990" s="45" t="s">
        <v>23</v>
      </c>
      <c r="E990" s="45" t="s">
        <v>937</v>
      </c>
      <c r="F990" s="45" t="s">
        <v>142</v>
      </c>
      <c r="G990" s="45" t="s">
        <v>274</v>
      </c>
      <c r="H990" s="45"/>
      <c r="I990" s="45" t="s">
        <v>929</v>
      </c>
      <c r="J990" s="45">
        <v>101</v>
      </c>
      <c r="K990" s="45" t="s">
        <v>244</v>
      </c>
      <c r="L990" s="45" t="s">
        <v>133</v>
      </c>
      <c r="M990" s="45" t="s">
        <v>941</v>
      </c>
      <c r="N990" s="45">
        <v>20100010136</v>
      </c>
      <c r="O990" s="45" t="str">
        <f t="shared" si="102"/>
        <v>escaladocumento-command</v>
      </c>
      <c r="P990" s="45" t="s">
        <v>274</v>
      </c>
      <c r="Q990" s="46">
        <f t="shared" si="103"/>
        <v>111</v>
      </c>
      <c r="R990" s="46">
        <f t="shared" si="104"/>
        <v>111</v>
      </c>
      <c r="S990" t="str">
        <f>+P990</f>
        <v>https://gateway-apim-test.vuce.gob.pe/pass-through-https-cert/cp2/escaladocumento-command/1.0/escala-documentos</v>
      </c>
      <c r="T990" t="s">
        <v>274</v>
      </c>
      <c r="U990" t="str">
        <f t="shared" si="105"/>
        <v>https://gateway-apim-test.vuce.gob.pe/pass-through-https-cert/cp2/escaladocumento-command/1.0/escala-documentos</v>
      </c>
      <c r="V990" t="s">
        <v>64</v>
      </c>
    </row>
    <row r="991" spans="2:22" x14ac:dyDescent="0.25">
      <c r="B991" s="45" t="s">
        <v>927</v>
      </c>
      <c r="C991" s="45" t="s">
        <v>22</v>
      </c>
      <c r="D991" s="45" t="s">
        <v>23</v>
      </c>
      <c r="E991" s="45" t="s">
        <v>937</v>
      </c>
      <c r="F991" s="45" t="s">
        <v>129</v>
      </c>
      <c r="G991" s="45" t="s">
        <v>942</v>
      </c>
      <c r="H991" s="45"/>
      <c r="I991" s="45" t="s">
        <v>929</v>
      </c>
      <c r="J991" s="45">
        <v>101</v>
      </c>
      <c r="K991" s="45" t="s">
        <v>244</v>
      </c>
      <c r="L991" s="45" t="s">
        <v>133</v>
      </c>
      <c r="M991" s="45"/>
      <c r="N991" s="45">
        <v>20100010136</v>
      </c>
      <c r="O991" s="45" t="str">
        <f t="shared" si="102"/>
        <v>escaladocumento-query</v>
      </c>
      <c r="P991" s="45" t="s">
        <v>942</v>
      </c>
      <c r="Q991" s="46">
        <f t="shared" si="103"/>
        <v>148</v>
      </c>
      <c r="R991" s="46">
        <f t="shared" si="104"/>
        <v>110</v>
      </c>
      <c r="S991" t="str">
        <f>MID(P991,1,110)</f>
        <v>https://gateway-apim-test.vuce.gob.pe/pass-through-https-cert/cp2/escaladocumento-query/1.0/escala-documentos?</v>
      </c>
      <c r="T991" t="s">
        <v>278</v>
      </c>
      <c r="U991" t="str">
        <f t="shared" si="105"/>
        <v>https://gateway-apim-test.vuce.gob.pe/pass-through-https-cert/cp2/escaladocumento-query/1.0/escala-documentos?</v>
      </c>
      <c r="V991" t="s">
        <v>67</v>
      </c>
    </row>
    <row r="992" spans="2:22" x14ac:dyDescent="0.25">
      <c r="B992" s="45" t="s">
        <v>927</v>
      </c>
      <c r="C992" s="45" t="s">
        <v>22</v>
      </c>
      <c r="D992" s="45" t="s">
        <v>23</v>
      </c>
      <c r="E992" s="45" t="s">
        <v>937</v>
      </c>
      <c r="F992" s="45" t="s">
        <v>129</v>
      </c>
      <c r="G992" s="45" t="s">
        <v>942</v>
      </c>
      <c r="H992" s="45"/>
      <c r="I992" s="45" t="s">
        <v>929</v>
      </c>
      <c r="J992" s="45">
        <v>101</v>
      </c>
      <c r="K992" s="45" t="s">
        <v>244</v>
      </c>
      <c r="L992" s="45" t="s">
        <v>133</v>
      </c>
      <c r="M992" s="45"/>
      <c r="N992" s="45">
        <v>20100010136</v>
      </c>
      <c r="O992" s="45" t="str">
        <f t="shared" si="102"/>
        <v>escaladocumento-query</v>
      </c>
      <c r="P992" s="45" t="s">
        <v>942</v>
      </c>
      <c r="Q992" s="46">
        <f t="shared" si="103"/>
        <v>148</v>
      </c>
      <c r="R992" s="46">
        <f t="shared" si="104"/>
        <v>110</v>
      </c>
      <c r="S992" t="str">
        <f>MID(P992,1,110)</f>
        <v>https://gateway-apim-test.vuce.gob.pe/pass-through-https-cert/cp2/escaladocumento-query/1.0/escala-documentos?</v>
      </c>
      <c r="T992" t="s">
        <v>278</v>
      </c>
      <c r="U992" t="str">
        <f t="shared" si="105"/>
        <v>https://gateway-apim-test.vuce.gob.pe/pass-through-https-cert/cp2/escaladocumento-query/1.0/escala-documentos?</v>
      </c>
      <c r="V992" t="s">
        <v>67</v>
      </c>
    </row>
    <row r="993" spans="2:22" x14ac:dyDescent="0.25">
      <c r="B993" s="45" t="s">
        <v>927</v>
      </c>
      <c r="C993" s="45" t="s">
        <v>22</v>
      </c>
      <c r="D993" s="45" t="s">
        <v>23</v>
      </c>
      <c r="E993" s="45" t="s">
        <v>937</v>
      </c>
      <c r="F993" s="45" t="s">
        <v>129</v>
      </c>
      <c r="G993" s="45" t="s">
        <v>943</v>
      </c>
      <c r="H993" s="45"/>
      <c r="I993" s="45" t="s">
        <v>929</v>
      </c>
      <c r="J993" s="45">
        <v>101</v>
      </c>
      <c r="K993" s="45" t="s">
        <v>244</v>
      </c>
      <c r="L993" s="45" t="s">
        <v>133</v>
      </c>
      <c r="M993" s="45"/>
      <c r="N993" s="45">
        <v>20100010136</v>
      </c>
      <c r="O993" s="45" t="str">
        <f t="shared" si="102"/>
        <v>fichatecnica-query</v>
      </c>
      <c r="P993" s="45" t="s">
        <v>943</v>
      </c>
      <c r="Q993" s="46">
        <f t="shared" si="103"/>
        <v>151</v>
      </c>
      <c r="R993" s="46">
        <f t="shared" si="104"/>
        <v>109</v>
      </c>
      <c r="S993" t="s">
        <v>285</v>
      </c>
      <c r="T993" t="s">
        <v>285</v>
      </c>
      <c r="U993" t="str">
        <f t="shared" si="105"/>
        <v>https://gateway-apim-test.vuce.gob.pe/pass-through-https-cert/cp2/fichatecnica-query/1.0/documentos/vencidos?</v>
      </c>
      <c r="V993" t="s">
        <v>70</v>
      </c>
    </row>
    <row r="994" spans="2:22" x14ac:dyDescent="0.25">
      <c r="B994" s="45" t="s">
        <v>927</v>
      </c>
      <c r="C994" s="45" t="s">
        <v>22</v>
      </c>
      <c r="D994" s="45" t="s">
        <v>23</v>
      </c>
      <c r="E994" s="45" t="s">
        <v>940</v>
      </c>
      <c r="F994" s="45" t="s">
        <v>129</v>
      </c>
      <c r="G994" s="45" t="s">
        <v>315</v>
      </c>
      <c r="H994" s="45"/>
      <c r="I994" s="45" t="s">
        <v>932</v>
      </c>
      <c r="J994" s="45">
        <v>101</v>
      </c>
      <c r="K994" s="45" t="s">
        <v>244</v>
      </c>
      <c r="L994" s="45" t="s">
        <v>133</v>
      </c>
      <c r="M994" s="45"/>
      <c r="N994" s="45">
        <v>20100010136</v>
      </c>
      <c r="O994" s="45" t="str">
        <f t="shared" si="102"/>
        <v>gestionduenave-query</v>
      </c>
      <c r="P994" s="45" t="s">
        <v>315</v>
      </c>
      <c r="Q994" s="46">
        <f t="shared" si="103"/>
        <v>117</v>
      </c>
      <c r="R994" s="46">
        <f t="shared" si="104"/>
        <v>104</v>
      </c>
      <c r="S994" t="str">
        <f>MID(P994,1,104)</f>
        <v>https://gateway-apim-test.vuce.gob.pe/pass-through-https-cert/cp2/gestionduenave-query/1.0/escalas/1332?</v>
      </c>
      <c r="T994" t="s">
        <v>316</v>
      </c>
      <c r="U994" t="str">
        <f t="shared" si="105"/>
        <v>https://gateway-apim-test.vuce.gob.pe/pass-through-https-cert/cp2/gestionduenave-query/1.0/escalas/1332?</v>
      </c>
      <c r="V994" t="s">
        <v>72</v>
      </c>
    </row>
    <row r="995" spans="2:22" x14ac:dyDescent="0.25">
      <c r="B995" s="45" t="s">
        <v>927</v>
      </c>
      <c r="C995" s="45" t="s">
        <v>22</v>
      </c>
      <c r="D995" s="45" t="s">
        <v>23</v>
      </c>
      <c r="E995" s="45" t="s">
        <v>930</v>
      </c>
      <c r="F995" s="45" t="s">
        <v>129</v>
      </c>
      <c r="G995" s="45" t="s">
        <v>315</v>
      </c>
      <c r="H995" s="45"/>
      <c r="I995" s="45" t="s">
        <v>932</v>
      </c>
      <c r="J995" s="45">
        <v>101</v>
      </c>
      <c r="K995" s="45" t="s">
        <v>244</v>
      </c>
      <c r="L995" s="45" t="s">
        <v>133</v>
      </c>
      <c r="M995" s="45"/>
      <c r="N995" s="45">
        <v>20100010136</v>
      </c>
      <c r="O995" s="45" t="str">
        <f t="shared" si="102"/>
        <v>gestionduenave-query</v>
      </c>
      <c r="P995" s="45" t="s">
        <v>315</v>
      </c>
      <c r="Q995" s="46">
        <f t="shared" si="103"/>
        <v>117</v>
      </c>
      <c r="R995" s="46">
        <f t="shared" si="104"/>
        <v>104</v>
      </c>
      <c r="S995" t="str">
        <f>MID(P995,1,104)</f>
        <v>https://gateway-apim-test.vuce.gob.pe/pass-through-https-cert/cp2/gestionduenave-query/1.0/escalas/1332?</v>
      </c>
      <c r="T995" t="s">
        <v>316</v>
      </c>
      <c r="U995" t="str">
        <f t="shared" si="105"/>
        <v>https://gateway-apim-test.vuce.gob.pe/pass-through-https-cert/cp2/gestionduenave-query/1.0/escalas/1332?</v>
      </c>
      <c r="V995" t="s">
        <v>72</v>
      </c>
    </row>
    <row r="996" spans="2:22" x14ac:dyDescent="0.25">
      <c r="B996" s="45" t="s">
        <v>927</v>
      </c>
      <c r="C996" s="45" t="s">
        <v>22</v>
      </c>
      <c r="D996" s="45" t="s">
        <v>23</v>
      </c>
      <c r="E996" s="45" t="s">
        <v>934</v>
      </c>
      <c r="F996" s="45" t="s">
        <v>129</v>
      </c>
      <c r="G996" s="45" t="s">
        <v>315</v>
      </c>
      <c r="H996" s="45"/>
      <c r="I996" s="45" t="s">
        <v>935</v>
      </c>
      <c r="J996" s="45">
        <v>101</v>
      </c>
      <c r="K996" s="45" t="s">
        <v>244</v>
      </c>
      <c r="L996" s="45" t="s">
        <v>133</v>
      </c>
      <c r="M996" s="45"/>
      <c r="N996" s="45">
        <v>20100010136</v>
      </c>
      <c r="O996" s="45" t="str">
        <f t="shared" si="102"/>
        <v>gestionduenave-query</v>
      </c>
      <c r="P996" s="45" t="s">
        <v>315</v>
      </c>
      <c r="Q996" s="46">
        <f t="shared" si="103"/>
        <v>117</v>
      </c>
      <c r="R996" s="46">
        <f t="shared" si="104"/>
        <v>104</v>
      </c>
      <c r="S996" t="str">
        <f>MID(P996,1,104)</f>
        <v>https://gateway-apim-test.vuce.gob.pe/pass-through-https-cert/cp2/gestionduenave-query/1.0/escalas/1332?</v>
      </c>
      <c r="T996" t="s">
        <v>316</v>
      </c>
      <c r="U996" t="str">
        <f t="shared" si="105"/>
        <v>https://gateway-apim-test.vuce.gob.pe/pass-through-https-cert/cp2/gestionduenave-query/1.0/escalas/1332?</v>
      </c>
      <c r="V996" t="s">
        <v>72</v>
      </c>
    </row>
    <row r="997" spans="2:22" x14ac:dyDescent="0.25">
      <c r="B997" s="45" t="s">
        <v>927</v>
      </c>
      <c r="C997" s="45" t="s">
        <v>22</v>
      </c>
      <c r="D997" s="45" t="s">
        <v>23</v>
      </c>
      <c r="E997" s="45" t="s">
        <v>934</v>
      </c>
      <c r="F997" s="45" t="s">
        <v>129</v>
      </c>
      <c r="G997" s="45" t="s">
        <v>315</v>
      </c>
      <c r="H997" s="45"/>
      <c r="I997" s="45" t="s">
        <v>935</v>
      </c>
      <c r="J997" s="45">
        <v>101</v>
      </c>
      <c r="K997" s="45" t="s">
        <v>244</v>
      </c>
      <c r="L997" s="45" t="s">
        <v>133</v>
      </c>
      <c r="M997" s="45"/>
      <c r="N997" s="45">
        <v>20100010136</v>
      </c>
      <c r="O997" s="45" t="str">
        <f t="shared" si="102"/>
        <v>gestionduenave-query</v>
      </c>
      <c r="P997" s="45" t="s">
        <v>315</v>
      </c>
      <c r="Q997" s="46">
        <f t="shared" si="103"/>
        <v>117</v>
      </c>
      <c r="R997" s="46">
        <f t="shared" si="104"/>
        <v>104</v>
      </c>
      <c r="S997" t="str">
        <f>MID(P997,1,104)</f>
        <v>https://gateway-apim-test.vuce.gob.pe/pass-through-https-cert/cp2/gestionduenave-query/1.0/escalas/1332?</v>
      </c>
      <c r="T997" t="s">
        <v>316</v>
      </c>
      <c r="U997" t="str">
        <f t="shared" si="105"/>
        <v>https://gateway-apim-test.vuce.gob.pe/pass-through-https-cert/cp2/gestionduenave-query/1.0/escalas/1332?</v>
      </c>
      <c r="V997" t="s">
        <v>72</v>
      </c>
    </row>
    <row r="998" spans="2:22" x14ac:dyDescent="0.25">
      <c r="B998" s="45" t="s">
        <v>927</v>
      </c>
      <c r="C998" s="45" t="s">
        <v>22</v>
      </c>
      <c r="D998" s="45" t="s">
        <v>23</v>
      </c>
      <c r="E998" s="47" t="s">
        <v>936</v>
      </c>
      <c r="F998" s="45" t="s">
        <v>129</v>
      </c>
      <c r="G998" s="45" t="s">
        <v>944</v>
      </c>
      <c r="H998" s="45"/>
      <c r="I998" s="45" t="s">
        <v>243</v>
      </c>
      <c r="J998" s="45">
        <v>101</v>
      </c>
      <c r="K998" s="45" t="s">
        <v>244</v>
      </c>
      <c r="L998" s="45" t="s">
        <v>133</v>
      </c>
      <c r="M998" s="45"/>
      <c r="N998" s="45">
        <v>20100010136</v>
      </c>
      <c r="O998" s="45" t="str">
        <f t="shared" si="102"/>
        <v>gestionduenave-query</v>
      </c>
      <c r="P998" s="45" t="s">
        <v>944</v>
      </c>
      <c r="Q998" s="46">
        <f t="shared" si="103"/>
        <v>117</v>
      </c>
      <c r="R998" s="46">
        <f t="shared" si="104"/>
        <v>104</v>
      </c>
      <c r="S998" t="str">
        <f>MID(P998,1,104)</f>
        <v>https://gateway-apim-test.vuce.gob.pe/pass-through-https-cert/cp2/gestionduenave-query/1.0/escalas/2240?</v>
      </c>
      <c r="T998" t="s">
        <v>945</v>
      </c>
      <c r="U998" t="str">
        <f t="shared" si="105"/>
        <v>https://gateway-apim-test.vuce.gob.pe/pass-through-https-cert/cp2/gestionduenave-query/1.0/escalas/2240?</v>
      </c>
      <c r="V998" t="s">
        <v>72</v>
      </c>
    </row>
    <row r="999" spans="2:22" x14ac:dyDescent="0.25">
      <c r="B999" s="45" t="s">
        <v>927</v>
      </c>
      <c r="C999" s="45" t="s">
        <v>22</v>
      </c>
      <c r="D999" s="45" t="s">
        <v>23</v>
      </c>
      <c r="E999" s="45" t="s">
        <v>940</v>
      </c>
      <c r="F999" s="45" t="s">
        <v>129</v>
      </c>
      <c r="G999" s="45" t="s">
        <v>822</v>
      </c>
      <c r="H999" s="45"/>
      <c r="I999" s="45" t="s">
        <v>932</v>
      </c>
      <c r="J999" s="45">
        <v>101</v>
      </c>
      <c r="K999" s="45" t="s">
        <v>244</v>
      </c>
      <c r="L999" s="45" t="s">
        <v>133</v>
      </c>
      <c r="M999" s="45"/>
      <c r="N999" s="45">
        <v>20100010136</v>
      </c>
      <c r="O999" s="45" t="str">
        <f t="shared" si="102"/>
        <v>gestionduenave-query</v>
      </c>
      <c r="P999" s="45" t="s">
        <v>822</v>
      </c>
      <c r="Q999" s="46">
        <f t="shared" si="103"/>
        <v>110</v>
      </c>
      <c r="R999" s="46">
        <f t="shared" si="104"/>
        <v>110</v>
      </c>
      <c r="S999" t="str">
        <f t="shared" ref="S999:S1004" si="108">+P999</f>
        <v>https://gateway-apim-test.vuce.gob.pe/pass-through-https-cert/cp2/gestionduenave-query/1.0/escalas/convoy/1332</v>
      </c>
      <c r="T999" t="s">
        <v>822</v>
      </c>
      <c r="U999" t="str">
        <f t="shared" si="105"/>
        <v>https://gateway-apim-test.vuce.gob.pe/pass-through-https-cert/cp2/gestionduenave-query/1.0/escalas/convoy/1332</v>
      </c>
      <c r="V999" t="s">
        <v>72</v>
      </c>
    </row>
    <row r="1000" spans="2:22" x14ac:dyDescent="0.25">
      <c r="B1000" s="45" t="s">
        <v>927</v>
      </c>
      <c r="C1000" s="45" t="s">
        <v>22</v>
      </c>
      <c r="D1000" s="45" t="s">
        <v>23</v>
      </c>
      <c r="E1000" s="45" t="s">
        <v>930</v>
      </c>
      <c r="F1000" s="45" t="s">
        <v>129</v>
      </c>
      <c r="G1000" s="45" t="s">
        <v>822</v>
      </c>
      <c r="H1000" s="45"/>
      <c r="I1000" s="45" t="s">
        <v>932</v>
      </c>
      <c r="J1000" s="45">
        <v>101</v>
      </c>
      <c r="K1000" s="45" t="s">
        <v>244</v>
      </c>
      <c r="L1000" s="45" t="s">
        <v>133</v>
      </c>
      <c r="M1000" s="45"/>
      <c r="N1000" s="45">
        <v>20100010136</v>
      </c>
      <c r="O1000" s="45" t="str">
        <f t="shared" si="102"/>
        <v>gestionduenave-query</v>
      </c>
      <c r="P1000" s="45" t="s">
        <v>822</v>
      </c>
      <c r="Q1000" s="46">
        <f t="shared" si="103"/>
        <v>110</v>
      </c>
      <c r="R1000" s="46">
        <f t="shared" si="104"/>
        <v>110</v>
      </c>
      <c r="S1000" t="str">
        <f t="shared" si="108"/>
        <v>https://gateway-apim-test.vuce.gob.pe/pass-through-https-cert/cp2/gestionduenave-query/1.0/escalas/convoy/1332</v>
      </c>
      <c r="T1000" t="s">
        <v>822</v>
      </c>
      <c r="U1000" t="str">
        <f t="shared" si="105"/>
        <v>https://gateway-apim-test.vuce.gob.pe/pass-through-https-cert/cp2/gestionduenave-query/1.0/escalas/convoy/1332</v>
      </c>
      <c r="V1000" t="s">
        <v>72</v>
      </c>
    </row>
    <row r="1001" spans="2:22" x14ac:dyDescent="0.25">
      <c r="B1001" s="45" t="s">
        <v>927</v>
      </c>
      <c r="C1001" s="45" t="s">
        <v>22</v>
      </c>
      <c r="D1001" s="45" t="s">
        <v>23</v>
      </c>
      <c r="E1001" s="45" t="s">
        <v>934</v>
      </c>
      <c r="F1001" s="45" t="s">
        <v>129</v>
      </c>
      <c r="G1001" s="45" t="s">
        <v>822</v>
      </c>
      <c r="H1001" s="45"/>
      <c r="I1001" s="45" t="s">
        <v>935</v>
      </c>
      <c r="J1001" s="45">
        <v>101</v>
      </c>
      <c r="K1001" s="45" t="s">
        <v>244</v>
      </c>
      <c r="L1001" s="45" t="s">
        <v>133</v>
      </c>
      <c r="M1001" s="45"/>
      <c r="N1001" s="45">
        <v>20100010136</v>
      </c>
      <c r="O1001" s="45" t="str">
        <f t="shared" si="102"/>
        <v>gestionduenave-query</v>
      </c>
      <c r="P1001" s="45" t="s">
        <v>822</v>
      </c>
      <c r="Q1001" s="46">
        <f t="shared" si="103"/>
        <v>110</v>
      </c>
      <c r="R1001" s="46">
        <f t="shared" si="104"/>
        <v>110</v>
      </c>
      <c r="S1001" t="str">
        <f t="shared" si="108"/>
        <v>https://gateway-apim-test.vuce.gob.pe/pass-through-https-cert/cp2/gestionduenave-query/1.0/escalas/convoy/1332</v>
      </c>
      <c r="T1001" t="s">
        <v>822</v>
      </c>
      <c r="U1001" t="str">
        <f t="shared" si="105"/>
        <v>https://gateway-apim-test.vuce.gob.pe/pass-through-https-cert/cp2/gestionduenave-query/1.0/escalas/convoy/1332</v>
      </c>
      <c r="V1001" t="s">
        <v>72</v>
      </c>
    </row>
    <row r="1002" spans="2:22" x14ac:dyDescent="0.25">
      <c r="B1002" s="45" t="s">
        <v>927</v>
      </c>
      <c r="C1002" s="45" t="s">
        <v>22</v>
      </c>
      <c r="D1002" s="45" t="s">
        <v>23</v>
      </c>
      <c r="E1002" s="45" t="s">
        <v>934</v>
      </c>
      <c r="F1002" s="45" t="s">
        <v>129</v>
      </c>
      <c r="G1002" s="45" t="s">
        <v>822</v>
      </c>
      <c r="H1002" s="45"/>
      <c r="I1002" s="45" t="s">
        <v>935</v>
      </c>
      <c r="J1002" s="45">
        <v>101</v>
      </c>
      <c r="K1002" s="45" t="s">
        <v>244</v>
      </c>
      <c r="L1002" s="45" t="s">
        <v>133</v>
      </c>
      <c r="M1002" s="45"/>
      <c r="N1002" s="45">
        <v>20100010136</v>
      </c>
      <c r="O1002" s="45" t="str">
        <f t="shared" si="102"/>
        <v>gestionduenave-query</v>
      </c>
      <c r="P1002" s="45" t="s">
        <v>822</v>
      </c>
      <c r="Q1002" s="46">
        <f t="shared" si="103"/>
        <v>110</v>
      </c>
      <c r="R1002" s="46">
        <f t="shared" si="104"/>
        <v>110</v>
      </c>
      <c r="S1002" t="str">
        <f t="shared" si="108"/>
        <v>https://gateway-apim-test.vuce.gob.pe/pass-through-https-cert/cp2/gestionduenave-query/1.0/escalas/convoy/1332</v>
      </c>
      <c r="T1002" t="s">
        <v>822</v>
      </c>
      <c r="U1002" t="str">
        <f t="shared" si="105"/>
        <v>https://gateway-apim-test.vuce.gob.pe/pass-through-https-cert/cp2/gestionduenave-query/1.0/escalas/convoy/1332</v>
      </c>
      <c r="V1002" t="s">
        <v>72</v>
      </c>
    </row>
    <row r="1003" spans="2:22" x14ac:dyDescent="0.25">
      <c r="B1003" s="45" t="s">
        <v>927</v>
      </c>
      <c r="C1003" s="45" t="s">
        <v>22</v>
      </c>
      <c r="D1003" s="45" t="s">
        <v>23</v>
      </c>
      <c r="E1003" s="47" t="s">
        <v>936</v>
      </c>
      <c r="F1003" s="45" t="s">
        <v>129</v>
      </c>
      <c r="G1003" s="45" t="s">
        <v>946</v>
      </c>
      <c r="H1003" s="45"/>
      <c r="I1003" s="45" t="s">
        <v>243</v>
      </c>
      <c r="J1003" s="45">
        <v>101</v>
      </c>
      <c r="K1003" s="45" t="s">
        <v>244</v>
      </c>
      <c r="L1003" s="45" t="s">
        <v>133</v>
      </c>
      <c r="M1003" s="45"/>
      <c r="N1003" s="45">
        <v>20100010136</v>
      </c>
      <c r="O1003" s="45" t="str">
        <f t="shared" si="102"/>
        <v>gestionduenave-query</v>
      </c>
      <c r="P1003" s="45" t="s">
        <v>946</v>
      </c>
      <c r="Q1003" s="46">
        <f t="shared" si="103"/>
        <v>110</v>
      </c>
      <c r="R1003" s="46">
        <f t="shared" si="104"/>
        <v>110</v>
      </c>
      <c r="S1003" t="str">
        <f t="shared" si="108"/>
        <v>https://gateway-apim-test.vuce.gob.pe/pass-through-https-cert/cp2/gestionduenave-query/1.0/escalas/convoy/2240</v>
      </c>
      <c r="T1003" t="s">
        <v>946</v>
      </c>
      <c r="U1003" t="str">
        <f t="shared" si="105"/>
        <v>https://gateway-apim-test.vuce.gob.pe/pass-through-https-cert/cp2/gestionduenave-query/1.0/escalas/convoy/2240</v>
      </c>
      <c r="V1003" t="s">
        <v>72</v>
      </c>
    </row>
    <row r="1004" spans="2:22" x14ac:dyDescent="0.25">
      <c r="B1004" s="45" t="s">
        <v>927</v>
      </c>
      <c r="C1004" s="45" t="s">
        <v>22</v>
      </c>
      <c r="D1004" s="45" t="s">
        <v>23</v>
      </c>
      <c r="E1004" s="45" t="s">
        <v>928</v>
      </c>
      <c r="F1004" s="45" t="s">
        <v>129</v>
      </c>
      <c r="G1004" s="45" t="s">
        <v>947</v>
      </c>
      <c r="H1004" s="45"/>
      <c r="I1004" s="45" t="s">
        <v>929</v>
      </c>
      <c r="J1004" s="45">
        <v>101</v>
      </c>
      <c r="K1004" s="45" t="s">
        <v>244</v>
      </c>
      <c r="L1004" s="45" t="s">
        <v>133</v>
      </c>
      <c r="M1004" s="45"/>
      <c r="N1004" s="45">
        <v>20100010136</v>
      </c>
      <c r="O1004" s="45" t="str">
        <f t="shared" si="102"/>
        <v>gestionduenave-query</v>
      </c>
      <c r="P1004" s="45" t="s">
        <v>947</v>
      </c>
      <c r="Q1004" s="46">
        <f t="shared" si="103"/>
        <v>116</v>
      </c>
      <c r="R1004" s="46">
        <f t="shared" si="104"/>
        <v>116</v>
      </c>
      <c r="S1004" t="str">
        <f t="shared" si="108"/>
        <v>https://gateway-apim-test.vuce.gob.pe/pass-through-https-cert/cp2/gestionduenave-query/1.0/escalas/tipoServicio/1332</v>
      </c>
      <c r="T1004" t="s">
        <v>947</v>
      </c>
      <c r="U1004" t="str">
        <f t="shared" si="105"/>
        <v>https://gateway-apim-test.vuce.gob.pe/pass-through-https-cert/cp2/gestionduenave-query/1.0/escalas/tipoServicio/1332</v>
      </c>
      <c r="V1004" t="s">
        <v>72</v>
      </c>
    </row>
    <row r="1005" spans="2:22" x14ac:dyDescent="0.25">
      <c r="B1005" s="45" t="s">
        <v>927</v>
      </c>
      <c r="C1005" s="45" t="s">
        <v>22</v>
      </c>
      <c r="D1005" s="45" t="s">
        <v>23</v>
      </c>
      <c r="E1005" s="45" t="s">
        <v>928</v>
      </c>
      <c r="F1005" s="45" t="s">
        <v>129</v>
      </c>
      <c r="G1005" s="45" t="s">
        <v>823</v>
      </c>
      <c r="H1005" s="45"/>
      <c r="I1005" s="45" t="s">
        <v>929</v>
      </c>
      <c r="J1005" s="45">
        <v>101</v>
      </c>
      <c r="K1005" s="45" t="s">
        <v>244</v>
      </c>
      <c r="L1005" s="45" t="s">
        <v>133</v>
      </c>
      <c r="M1005" s="45"/>
      <c r="N1005" s="45">
        <v>20100010136</v>
      </c>
      <c r="O1005" s="45" t="str">
        <f t="shared" si="102"/>
        <v>gestionduenave-query</v>
      </c>
      <c r="P1005" s="45" t="s">
        <v>823</v>
      </c>
      <c r="Q1005" s="46">
        <f t="shared" si="103"/>
        <v>156</v>
      </c>
      <c r="R1005" s="46">
        <f t="shared" si="104"/>
        <v>111</v>
      </c>
      <c r="S1005" t="str">
        <f>MID(P1005,1,111)</f>
        <v>https://gateway-apim-test.vuce.gob.pe/pass-through-https-cert/cp2/gestionduenave-query/1.0/pasajero/lista/1332?</v>
      </c>
      <c r="T1005" t="s">
        <v>824</v>
      </c>
      <c r="U1005" t="str">
        <f t="shared" si="105"/>
        <v>https://gateway-apim-test.vuce.gob.pe/pass-through-https-cert/cp2/gestionduenave-query/1.0/pasajero/lista/1332?</v>
      </c>
      <c r="V1005" t="s">
        <v>72</v>
      </c>
    </row>
    <row r="1006" spans="2:22" x14ac:dyDescent="0.25">
      <c r="B1006" s="45" t="s">
        <v>927</v>
      </c>
      <c r="C1006" s="45" t="s">
        <v>22</v>
      </c>
      <c r="D1006" s="45" t="s">
        <v>23</v>
      </c>
      <c r="E1006" s="45" t="s">
        <v>928</v>
      </c>
      <c r="F1006" s="45" t="s">
        <v>129</v>
      </c>
      <c r="G1006" s="45" t="s">
        <v>948</v>
      </c>
      <c r="H1006" s="45"/>
      <c r="I1006" s="45" t="s">
        <v>929</v>
      </c>
      <c r="J1006" s="45">
        <v>101</v>
      </c>
      <c r="K1006" s="45" t="s">
        <v>244</v>
      </c>
      <c r="L1006" s="45" t="s">
        <v>133</v>
      </c>
      <c r="M1006" s="45"/>
      <c r="N1006" s="45">
        <v>20100010136</v>
      </c>
      <c r="O1006" s="45" t="str">
        <f t="shared" si="102"/>
        <v>gestionduenave-query</v>
      </c>
      <c r="P1006" s="45" t="s">
        <v>948</v>
      </c>
      <c r="Q1006" s="46">
        <f t="shared" si="103"/>
        <v>128</v>
      </c>
      <c r="R1006" s="46">
        <f t="shared" si="104"/>
        <v>115</v>
      </c>
      <c r="S1006" t="str">
        <f>MID(P1006,1,115)</f>
        <v>https://gateway-apim-test.vuce.gob.pe/pass-through-https-cert/cp2/gestionduenave-query/1.0/solicitud-despacho/1332?</v>
      </c>
      <c r="T1006" t="s">
        <v>949</v>
      </c>
      <c r="U1006" t="str">
        <f t="shared" si="105"/>
        <v>https://gateway-apim-test.vuce.gob.pe/pass-through-https-cert/cp2/gestionduenave-query/1.0/solicitud-despacho/1332?</v>
      </c>
      <c r="V1006" t="s">
        <v>72</v>
      </c>
    </row>
    <row r="1007" spans="2:22" x14ac:dyDescent="0.25">
      <c r="B1007" s="45" t="s">
        <v>927</v>
      </c>
      <c r="C1007" s="45" t="s">
        <v>22</v>
      </c>
      <c r="D1007" s="45" t="s">
        <v>23</v>
      </c>
      <c r="E1007" s="45" t="s">
        <v>928</v>
      </c>
      <c r="F1007" s="45" t="s">
        <v>129</v>
      </c>
      <c r="G1007" s="45" t="s">
        <v>950</v>
      </c>
      <c r="H1007" s="45"/>
      <c r="I1007" s="45" t="s">
        <v>929</v>
      </c>
      <c r="J1007" s="45">
        <v>101</v>
      </c>
      <c r="K1007" s="45" t="s">
        <v>244</v>
      </c>
      <c r="L1007" s="45" t="s">
        <v>133</v>
      </c>
      <c r="M1007" s="45"/>
      <c r="N1007" s="45">
        <v>20100010136</v>
      </c>
      <c r="O1007" s="45" t="str">
        <f t="shared" si="102"/>
        <v>gestionduenave-query</v>
      </c>
      <c r="P1007" s="45" t="s">
        <v>950</v>
      </c>
      <c r="Q1007" s="46">
        <f t="shared" si="103"/>
        <v>148</v>
      </c>
      <c r="R1007" s="46">
        <f t="shared" si="104"/>
        <v>135</v>
      </c>
      <c r="S1007" t="str">
        <f>MID(P1007,1,135)</f>
        <v>https://gateway-apim-test.vuce.gob.pe/pass-through-https-cert/cp2/gestionduenave-query/1.0/supervision-due/validar-documentos-vencidos?</v>
      </c>
      <c r="T1007" t="s">
        <v>951</v>
      </c>
      <c r="U1007" t="str">
        <f t="shared" si="105"/>
        <v>https://gateway-apim-test.vuce.gob.pe/pass-through-https-cert/cp2/gestionduenave-query/1.0/supervision-due/validar-documentos-vencidos?</v>
      </c>
      <c r="V1007" t="s">
        <v>72</v>
      </c>
    </row>
    <row r="1008" spans="2:22" x14ac:dyDescent="0.25">
      <c r="B1008" s="45" t="s">
        <v>927</v>
      </c>
      <c r="C1008" s="45" t="s">
        <v>22</v>
      </c>
      <c r="D1008" s="45" t="s">
        <v>23</v>
      </c>
      <c r="E1008" s="45" t="s">
        <v>928</v>
      </c>
      <c r="F1008" s="45" t="s">
        <v>129</v>
      </c>
      <c r="G1008" s="45" t="s">
        <v>952</v>
      </c>
      <c r="H1008" s="45"/>
      <c r="I1008" s="45" t="s">
        <v>929</v>
      </c>
      <c r="J1008" s="45">
        <v>101</v>
      </c>
      <c r="K1008" s="45" t="s">
        <v>244</v>
      </c>
      <c r="L1008" s="45" t="s">
        <v>133</v>
      </c>
      <c r="M1008" s="45"/>
      <c r="N1008" s="45">
        <v>20100010136</v>
      </c>
      <c r="O1008" s="45" t="str">
        <f t="shared" si="102"/>
        <v>gestionduenave-query</v>
      </c>
      <c r="P1008" s="45" t="s">
        <v>952</v>
      </c>
      <c r="Q1008" s="46">
        <f t="shared" si="103"/>
        <v>120</v>
      </c>
      <c r="R1008" s="46">
        <f t="shared" si="104"/>
        <v>107</v>
      </c>
      <c r="S1008" t="str">
        <f>MID(P1008,1,107)</f>
        <v>https://gateway-apim-test.vuce.gob.pe/pass-through-https-cert/cp2/gestionduenave-query/1.0/tripulante/1332?</v>
      </c>
      <c r="T1008" t="s">
        <v>953</v>
      </c>
      <c r="U1008" t="str">
        <f t="shared" si="105"/>
        <v>https://gateway-apim-test.vuce.gob.pe/pass-through-https-cert/cp2/gestionduenave-query/1.0/tripulante/1332?</v>
      </c>
      <c r="V1008" t="s">
        <v>72</v>
      </c>
    </row>
    <row r="1009" spans="2:22" x14ac:dyDescent="0.25">
      <c r="B1009" s="45" t="s">
        <v>927</v>
      </c>
      <c r="C1009" s="45" t="s">
        <v>22</v>
      </c>
      <c r="D1009" s="45" t="s">
        <v>23</v>
      </c>
      <c r="E1009" s="45" t="s">
        <v>940</v>
      </c>
      <c r="F1009" s="45" t="s">
        <v>163</v>
      </c>
      <c r="G1009" s="45" t="s">
        <v>164</v>
      </c>
      <c r="H1009" s="45" t="s">
        <v>954</v>
      </c>
      <c r="I1009" s="45" t="s">
        <v>932</v>
      </c>
      <c r="J1009" s="45">
        <v>101</v>
      </c>
      <c r="K1009" s="45" t="s">
        <v>244</v>
      </c>
      <c r="L1009" s="45" t="s">
        <v>133</v>
      </c>
      <c r="M1009" s="45" t="s">
        <v>145</v>
      </c>
      <c r="N1009" s="45">
        <v>20100010136</v>
      </c>
      <c r="O1009" s="45" t="str">
        <f t="shared" si="102"/>
        <v>processdue</v>
      </c>
      <c r="P1009" s="45" t="s">
        <v>164</v>
      </c>
      <c r="Q1009" s="46">
        <f t="shared" si="103"/>
        <v>93</v>
      </c>
      <c r="R1009" s="46">
        <f t="shared" si="104"/>
        <v>93</v>
      </c>
      <c r="S1009" t="str">
        <f>+P1009</f>
        <v>https://gateway-apim-test.vuce.gob.pe/pass-through-https-cert/cp2/processdue/1.0/camunda/init</v>
      </c>
      <c r="T1009" t="s">
        <v>164</v>
      </c>
      <c r="U1009" t="str">
        <f t="shared" si="105"/>
        <v>https://gateway-apim-test.vuce.gob.pe/pass-through-https-cert/cp2/processdue/1.0/camunda/init</v>
      </c>
      <c r="V1009" t="s">
        <v>94</v>
      </c>
    </row>
    <row r="1010" spans="2:22" x14ac:dyDescent="0.25">
      <c r="B1010" s="45" t="s">
        <v>927</v>
      </c>
      <c r="C1010" s="45" t="s">
        <v>22</v>
      </c>
      <c r="D1010" s="45" t="s">
        <v>23</v>
      </c>
      <c r="E1010" s="45" t="s">
        <v>934</v>
      </c>
      <c r="F1010" s="45" t="s">
        <v>163</v>
      </c>
      <c r="G1010" s="45" t="s">
        <v>164</v>
      </c>
      <c r="H1010" s="45" t="s">
        <v>955</v>
      </c>
      <c r="I1010" s="45" t="s">
        <v>935</v>
      </c>
      <c r="J1010" s="45">
        <v>101</v>
      </c>
      <c r="K1010" s="45" t="s">
        <v>244</v>
      </c>
      <c r="L1010" s="45" t="s">
        <v>133</v>
      </c>
      <c r="M1010" s="45" t="s">
        <v>145</v>
      </c>
      <c r="N1010" s="45">
        <v>20100010136</v>
      </c>
      <c r="O1010" s="45" t="str">
        <f t="shared" si="102"/>
        <v>processdue</v>
      </c>
      <c r="P1010" s="45" t="s">
        <v>164</v>
      </c>
      <c r="Q1010" s="46">
        <f t="shared" si="103"/>
        <v>93</v>
      </c>
      <c r="R1010" s="46">
        <f t="shared" si="104"/>
        <v>93</v>
      </c>
      <c r="S1010" t="str">
        <f>+P1010</f>
        <v>https://gateway-apim-test.vuce.gob.pe/pass-through-https-cert/cp2/processdue/1.0/camunda/init</v>
      </c>
      <c r="T1010" t="s">
        <v>164</v>
      </c>
      <c r="U1010" t="str">
        <f t="shared" si="105"/>
        <v>https://gateway-apim-test.vuce.gob.pe/pass-through-https-cert/cp2/processdue/1.0/camunda/init</v>
      </c>
      <c r="V1010" t="s">
        <v>94</v>
      </c>
    </row>
    <row r="1011" spans="2:22" x14ac:dyDescent="0.25">
      <c r="B1011" s="45" t="s">
        <v>927</v>
      </c>
      <c r="C1011" s="45" t="s">
        <v>22</v>
      </c>
      <c r="D1011" s="45" t="s">
        <v>23</v>
      </c>
      <c r="E1011" s="45" t="s">
        <v>956</v>
      </c>
      <c r="F1011" s="45" t="s">
        <v>129</v>
      </c>
      <c r="G1011" s="45" t="s">
        <v>829</v>
      </c>
      <c r="H1011" s="45"/>
      <c r="I1011" s="45" t="s">
        <v>932</v>
      </c>
      <c r="J1011" s="45">
        <v>101</v>
      </c>
      <c r="K1011" s="45" t="s">
        <v>244</v>
      </c>
      <c r="L1011" s="45" t="s">
        <v>133</v>
      </c>
      <c r="M1011" s="45"/>
      <c r="N1011" s="45">
        <v>20100010136</v>
      </c>
      <c r="O1011" s="45" t="str">
        <f t="shared" si="102"/>
        <v>sp-pagos</v>
      </c>
      <c r="P1011" s="45" t="s">
        <v>829</v>
      </c>
      <c r="Q1011" s="46">
        <f t="shared" si="103"/>
        <v>112</v>
      </c>
      <c r="R1011" s="46">
        <f t="shared" si="104"/>
        <v>91</v>
      </c>
      <c r="S1011" t="str">
        <f>MID(P1011,1,91)</f>
        <v>https://gateway-apim-test.vuce.gob.pe/pass-through-https-cert/cp2/sp-pagos/1.0/formas-pago?</v>
      </c>
      <c r="T1011" t="s">
        <v>830</v>
      </c>
      <c r="U1011" t="str">
        <f t="shared" si="105"/>
        <v>https://gateway-apim-test.vuce.gob.pe/pass-through-https-cert/cp2/sp-pagos/1.0/formas-pago?</v>
      </c>
      <c r="V1011" t="s">
        <v>100</v>
      </c>
    </row>
    <row r="1012" spans="2:22" x14ac:dyDescent="0.25">
      <c r="B1012" s="45" t="s">
        <v>927</v>
      </c>
      <c r="C1012" s="45" t="s">
        <v>22</v>
      </c>
      <c r="D1012" s="45" t="s">
        <v>23</v>
      </c>
      <c r="E1012" s="45" t="s">
        <v>930</v>
      </c>
      <c r="F1012" s="45" t="s">
        <v>142</v>
      </c>
      <c r="G1012" s="45" t="s">
        <v>831</v>
      </c>
      <c r="H1012" s="45" t="s">
        <v>957</v>
      </c>
      <c r="I1012" s="45" t="s">
        <v>932</v>
      </c>
      <c r="J1012" s="45">
        <v>101</v>
      </c>
      <c r="K1012" s="45" t="s">
        <v>244</v>
      </c>
      <c r="L1012" s="45" t="s">
        <v>133</v>
      </c>
      <c r="M1012" s="45" t="s">
        <v>145</v>
      </c>
      <c r="N1012" s="45">
        <v>20100010136</v>
      </c>
      <c r="O1012" s="45" t="str">
        <f t="shared" si="102"/>
        <v>sp-pagos</v>
      </c>
      <c r="P1012" s="45" t="s">
        <v>831</v>
      </c>
      <c r="Q1012" s="46">
        <f t="shared" si="103"/>
        <v>91</v>
      </c>
      <c r="R1012" s="46">
        <f t="shared" si="104"/>
        <v>91</v>
      </c>
      <c r="S1012" t="str">
        <f>+P1012</f>
        <v>https://gateway-apim-test.vuce.gob.pe/pass-through-https-cert/cp2/sp-pagos/1.0/ordenes-pago</v>
      </c>
      <c r="T1012" t="s">
        <v>831</v>
      </c>
      <c r="U1012" t="str">
        <f t="shared" si="105"/>
        <v>https://gateway-apim-test.vuce.gob.pe/pass-through-https-cert/cp2/sp-pagos/1.0/ordenes-pago</v>
      </c>
      <c r="V1012" t="s">
        <v>100</v>
      </c>
    </row>
    <row r="1013" spans="2:22" x14ac:dyDescent="0.25">
      <c r="B1013" s="45" t="s">
        <v>927</v>
      </c>
      <c r="C1013" s="45" t="s">
        <v>22</v>
      </c>
      <c r="D1013" s="45" t="s">
        <v>23</v>
      </c>
      <c r="E1013" s="47" t="s">
        <v>936</v>
      </c>
      <c r="F1013" s="45" t="s">
        <v>142</v>
      </c>
      <c r="G1013" s="45" t="s">
        <v>831</v>
      </c>
      <c r="H1013" s="45" t="s">
        <v>958</v>
      </c>
      <c r="I1013" s="45" t="s">
        <v>243</v>
      </c>
      <c r="J1013" s="45">
        <v>101</v>
      </c>
      <c r="K1013" s="45" t="s">
        <v>244</v>
      </c>
      <c r="L1013" s="45" t="s">
        <v>133</v>
      </c>
      <c r="M1013" s="45" t="s">
        <v>145</v>
      </c>
      <c r="N1013" s="45">
        <v>20100010136</v>
      </c>
      <c r="O1013" s="45" t="str">
        <f t="shared" si="102"/>
        <v>sp-pagos</v>
      </c>
      <c r="P1013" s="45" t="s">
        <v>831</v>
      </c>
      <c r="Q1013" s="46">
        <f t="shared" si="103"/>
        <v>91</v>
      </c>
      <c r="R1013" s="46">
        <f t="shared" si="104"/>
        <v>91</v>
      </c>
      <c r="S1013" t="str">
        <f>+P1013</f>
        <v>https://gateway-apim-test.vuce.gob.pe/pass-through-https-cert/cp2/sp-pagos/1.0/ordenes-pago</v>
      </c>
      <c r="T1013" t="s">
        <v>831</v>
      </c>
      <c r="U1013" t="str">
        <f t="shared" si="105"/>
        <v>https://gateway-apim-test.vuce.gob.pe/pass-through-https-cert/cp2/sp-pagos/1.0/ordenes-pago</v>
      </c>
      <c r="V1013" t="s">
        <v>100</v>
      </c>
    </row>
    <row r="1014" spans="2:22" x14ac:dyDescent="0.25">
      <c r="B1014" s="45" t="s">
        <v>927</v>
      </c>
      <c r="C1014" s="45" t="s">
        <v>22</v>
      </c>
      <c r="D1014" s="45" t="s">
        <v>23</v>
      </c>
      <c r="E1014" s="45" t="s">
        <v>928</v>
      </c>
      <c r="F1014" s="45" t="s">
        <v>129</v>
      </c>
      <c r="G1014" s="45" t="s">
        <v>959</v>
      </c>
      <c r="H1014" s="45"/>
      <c r="I1014" s="45" t="s">
        <v>929</v>
      </c>
      <c r="J1014" s="45">
        <v>101</v>
      </c>
      <c r="K1014" s="45" t="s">
        <v>244</v>
      </c>
      <c r="L1014" s="45" t="s">
        <v>133</v>
      </c>
      <c r="M1014" s="45"/>
      <c r="N1014" s="45">
        <v>20100010136</v>
      </c>
      <c r="O1014" s="45" t="str">
        <f t="shared" si="102"/>
        <v>sp-pagos</v>
      </c>
      <c r="P1014" s="45" t="s">
        <v>959</v>
      </c>
      <c r="Q1014" s="46">
        <f t="shared" si="103"/>
        <v>111</v>
      </c>
      <c r="R1014" s="46">
        <f t="shared" si="104"/>
        <v>97</v>
      </c>
      <c r="S1014" t="str">
        <f t="shared" ref="S1014:S1019" si="109">MID(P1014,1,97)</f>
        <v>https://gateway-apim-test.vuce.gob.pe/pass-through-https-cert/cp2/sp-pagos/1.0/ordenes-pago/1332?</v>
      </c>
      <c r="T1014" t="s">
        <v>835</v>
      </c>
      <c r="U1014" t="str">
        <f t="shared" si="105"/>
        <v>https://gateway-apim-test.vuce.gob.pe/pass-through-https-cert/cp2/sp-pagos/1.0/ordenes-pago/1332?</v>
      </c>
      <c r="V1014" t="s">
        <v>100</v>
      </c>
    </row>
    <row r="1015" spans="2:22" x14ac:dyDescent="0.25">
      <c r="B1015" s="45" t="s">
        <v>927</v>
      </c>
      <c r="C1015" s="45" t="s">
        <v>22</v>
      </c>
      <c r="D1015" s="45" t="s">
        <v>23</v>
      </c>
      <c r="E1015" s="45" t="s">
        <v>956</v>
      </c>
      <c r="F1015" s="45" t="s">
        <v>129</v>
      </c>
      <c r="G1015" s="45" t="s">
        <v>959</v>
      </c>
      <c r="H1015" s="45"/>
      <c r="I1015" s="45" t="s">
        <v>932</v>
      </c>
      <c r="J1015" s="45">
        <v>101</v>
      </c>
      <c r="K1015" s="45" t="s">
        <v>244</v>
      </c>
      <c r="L1015" s="45" t="s">
        <v>133</v>
      </c>
      <c r="M1015" s="45"/>
      <c r="N1015" s="45">
        <v>20100010136</v>
      </c>
      <c r="O1015" s="45" t="str">
        <f t="shared" si="102"/>
        <v>sp-pagos</v>
      </c>
      <c r="P1015" s="45" t="s">
        <v>959</v>
      </c>
      <c r="Q1015" s="46">
        <f t="shared" si="103"/>
        <v>111</v>
      </c>
      <c r="R1015" s="46">
        <f t="shared" si="104"/>
        <v>97</v>
      </c>
      <c r="S1015" t="str">
        <f t="shared" si="109"/>
        <v>https://gateway-apim-test.vuce.gob.pe/pass-through-https-cert/cp2/sp-pagos/1.0/ordenes-pago/1332?</v>
      </c>
      <c r="T1015" t="s">
        <v>835</v>
      </c>
      <c r="U1015" t="str">
        <f t="shared" si="105"/>
        <v>https://gateway-apim-test.vuce.gob.pe/pass-through-https-cert/cp2/sp-pagos/1.0/ordenes-pago/1332?</v>
      </c>
      <c r="V1015" t="s">
        <v>100</v>
      </c>
    </row>
    <row r="1016" spans="2:22" x14ac:dyDescent="0.25">
      <c r="B1016" s="45" t="s">
        <v>927</v>
      </c>
      <c r="C1016" s="45" t="s">
        <v>22</v>
      </c>
      <c r="D1016" s="45" t="s">
        <v>23</v>
      </c>
      <c r="E1016" s="45" t="s">
        <v>930</v>
      </c>
      <c r="F1016" s="45" t="s">
        <v>129</v>
      </c>
      <c r="G1016" s="45" t="s">
        <v>959</v>
      </c>
      <c r="H1016" s="45"/>
      <c r="I1016" s="45" t="s">
        <v>932</v>
      </c>
      <c r="J1016" s="45">
        <v>101</v>
      </c>
      <c r="K1016" s="45" t="s">
        <v>244</v>
      </c>
      <c r="L1016" s="45" t="s">
        <v>133</v>
      </c>
      <c r="M1016" s="45"/>
      <c r="N1016" s="45">
        <v>20100010136</v>
      </c>
      <c r="O1016" s="45" t="str">
        <f t="shared" si="102"/>
        <v>sp-pagos</v>
      </c>
      <c r="P1016" s="45" t="s">
        <v>959</v>
      </c>
      <c r="Q1016" s="46">
        <f t="shared" si="103"/>
        <v>111</v>
      </c>
      <c r="R1016" s="46">
        <f t="shared" si="104"/>
        <v>97</v>
      </c>
      <c r="S1016" t="str">
        <f t="shared" si="109"/>
        <v>https://gateway-apim-test.vuce.gob.pe/pass-through-https-cert/cp2/sp-pagos/1.0/ordenes-pago/1332?</v>
      </c>
      <c r="T1016" t="s">
        <v>835</v>
      </c>
      <c r="U1016" t="str">
        <f t="shared" si="105"/>
        <v>https://gateway-apim-test.vuce.gob.pe/pass-through-https-cert/cp2/sp-pagos/1.0/ordenes-pago/1332?</v>
      </c>
      <c r="V1016" t="s">
        <v>100</v>
      </c>
    </row>
    <row r="1017" spans="2:22" x14ac:dyDescent="0.25">
      <c r="B1017" s="45" t="s">
        <v>927</v>
      </c>
      <c r="C1017" s="45" t="s">
        <v>22</v>
      </c>
      <c r="D1017" s="45" t="s">
        <v>23</v>
      </c>
      <c r="E1017" s="45" t="s">
        <v>930</v>
      </c>
      <c r="F1017" s="45" t="s">
        <v>129</v>
      </c>
      <c r="G1017" s="45" t="s">
        <v>959</v>
      </c>
      <c r="H1017" s="45"/>
      <c r="I1017" s="45" t="s">
        <v>932</v>
      </c>
      <c r="J1017" s="45">
        <v>101</v>
      </c>
      <c r="K1017" s="45" t="s">
        <v>244</v>
      </c>
      <c r="L1017" s="45" t="s">
        <v>133</v>
      </c>
      <c r="M1017" s="45"/>
      <c r="N1017" s="45">
        <v>20100010136</v>
      </c>
      <c r="O1017" s="45" t="str">
        <f t="shared" si="102"/>
        <v>sp-pagos</v>
      </c>
      <c r="P1017" s="45" t="s">
        <v>959</v>
      </c>
      <c r="Q1017" s="46">
        <f t="shared" si="103"/>
        <v>111</v>
      </c>
      <c r="R1017" s="46">
        <f t="shared" si="104"/>
        <v>97</v>
      </c>
      <c r="S1017" t="str">
        <f t="shared" si="109"/>
        <v>https://gateway-apim-test.vuce.gob.pe/pass-through-https-cert/cp2/sp-pagos/1.0/ordenes-pago/1332?</v>
      </c>
      <c r="T1017" t="s">
        <v>835</v>
      </c>
      <c r="U1017" t="str">
        <f t="shared" si="105"/>
        <v>https://gateway-apim-test.vuce.gob.pe/pass-through-https-cert/cp2/sp-pagos/1.0/ordenes-pago/1332?</v>
      </c>
      <c r="V1017" t="s">
        <v>100</v>
      </c>
    </row>
    <row r="1018" spans="2:22" x14ac:dyDescent="0.25">
      <c r="B1018" s="45" t="s">
        <v>927</v>
      </c>
      <c r="C1018" s="45" t="s">
        <v>22</v>
      </c>
      <c r="D1018" s="45" t="s">
        <v>23</v>
      </c>
      <c r="E1018" s="45" t="s">
        <v>930</v>
      </c>
      <c r="F1018" s="45" t="s">
        <v>129</v>
      </c>
      <c r="G1018" s="45" t="s">
        <v>959</v>
      </c>
      <c r="H1018" s="45"/>
      <c r="I1018" s="45" t="s">
        <v>932</v>
      </c>
      <c r="J1018" s="45">
        <v>101</v>
      </c>
      <c r="K1018" s="45" t="s">
        <v>244</v>
      </c>
      <c r="L1018" s="45" t="s">
        <v>133</v>
      </c>
      <c r="M1018" s="45"/>
      <c r="N1018" s="45">
        <v>20100010136</v>
      </c>
      <c r="O1018" s="45" t="str">
        <f t="shared" si="102"/>
        <v>sp-pagos</v>
      </c>
      <c r="P1018" s="45" t="s">
        <v>959</v>
      </c>
      <c r="Q1018" s="46">
        <f t="shared" si="103"/>
        <v>111</v>
      </c>
      <c r="R1018" s="46">
        <f t="shared" si="104"/>
        <v>97</v>
      </c>
      <c r="S1018" t="str">
        <f t="shared" si="109"/>
        <v>https://gateway-apim-test.vuce.gob.pe/pass-through-https-cert/cp2/sp-pagos/1.0/ordenes-pago/1332?</v>
      </c>
      <c r="T1018" t="s">
        <v>835</v>
      </c>
      <c r="U1018" t="str">
        <f t="shared" si="105"/>
        <v>https://gateway-apim-test.vuce.gob.pe/pass-through-https-cert/cp2/sp-pagos/1.0/ordenes-pago/1332?</v>
      </c>
      <c r="V1018" t="s">
        <v>100</v>
      </c>
    </row>
    <row r="1019" spans="2:22" x14ac:dyDescent="0.25">
      <c r="B1019" s="45" t="s">
        <v>927</v>
      </c>
      <c r="C1019" s="45" t="s">
        <v>22</v>
      </c>
      <c r="D1019" s="45" t="s">
        <v>23</v>
      </c>
      <c r="E1019" s="45" t="s">
        <v>934</v>
      </c>
      <c r="F1019" s="45" t="s">
        <v>129</v>
      </c>
      <c r="G1019" s="45" t="s">
        <v>959</v>
      </c>
      <c r="H1019" s="45"/>
      <c r="I1019" s="45" t="s">
        <v>935</v>
      </c>
      <c r="J1019" s="45">
        <v>101</v>
      </c>
      <c r="K1019" s="45" t="s">
        <v>244</v>
      </c>
      <c r="L1019" s="45" t="s">
        <v>133</v>
      </c>
      <c r="M1019" s="45"/>
      <c r="N1019" s="45">
        <v>20100010136</v>
      </c>
      <c r="O1019" s="45" t="str">
        <f t="shared" si="102"/>
        <v>sp-pagos</v>
      </c>
      <c r="P1019" s="45" t="s">
        <v>959</v>
      </c>
      <c r="Q1019" s="46">
        <f t="shared" si="103"/>
        <v>111</v>
      </c>
      <c r="R1019" s="46">
        <f t="shared" si="104"/>
        <v>97</v>
      </c>
      <c r="S1019" t="str">
        <f t="shared" si="109"/>
        <v>https://gateway-apim-test.vuce.gob.pe/pass-through-https-cert/cp2/sp-pagos/1.0/ordenes-pago/1332?</v>
      </c>
      <c r="T1019" t="s">
        <v>835</v>
      </c>
      <c r="U1019" t="str">
        <f t="shared" si="105"/>
        <v>https://gateway-apim-test.vuce.gob.pe/pass-through-https-cert/cp2/sp-pagos/1.0/ordenes-pago/1332?</v>
      </c>
      <c r="V1019" t="s">
        <v>100</v>
      </c>
    </row>
    <row r="1020" spans="2:22" x14ac:dyDescent="0.25">
      <c r="B1020" s="45" t="s">
        <v>927</v>
      </c>
      <c r="C1020" s="45" t="s">
        <v>22</v>
      </c>
      <c r="D1020" s="45" t="s">
        <v>23</v>
      </c>
      <c r="E1020" s="45" t="s">
        <v>930</v>
      </c>
      <c r="F1020" s="45" t="s">
        <v>163</v>
      </c>
      <c r="G1020" s="45" t="s">
        <v>960</v>
      </c>
      <c r="H1020" s="45" t="s">
        <v>293</v>
      </c>
      <c r="I1020" s="45" t="s">
        <v>932</v>
      </c>
      <c r="J1020" s="45">
        <v>101</v>
      </c>
      <c r="K1020" s="45" t="s">
        <v>244</v>
      </c>
      <c r="L1020" s="45" t="s">
        <v>133</v>
      </c>
      <c r="M1020" s="45" t="s">
        <v>145</v>
      </c>
      <c r="N1020" s="45">
        <v>20100010136</v>
      </c>
      <c r="O1020" s="45" t="str">
        <f t="shared" si="102"/>
        <v>sp-pagos</v>
      </c>
      <c r="P1020" s="45" t="s">
        <v>960</v>
      </c>
      <c r="Q1020" s="46">
        <f t="shared" si="103"/>
        <v>103</v>
      </c>
      <c r="R1020" s="46">
        <f t="shared" si="104"/>
        <v>103</v>
      </c>
      <c r="S1020" t="str">
        <f>+P1020</f>
        <v>https://gateway-apim-test.vuce.gob.pe/pass-through-https-cert/cp2/sp-pagos/1.0/ordenes-pago/1746/anular</v>
      </c>
      <c r="T1020" t="s">
        <v>960</v>
      </c>
      <c r="U1020" t="str">
        <f t="shared" si="105"/>
        <v>https://gateway-apim-test.vuce.gob.pe/pass-through-https-cert/cp2/sp-pagos/1.0/ordenes-pago/1746/anular</v>
      </c>
      <c r="V1020" t="s">
        <v>100</v>
      </c>
    </row>
    <row r="1021" spans="2:22" x14ac:dyDescent="0.25">
      <c r="B1021" s="45" t="s">
        <v>927</v>
      </c>
      <c r="C1021" s="45" t="s">
        <v>22</v>
      </c>
      <c r="D1021" s="45" t="s">
        <v>23</v>
      </c>
      <c r="E1021" s="45" t="s">
        <v>961</v>
      </c>
      <c r="F1021" s="45" t="s">
        <v>129</v>
      </c>
      <c r="G1021" s="45" t="s">
        <v>962</v>
      </c>
      <c r="H1021" s="45"/>
      <c r="I1021" s="45" t="s">
        <v>932</v>
      </c>
      <c r="J1021" s="45">
        <v>101</v>
      </c>
      <c r="K1021" s="45" t="s">
        <v>244</v>
      </c>
      <c r="L1021" s="45" t="s">
        <v>133</v>
      </c>
      <c r="M1021" s="45"/>
      <c r="N1021" s="45">
        <v>20100010136</v>
      </c>
      <c r="O1021" s="45" t="str">
        <f t="shared" si="102"/>
        <v>sp-pagos</v>
      </c>
      <c r="P1021" s="45" t="s">
        <v>962</v>
      </c>
      <c r="Q1021" s="46">
        <f t="shared" si="103"/>
        <v>100</v>
      </c>
      <c r="R1021" s="46">
        <f t="shared" si="104"/>
        <v>100</v>
      </c>
      <c r="S1021" t="str">
        <f>+P1021</f>
        <v>https://gateway-apim-test.vuce.gob.pe/pass-through-https-cert/cp2/sp-pagos/1.0/ordenes-pago/1903/pdf</v>
      </c>
      <c r="T1021" t="s">
        <v>962</v>
      </c>
      <c r="U1021" t="str">
        <f t="shared" si="105"/>
        <v>https://gateway-apim-test.vuce.gob.pe/pass-through-https-cert/cp2/sp-pagos/1.0/ordenes-pago/1903/pdf</v>
      </c>
      <c r="V1021" t="s">
        <v>100</v>
      </c>
    </row>
    <row r="1022" spans="2:22" x14ac:dyDescent="0.25">
      <c r="B1022" s="45" t="s">
        <v>927</v>
      </c>
      <c r="C1022" s="45" t="s">
        <v>22</v>
      </c>
      <c r="D1022" s="45" t="s">
        <v>23</v>
      </c>
      <c r="E1022" s="47" t="s">
        <v>936</v>
      </c>
      <c r="F1022" s="45" t="s">
        <v>129</v>
      </c>
      <c r="G1022" s="45" t="s">
        <v>963</v>
      </c>
      <c r="H1022" s="45"/>
      <c r="I1022" s="45" t="s">
        <v>243</v>
      </c>
      <c r="J1022" s="45">
        <v>101</v>
      </c>
      <c r="K1022" s="45" t="s">
        <v>244</v>
      </c>
      <c r="L1022" s="45" t="s">
        <v>133</v>
      </c>
      <c r="M1022" s="45"/>
      <c r="N1022" s="45">
        <v>20100010136</v>
      </c>
      <c r="O1022" s="45" t="str">
        <f t="shared" si="102"/>
        <v>sp-pagos</v>
      </c>
      <c r="P1022" s="45" t="s">
        <v>963</v>
      </c>
      <c r="Q1022" s="46">
        <f t="shared" si="103"/>
        <v>111</v>
      </c>
      <c r="R1022" s="46">
        <f t="shared" si="104"/>
        <v>97</v>
      </c>
      <c r="S1022" t="str">
        <f>MID(P1022,1,97)</f>
        <v>https://gateway-apim-test.vuce.gob.pe/pass-through-https-cert/cp2/sp-pagos/1.0/ordenes-pago/2240?</v>
      </c>
      <c r="T1022" t="s">
        <v>964</v>
      </c>
      <c r="U1022" t="str">
        <f t="shared" si="105"/>
        <v>https://gateway-apim-test.vuce.gob.pe/pass-through-https-cert/cp2/sp-pagos/1.0/ordenes-pago/2240?</v>
      </c>
      <c r="V1022" t="s">
        <v>100</v>
      </c>
    </row>
    <row r="1023" spans="2:22" x14ac:dyDescent="0.25">
      <c r="B1023" s="45" t="s">
        <v>927</v>
      </c>
      <c r="C1023" s="45" t="s">
        <v>22</v>
      </c>
      <c r="D1023" s="45" t="s">
        <v>23</v>
      </c>
      <c r="E1023" s="47" t="s">
        <v>936</v>
      </c>
      <c r="F1023" s="45" t="s">
        <v>129</v>
      </c>
      <c r="G1023" s="45" t="s">
        <v>963</v>
      </c>
      <c r="H1023" s="45"/>
      <c r="I1023" s="45" t="s">
        <v>243</v>
      </c>
      <c r="J1023" s="45">
        <v>101</v>
      </c>
      <c r="K1023" s="45" t="s">
        <v>244</v>
      </c>
      <c r="L1023" s="45" t="s">
        <v>133</v>
      </c>
      <c r="M1023" s="45"/>
      <c r="N1023" s="45">
        <v>20100010136</v>
      </c>
      <c r="O1023" s="45" t="str">
        <f t="shared" si="102"/>
        <v>sp-pagos</v>
      </c>
      <c r="P1023" s="45" t="s">
        <v>963</v>
      </c>
      <c r="Q1023" s="46">
        <f t="shared" si="103"/>
        <v>111</v>
      </c>
      <c r="R1023" s="46">
        <f t="shared" si="104"/>
        <v>97</v>
      </c>
      <c r="S1023" t="str">
        <f>MID(P1023,1,97)</f>
        <v>https://gateway-apim-test.vuce.gob.pe/pass-through-https-cert/cp2/sp-pagos/1.0/ordenes-pago/2240?</v>
      </c>
      <c r="T1023" t="s">
        <v>964</v>
      </c>
      <c r="U1023" t="str">
        <f t="shared" si="105"/>
        <v>https://gateway-apim-test.vuce.gob.pe/pass-through-https-cert/cp2/sp-pagos/1.0/ordenes-pago/2240?</v>
      </c>
      <c r="V1023" t="s">
        <v>100</v>
      </c>
    </row>
    <row r="1024" spans="2:22" x14ac:dyDescent="0.25">
      <c r="B1024" s="45" t="s">
        <v>927</v>
      </c>
      <c r="C1024" s="45" t="s">
        <v>22</v>
      </c>
      <c r="D1024" s="45" t="s">
        <v>23</v>
      </c>
      <c r="E1024" s="47" t="s">
        <v>936</v>
      </c>
      <c r="F1024" s="45" t="s">
        <v>129</v>
      </c>
      <c r="G1024" s="45" t="s">
        <v>963</v>
      </c>
      <c r="H1024" s="45"/>
      <c r="I1024" s="45" t="s">
        <v>243</v>
      </c>
      <c r="J1024" s="45">
        <v>101</v>
      </c>
      <c r="K1024" s="45" t="s">
        <v>244</v>
      </c>
      <c r="L1024" s="45" t="s">
        <v>133</v>
      </c>
      <c r="M1024" s="45"/>
      <c r="N1024" s="45">
        <v>20100010136</v>
      </c>
      <c r="O1024" s="45" t="str">
        <f t="shared" si="102"/>
        <v>sp-pagos</v>
      </c>
      <c r="P1024" s="45" t="s">
        <v>963</v>
      </c>
      <c r="Q1024" s="46">
        <f t="shared" si="103"/>
        <v>111</v>
      </c>
      <c r="R1024" s="46">
        <f t="shared" si="104"/>
        <v>97</v>
      </c>
      <c r="S1024" t="str">
        <f>MID(P1024,1,97)</f>
        <v>https://gateway-apim-test.vuce.gob.pe/pass-through-https-cert/cp2/sp-pagos/1.0/ordenes-pago/2240?</v>
      </c>
      <c r="T1024" t="s">
        <v>964</v>
      </c>
      <c r="U1024" t="str">
        <f t="shared" si="105"/>
        <v>https://gateway-apim-test.vuce.gob.pe/pass-through-https-cert/cp2/sp-pagos/1.0/ordenes-pago/2240?</v>
      </c>
      <c r="V1024" t="s">
        <v>100</v>
      </c>
    </row>
    <row r="1025" spans="2:22" x14ac:dyDescent="0.25">
      <c r="B1025" s="45" t="s">
        <v>927</v>
      </c>
      <c r="C1025" s="45" t="s">
        <v>22</v>
      </c>
      <c r="D1025" s="45" t="s">
        <v>23</v>
      </c>
      <c r="E1025" s="45" t="s">
        <v>930</v>
      </c>
      <c r="F1025" s="45" t="s">
        <v>129</v>
      </c>
      <c r="G1025" s="45" t="s">
        <v>965</v>
      </c>
      <c r="H1025" s="45"/>
      <c r="I1025" s="45" t="s">
        <v>932</v>
      </c>
      <c r="J1025" s="45">
        <v>101</v>
      </c>
      <c r="K1025" s="45" t="s">
        <v>244</v>
      </c>
      <c r="L1025" s="45" t="s">
        <v>133</v>
      </c>
      <c r="M1025" s="45"/>
      <c r="N1025" s="45">
        <v>20100010136</v>
      </c>
      <c r="O1025" s="45" t="str">
        <f t="shared" si="102"/>
        <v>sp-pagos</v>
      </c>
      <c r="P1025" s="45" t="s">
        <v>965</v>
      </c>
      <c r="Q1025" s="46">
        <f t="shared" si="103"/>
        <v>153</v>
      </c>
      <c r="R1025" s="46">
        <f t="shared" si="104"/>
        <v>106</v>
      </c>
      <c r="S1025" t="str">
        <f>MID(P1025,1,106)</f>
        <v>https://gateway-apim-test.vuce.gob.pe/pass-through-https-cert/cp2/sp-pagos/1.0/ordenes-pago/regla-negocio?</v>
      </c>
      <c r="T1025" t="s">
        <v>840</v>
      </c>
      <c r="U1025" t="str">
        <f t="shared" si="105"/>
        <v>https://gateway-apim-test.vuce.gob.pe/pass-through-https-cert/cp2/sp-pagos/1.0/ordenes-pago/regla-negocio?</v>
      </c>
      <c r="V1025" t="s">
        <v>100</v>
      </c>
    </row>
    <row r="1026" spans="2:22" x14ac:dyDescent="0.25">
      <c r="B1026" s="45" t="s">
        <v>927</v>
      </c>
      <c r="C1026" s="45" t="s">
        <v>22</v>
      </c>
      <c r="D1026" s="45" t="s">
        <v>23</v>
      </c>
      <c r="E1026" s="47" t="s">
        <v>936</v>
      </c>
      <c r="F1026" s="45" t="s">
        <v>129</v>
      </c>
      <c r="G1026" s="45" t="s">
        <v>965</v>
      </c>
      <c r="H1026" s="45"/>
      <c r="I1026" s="45" t="s">
        <v>243</v>
      </c>
      <c r="J1026" s="45">
        <v>101</v>
      </c>
      <c r="K1026" s="45" t="s">
        <v>244</v>
      </c>
      <c r="L1026" s="45" t="s">
        <v>133</v>
      </c>
      <c r="M1026" s="45"/>
      <c r="N1026" s="45">
        <v>20100010136</v>
      </c>
      <c r="O1026" s="45" t="str">
        <f t="shared" ref="O1026:O1089" si="110">MID(G1026,FIND("/cp2/",G1026)+5,FIND("/",G1026,FIND("/cp2/",G1026)+5)-FIND("/cp2/",G1026)-5)</f>
        <v>sp-pagos</v>
      </c>
      <c r="P1026" s="45" t="s">
        <v>965</v>
      </c>
      <c r="Q1026" s="46">
        <f t="shared" ref="Q1026:Q1089" si="111">LEN(P1026)</f>
        <v>153</v>
      </c>
      <c r="R1026" s="46">
        <f t="shared" ref="R1026:R1089" si="112">LEN(S1026)</f>
        <v>106</v>
      </c>
      <c r="S1026" t="str">
        <f>MID(P1026,1,106)</f>
        <v>https://gateway-apim-test.vuce.gob.pe/pass-through-https-cert/cp2/sp-pagos/1.0/ordenes-pago/regla-negocio?</v>
      </c>
      <c r="T1026" t="s">
        <v>840</v>
      </c>
      <c r="U1026" t="str">
        <f t="shared" si="105"/>
        <v>https://gateway-apim-test.vuce.gob.pe/pass-through-https-cert/cp2/sp-pagos/1.0/ordenes-pago/regla-negocio?</v>
      </c>
      <c r="V1026" t="s">
        <v>100</v>
      </c>
    </row>
    <row r="1027" spans="2:22" x14ac:dyDescent="0.25">
      <c r="B1027" s="45" t="s">
        <v>927</v>
      </c>
      <c r="C1027" s="45" t="s">
        <v>22</v>
      </c>
      <c r="D1027" s="45" t="s">
        <v>23</v>
      </c>
      <c r="E1027" s="45" t="s">
        <v>930</v>
      </c>
      <c r="F1027" s="45" t="s">
        <v>129</v>
      </c>
      <c r="G1027" s="45" t="s">
        <v>966</v>
      </c>
      <c r="H1027" s="45"/>
      <c r="I1027" s="45" t="s">
        <v>932</v>
      </c>
      <c r="J1027" s="45">
        <v>101</v>
      </c>
      <c r="K1027" s="45" t="s">
        <v>244</v>
      </c>
      <c r="L1027" s="45" t="s">
        <v>133</v>
      </c>
      <c r="M1027" s="45"/>
      <c r="N1027" s="45">
        <v>20100010136</v>
      </c>
      <c r="O1027" s="45" t="str">
        <f t="shared" si="110"/>
        <v>sp-pagos</v>
      </c>
      <c r="P1027" s="45" t="s">
        <v>966</v>
      </c>
      <c r="Q1027" s="46">
        <f t="shared" si="111"/>
        <v>114</v>
      </c>
      <c r="R1027" s="46">
        <f t="shared" si="112"/>
        <v>114</v>
      </c>
      <c r="S1027" t="str">
        <f>+P1027</f>
        <v>https://gateway-apim-test.vuce.gob.pe/pass-through-https-cert/cp2/sp-pagos/1.0/pagos/escala/1332/detalles_zarpe/17</v>
      </c>
      <c r="T1027" t="s">
        <v>966</v>
      </c>
      <c r="U1027" t="str">
        <f t="shared" ref="U1027:U1090" si="113">TRIM(T1027)</f>
        <v>https://gateway-apim-test.vuce.gob.pe/pass-through-https-cert/cp2/sp-pagos/1.0/pagos/escala/1332/detalles_zarpe/17</v>
      </c>
      <c r="V1027" t="s">
        <v>100</v>
      </c>
    </row>
    <row r="1028" spans="2:22" x14ac:dyDescent="0.25">
      <c r="B1028" s="45" t="s">
        <v>927</v>
      </c>
      <c r="C1028" s="45" t="s">
        <v>22</v>
      </c>
      <c r="D1028" s="45" t="s">
        <v>23</v>
      </c>
      <c r="E1028" s="45" t="s">
        <v>934</v>
      </c>
      <c r="F1028" s="45" t="s">
        <v>129</v>
      </c>
      <c r="G1028" s="45" t="s">
        <v>966</v>
      </c>
      <c r="H1028" s="45"/>
      <c r="I1028" s="45" t="s">
        <v>935</v>
      </c>
      <c r="J1028" s="45">
        <v>101</v>
      </c>
      <c r="K1028" s="45" t="s">
        <v>244</v>
      </c>
      <c r="L1028" s="45" t="s">
        <v>133</v>
      </c>
      <c r="M1028" s="45"/>
      <c r="N1028" s="45">
        <v>20100010136</v>
      </c>
      <c r="O1028" s="45" t="str">
        <f t="shared" si="110"/>
        <v>sp-pagos</v>
      </c>
      <c r="P1028" s="45" t="s">
        <v>966</v>
      </c>
      <c r="Q1028" s="46">
        <f t="shared" si="111"/>
        <v>114</v>
      </c>
      <c r="R1028" s="46">
        <f t="shared" si="112"/>
        <v>114</v>
      </c>
      <c r="S1028" t="str">
        <f>+P1028</f>
        <v>https://gateway-apim-test.vuce.gob.pe/pass-through-https-cert/cp2/sp-pagos/1.0/pagos/escala/1332/detalles_zarpe/17</v>
      </c>
      <c r="T1028" t="s">
        <v>966</v>
      </c>
      <c r="U1028" t="str">
        <f t="shared" si="113"/>
        <v>https://gateway-apim-test.vuce.gob.pe/pass-through-https-cert/cp2/sp-pagos/1.0/pagos/escala/1332/detalles_zarpe/17</v>
      </c>
      <c r="V1028" t="s">
        <v>100</v>
      </c>
    </row>
    <row r="1029" spans="2:22" x14ac:dyDescent="0.25">
      <c r="B1029" s="45" t="s">
        <v>927</v>
      </c>
      <c r="C1029" s="45" t="s">
        <v>22</v>
      </c>
      <c r="D1029" s="45" t="s">
        <v>23</v>
      </c>
      <c r="E1029" s="47" t="s">
        <v>936</v>
      </c>
      <c r="F1029" s="45" t="s">
        <v>129</v>
      </c>
      <c r="G1029" s="45" t="s">
        <v>967</v>
      </c>
      <c r="H1029" s="45"/>
      <c r="I1029" s="45" t="s">
        <v>243</v>
      </c>
      <c r="J1029" s="45">
        <v>101</v>
      </c>
      <c r="K1029" s="45" t="s">
        <v>244</v>
      </c>
      <c r="L1029" s="45" t="s">
        <v>133</v>
      </c>
      <c r="M1029" s="45"/>
      <c r="N1029" s="45">
        <v>20100010136</v>
      </c>
      <c r="O1029" s="45" t="str">
        <f t="shared" si="110"/>
        <v>sp-pagos</v>
      </c>
      <c r="P1029" s="45" t="s">
        <v>967</v>
      </c>
      <c r="Q1029" s="46">
        <f t="shared" si="111"/>
        <v>114</v>
      </c>
      <c r="R1029" s="46">
        <f t="shared" si="112"/>
        <v>114</v>
      </c>
      <c r="S1029" t="str">
        <f>+P1029</f>
        <v>https://gateway-apim-test.vuce.gob.pe/pass-through-https-cert/cp2/sp-pagos/1.0/pagos/escala/2240/detalles_zarpe/17</v>
      </c>
      <c r="T1029" t="s">
        <v>967</v>
      </c>
      <c r="U1029" t="str">
        <f t="shared" si="113"/>
        <v>https://gateway-apim-test.vuce.gob.pe/pass-through-https-cert/cp2/sp-pagos/1.0/pagos/escala/2240/detalles_zarpe/17</v>
      </c>
      <c r="V1029" t="s">
        <v>100</v>
      </c>
    </row>
    <row r="1030" spans="2:22" x14ac:dyDescent="0.25">
      <c r="B1030" s="45" t="s">
        <v>927</v>
      </c>
      <c r="C1030" s="45" t="s">
        <v>22</v>
      </c>
      <c r="D1030" s="45" t="s">
        <v>23</v>
      </c>
      <c r="E1030" s="45" t="s">
        <v>933</v>
      </c>
      <c r="F1030" s="45" t="s">
        <v>142</v>
      </c>
      <c r="G1030" s="45" t="s">
        <v>843</v>
      </c>
      <c r="H1030" s="45" t="s">
        <v>968</v>
      </c>
      <c r="I1030" s="45" t="s">
        <v>932</v>
      </c>
      <c r="J1030" s="45">
        <v>101</v>
      </c>
      <c r="K1030" s="45" t="s">
        <v>244</v>
      </c>
      <c r="L1030" s="45" t="s">
        <v>133</v>
      </c>
      <c r="M1030" s="45" t="s">
        <v>145</v>
      </c>
      <c r="N1030" s="45">
        <v>20100010136</v>
      </c>
      <c r="O1030" s="45" t="str">
        <f t="shared" si="110"/>
        <v>tramiteyrectificacion-command</v>
      </c>
      <c r="P1030" s="45" t="s">
        <v>843</v>
      </c>
      <c r="Q1030" s="46">
        <f t="shared" si="111"/>
        <v>118</v>
      </c>
      <c r="R1030" s="46">
        <f t="shared" si="112"/>
        <v>118</v>
      </c>
      <c r="S1030" t="str">
        <f>+P1030</f>
        <v>https://gateway-apim-test.vuce.gob.pe/pass-through-https-cert/cp2/tramiteyrectificacion-command/1.0/declaracion-jurada</v>
      </c>
      <c r="T1030" t="s">
        <v>843</v>
      </c>
      <c r="U1030" t="str">
        <f t="shared" si="113"/>
        <v>https://gateway-apim-test.vuce.gob.pe/pass-through-https-cert/cp2/tramiteyrectificacion-command/1.0/declaracion-jurada</v>
      </c>
      <c r="V1030" t="s">
        <v>117</v>
      </c>
    </row>
    <row r="1031" spans="2:22" x14ac:dyDescent="0.25">
      <c r="B1031" s="45" t="s">
        <v>927</v>
      </c>
      <c r="C1031" s="45" t="s">
        <v>22</v>
      </c>
      <c r="D1031" s="45" t="s">
        <v>23</v>
      </c>
      <c r="E1031" s="45" t="s">
        <v>933</v>
      </c>
      <c r="F1031" s="45" t="s">
        <v>129</v>
      </c>
      <c r="G1031" s="45" t="s">
        <v>969</v>
      </c>
      <c r="H1031" s="45"/>
      <c r="I1031" s="45" t="s">
        <v>932</v>
      </c>
      <c r="J1031" s="45">
        <v>101</v>
      </c>
      <c r="K1031" s="45" t="s">
        <v>244</v>
      </c>
      <c r="L1031" s="45" t="s">
        <v>133</v>
      </c>
      <c r="M1031" s="45"/>
      <c r="N1031" s="45">
        <v>20100010136</v>
      </c>
      <c r="O1031" s="45" t="str">
        <f t="shared" si="110"/>
        <v>tramiteyrectificacion-query</v>
      </c>
      <c r="P1031" s="45" t="s">
        <v>969</v>
      </c>
      <c r="Q1031" s="46">
        <f t="shared" si="111"/>
        <v>192</v>
      </c>
      <c r="R1031" s="46">
        <f t="shared" si="112"/>
        <v>117</v>
      </c>
      <c r="S1031" t="str">
        <f>MID(P1031,1,117)</f>
        <v>https://gateway-apim-test.vuce.gob.pe/pass-through-https-cert/cp2/tramiteyrectificacion-query/1.0/declaracion-jurada?</v>
      </c>
      <c r="T1031" t="s">
        <v>846</v>
      </c>
      <c r="U1031" t="str">
        <f t="shared" si="113"/>
        <v>https://gateway-apim-test.vuce.gob.pe/pass-through-https-cert/cp2/tramiteyrectificacion-query/1.0/declaracion-jurada?</v>
      </c>
      <c r="V1031" t="s">
        <v>120</v>
      </c>
    </row>
    <row r="1032" spans="2:22" x14ac:dyDescent="0.25">
      <c r="B1032" s="45" t="s">
        <v>927</v>
      </c>
      <c r="C1032" s="45" t="s">
        <v>22</v>
      </c>
      <c r="D1032" s="45" t="s">
        <v>23</v>
      </c>
      <c r="E1032" s="45" t="s">
        <v>933</v>
      </c>
      <c r="F1032" s="45" t="s">
        <v>129</v>
      </c>
      <c r="G1032" s="45" t="s">
        <v>969</v>
      </c>
      <c r="H1032" s="45"/>
      <c r="I1032" s="45" t="s">
        <v>932</v>
      </c>
      <c r="J1032" s="45">
        <v>101</v>
      </c>
      <c r="K1032" s="45" t="s">
        <v>244</v>
      </c>
      <c r="L1032" s="45" t="s">
        <v>133</v>
      </c>
      <c r="M1032" s="45"/>
      <c r="N1032" s="45">
        <v>20100010136</v>
      </c>
      <c r="O1032" s="45" t="str">
        <f t="shared" si="110"/>
        <v>tramiteyrectificacion-query</v>
      </c>
      <c r="P1032" s="45" t="s">
        <v>969</v>
      </c>
      <c r="Q1032" s="46">
        <f t="shared" si="111"/>
        <v>192</v>
      </c>
      <c r="R1032" s="46">
        <f t="shared" si="112"/>
        <v>117</v>
      </c>
      <c r="S1032" t="str">
        <f>MID(P1032,1,117)</f>
        <v>https://gateway-apim-test.vuce.gob.pe/pass-through-https-cert/cp2/tramiteyrectificacion-query/1.0/declaracion-jurada?</v>
      </c>
      <c r="T1032" t="s">
        <v>846</v>
      </c>
      <c r="U1032" t="str">
        <f t="shared" si="113"/>
        <v>https://gateway-apim-test.vuce.gob.pe/pass-through-https-cert/cp2/tramiteyrectificacion-query/1.0/declaracion-jurada?</v>
      </c>
      <c r="V1032" t="s">
        <v>120</v>
      </c>
    </row>
    <row r="1033" spans="2:22" x14ac:dyDescent="0.25">
      <c r="B1033" s="45" t="s">
        <v>927</v>
      </c>
      <c r="C1033" s="45" t="s">
        <v>22</v>
      </c>
      <c r="D1033" s="45" t="s">
        <v>23</v>
      </c>
      <c r="E1033" s="45" t="s">
        <v>934</v>
      </c>
      <c r="F1033" s="45" t="s">
        <v>129</v>
      </c>
      <c r="G1033" s="45" t="s">
        <v>969</v>
      </c>
      <c r="H1033" s="45"/>
      <c r="I1033" s="45" t="s">
        <v>935</v>
      </c>
      <c r="J1033" s="45">
        <v>101</v>
      </c>
      <c r="K1033" s="45" t="s">
        <v>244</v>
      </c>
      <c r="L1033" s="45" t="s">
        <v>133</v>
      </c>
      <c r="M1033" s="45"/>
      <c r="N1033" s="45">
        <v>20100010136</v>
      </c>
      <c r="O1033" s="45" t="str">
        <f t="shared" si="110"/>
        <v>tramiteyrectificacion-query</v>
      </c>
      <c r="P1033" s="45" t="s">
        <v>969</v>
      </c>
      <c r="Q1033" s="46">
        <f t="shared" si="111"/>
        <v>192</v>
      </c>
      <c r="R1033" s="46">
        <f t="shared" si="112"/>
        <v>117</v>
      </c>
      <c r="S1033" t="str">
        <f>MID(P1033,1,117)</f>
        <v>https://gateway-apim-test.vuce.gob.pe/pass-through-https-cert/cp2/tramiteyrectificacion-query/1.0/declaracion-jurada?</v>
      </c>
      <c r="T1033" t="s">
        <v>846</v>
      </c>
      <c r="U1033" t="str">
        <f t="shared" si="113"/>
        <v>https://gateway-apim-test.vuce.gob.pe/pass-through-https-cert/cp2/tramiteyrectificacion-query/1.0/declaracion-jurada?</v>
      </c>
      <c r="V1033" t="s">
        <v>120</v>
      </c>
    </row>
    <row r="1034" spans="2:22" x14ac:dyDescent="0.25">
      <c r="B1034" s="45" t="s">
        <v>927</v>
      </c>
      <c r="C1034" s="45" t="s">
        <v>22</v>
      </c>
      <c r="D1034" s="45" t="s">
        <v>23</v>
      </c>
      <c r="E1034" s="45" t="s">
        <v>933</v>
      </c>
      <c r="F1034" s="45" t="s">
        <v>129</v>
      </c>
      <c r="G1034" s="45" t="s">
        <v>970</v>
      </c>
      <c r="H1034" s="45"/>
      <c r="I1034" s="45" t="s">
        <v>932</v>
      </c>
      <c r="J1034" s="45">
        <v>101</v>
      </c>
      <c r="K1034" s="45" t="s">
        <v>244</v>
      </c>
      <c r="L1034" s="45" t="s">
        <v>133</v>
      </c>
      <c r="M1034" s="45"/>
      <c r="N1034" s="45">
        <v>20100010136</v>
      </c>
      <c r="O1034" s="45" t="str">
        <f t="shared" si="110"/>
        <v>tramiteyrectificacion-query</v>
      </c>
      <c r="P1034" s="45" t="s">
        <v>970</v>
      </c>
      <c r="Q1034" s="46">
        <f t="shared" si="111"/>
        <v>192</v>
      </c>
      <c r="R1034" s="46">
        <f t="shared" si="112"/>
        <v>117</v>
      </c>
      <c r="S1034" t="str">
        <f>MID(P1034,1,117)</f>
        <v>https://gateway-apim-test.vuce.gob.pe/pass-through-https-cert/cp2/tramiteyrectificacion-query/1.0/declaracion-jurada?</v>
      </c>
      <c r="T1034" t="s">
        <v>846</v>
      </c>
      <c r="U1034" t="str">
        <f t="shared" si="113"/>
        <v>https://gateway-apim-test.vuce.gob.pe/pass-through-https-cert/cp2/tramiteyrectificacion-query/1.0/declaracion-jurada?</v>
      </c>
      <c r="V1034" t="s">
        <v>120</v>
      </c>
    </row>
    <row r="1035" spans="2:22" x14ac:dyDescent="0.25">
      <c r="B1035" s="45" t="s">
        <v>927</v>
      </c>
      <c r="C1035" s="45" t="s">
        <v>22</v>
      </c>
      <c r="D1035" s="45" t="s">
        <v>23</v>
      </c>
      <c r="E1035" s="45" t="s">
        <v>933</v>
      </c>
      <c r="F1035" s="45" t="s">
        <v>129</v>
      </c>
      <c r="G1035" s="45" t="s">
        <v>970</v>
      </c>
      <c r="H1035" s="45"/>
      <c r="I1035" s="45" t="s">
        <v>932</v>
      </c>
      <c r="J1035" s="45">
        <v>101</v>
      </c>
      <c r="K1035" s="45" t="s">
        <v>244</v>
      </c>
      <c r="L1035" s="45" t="s">
        <v>133</v>
      </c>
      <c r="M1035" s="45"/>
      <c r="N1035" s="45">
        <v>20100010136</v>
      </c>
      <c r="O1035" s="45" t="str">
        <f t="shared" si="110"/>
        <v>tramiteyrectificacion-query</v>
      </c>
      <c r="P1035" s="45" t="s">
        <v>970</v>
      </c>
      <c r="Q1035" s="46">
        <f t="shared" si="111"/>
        <v>192</v>
      </c>
      <c r="R1035" s="46">
        <f t="shared" si="112"/>
        <v>117</v>
      </c>
      <c r="S1035" t="str">
        <f>MID(P1035,1,117)</f>
        <v>https://gateway-apim-test.vuce.gob.pe/pass-through-https-cert/cp2/tramiteyrectificacion-query/1.0/declaracion-jurada?</v>
      </c>
      <c r="T1035" t="s">
        <v>846</v>
      </c>
      <c r="U1035" t="str">
        <f t="shared" si="113"/>
        <v>https://gateway-apim-test.vuce.gob.pe/pass-through-https-cert/cp2/tramiteyrectificacion-query/1.0/declaracion-jurada?</v>
      </c>
      <c r="V1035" t="s">
        <v>120</v>
      </c>
    </row>
    <row r="1036" spans="2:22" x14ac:dyDescent="0.25">
      <c r="B1036" s="45" t="s">
        <v>927</v>
      </c>
      <c r="C1036" s="45" t="s">
        <v>22</v>
      </c>
      <c r="D1036" s="45" t="s">
        <v>23</v>
      </c>
      <c r="E1036" s="45" t="s">
        <v>933</v>
      </c>
      <c r="F1036" s="45" t="s">
        <v>129</v>
      </c>
      <c r="G1036" s="45" t="s">
        <v>971</v>
      </c>
      <c r="H1036" s="45"/>
      <c r="I1036" s="45" t="s">
        <v>932</v>
      </c>
      <c r="J1036" s="45">
        <v>101</v>
      </c>
      <c r="K1036" s="45" t="s">
        <v>244</v>
      </c>
      <c r="L1036" s="45" t="s">
        <v>133</v>
      </c>
      <c r="M1036" s="45"/>
      <c r="N1036" s="45">
        <v>20100010136</v>
      </c>
      <c r="O1036" s="45" t="str">
        <f t="shared" si="110"/>
        <v>tramiteyrectificacion-query</v>
      </c>
      <c r="P1036" s="45" t="s">
        <v>971</v>
      </c>
      <c r="Q1036" s="46">
        <f t="shared" si="111"/>
        <v>151</v>
      </c>
      <c r="R1036" s="46">
        <f t="shared" si="112"/>
        <v>116</v>
      </c>
      <c r="S1036" t="str">
        <f>MID(P1036,1,116)</f>
        <v>https://gateway-apim-test.vuce.gob.pe/pass-through-https-cert/cp2/tramiteyrectificacion-query/1.0/ordenes-pago/1332?</v>
      </c>
      <c r="T1036" t="s">
        <v>849</v>
      </c>
      <c r="U1036" t="str">
        <f t="shared" si="113"/>
        <v>https://gateway-apim-test.vuce.gob.pe/pass-through-https-cert/cp2/tramiteyrectificacion-query/1.0/ordenes-pago/1332?</v>
      </c>
      <c r="V1036" t="s">
        <v>120</v>
      </c>
    </row>
    <row r="1037" spans="2:22" x14ac:dyDescent="0.25">
      <c r="B1037" s="45" t="s">
        <v>927</v>
      </c>
      <c r="C1037" s="45" t="s">
        <v>22</v>
      </c>
      <c r="D1037" s="45" t="s">
        <v>23</v>
      </c>
      <c r="E1037" s="45" t="s">
        <v>934</v>
      </c>
      <c r="F1037" s="45" t="s">
        <v>129</v>
      </c>
      <c r="G1037" s="45" t="s">
        <v>971</v>
      </c>
      <c r="H1037" s="45"/>
      <c r="I1037" s="45" t="s">
        <v>935</v>
      </c>
      <c r="J1037" s="45">
        <v>101</v>
      </c>
      <c r="K1037" s="45" t="s">
        <v>244</v>
      </c>
      <c r="L1037" s="45" t="s">
        <v>133</v>
      </c>
      <c r="M1037" s="45"/>
      <c r="N1037" s="45">
        <v>20100010136</v>
      </c>
      <c r="O1037" s="45" t="str">
        <f t="shared" si="110"/>
        <v>tramiteyrectificacion-query</v>
      </c>
      <c r="P1037" s="45" t="s">
        <v>971</v>
      </c>
      <c r="Q1037" s="46">
        <f t="shared" si="111"/>
        <v>151</v>
      </c>
      <c r="R1037" s="46">
        <f t="shared" si="112"/>
        <v>116</v>
      </c>
      <c r="S1037" t="str">
        <f>MID(P1037,1,116)</f>
        <v>https://gateway-apim-test.vuce.gob.pe/pass-through-https-cert/cp2/tramiteyrectificacion-query/1.0/ordenes-pago/1332?</v>
      </c>
      <c r="T1037" t="s">
        <v>849</v>
      </c>
      <c r="U1037" t="str">
        <f t="shared" si="113"/>
        <v>https://gateway-apim-test.vuce.gob.pe/pass-through-https-cert/cp2/tramiteyrectificacion-query/1.0/ordenes-pago/1332?</v>
      </c>
      <c r="V1037" t="s">
        <v>120</v>
      </c>
    </row>
    <row r="1038" spans="2:22" x14ac:dyDescent="0.25">
      <c r="B1038" s="45" t="s">
        <v>927</v>
      </c>
      <c r="C1038" s="45" t="s">
        <v>22</v>
      </c>
      <c r="D1038" s="45" t="s">
        <v>23</v>
      </c>
      <c r="E1038" s="45" t="s">
        <v>928</v>
      </c>
      <c r="F1038" s="45" t="s">
        <v>129</v>
      </c>
      <c r="G1038" s="45" t="s">
        <v>972</v>
      </c>
      <c r="H1038" s="45"/>
      <c r="I1038" s="45" t="s">
        <v>929</v>
      </c>
      <c r="J1038" s="45">
        <v>101</v>
      </c>
      <c r="K1038" s="45" t="s">
        <v>244</v>
      </c>
      <c r="L1038" s="45" t="s">
        <v>133</v>
      </c>
      <c r="M1038" s="45"/>
      <c r="N1038" s="45">
        <v>20100010136</v>
      </c>
      <c r="O1038" s="45" t="str">
        <f t="shared" si="110"/>
        <v>tramiteyrectificacion-query</v>
      </c>
      <c r="P1038" s="45" t="s">
        <v>972</v>
      </c>
      <c r="Q1038" s="46">
        <f t="shared" si="111"/>
        <v>145</v>
      </c>
      <c r="R1038" s="46">
        <f t="shared" si="112"/>
        <v>132</v>
      </c>
      <c r="S1038" t="str">
        <f t="shared" ref="S1038:S1046" si="114">MID(P1038,1,132)</f>
        <v>https://gateway-apim-test.vuce.gob.pe/pass-through-https-cert/cp2/tramiteyrectificacion-query/1.0/tramites/escala/1332/documento/64?</v>
      </c>
      <c r="T1038" t="s">
        <v>973</v>
      </c>
      <c r="U1038" t="str">
        <f t="shared" si="113"/>
        <v>https://gateway-apim-test.vuce.gob.pe/pass-through-https-cert/cp2/tramiteyrectificacion-query/1.0/tramites/escala/1332/documento/64?</v>
      </c>
      <c r="V1038" t="s">
        <v>120</v>
      </c>
    </row>
    <row r="1039" spans="2:22" x14ac:dyDescent="0.25">
      <c r="B1039" s="45" t="s">
        <v>927</v>
      </c>
      <c r="C1039" s="45" t="s">
        <v>22</v>
      </c>
      <c r="D1039" s="45" t="s">
        <v>23</v>
      </c>
      <c r="E1039" s="45" t="s">
        <v>940</v>
      </c>
      <c r="F1039" s="45" t="s">
        <v>129</v>
      </c>
      <c r="G1039" s="45" t="s">
        <v>972</v>
      </c>
      <c r="H1039" s="45"/>
      <c r="I1039" s="45" t="s">
        <v>932</v>
      </c>
      <c r="J1039" s="45">
        <v>101</v>
      </c>
      <c r="K1039" s="45" t="s">
        <v>244</v>
      </c>
      <c r="L1039" s="45" t="s">
        <v>133</v>
      </c>
      <c r="M1039" s="45"/>
      <c r="N1039" s="45">
        <v>20100010136</v>
      </c>
      <c r="O1039" s="45" t="str">
        <f t="shared" si="110"/>
        <v>tramiteyrectificacion-query</v>
      </c>
      <c r="P1039" s="45" t="s">
        <v>972</v>
      </c>
      <c r="Q1039" s="46">
        <f t="shared" si="111"/>
        <v>145</v>
      </c>
      <c r="R1039" s="46">
        <f t="shared" si="112"/>
        <v>132</v>
      </c>
      <c r="S1039" t="str">
        <f t="shared" si="114"/>
        <v>https://gateway-apim-test.vuce.gob.pe/pass-through-https-cert/cp2/tramiteyrectificacion-query/1.0/tramites/escala/1332/documento/64?</v>
      </c>
      <c r="T1039" t="s">
        <v>973</v>
      </c>
      <c r="U1039" t="str">
        <f t="shared" si="113"/>
        <v>https://gateway-apim-test.vuce.gob.pe/pass-through-https-cert/cp2/tramiteyrectificacion-query/1.0/tramites/escala/1332/documento/64?</v>
      </c>
      <c r="V1039" t="s">
        <v>120</v>
      </c>
    </row>
    <row r="1040" spans="2:22" x14ac:dyDescent="0.25">
      <c r="B1040" s="45" t="s">
        <v>927</v>
      </c>
      <c r="C1040" s="45" t="s">
        <v>22</v>
      </c>
      <c r="D1040" s="45" t="s">
        <v>23</v>
      </c>
      <c r="E1040" s="45" t="s">
        <v>930</v>
      </c>
      <c r="F1040" s="45" t="s">
        <v>129</v>
      </c>
      <c r="G1040" s="45" t="s">
        <v>972</v>
      </c>
      <c r="H1040" s="45"/>
      <c r="I1040" s="45" t="s">
        <v>932</v>
      </c>
      <c r="J1040" s="45">
        <v>101</v>
      </c>
      <c r="K1040" s="45" t="s">
        <v>244</v>
      </c>
      <c r="L1040" s="45" t="s">
        <v>133</v>
      </c>
      <c r="M1040" s="45"/>
      <c r="N1040" s="45">
        <v>20100010136</v>
      </c>
      <c r="O1040" s="45" t="str">
        <f t="shared" si="110"/>
        <v>tramiteyrectificacion-query</v>
      </c>
      <c r="P1040" s="45" t="s">
        <v>972</v>
      </c>
      <c r="Q1040" s="46">
        <f t="shared" si="111"/>
        <v>145</v>
      </c>
      <c r="R1040" s="46">
        <f t="shared" si="112"/>
        <v>132</v>
      </c>
      <c r="S1040" t="str">
        <f t="shared" si="114"/>
        <v>https://gateway-apim-test.vuce.gob.pe/pass-through-https-cert/cp2/tramiteyrectificacion-query/1.0/tramites/escala/1332/documento/64?</v>
      </c>
      <c r="T1040" t="s">
        <v>973</v>
      </c>
      <c r="U1040" t="str">
        <f t="shared" si="113"/>
        <v>https://gateway-apim-test.vuce.gob.pe/pass-through-https-cert/cp2/tramiteyrectificacion-query/1.0/tramites/escala/1332/documento/64?</v>
      </c>
      <c r="V1040" t="s">
        <v>120</v>
      </c>
    </row>
    <row r="1041" spans="2:22" x14ac:dyDescent="0.25">
      <c r="B1041" s="45" t="s">
        <v>927</v>
      </c>
      <c r="C1041" s="45" t="s">
        <v>22</v>
      </c>
      <c r="D1041" s="45" t="s">
        <v>23</v>
      </c>
      <c r="E1041" s="45" t="s">
        <v>930</v>
      </c>
      <c r="F1041" s="45" t="s">
        <v>129</v>
      </c>
      <c r="G1041" s="45" t="s">
        <v>972</v>
      </c>
      <c r="H1041" s="45"/>
      <c r="I1041" s="45" t="s">
        <v>932</v>
      </c>
      <c r="J1041" s="45">
        <v>101</v>
      </c>
      <c r="K1041" s="45" t="s">
        <v>244</v>
      </c>
      <c r="L1041" s="45" t="s">
        <v>133</v>
      </c>
      <c r="M1041" s="45"/>
      <c r="N1041" s="45">
        <v>20100010136</v>
      </c>
      <c r="O1041" s="45" t="str">
        <f t="shared" si="110"/>
        <v>tramiteyrectificacion-query</v>
      </c>
      <c r="P1041" s="45" t="s">
        <v>972</v>
      </c>
      <c r="Q1041" s="46">
        <f t="shared" si="111"/>
        <v>145</v>
      </c>
      <c r="R1041" s="46">
        <f t="shared" si="112"/>
        <v>132</v>
      </c>
      <c r="S1041" t="str">
        <f t="shared" si="114"/>
        <v>https://gateway-apim-test.vuce.gob.pe/pass-through-https-cert/cp2/tramiteyrectificacion-query/1.0/tramites/escala/1332/documento/64?</v>
      </c>
      <c r="T1041" t="s">
        <v>973</v>
      </c>
      <c r="U1041" t="str">
        <f t="shared" si="113"/>
        <v>https://gateway-apim-test.vuce.gob.pe/pass-through-https-cert/cp2/tramiteyrectificacion-query/1.0/tramites/escala/1332/documento/64?</v>
      </c>
      <c r="V1041" t="s">
        <v>120</v>
      </c>
    </row>
    <row r="1042" spans="2:22" x14ac:dyDescent="0.25">
      <c r="B1042" s="45" t="s">
        <v>927</v>
      </c>
      <c r="C1042" s="45" t="s">
        <v>22</v>
      </c>
      <c r="D1042" s="45" t="s">
        <v>23</v>
      </c>
      <c r="E1042" s="45" t="s">
        <v>934</v>
      </c>
      <c r="F1042" s="45" t="s">
        <v>129</v>
      </c>
      <c r="G1042" s="45" t="s">
        <v>972</v>
      </c>
      <c r="H1042" s="45"/>
      <c r="I1042" s="45" t="s">
        <v>935</v>
      </c>
      <c r="J1042" s="45">
        <v>101</v>
      </c>
      <c r="K1042" s="45" t="s">
        <v>244</v>
      </c>
      <c r="L1042" s="45" t="s">
        <v>133</v>
      </c>
      <c r="M1042" s="45"/>
      <c r="N1042" s="45">
        <v>20100010136</v>
      </c>
      <c r="O1042" s="45" t="str">
        <f t="shared" si="110"/>
        <v>tramiteyrectificacion-query</v>
      </c>
      <c r="P1042" s="45" t="s">
        <v>972</v>
      </c>
      <c r="Q1042" s="46">
        <f t="shared" si="111"/>
        <v>145</v>
      </c>
      <c r="R1042" s="46">
        <f t="shared" si="112"/>
        <v>132</v>
      </c>
      <c r="S1042" t="str">
        <f t="shared" si="114"/>
        <v>https://gateway-apim-test.vuce.gob.pe/pass-through-https-cert/cp2/tramiteyrectificacion-query/1.0/tramites/escala/1332/documento/64?</v>
      </c>
      <c r="T1042" t="s">
        <v>973</v>
      </c>
      <c r="U1042" t="str">
        <f t="shared" si="113"/>
        <v>https://gateway-apim-test.vuce.gob.pe/pass-through-https-cert/cp2/tramiteyrectificacion-query/1.0/tramites/escala/1332/documento/64?</v>
      </c>
      <c r="V1042" t="s">
        <v>120</v>
      </c>
    </row>
    <row r="1043" spans="2:22" x14ac:dyDescent="0.25">
      <c r="B1043" s="45" t="s">
        <v>927</v>
      </c>
      <c r="C1043" s="45" t="s">
        <v>22</v>
      </c>
      <c r="D1043" s="45" t="s">
        <v>23</v>
      </c>
      <c r="E1043" s="45" t="s">
        <v>934</v>
      </c>
      <c r="F1043" s="45" t="s">
        <v>129</v>
      </c>
      <c r="G1043" s="45" t="s">
        <v>972</v>
      </c>
      <c r="H1043" s="45"/>
      <c r="I1043" s="45" t="s">
        <v>935</v>
      </c>
      <c r="J1043" s="45">
        <v>101</v>
      </c>
      <c r="K1043" s="45" t="s">
        <v>244</v>
      </c>
      <c r="L1043" s="45" t="s">
        <v>133</v>
      </c>
      <c r="M1043" s="45"/>
      <c r="N1043" s="45">
        <v>20100010136</v>
      </c>
      <c r="O1043" s="45" t="str">
        <f t="shared" si="110"/>
        <v>tramiteyrectificacion-query</v>
      </c>
      <c r="P1043" s="45" t="s">
        <v>972</v>
      </c>
      <c r="Q1043" s="46">
        <f t="shared" si="111"/>
        <v>145</v>
      </c>
      <c r="R1043" s="46">
        <f t="shared" si="112"/>
        <v>132</v>
      </c>
      <c r="S1043" t="str">
        <f t="shared" si="114"/>
        <v>https://gateway-apim-test.vuce.gob.pe/pass-through-https-cert/cp2/tramiteyrectificacion-query/1.0/tramites/escala/1332/documento/64?</v>
      </c>
      <c r="T1043" t="s">
        <v>973</v>
      </c>
      <c r="U1043" t="str">
        <f t="shared" si="113"/>
        <v>https://gateway-apim-test.vuce.gob.pe/pass-through-https-cert/cp2/tramiteyrectificacion-query/1.0/tramites/escala/1332/documento/64?</v>
      </c>
      <c r="V1043" t="s">
        <v>120</v>
      </c>
    </row>
    <row r="1044" spans="2:22" x14ac:dyDescent="0.25">
      <c r="B1044" s="45" t="s">
        <v>927</v>
      </c>
      <c r="C1044" s="45" t="s">
        <v>22</v>
      </c>
      <c r="D1044" s="45" t="s">
        <v>23</v>
      </c>
      <c r="E1044" s="45" t="s">
        <v>934</v>
      </c>
      <c r="F1044" s="45" t="s">
        <v>129</v>
      </c>
      <c r="G1044" s="45" t="s">
        <v>972</v>
      </c>
      <c r="H1044" s="45"/>
      <c r="I1044" s="45" t="s">
        <v>935</v>
      </c>
      <c r="J1044" s="45">
        <v>101</v>
      </c>
      <c r="K1044" s="45" t="s">
        <v>244</v>
      </c>
      <c r="L1044" s="45" t="s">
        <v>133</v>
      </c>
      <c r="M1044" s="45"/>
      <c r="N1044" s="45">
        <v>20100010136</v>
      </c>
      <c r="O1044" s="45" t="str">
        <f t="shared" si="110"/>
        <v>tramiteyrectificacion-query</v>
      </c>
      <c r="P1044" s="45" t="s">
        <v>972</v>
      </c>
      <c r="Q1044" s="46">
        <f t="shared" si="111"/>
        <v>145</v>
      </c>
      <c r="R1044" s="46">
        <f t="shared" si="112"/>
        <v>132</v>
      </c>
      <c r="S1044" t="str">
        <f t="shared" si="114"/>
        <v>https://gateway-apim-test.vuce.gob.pe/pass-through-https-cert/cp2/tramiteyrectificacion-query/1.0/tramites/escala/1332/documento/64?</v>
      </c>
      <c r="T1044" t="s">
        <v>973</v>
      </c>
      <c r="U1044" t="str">
        <f t="shared" si="113"/>
        <v>https://gateway-apim-test.vuce.gob.pe/pass-through-https-cert/cp2/tramiteyrectificacion-query/1.0/tramites/escala/1332/documento/64?</v>
      </c>
      <c r="V1044" t="s">
        <v>120</v>
      </c>
    </row>
    <row r="1045" spans="2:22" x14ac:dyDescent="0.25">
      <c r="B1045" s="45" t="s">
        <v>927</v>
      </c>
      <c r="C1045" s="45" t="s">
        <v>22</v>
      </c>
      <c r="D1045" s="45" t="s">
        <v>23</v>
      </c>
      <c r="E1045" s="47" t="s">
        <v>936</v>
      </c>
      <c r="F1045" s="45" t="s">
        <v>129</v>
      </c>
      <c r="G1045" s="45" t="s">
        <v>974</v>
      </c>
      <c r="H1045" s="45"/>
      <c r="I1045" s="45" t="s">
        <v>243</v>
      </c>
      <c r="J1045" s="45">
        <v>101</v>
      </c>
      <c r="K1045" s="45" t="s">
        <v>244</v>
      </c>
      <c r="L1045" s="45" t="s">
        <v>133</v>
      </c>
      <c r="M1045" s="45"/>
      <c r="N1045" s="45">
        <v>20100010136</v>
      </c>
      <c r="O1045" s="45" t="str">
        <f t="shared" si="110"/>
        <v>tramiteyrectificacion-query</v>
      </c>
      <c r="P1045" s="45" t="s">
        <v>974</v>
      </c>
      <c r="Q1045" s="46">
        <f t="shared" si="111"/>
        <v>145</v>
      </c>
      <c r="R1045" s="46">
        <f t="shared" si="112"/>
        <v>132</v>
      </c>
      <c r="S1045" t="str">
        <f t="shared" si="114"/>
        <v>https://gateway-apim-test.vuce.gob.pe/pass-through-https-cert/cp2/tramiteyrectificacion-query/1.0/tramites/escala/2240/documento/64?</v>
      </c>
      <c r="T1045" t="s">
        <v>975</v>
      </c>
      <c r="U1045" t="str">
        <f t="shared" si="113"/>
        <v>https://gateway-apim-test.vuce.gob.pe/pass-through-https-cert/cp2/tramiteyrectificacion-query/1.0/tramites/escala/2240/documento/64?</v>
      </c>
      <c r="V1045" t="s">
        <v>120</v>
      </c>
    </row>
    <row r="1046" spans="2:22" x14ac:dyDescent="0.25">
      <c r="B1046" s="45" t="s">
        <v>927</v>
      </c>
      <c r="C1046" s="45" t="s">
        <v>22</v>
      </c>
      <c r="D1046" s="45" t="s">
        <v>23</v>
      </c>
      <c r="E1046" s="47" t="s">
        <v>936</v>
      </c>
      <c r="F1046" s="45" t="s">
        <v>129</v>
      </c>
      <c r="G1046" s="45" t="s">
        <v>974</v>
      </c>
      <c r="H1046" s="45"/>
      <c r="I1046" s="45" t="s">
        <v>243</v>
      </c>
      <c r="J1046" s="45">
        <v>101</v>
      </c>
      <c r="K1046" s="45" t="s">
        <v>244</v>
      </c>
      <c r="L1046" s="45" t="s">
        <v>133</v>
      </c>
      <c r="M1046" s="45"/>
      <c r="N1046" s="45">
        <v>20100010136</v>
      </c>
      <c r="O1046" s="45" t="str">
        <f t="shared" si="110"/>
        <v>tramiteyrectificacion-query</v>
      </c>
      <c r="P1046" s="45" t="s">
        <v>974</v>
      </c>
      <c r="Q1046" s="46">
        <f t="shared" si="111"/>
        <v>145</v>
      </c>
      <c r="R1046" s="46">
        <f t="shared" si="112"/>
        <v>132</v>
      </c>
      <c r="S1046" t="str">
        <f t="shared" si="114"/>
        <v>https://gateway-apim-test.vuce.gob.pe/pass-through-https-cert/cp2/tramiteyrectificacion-query/1.0/tramites/escala/2240/documento/64?</v>
      </c>
      <c r="T1046" t="s">
        <v>975</v>
      </c>
      <c r="U1046" t="str">
        <f t="shared" si="113"/>
        <v>https://gateway-apim-test.vuce.gob.pe/pass-through-https-cert/cp2/tramiteyrectificacion-query/1.0/tramites/escala/2240/documento/64?</v>
      </c>
      <c r="V1046" t="s">
        <v>120</v>
      </c>
    </row>
    <row r="1047" spans="2:22" x14ac:dyDescent="0.25">
      <c r="B1047" s="45" t="s">
        <v>976</v>
      </c>
      <c r="C1047" s="45" t="s">
        <v>22</v>
      </c>
      <c r="D1047" s="45" t="s">
        <v>23</v>
      </c>
      <c r="E1047" s="45" t="s">
        <v>928</v>
      </c>
      <c r="F1047" s="45" t="s">
        <v>129</v>
      </c>
      <c r="G1047" s="45" t="s">
        <v>800</v>
      </c>
      <c r="H1047" s="45"/>
      <c r="I1047" s="45" t="s">
        <v>977</v>
      </c>
      <c r="J1047" s="45">
        <v>104</v>
      </c>
      <c r="K1047" s="45" t="s">
        <v>568</v>
      </c>
      <c r="L1047" s="45" t="s">
        <v>133</v>
      </c>
      <c r="M1047" s="45"/>
      <c r="N1047" s="45">
        <v>20509645150</v>
      </c>
      <c r="O1047" s="45" t="str">
        <f t="shared" si="110"/>
        <v>cambioagenciatripulante-query</v>
      </c>
      <c r="P1047" s="45" t="s">
        <v>800</v>
      </c>
      <c r="Q1047" s="46">
        <f t="shared" si="111"/>
        <v>121</v>
      </c>
      <c r="R1047" s="46">
        <f t="shared" si="112"/>
        <v>121</v>
      </c>
      <c r="S1047" t="str">
        <f>+P1047</f>
        <v>https://gateway-apim-test.vuce.gob.pe/pass-through-https-cert/cp2/cambioagenciatripulante-query/1.0/tripulante/lista/1332</v>
      </c>
      <c r="T1047" t="s">
        <v>800</v>
      </c>
      <c r="U1047" t="str">
        <f t="shared" si="113"/>
        <v>https://gateway-apim-test.vuce.gob.pe/pass-through-https-cert/cp2/cambioagenciatripulante-query/1.0/tripulante/lista/1332</v>
      </c>
      <c r="V1047" t="s">
        <v>32</v>
      </c>
    </row>
    <row r="1048" spans="2:22" x14ac:dyDescent="0.25">
      <c r="B1048" s="45" t="s">
        <v>976</v>
      </c>
      <c r="C1048" s="45" t="s">
        <v>22</v>
      </c>
      <c r="D1048" s="45" t="s">
        <v>23</v>
      </c>
      <c r="E1048" s="45" t="s">
        <v>928</v>
      </c>
      <c r="F1048" s="45" t="s">
        <v>129</v>
      </c>
      <c r="G1048" s="45" t="s">
        <v>263</v>
      </c>
      <c r="H1048" s="45"/>
      <c r="I1048" s="45" t="s">
        <v>977</v>
      </c>
      <c r="J1048" s="45">
        <v>104</v>
      </c>
      <c r="K1048" s="45" t="s">
        <v>568</v>
      </c>
      <c r="L1048" s="45" t="s">
        <v>133</v>
      </c>
      <c r="M1048" s="45"/>
      <c r="N1048" s="45">
        <v>20509645150</v>
      </c>
      <c r="O1048" s="45" t="str">
        <f t="shared" si="110"/>
        <v>comunes-query</v>
      </c>
      <c r="P1048" s="45" t="s">
        <v>263</v>
      </c>
      <c r="Q1048" s="46">
        <f t="shared" si="111"/>
        <v>114</v>
      </c>
      <c r="R1048" s="46">
        <f t="shared" si="112"/>
        <v>101</v>
      </c>
      <c r="S1048" t="str">
        <f>MID(P1048,1,101)</f>
        <v>https://gateway-apim-test.vuce.gob.pe/pass-through-https-cert/cp2/comunes-query/1.0/master/allByCode?</v>
      </c>
      <c r="T1048" t="s">
        <v>264</v>
      </c>
      <c r="U1048" t="str">
        <f t="shared" si="113"/>
        <v>https://gateway-apim-test.vuce.gob.pe/pass-through-https-cert/cp2/comunes-query/1.0/master/allByCode?</v>
      </c>
      <c r="V1048" t="s">
        <v>39</v>
      </c>
    </row>
    <row r="1049" spans="2:22" x14ac:dyDescent="0.25">
      <c r="B1049" s="45" t="s">
        <v>976</v>
      </c>
      <c r="C1049" s="45" t="s">
        <v>22</v>
      </c>
      <c r="D1049" s="45" t="s">
        <v>23</v>
      </c>
      <c r="E1049" s="45" t="s">
        <v>978</v>
      </c>
      <c r="F1049" s="45" t="s">
        <v>129</v>
      </c>
      <c r="G1049" s="45" t="s">
        <v>138</v>
      </c>
      <c r="H1049" s="45"/>
      <c r="I1049" s="45" t="s">
        <v>977</v>
      </c>
      <c r="J1049" s="45">
        <v>104</v>
      </c>
      <c r="K1049" s="45" t="s">
        <v>568</v>
      </c>
      <c r="L1049" s="45" t="s">
        <v>133</v>
      </c>
      <c r="M1049" s="45"/>
      <c r="N1049" s="45">
        <v>20509645150</v>
      </c>
      <c r="O1049" s="45" t="str">
        <f t="shared" si="110"/>
        <v>comunes-query</v>
      </c>
      <c r="P1049" s="45" t="s">
        <v>138</v>
      </c>
      <c r="Q1049" s="46">
        <f t="shared" si="111"/>
        <v>129</v>
      </c>
      <c r="R1049" s="46">
        <f t="shared" si="112"/>
        <v>102</v>
      </c>
      <c r="S1049" t="str">
        <f>MID(P1049,1,102)</f>
        <v>https://gateway-apim-test.vuce.gob.pe/pass-through-https-cert/cp2/comunes-query/1.0/master/findByCode?</v>
      </c>
      <c r="T1049" t="s">
        <v>139</v>
      </c>
      <c r="U1049" t="str">
        <f t="shared" si="113"/>
        <v>https://gateway-apim-test.vuce.gob.pe/pass-through-https-cert/cp2/comunes-query/1.0/master/findByCode?</v>
      </c>
      <c r="V1049" t="s">
        <v>39</v>
      </c>
    </row>
    <row r="1050" spans="2:22" x14ac:dyDescent="0.25">
      <c r="B1050" s="45" t="s">
        <v>976</v>
      </c>
      <c r="C1050" s="45" t="s">
        <v>22</v>
      </c>
      <c r="D1050" s="45" t="s">
        <v>23</v>
      </c>
      <c r="E1050" s="45" t="s">
        <v>978</v>
      </c>
      <c r="F1050" s="45" t="s">
        <v>142</v>
      </c>
      <c r="G1050" s="45" t="s">
        <v>143</v>
      </c>
      <c r="H1050" s="45" t="s">
        <v>979</v>
      </c>
      <c r="I1050" s="45" t="s">
        <v>977</v>
      </c>
      <c r="J1050" s="45">
        <v>104</v>
      </c>
      <c r="K1050" s="45" t="s">
        <v>568</v>
      </c>
      <c r="L1050" s="45" t="s">
        <v>133</v>
      </c>
      <c r="M1050" s="45" t="s">
        <v>145</v>
      </c>
      <c r="N1050" s="45">
        <v>20509645150</v>
      </c>
      <c r="O1050" s="45" t="str">
        <f t="shared" si="110"/>
        <v>gestionduenave-command</v>
      </c>
      <c r="P1050" s="45" t="s">
        <v>143</v>
      </c>
      <c r="Q1050" s="46">
        <f t="shared" si="111"/>
        <v>108</v>
      </c>
      <c r="R1050" s="46">
        <f t="shared" si="112"/>
        <v>108</v>
      </c>
      <c r="S1050" t="str">
        <f>+P1050</f>
        <v>https://gateway-apim-test.vuce.gob.pe/pass-through-https-cert/cp2/gestionduenave-command/1.0/escala-revision</v>
      </c>
      <c r="T1050" t="s">
        <v>143</v>
      </c>
      <c r="U1050" t="str">
        <f t="shared" si="113"/>
        <v>https://gateway-apim-test.vuce.gob.pe/pass-through-https-cert/cp2/gestionduenave-command/1.0/escala-revision</v>
      </c>
      <c r="V1050" t="s">
        <v>146</v>
      </c>
    </row>
    <row r="1051" spans="2:22" x14ac:dyDescent="0.25">
      <c r="B1051" s="45" t="s">
        <v>976</v>
      </c>
      <c r="C1051" s="45" t="s">
        <v>22</v>
      </c>
      <c r="D1051" s="45" t="s">
        <v>23</v>
      </c>
      <c r="E1051" s="45" t="s">
        <v>980</v>
      </c>
      <c r="F1051" s="45" t="s">
        <v>129</v>
      </c>
      <c r="G1051" s="45" t="s">
        <v>148</v>
      </c>
      <c r="H1051" s="45"/>
      <c r="I1051" s="45" t="s">
        <v>977</v>
      </c>
      <c r="J1051" s="45">
        <v>104</v>
      </c>
      <c r="K1051" s="45" t="s">
        <v>568</v>
      </c>
      <c r="L1051" s="45" t="s">
        <v>133</v>
      </c>
      <c r="M1051" s="45"/>
      <c r="N1051" s="45">
        <v>20509645150</v>
      </c>
      <c r="O1051" s="45" t="str">
        <f t="shared" si="110"/>
        <v>gestionduenave-query</v>
      </c>
      <c r="P1051" s="45" t="s">
        <v>148</v>
      </c>
      <c r="Q1051" s="46">
        <f t="shared" si="111"/>
        <v>123</v>
      </c>
      <c r="R1051" s="46">
        <f t="shared" si="112"/>
        <v>108</v>
      </c>
      <c r="S1051" t="str">
        <f>MID(P1051,1,108)</f>
        <v>https://gateway-apim-test.vuce.gob.pe/pass-through-https-cert/cp2/gestionduenave-query/1.0/agency/findByRuc?</v>
      </c>
      <c r="T1051" t="s">
        <v>149</v>
      </c>
      <c r="U1051" t="str">
        <f t="shared" si="113"/>
        <v>https://gateway-apim-test.vuce.gob.pe/pass-through-https-cert/cp2/gestionduenave-query/1.0/agency/findByRuc?</v>
      </c>
      <c r="V1051" t="s">
        <v>72</v>
      </c>
    </row>
    <row r="1052" spans="2:22" x14ac:dyDescent="0.25">
      <c r="B1052" s="45" t="s">
        <v>976</v>
      </c>
      <c r="C1052" s="45" t="s">
        <v>22</v>
      </c>
      <c r="D1052" s="45" t="s">
        <v>23</v>
      </c>
      <c r="E1052" s="45" t="s">
        <v>978</v>
      </c>
      <c r="F1052" s="45" t="s">
        <v>129</v>
      </c>
      <c r="G1052" s="45" t="s">
        <v>148</v>
      </c>
      <c r="H1052" s="45"/>
      <c r="I1052" s="45" t="s">
        <v>977</v>
      </c>
      <c r="J1052" s="45">
        <v>104</v>
      </c>
      <c r="K1052" s="45" t="s">
        <v>568</v>
      </c>
      <c r="L1052" s="45" t="s">
        <v>133</v>
      </c>
      <c r="M1052" s="45"/>
      <c r="N1052" s="45">
        <v>20509645150</v>
      </c>
      <c r="O1052" s="45" t="str">
        <f t="shared" si="110"/>
        <v>gestionduenave-query</v>
      </c>
      <c r="P1052" s="45" t="s">
        <v>148</v>
      </c>
      <c r="Q1052" s="46">
        <f t="shared" si="111"/>
        <v>123</v>
      </c>
      <c r="R1052" s="46">
        <f t="shared" si="112"/>
        <v>108</v>
      </c>
      <c r="S1052" t="str">
        <f>MID(P1052,1,108)</f>
        <v>https://gateway-apim-test.vuce.gob.pe/pass-through-https-cert/cp2/gestionduenave-query/1.0/agency/findByRuc?</v>
      </c>
      <c r="T1052" t="s">
        <v>149</v>
      </c>
      <c r="U1052" t="str">
        <f t="shared" si="113"/>
        <v>https://gateway-apim-test.vuce.gob.pe/pass-through-https-cert/cp2/gestionduenave-query/1.0/agency/findByRuc?</v>
      </c>
      <c r="V1052" t="s">
        <v>72</v>
      </c>
    </row>
    <row r="1053" spans="2:22" x14ac:dyDescent="0.25">
      <c r="B1053" s="45" t="s">
        <v>976</v>
      </c>
      <c r="C1053" s="45" t="s">
        <v>22</v>
      </c>
      <c r="D1053" s="45" t="s">
        <v>23</v>
      </c>
      <c r="E1053" s="45" t="s">
        <v>978</v>
      </c>
      <c r="F1053" s="45" t="s">
        <v>129</v>
      </c>
      <c r="G1053" s="45" t="s">
        <v>857</v>
      </c>
      <c r="H1053" s="45"/>
      <c r="I1053" s="45" t="s">
        <v>977</v>
      </c>
      <c r="J1053" s="45">
        <v>104</v>
      </c>
      <c r="K1053" s="45" t="s">
        <v>568</v>
      </c>
      <c r="L1053" s="45" t="s">
        <v>133</v>
      </c>
      <c r="M1053" s="45"/>
      <c r="N1053" s="45">
        <v>20509645150</v>
      </c>
      <c r="O1053" s="45" t="str">
        <f t="shared" si="110"/>
        <v>gestionduenave-query</v>
      </c>
      <c r="P1053" s="45" t="s">
        <v>857</v>
      </c>
      <c r="Q1053" s="46">
        <f t="shared" si="111"/>
        <v>123</v>
      </c>
      <c r="R1053" s="46">
        <f t="shared" si="112"/>
        <v>108</v>
      </c>
      <c r="S1053" t="str">
        <f>MID(P1053,1,108)</f>
        <v>https://gateway-apim-test.vuce.gob.pe/pass-through-https-cert/cp2/gestionduenave-query/1.0/agency/findByRuc?</v>
      </c>
      <c r="T1053" t="s">
        <v>149</v>
      </c>
      <c r="U1053" t="str">
        <f t="shared" si="113"/>
        <v>https://gateway-apim-test.vuce.gob.pe/pass-through-https-cert/cp2/gestionduenave-query/1.0/agency/findByRuc?</v>
      </c>
      <c r="V1053" t="s">
        <v>72</v>
      </c>
    </row>
    <row r="1054" spans="2:22" x14ac:dyDescent="0.25">
      <c r="B1054" s="45" t="s">
        <v>976</v>
      </c>
      <c r="C1054" s="45" t="s">
        <v>22</v>
      </c>
      <c r="D1054" s="45" t="s">
        <v>23</v>
      </c>
      <c r="E1054" s="45" t="s">
        <v>978</v>
      </c>
      <c r="F1054" s="45" t="s">
        <v>129</v>
      </c>
      <c r="G1054" s="45" t="s">
        <v>307</v>
      </c>
      <c r="H1054" s="45"/>
      <c r="I1054" s="45" t="s">
        <v>977</v>
      </c>
      <c r="J1054" s="45">
        <v>104</v>
      </c>
      <c r="K1054" s="45" t="s">
        <v>568</v>
      </c>
      <c r="L1054" s="45" t="s">
        <v>133</v>
      </c>
      <c r="M1054" s="45"/>
      <c r="N1054" s="45">
        <v>20509645150</v>
      </c>
      <c r="O1054" s="45" t="str">
        <f t="shared" si="110"/>
        <v>gestionduenave-query</v>
      </c>
      <c r="P1054" s="45" t="s">
        <v>307</v>
      </c>
      <c r="Q1054" s="46">
        <f t="shared" si="111"/>
        <v>123</v>
      </c>
      <c r="R1054" s="46">
        <f t="shared" si="112"/>
        <v>108</v>
      </c>
      <c r="S1054" t="str">
        <f>MID(P1054,1,108)</f>
        <v>https://gateway-apim-test.vuce.gob.pe/pass-through-https-cert/cp2/gestionduenave-query/1.0/agency/findByRuc?</v>
      </c>
      <c r="T1054" t="s">
        <v>149</v>
      </c>
      <c r="U1054" t="str">
        <f t="shared" si="113"/>
        <v>https://gateway-apim-test.vuce.gob.pe/pass-through-https-cert/cp2/gestionduenave-query/1.0/agency/findByRuc?</v>
      </c>
      <c r="V1054" t="s">
        <v>72</v>
      </c>
    </row>
    <row r="1055" spans="2:22" x14ac:dyDescent="0.25">
      <c r="B1055" s="45" t="s">
        <v>976</v>
      </c>
      <c r="C1055" s="45" t="s">
        <v>22</v>
      </c>
      <c r="D1055" s="45" t="s">
        <v>23</v>
      </c>
      <c r="E1055" s="45" t="s">
        <v>978</v>
      </c>
      <c r="F1055" s="45" t="s">
        <v>129</v>
      </c>
      <c r="G1055" s="45" t="s">
        <v>315</v>
      </c>
      <c r="H1055" s="45"/>
      <c r="I1055" s="45" t="s">
        <v>977</v>
      </c>
      <c r="J1055" s="45">
        <v>104</v>
      </c>
      <c r="K1055" s="45" t="s">
        <v>568</v>
      </c>
      <c r="L1055" s="45" t="s">
        <v>133</v>
      </c>
      <c r="M1055" s="45"/>
      <c r="N1055" s="45">
        <v>20509645150</v>
      </c>
      <c r="O1055" s="45" t="str">
        <f t="shared" si="110"/>
        <v>gestionduenave-query</v>
      </c>
      <c r="P1055" s="45" t="s">
        <v>315</v>
      </c>
      <c r="Q1055" s="46">
        <f t="shared" si="111"/>
        <v>117</v>
      </c>
      <c r="R1055" s="46">
        <f t="shared" si="112"/>
        <v>104</v>
      </c>
      <c r="S1055" t="str">
        <f>MID(P1055,1,104)</f>
        <v>https://gateway-apim-test.vuce.gob.pe/pass-through-https-cert/cp2/gestionduenave-query/1.0/escalas/1332?</v>
      </c>
      <c r="T1055" t="s">
        <v>316</v>
      </c>
      <c r="U1055" t="str">
        <f t="shared" si="113"/>
        <v>https://gateway-apim-test.vuce.gob.pe/pass-through-https-cert/cp2/gestionduenave-query/1.0/escalas/1332?</v>
      </c>
      <c r="V1055" t="s">
        <v>72</v>
      </c>
    </row>
    <row r="1056" spans="2:22" x14ac:dyDescent="0.25">
      <c r="B1056" s="45" t="s">
        <v>976</v>
      </c>
      <c r="C1056" s="45" t="s">
        <v>22</v>
      </c>
      <c r="D1056" s="45" t="s">
        <v>23</v>
      </c>
      <c r="E1056" s="45" t="s">
        <v>978</v>
      </c>
      <c r="F1056" s="45" t="s">
        <v>129</v>
      </c>
      <c r="G1056" s="45" t="s">
        <v>822</v>
      </c>
      <c r="H1056" s="45"/>
      <c r="I1056" s="45" t="s">
        <v>977</v>
      </c>
      <c r="J1056" s="45">
        <v>104</v>
      </c>
      <c r="K1056" s="45" t="s">
        <v>568</v>
      </c>
      <c r="L1056" s="45" t="s">
        <v>133</v>
      </c>
      <c r="M1056" s="45"/>
      <c r="N1056" s="45">
        <v>20509645150</v>
      </c>
      <c r="O1056" s="45" t="str">
        <f t="shared" si="110"/>
        <v>gestionduenave-query</v>
      </c>
      <c r="P1056" s="45" t="s">
        <v>822</v>
      </c>
      <c r="Q1056" s="46">
        <f t="shared" si="111"/>
        <v>110</v>
      </c>
      <c r="R1056" s="46">
        <f t="shared" si="112"/>
        <v>110</v>
      </c>
      <c r="S1056" t="str">
        <f>+P1056</f>
        <v>https://gateway-apim-test.vuce.gob.pe/pass-through-https-cert/cp2/gestionduenave-query/1.0/escalas/convoy/1332</v>
      </c>
      <c r="T1056" t="s">
        <v>822</v>
      </c>
      <c r="U1056" t="str">
        <f t="shared" si="113"/>
        <v>https://gateway-apim-test.vuce.gob.pe/pass-through-https-cert/cp2/gestionduenave-query/1.0/escalas/convoy/1332</v>
      </c>
      <c r="V1056" t="s">
        <v>72</v>
      </c>
    </row>
    <row r="1057" spans="2:22" x14ac:dyDescent="0.25">
      <c r="B1057" s="45" t="s">
        <v>976</v>
      </c>
      <c r="C1057" s="45" t="s">
        <v>22</v>
      </c>
      <c r="D1057" s="45" t="s">
        <v>23</v>
      </c>
      <c r="E1057" s="45" t="s">
        <v>928</v>
      </c>
      <c r="F1057" s="45" t="s">
        <v>129</v>
      </c>
      <c r="G1057" s="45" t="s">
        <v>947</v>
      </c>
      <c r="H1057" s="45"/>
      <c r="I1057" s="45" t="s">
        <v>977</v>
      </c>
      <c r="J1057" s="45">
        <v>104</v>
      </c>
      <c r="K1057" s="45" t="s">
        <v>568</v>
      </c>
      <c r="L1057" s="45" t="s">
        <v>133</v>
      </c>
      <c r="M1057" s="45"/>
      <c r="N1057" s="45">
        <v>20509645150</v>
      </c>
      <c r="O1057" s="45" t="str">
        <f t="shared" si="110"/>
        <v>gestionduenave-query</v>
      </c>
      <c r="P1057" s="45" t="s">
        <v>947</v>
      </c>
      <c r="Q1057" s="46">
        <f t="shared" si="111"/>
        <v>116</v>
      </c>
      <c r="R1057" s="46">
        <f t="shared" si="112"/>
        <v>116</v>
      </c>
      <c r="S1057" t="str">
        <f>+P1057</f>
        <v>https://gateway-apim-test.vuce.gob.pe/pass-through-https-cert/cp2/gestionduenave-query/1.0/escalas/tipoServicio/1332</v>
      </c>
      <c r="T1057" t="s">
        <v>947</v>
      </c>
      <c r="U1057" t="str">
        <f t="shared" si="113"/>
        <v>https://gateway-apim-test.vuce.gob.pe/pass-through-https-cert/cp2/gestionduenave-query/1.0/escalas/tipoServicio/1332</v>
      </c>
      <c r="V1057" t="s">
        <v>72</v>
      </c>
    </row>
    <row r="1058" spans="2:22" x14ac:dyDescent="0.25">
      <c r="B1058" s="45" t="s">
        <v>976</v>
      </c>
      <c r="C1058" s="45" t="s">
        <v>22</v>
      </c>
      <c r="D1058" s="45" t="s">
        <v>23</v>
      </c>
      <c r="E1058" s="45" t="s">
        <v>978</v>
      </c>
      <c r="F1058" s="45" t="s">
        <v>129</v>
      </c>
      <c r="G1058" s="45" t="s">
        <v>858</v>
      </c>
      <c r="H1058" s="45"/>
      <c r="I1058" s="45" t="s">
        <v>977</v>
      </c>
      <c r="J1058" s="45">
        <v>104</v>
      </c>
      <c r="K1058" s="45" t="s">
        <v>568</v>
      </c>
      <c r="L1058" s="45" t="s">
        <v>133</v>
      </c>
      <c r="M1058" s="45"/>
      <c r="N1058" s="45">
        <v>20509645150</v>
      </c>
      <c r="O1058" s="45" t="str">
        <f t="shared" si="110"/>
        <v>gestionduenave-query</v>
      </c>
      <c r="P1058" s="45" t="s">
        <v>858</v>
      </c>
      <c r="Q1058" s="46">
        <f t="shared" si="111"/>
        <v>149</v>
      </c>
      <c r="R1058" s="46">
        <f t="shared" si="112"/>
        <v>127</v>
      </c>
      <c r="S1058" t="str">
        <f>MID(P1058,1,127)</f>
        <v>https://gateway-apim-test.vuce.gob.pe/pass-through-https-cert/cp2/gestionduenave-query/1.0/escala-seguimientos/escalaId/1332/7?</v>
      </c>
      <c r="T1058" t="s">
        <v>859</v>
      </c>
      <c r="U1058" t="str">
        <f t="shared" si="113"/>
        <v>https://gateway-apim-test.vuce.gob.pe/pass-through-https-cert/cp2/gestionduenave-query/1.0/escala-seguimientos/escalaId/1332/7?</v>
      </c>
      <c r="V1058" t="s">
        <v>72</v>
      </c>
    </row>
    <row r="1059" spans="2:22" x14ac:dyDescent="0.25">
      <c r="B1059" s="45" t="s">
        <v>976</v>
      </c>
      <c r="C1059" s="45" t="s">
        <v>22</v>
      </c>
      <c r="D1059" s="45" t="s">
        <v>23</v>
      </c>
      <c r="E1059" s="45" t="s">
        <v>978</v>
      </c>
      <c r="F1059" s="45" t="s">
        <v>129</v>
      </c>
      <c r="G1059" s="45" t="s">
        <v>339</v>
      </c>
      <c r="H1059" s="45"/>
      <c r="I1059" s="45" t="s">
        <v>977</v>
      </c>
      <c r="J1059" s="45">
        <v>104</v>
      </c>
      <c r="K1059" s="45" t="s">
        <v>568</v>
      </c>
      <c r="L1059" s="45" t="s">
        <v>133</v>
      </c>
      <c r="M1059" s="45"/>
      <c r="N1059" s="45">
        <v>20509645150</v>
      </c>
      <c r="O1059" s="45" t="str">
        <f t="shared" si="110"/>
        <v>gestionduenave-query</v>
      </c>
      <c r="P1059" s="45" t="s">
        <v>339</v>
      </c>
      <c r="Q1059" s="46">
        <f t="shared" si="111"/>
        <v>131</v>
      </c>
      <c r="R1059" s="46">
        <f t="shared" si="112"/>
        <v>118</v>
      </c>
      <c r="S1059" t="str">
        <f>MID(P1059,1,118)</f>
        <v>https://gateway-apim-test.vuce.gob.pe/pass-through-https-cert/cp2/gestionduenave-query/1.0/escala-seguimientos/search?</v>
      </c>
      <c r="T1059" t="s">
        <v>159</v>
      </c>
      <c r="U1059" t="str">
        <f t="shared" si="113"/>
        <v>https://gateway-apim-test.vuce.gob.pe/pass-through-https-cert/cp2/gestionduenave-query/1.0/escala-seguimientos/search?</v>
      </c>
      <c r="V1059" t="s">
        <v>72</v>
      </c>
    </row>
    <row r="1060" spans="2:22" x14ac:dyDescent="0.25">
      <c r="B1060" s="45" t="s">
        <v>976</v>
      </c>
      <c r="C1060" s="45" t="s">
        <v>22</v>
      </c>
      <c r="D1060" s="45" t="s">
        <v>23</v>
      </c>
      <c r="E1060" s="45" t="s">
        <v>980</v>
      </c>
      <c r="F1060" s="45" t="s">
        <v>129</v>
      </c>
      <c r="G1060" s="45" t="s">
        <v>981</v>
      </c>
      <c r="H1060" s="45"/>
      <c r="I1060" s="45" t="s">
        <v>977</v>
      </c>
      <c r="J1060" s="45">
        <v>104</v>
      </c>
      <c r="K1060" s="45" t="s">
        <v>568</v>
      </c>
      <c r="L1060" s="45" t="s">
        <v>133</v>
      </c>
      <c r="M1060" s="45"/>
      <c r="N1060" s="45">
        <v>20509645150</v>
      </c>
      <c r="O1060" s="45" t="str">
        <f t="shared" si="110"/>
        <v>gestionduenave-query</v>
      </c>
      <c r="P1060" s="45" t="s">
        <v>981</v>
      </c>
      <c r="Q1060" s="46">
        <f t="shared" si="111"/>
        <v>146</v>
      </c>
      <c r="R1060" s="46">
        <f t="shared" si="112"/>
        <v>118</v>
      </c>
      <c r="S1060" t="str">
        <f>MID(P1060,1,118)</f>
        <v>https://gateway-apim-test.vuce.gob.pe/pass-through-https-cert/cp2/gestionduenave-query/1.0/escala-seguimientos/search?</v>
      </c>
      <c r="T1060" t="s">
        <v>159</v>
      </c>
      <c r="U1060" t="str">
        <f t="shared" si="113"/>
        <v>https://gateway-apim-test.vuce.gob.pe/pass-through-https-cert/cp2/gestionduenave-query/1.0/escala-seguimientos/search?</v>
      </c>
      <c r="V1060" t="s">
        <v>72</v>
      </c>
    </row>
    <row r="1061" spans="2:22" x14ac:dyDescent="0.25">
      <c r="B1061" s="45" t="s">
        <v>976</v>
      </c>
      <c r="C1061" s="45" t="s">
        <v>22</v>
      </c>
      <c r="D1061" s="45" t="s">
        <v>23</v>
      </c>
      <c r="E1061" s="45" t="s">
        <v>928</v>
      </c>
      <c r="F1061" s="45" t="s">
        <v>129</v>
      </c>
      <c r="G1061" s="45" t="s">
        <v>823</v>
      </c>
      <c r="H1061" s="45"/>
      <c r="I1061" s="45" t="s">
        <v>977</v>
      </c>
      <c r="J1061" s="45">
        <v>104</v>
      </c>
      <c r="K1061" s="45" t="s">
        <v>568</v>
      </c>
      <c r="L1061" s="45" t="s">
        <v>133</v>
      </c>
      <c r="M1061" s="45"/>
      <c r="N1061" s="45">
        <v>20509645150</v>
      </c>
      <c r="O1061" s="45" t="str">
        <f t="shared" si="110"/>
        <v>gestionduenave-query</v>
      </c>
      <c r="P1061" s="45" t="s">
        <v>823</v>
      </c>
      <c r="Q1061" s="46">
        <f t="shared" si="111"/>
        <v>156</v>
      </c>
      <c r="R1061" s="46">
        <f t="shared" si="112"/>
        <v>111</v>
      </c>
      <c r="S1061" t="str">
        <f>MID(P1061,1,111)</f>
        <v>https://gateway-apim-test.vuce.gob.pe/pass-through-https-cert/cp2/gestionduenave-query/1.0/pasajero/lista/1332?</v>
      </c>
      <c r="T1061" t="s">
        <v>824</v>
      </c>
      <c r="U1061" t="str">
        <f t="shared" si="113"/>
        <v>https://gateway-apim-test.vuce.gob.pe/pass-through-https-cert/cp2/gestionduenave-query/1.0/pasajero/lista/1332?</v>
      </c>
      <c r="V1061" t="s">
        <v>72</v>
      </c>
    </row>
    <row r="1062" spans="2:22" x14ac:dyDescent="0.25">
      <c r="B1062" s="45" t="s">
        <v>976</v>
      </c>
      <c r="C1062" s="45" t="s">
        <v>22</v>
      </c>
      <c r="D1062" s="45" t="s">
        <v>23</v>
      </c>
      <c r="E1062" s="45" t="s">
        <v>928</v>
      </c>
      <c r="F1062" s="45" t="s">
        <v>129</v>
      </c>
      <c r="G1062" s="45" t="s">
        <v>948</v>
      </c>
      <c r="H1062" s="45"/>
      <c r="I1062" s="45" t="s">
        <v>977</v>
      </c>
      <c r="J1062" s="45">
        <v>104</v>
      </c>
      <c r="K1062" s="45" t="s">
        <v>568</v>
      </c>
      <c r="L1062" s="45" t="s">
        <v>133</v>
      </c>
      <c r="M1062" s="45"/>
      <c r="N1062" s="45">
        <v>20509645150</v>
      </c>
      <c r="O1062" s="45" t="str">
        <f t="shared" si="110"/>
        <v>gestionduenave-query</v>
      </c>
      <c r="P1062" s="45" t="s">
        <v>948</v>
      </c>
      <c r="Q1062" s="46">
        <f t="shared" si="111"/>
        <v>128</v>
      </c>
      <c r="R1062" s="46">
        <f t="shared" si="112"/>
        <v>115</v>
      </c>
      <c r="S1062" t="str">
        <f>MID(P1062,1,115)</f>
        <v>https://gateway-apim-test.vuce.gob.pe/pass-through-https-cert/cp2/gestionduenave-query/1.0/solicitud-despacho/1332?</v>
      </c>
      <c r="T1062" t="s">
        <v>949</v>
      </c>
      <c r="U1062" t="str">
        <f t="shared" si="113"/>
        <v>https://gateway-apim-test.vuce.gob.pe/pass-through-https-cert/cp2/gestionduenave-query/1.0/solicitud-despacho/1332?</v>
      </c>
      <c r="V1062" t="s">
        <v>72</v>
      </c>
    </row>
    <row r="1063" spans="2:22" x14ac:dyDescent="0.25">
      <c r="B1063" s="45" t="s">
        <v>976</v>
      </c>
      <c r="C1063" s="45" t="s">
        <v>22</v>
      </c>
      <c r="D1063" s="45" t="s">
        <v>23</v>
      </c>
      <c r="E1063" s="45" t="s">
        <v>928</v>
      </c>
      <c r="F1063" s="45" t="s">
        <v>129</v>
      </c>
      <c r="G1063" s="45" t="s">
        <v>950</v>
      </c>
      <c r="H1063" s="45"/>
      <c r="I1063" s="45" t="s">
        <v>977</v>
      </c>
      <c r="J1063" s="45">
        <v>104</v>
      </c>
      <c r="K1063" s="45" t="s">
        <v>568</v>
      </c>
      <c r="L1063" s="45" t="s">
        <v>133</v>
      </c>
      <c r="M1063" s="45"/>
      <c r="N1063" s="45">
        <v>20509645150</v>
      </c>
      <c r="O1063" s="45" t="str">
        <f t="shared" si="110"/>
        <v>gestionduenave-query</v>
      </c>
      <c r="P1063" s="45" t="s">
        <v>950</v>
      </c>
      <c r="Q1063" s="46">
        <f t="shared" si="111"/>
        <v>148</v>
      </c>
      <c r="R1063" s="46">
        <f t="shared" si="112"/>
        <v>135</v>
      </c>
      <c r="S1063" t="str">
        <f>MID(P1063,1,135)</f>
        <v>https://gateway-apim-test.vuce.gob.pe/pass-through-https-cert/cp2/gestionduenave-query/1.0/supervision-due/validar-documentos-vencidos?</v>
      </c>
      <c r="T1063" t="s">
        <v>951</v>
      </c>
      <c r="U1063" t="str">
        <f t="shared" si="113"/>
        <v>https://gateway-apim-test.vuce.gob.pe/pass-through-https-cert/cp2/gestionduenave-query/1.0/supervision-due/validar-documentos-vencidos?</v>
      </c>
      <c r="V1063" t="s">
        <v>72</v>
      </c>
    </row>
    <row r="1064" spans="2:22" x14ac:dyDescent="0.25">
      <c r="B1064" s="45" t="s">
        <v>976</v>
      </c>
      <c r="C1064" s="45" t="s">
        <v>22</v>
      </c>
      <c r="D1064" s="45" t="s">
        <v>23</v>
      </c>
      <c r="E1064" s="45" t="s">
        <v>928</v>
      </c>
      <c r="F1064" s="45" t="s">
        <v>129</v>
      </c>
      <c r="G1064" s="45" t="s">
        <v>952</v>
      </c>
      <c r="H1064" s="45"/>
      <c r="I1064" s="45" t="s">
        <v>977</v>
      </c>
      <c r="J1064" s="45">
        <v>104</v>
      </c>
      <c r="K1064" s="45" t="s">
        <v>568</v>
      </c>
      <c r="L1064" s="45" t="s">
        <v>133</v>
      </c>
      <c r="M1064" s="45"/>
      <c r="N1064" s="45">
        <v>20509645150</v>
      </c>
      <c r="O1064" s="45" t="str">
        <f t="shared" si="110"/>
        <v>gestionduenave-query</v>
      </c>
      <c r="P1064" s="45" t="s">
        <v>952</v>
      </c>
      <c r="Q1064" s="46">
        <f t="shared" si="111"/>
        <v>120</v>
      </c>
      <c r="R1064" s="46">
        <f t="shared" si="112"/>
        <v>107</v>
      </c>
      <c r="S1064" t="str">
        <f>MID(P1064,1,107)</f>
        <v>https://gateway-apim-test.vuce.gob.pe/pass-through-https-cert/cp2/gestionduenave-query/1.0/tripulante/1332?</v>
      </c>
      <c r="T1064" t="s">
        <v>953</v>
      </c>
      <c r="U1064" t="str">
        <f t="shared" si="113"/>
        <v>https://gateway-apim-test.vuce.gob.pe/pass-through-https-cert/cp2/gestionduenave-query/1.0/tripulante/1332?</v>
      </c>
      <c r="V1064" t="s">
        <v>72</v>
      </c>
    </row>
    <row r="1065" spans="2:22" x14ac:dyDescent="0.25">
      <c r="B1065" s="45" t="s">
        <v>976</v>
      </c>
      <c r="C1065" s="45" t="s">
        <v>22</v>
      </c>
      <c r="D1065" s="45" t="s">
        <v>23</v>
      </c>
      <c r="E1065" s="45" t="s">
        <v>978</v>
      </c>
      <c r="F1065" s="45" t="s">
        <v>163</v>
      </c>
      <c r="G1065" s="45" t="s">
        <v>164</v>
      </c>
      <c r="H1065" s="45" t="s">
        <v>982</v>
      </c>
      <c r="I1065" s="45" t="s">
        <v>977</v>
      </c>
      <c r="J1065" s="45">
        <v>104</v>
      </c>
      <c r="K1065" s="45" t="s">
        <v>568</v>
      </c>
      <c r="L1065" s="45" t="s">
        <v>133</v>
      </c>
      <c r="M1065" s="45" t="s">
        <v>145</v>
      </c>
      <c r="N1065" s="45">
        <v>20509645150</v>
      </c>
      <c r="O1065" s="45" t="str">
        <f t="shared" si="110"/>
        <v>processdue</v>
      </c>
      <c r="P1065" s="45" t="s">
        <v>164</v>
      </c>
      <c r="Q1065" s="46">
        <f t="shared" si="111"/>
        <v>93</v>
      </c>
      <c r="R1065" s="46">
        <f t="shared" si="112"/>
        <v>93</v>
      </c>
      <c r="S1065" t="str">
        <f>+P1065</f>
        <v>https://gateway-apim-test.vuce.gob.pe/pass-through-https-cert/cp2/processdue/1.0/camunda/init</v>
      </c>
      <c r="T1065" t="s">
        <v>164</v>
      </c>
      <c r="U1065" t="str">
        <f t="shared" si="113"/>
        <v>https://gateway-apim-test.vuce.gob.pe/pass-through-https-cert/cp2/processdue/1.0/camunda/init</v>
      </c>
      <c r="V1065" t="s">
        <v>94</v>
      </c>
    </row>
    <row r="1066" spans="2:22" x14ac:dyDescent="0.25">
      <c r="B1066" s="45" t="s">
        <v>976</v>
      </c>
      <c r="C1066" s="45" t="s">
        <v>22</v>
      </c>
      <c r="D1066" s="45" t="s">
        <v>23</v>
      </c>
      <c r="E1066" s="45" t="s">
        <v>928</v>
      </c>
      <c r="F1066" s="45" t="s">
        <v>129</v>
      </c>
      <c r="G1066" s="45" t="s">
        <v>959</v>
      </c>
      <c r="H1066" s="45"/>
      <c r="I1066" s="45" t="s">
        <v>977</v>
      </c>
      <c r="J1066" s="45">
        <v>104</v>
      </c>
      <c r="K1066" s="45" t="s">
        <v>568</v>
      </c>
      <c r="L1066" s="45" t="s">
        <v>133</v>
      </c>
      <c r="M1066" s="45"/>
      <c r="N1066" s="45">
        <v>20509645150</v>
      </c>
      <c r="O1066" s="45" t="str">
        <f t="shared" si="110"/>
        <v>sp-pagos</v>
      </c>
      <c r="P1066" s="45" t="s">
        <v>959</v>
      </c>
      <c r="Q1066" s="46">
        <f t="shared" si="111"/>
        <v>111</v>
      </c>
      <c r="R1066" s="46">
        <f t="shared" si="112"/>
        <v>97</v>
      </c>
      <c r="S1066" t="str">
        <f>MID(P1066,1,97)</f>
        <v>https://gateway-apim-test.vuce.gob.pe/pass-through-https-cert/cp2/sp-pagos/1.0/ordenes-pago/1332?</v>
      </c>
      <c r="T1066" t="s">
        <v>835</v>
      </c>
      <c r="U1066" t="str">
        <f t="shared" si="113"/>
        <v>https://gateway-apim-test.vuce.gob.pe/pass-through-https-cert/cp2/sp-pagos/1.0/ordenes-pago/1332?</v>
      </c>
      <c r="V1066" t="s">
        <v>100</v>
      </c>
    </row>
    <row r="1067" spans="2:22" x14ac:dyDescent="0.25">
      <c r="B1067" s="45" t="s">
        <v>976</v>
      </c>
      <c r="C1067" s="45" t="s">
        <v>22</v>
      </c>
      <c r="D1067" s="45" t="s">
        <v>23</v>
      </c>
      <c r="E1067" s="45" t="s">
        <v>928</v>
      </c>
      <c r="F1067" s="45" t="s">
        <v>129</v>
      </c>
      <c r="G1067" s="45" t="s">
        <v>972</v>
      </c>
      <c r="H1067" s="45"/>
      <c r="I1067" s="45" t="s">
        <v>977</v>
      </c>
      <c r="J1067" s="45">
        <v>104</v>
      </c>
      <c r="K1067" s="45" t="s">
        <v>568</v>
      </c>
      <c r="L1067" s="45" t="s">
        <v>133</v>
      </c>
      <c r="M1067" s="45"/>
      <c r="N1067" s="45">
        <v>20509645150</v>
      </c>
      <c r="O1067" s="45" t="str">
        <f t="shared" si="110"/>
        <v>tramiteyrectificacion-query</v>
      </c>
      <c r="P1067" s="45" t="s">
        <v>972</v>
      </c>
      <c r="Q1067" s="46">
        <f t="shared" si="111"/>
        <v>145</v>
      </c>
      <c r="R1067" s="46">
        <f t="shared" si="112"/>
        <v>132</v>
      </c>
      <c r="S1067" t="str">
        <f>MID(P1067,1,132)</f>
        <v>https://gateway-apim-test.vuce.gob.pe/pass-through-https-cert/cp2/tramiteyrectificacion-query/1.0/tramites/escala/1332/documento/64?</v>
      </c>
      <c r="T1067" t="s">
        <v>973</v>
      </c>
      <c r="U1067" t="str">
        <f t="shared" si="113"/>
        <v>https://gateway-apim-test.vuce.gob.pe/pass-through-https-cert/cp2/tramiteyrectificacion-query/1.0/tramites/escala/1332/documento/64?</v>
      </c>
      <c r="V1067" t="s">
        <v>120</v>
      </c>
    </row>
    <row r="1068" spans="2:22" x14ac:dyDescent="0.25">
      <c r="B1068" s="45" t="s">
        <v>976</v>
      </c>
      <c r="C1068" s="45" t="s">
        <v>22</v>
      </c>
      <c r="D1068" s="45" t="s">
        <v>23</v>
      </c>
      <c r="E1068" s="45" t="s">
        <v>978</v>
      </c>
      <c r="F1068" s="45" t="s">
        <v>129</v>
      </c>
      <c r="G1068" s="45" t="s">
        <v>972</v>
      </c>
      <c r="H1068" s="45"/>
      <c r="I1068" s="45" t="s">
        <v>977</v>
      </c>
      <c r="J1068" s="45">
        <v>104</v>
      </c>
      <c r="K1068" s="45" t="s">
        <v>568</v>
      </c>
      <c r="L1068" s="45" t="s">
        <v>133</v>
      </c>
      <c r="M1068" s="45"/>
      <c r="N1068" s="45">
        <v>20509645150</v>
      </c>
      <c r="O1068" s="45" t="str">
        <f t="shared" si="110"/>
        <v>tramiteyrectificacion-query</v>
      </c>
      <c r="P1068" s="45" t="s">
        <v>972</v>
      </c>
      <c r="Q1068" s="46">
        <f t="shared" si="111"/>
        <v>145</v>
      </c>
      <c r="R1068" s="46">
        <f t="shared" si="112"/>
        <v>132</v>
      </c>
      <c r="S1068" t="str">
        <f>MID(P1068,1,132)</f>
        <v>https://gateway-apim-test.vuce.gob.pe/pass-through-https-cert/cp2/tramiteyrectificacion-query/1.0/tramites/escala/1332/documento/64?</v>
      </c>
      <c r="T1068" t="s">
        <v>973</v>
      </c>
      <c r="U1068" t="str">
        <f t="shared" si="113"/>
        <v>https://gateway-apim-test.vuce.gob.pe/pass-through-https-cert/cp2/tramiteyrectificacion-query/1.0/tramites/escala/1332/documento/64?</v>
      </c>
      <c r="V1068" t="s">
        <v>120</v>
      </c>
    </row>
    <row r="1069" spans="2:22" x14ac:dyDescent="0.25">
      <c r="B1069" s="45" t="s">
        <v>983</v>
      </c>
      <c r="C1069" s="45" t="s">
        <v>22</v>
      </c>
      <c r="D1069" s="45" t="s">
        <v>23</v>
      </c>
      <c r="E1069" s="45" t="s">
        <v>984</v>
      </c>
      <c r="F1069" s="45" t="s">
        <v>61</v>
      </c>
      <c r="G1069" s="45" t="s">
        <v>985</v>
      </c>
      <c r="H1069" s="45" t="s">
        <v>27</v>
      </c>
      <c r="I1069" s="45" t="s">
        <v>986</v>
      </c>
      <c r="J1069" s="45">
        <v>101</v>
      </c>
      <c r="K1069" s="45" t="s">
        <v>29</v>
      </c>
      <c r="L1069" s="45" t="s">
        <v>30</v>
      </c>
      <c r="M1069" s="45" t="s">
        <v>987</v>
      </c>
      <c r="N1069" s="45">
        <v>20100010136</v>
      </c>
      <c r="O1069" s="45" t="str">
        <f t="shared" si="110"/>
        <v>cambioagenciatripulante-command</v>
      </c>
      <c r="P1069" s="45" t="s">
        <v>985</v>
      </c>
      <c r="Q1069" s="46">
        <f t="shared" si="111"/>
        <v>141</v>
      </c>
      <c r="R1069" s="46">
        <f t="shared" si="112"/>
        <v>141</v>
      </c>
      <c r="S1069" t="str">
        <f>+P1069</f>
        <v xml:space="preserve"> https://gateway-apim-test.vuce.gob.pe/pass-through-https-cert/cp2/cambioagenciatripulante-command/1.0/libretaembarque/cargaMasivaTripulante </v>
      </c>
      <c r="T1069" t="s">
        <v>985</v>
      </c>
      <c r="U1069" t="str">
        <f t="shared" si="113"/>
        <v>https://gateway-apim-test.vuce.gob.pe/pass-through-https-cert/cp2/cambioagenciatripulante-command/1.0/libretaembarque/cargaMasivaTripulante</v>
      </c>
      <c r="V1069" t="s">
        <v>636</v>
      </c>
    </row>
    <row r="1070" spans="2:22" x14ac:dyDescent="0.25">
      <c r="B1070" s="45" t="s">
        <v>983</v>
      </c>
      <c r="C1070" s="45" t="s">
        <v>22</v>
      </c>
      <c r="D1070" s="45" t="s">
        <v>23</v>
      </c>
      <c r="E1070" s="45" t="s">
        <v>988</v>
      </c>
      <c r="F1070" s="45" t="s">
        <v>61</v>
      </c>
      <c r="G1070" s="45" t="s">
        <v>989</v>
      </c>
      <c r="H1070" s="45" t="s">
        <v>27</v>
      </c>
      <c r="I1070" s="45" t="s">
        <v>986</v>
      </c>
      <c r="J1070" s="45">
        <v>101</v>
      </c>
      <c r="K1070" s="45" t="s">
        <v>29</v>
      </c>
      <c r="L1070" s="45" t="s">
        <v>30</v>
      </c>
      <c r="M1070" s="45" t="s">
        <v>990</v>
      </c>
      <c r="N1070" s="45">
        <v>20100010136</v>
      </c>
      <c r="O1070" s="45" t="str">
        <f t="shared" si="110"/>
        <v>cambioagenciatripulante-command</v>
      </c>
      <c r="P1070" s="45" t="s">
        <v>989</v>
      </c>
      <c r="Q1070" s="46">
        <f t="shared" si="111"/>
        <v>129</v>
      </c>
      <c r="R1070" s="46">
        <f t="shared" si="112"/>
        <v>129</v>
      </c>
      <c r="S1070" t="str">
        <f>+P1070</f>
        <v xml:space="preserve"> https://gateway-apim-test.vuce.gob.pe/pass-through-https-cert/cp2/cambioagenciatripulante-command/1.0/libretaembarque/documento </v>
      </c>
      <c r="T1070" t="s">
        <v>989</v>
      </c>
      <c r="U1070" t="str">
        <f t="shared" si="113"/>
        <v>https://gateway-apim-test.vuce.gob.pe/pass-through-https-cert/cp2/cambioagenciatripulante-command/1.0/libretaembarque/documento</v>
      </c>
      <c r="V1070" t="s">
        <v>636</v>
      </c>
    </row>
    <row r="1071" spans="2:22" x14ac:dyDescent="0.25">
      <c r="B1071" s="45" t="s">
        <v>983</v>
      </c>
      <c r="C1071" s="45" t="s">
        <v>22</v>
      </c>
      <c r="D1071" s="45" t="s">
        <v>23</v>
      </c>
      <c r="E1071" s="45" t="s">
        <v>991</v>
      </c>
      <c r="F1071" s="45" t="s">
        <v>25</v>
      </c>
      <c r="G1071" s="45" t="s">
        <v>992</v>
      </c>
      <c r="H1071" s="45" t="s">
        <v>27</v>
      </c>
      <c r="I1071" s="45" t="s">
        <v>993</v>
      </c>
      <c r="J1071" s="45">
        <v>101</v>
      </c>
      <c r="K1071" s="45" t="s">
        <v>29</v>
      </c>
      <c r="L1071" s="45" t="s">
        <v>30</v>
      </c>
      <c r="M1071" s="45" t="s">
        <v>31</v>
      </c>
      <c r="N1071" s="45">
        <v>20100010136</v>
      </c>
      <c r="O1071" s="45" t="str">
        <f t="shared" si="110"/>
        <v>cambioagenciatripulante-query</v>
      </c>
      <c r="P1071" s="45" t="s">
        <v>992</v>
      </c>
      <c r="Q1071" s="46">
        <f t="shared" si="111"/>
        <v>122</v>
      </c>
      <c r="R1071" s="46">
        <f t="shared" si="112"/>
        <v>102</v>
      </c>
      <c r="S1071" t="str">
        <f>MID(P1071,1,102)</f>
        <v xml:space="preserve"> https://gateway-apim-test.vuce.gob.pe/pass-through-https-cert/cp2/cambioagenciatripulante-query/1.0/e</v>
      </c>
      <c r="T1071" t="s">
        <v>994</v>
      </c>
      <c r="U1071" t="str">
        <f t="shared" si="113"/>
        <v>https://gateway-apim-test.vuce.gob.pe/pass-through-https-cert/cp2/cambioagenciatripulante-query/1.0/e</v>
      </c>
      <c r="V1071" t="s">
        <v>32</v>
      </c>
    </row>
    <row r="1072" spans="2:22" x14ac:dyDescent="0.25">
      <c r="B1072" s="45" t="s">
        <v>983</v>
      </c>
      <c r="C1072" s="45" t="s">
        <v>22</v>
      </c>
      <c r="D1072" s="45" t="s">
        <v>23</v>
      </c>
      <c r="E1072" s="45" t="s">
        <v>995</v>
      </c>
      <c r="F1072" s="45" t="s">
        <v>25</v>
      </c>
      <c r="G1072" s="45" t="s">
        <v>992</v>
      </c>
      <c r="H1072" s="45" t="s">
        <v>27</v>
      </c>
      <c r="I1072" s="45" t="s">
        <v>986</v>
      </c>
      <c r="J1072" s="45">
        <v>101</v>
      </c>
      <c r="K1072" s="45" t="s">
        <v>29</v>
      </c>
      <c r="L1072" s="45" t="s">
        <v>30</v>
      </c>
      <c r="M1072" s="45" t="s">
        <v>31</v>
      </c>
      <c r="N1072" s="45">
        <v>20100010136</v>
      </c>
      <c r="O1072" s="45" t="str">
        <f t="shared" si="110"/>
        <v>cambioagenciatripulante-query</v>
      </c>
      <c r="P1072" s="45" t="s">
        <v>992</v>
      </c>
      <c r="Q1072" s="46">
        <f t="shared" si="111"/>
        <v>122</v>
      </c>
      <c r="R1072" s="46">
        <f t="shared" si="112"/>
        <v>122</v>
      </c>
      <c r="S1072" t="str">
        <f>+P1072</f>
        <v xml:space="preserve"> https://gateway-apim-test.vuce.gob.pe/pass-through-https-cert/cp2/cambioagenciatripulante-query/1.0/efectopersonal/lista </v>
      </c>
      <c r="T1072" t="s">
        <v>992</v>
      </c>
      <c r="U1072" t="str">
        <f t="shared" si="113"/>
        <v>https://gateway-apim-test.vuce.gob.pe/pass-through-https-cert/cp2/cambioagenciatripulante-query/1.0/efectopersonal/lista</v>
      </c>
      <c r="V1072" t="s">
        <v>32</v>
      </c>
    </row>
    <row r="1073" spans="2:22" x14ac:dyDescent="0.25">
      <c r="B1073" s="45" t="s">
        <v>983</v>
      </c>
      <c r="C1073" s="45" t="s">
        <v>22</v>
      </c>
      <c r="D1073" s="45" t="s">
        <v>23</v>
      </c>
      <c r="E1073" s="45" t="s">
        <v>996</v>
      </c>
      <c r="F1073" s="45" t="s">
        <v>25</v>
      </c>
      <c r="G1073" s="45" t="s">
        <v>992</v>
      </c>
      <c r="H1073" s="45" t="s">
        <v>27</v>
      </c>
      <c r="I1073" s="45" t="s">
        <v>986</v>
      </c>
      <c r="J1073" s="45">
        <v>101</v>
      </c>
      <c r="K1073" s="45" t="s">
        <v>29</v>
      </c>
      <c r="L1073" s="45" t="s">
        <v>30</v>
      </c>
      <c r="M1073" s="45" t="s">
        <v>31</v>
      </c>
      <c r="N1073" s="45">
        <v>20100010136</v>
      </c>
      <c r="O1073" s="45" t="str">
        <f t="shared" si="110"/>
        <v>cambioagenciatripulante-query</v>
      </c>
      <c r="P1073" s="45" t="s">
        <v>992</v>
      </c>
      <c r="Q1073" s="46">
        <f t="shared" si="111"/>
        <v>122</v>
      </c>
      <c r="R1073" s="46">
        <f t="shared" si="112"/>
        <v>102</v>
      </c>
      <c r="S1073" t="str">
        <f>MID(P1073,1,102)</f>
        <v xml:space="preserve"> https://gateway-apim-test.vuce.gob.pe/pass-through-https-cert/cp2/cambioagenciatripulante-query/1.0/e</v>
      </c>
      <c r="T1073" t="s">
        <v>994</v>
      </c>
      <c r="U1073" t="str">
        <f t="shared" si="113"/>
        <v>https://gateway-apim-test.vuce.gob.pe/pass-through-https-cert/cp2/cambioagenciatripulante-query/1.0/e</v>
      </c>
      <c r="V1073" t="s">
        <v>32</v>
      </c>
    </row>
    <row r="1074" spans="2:22" x14ac:dyDescent="0.25">
      <c r="B1074" s="45" t="s">
        <v>983</v>
      </c>
      <c r="C1074" s="45" t="s">
        <v>22</v>
      </c>
      <c r="D1074" s="45" t="s">
        <v>23</v>
      </c>
      <c r="E1074" s="45" t="s">
        <v>997</v>
      </c>
      <c r="F1074" s="45" t="s">
        <v>25</v>
      </c>
      <c r="G1074" s="45" t="s">
        <v>998</v>
      </c>
      <c r="H1074" s="45" t="s">
        <v>27</v>
      </c>
      <c r="I1074" s="45" t="s">
        <v>986</v>
      </c>
      <c r="J1074" s="45">
        <v>101</v>
      </c>
      <c r="K1074" s="45" t="s">
        <v>29</v>
      </c>
      <c r="L1074" s="45" t="s">
        <v>30</v>
      </c>
      <c r="M1074" s="45" t="s">
        <v>31</v>
      </c>
      <c r="N1074" s="45">
        <v>20100010136</v>
      </c>
      <c r="O1074" s="45" t="str">
        <f t="shared" si="110"/>
        <v>cambioagenciatripulante-query</v>
      </c>
      <c r="P1074" s="45" t="s">
        <v>998</v>
      </c>
      <c r="Q1074" s="46">
        <f t="shared" si="111"/>
        <v>140</v>
      </c>
      <c r="R1074" s="46">
        <f t="shared" si="112"/>
        <v>140</v>
      </c>
      <c r="S1074" t="str">
        <f t="shared" ref="S1074:S1080" si="115">+P1074</f>
        <v xml:space="preserve"> https://gateway-apim-test.vuce.gob.pe/pass-through-https-cert/cp2/cambioagenciatripulante-query/1.0/libretaembarque/files/tripulantes.xlsx </v>
      </c>
      <c r="T1074" t="s">
        <v>998</v>
      </c>
      <c r="U1074" t="str">
        <f t="shared" si="113"/>
        <v>https://gateway-apim-test.vuce.gob.pe/pass-through-https-cert/cp2/cambioagenciatripulante-query/1.0/libretaembarque/files/tripulantes.xlsx</v>
      </c>
      <c r="V1074" t="s">
        <v>32</v>
      </c>
    </row>
    <row r="1075" spans="2:22" x14ac:dyDescent="0.25">
      <c r="B1075" s="45" t="s">
        <v>983</v>
      </c>
      <c r="C1075" s="45" t="s">
        <v>22</v>
      </c>
      <c r="D1075" s="45" t="s">
        <v>23</v>
      </c>
      <c r="E1075" s="45" t="s">
        <v>991</v>
      </c>
      <c r="F1075" s="45" t="s">
        <v>25</v>
      </c>
      <c r="G1075" s="45" t="s">
        <v>999</v>
      </c>
      <c r="H1075" s="45" t="s">
        <v>27</v>
      </c>
      <c r="I1075" s="45" t="s">
        <v>993</v>
      </c>
      <c r="J1075" s="45">
        <v>101</v>
      </c>
      <c r="K1075" s="45" t="s">
        <v>29</v>
      </c>
      <c r="L1075" s="45" t="s">
        <v>30</v>
      </c>
      <c r="M1075" s="45" t="s">
        <v>31</v>
      </c>
      <c r="N1075" s="45">
        <v>20100010136</v>
      </c>
      <c r="O1075" s="45" t="str">
        <f t="shared" si="110"/>
        <v>cambioagenciatripulante-query</v>
      </c>
      <c r="P1075" s="45" t="s">
        <v>999</v>
      </c>
      <c r="Q1075" s="46">
        <f t="shared" si="111"/>
        <v>128</v>
      </c>
      <c r="R1075" s="46">
        <f t="shared" si="112"/>
        <v>128</v>
      </c>
      <c r="S1075" t="str">
        <f t="shared" si="115"/>
        <v xml:space="preserve"> https://gateway-apim-test.vuce.gob.pe/pass-through-https-cert/cp2/cambioagenciatripulante-query/1.0/listatripulante/lista/2227 </v>
      </c>
      <c r="T1075" t="s">
        <v>999</v>
      </c>
      <c r="U1075" t="str">
        <f t="shared" si="113"/>
        <v>https://gateway-apim-test.vuce.gob.pe/pass-through-https-cert/cp2/cambioagenciatripulante-query/1.0/listatripulante/lista/2227</v>
      </c>
      <c r="V1075" t="s">
        <v>32</v>
      </c>
    </row>
    <row r="1076" spans="2:22" x14ac:dyDescent="0.25">
      <c r="B1076" s="45" t="s">
        <v>983</v>
      </c>
      <c r="C1076" s="45" t="s">
        <v>22</v>
      </c>
      <c r="D1076" s="45" t="s">
        <v>23</v>
      </c>
      <c r="E1076" s="45" t="s">
        <v>995</v>
      </c>
      <c r="F1076" s="45" t="s">
        <v>25</v>
      </c>
      <c r="G1076" s="45" t="s">
        <v>999</v>
      </c>
      <c r="H1076" s="45" t="s">
        <v>27</v>
      </c>
      <c r="I1076" s="45" t="s">
        <v>986</v>
      </c>
      <c r="J1076" s="45">
        <v>101</v>
      </c>
      <c r="K1076" s="45" t="s">
        <v>29</v>
      </c>
      <c r="L1076" s="45" t="s">
        <v>30</v>
      </c>
      <c r="M1076" s="45" t="s">
        <v>31</v>
      </c>
      <c r="N1076" s="45">
        <v>20100010136</v>
      </c>
      <c r="O1076" s="45" t="str">
        <f t="shared" si="110"/>
        <v>cambioagenciatripulante-query</v>
      </c>
      <c r="P1076" s="45" t="s">
        <v>999</v>
      </c>
      <c r="Q1076" s="46">
        <f t="shared" si="111"/>
        <v>128</v>
      </c>
      <c r="R1076" s="46">
        <f t="shared" si="112"/>
        <v>128</v>
      </c>
      <c r="S1076" t="str">
        <f t="shared" si="115"/>
        <v xml:space="preserve"> https://gateway-apim-test.vuce.gob.pe/pass-through-https-cert/cp2/cambioagenciatripulante-query/1.0/listatripulante/lista/2227 </v>
      </c>
      <c r="T1076" t="s">
        <v>999</v>
      </c>
      <c r="U1076" t="str">
        <f t="shared" si="113"/>
        <v>https://gateway-apim-test.vuce.gob.pe/pass-through-https-cert/cp2/cambioagenciatripulante-query/1.0/listatripulante/lista/2227</v>
      </c>
      <c r="V1076" t="s">
        <v>32</v>
      </c>
    </row>
    <row r="1077" spans="2:22" x14ac:dyDescent="0.25">
      <c r="B1077" s="45" t="s">
        <v>983</v>
      </c>
      <c r="C1077" s="45" t="s">
        <v>22</v>
      </c>
      <c r="D1077" s="45" t="s">
        <v>23</v>
      </c>
      <c r="E1077" s="45" t="s">
        <v>996</v>
      </c>
      <c r="F1077" s="45" t="s">
        <v>25</v>
      </c>
      <c r="G1077" s="45" t="s">
        <v>999</v>
      </c>
      <c r="H1077" s="45" t="s">
        <v>27</v>
      </c>
      <c r="I1077" s="45" t="s">
        <v>986</v>
      </c>
      <c r="J1077" s="45">
        <v>101</v>
      </c>
      <c r="K1077" s="45" t="s">
        <v>29</v>
      </c>
      <c r="L1077" s="45" t="s">
        <v>30</v>
      </c>
      <c r="M1077" s="45" t="s">
        <v>31</v>
      </c>
      <c r="N1077" s="45">
        <v>20100010136</v>
      </c>
      <c r="O1077" s="45" t="str">
        <f t="shared" si="110"/>
        <v>cambioagenciatripulante-query</v>
      </c>
      <c r="P1077" s="45" t="s">
        <v>999</v>
      </c>
      <c r="Q1077" s="46">
        <f t="shared" si="111"/>
        <v>128</v>
      </c>
      <c r="R1077" s="46">
        <f t="shared" si="112"/>
        <v>128</v>
      </c>
      <c r="S1077" t="str">
        <f t="shared" si="115"/>
        <v xml:space="preserve"> https://gateway-apim-test.vuce.gob.pe/pass-through-https-cert/cp2/cambioagenciatripulante-query/1.0/listatripulante/lista/2227 </v>
      </c>
      <c r="T1077" t="s">
        <v>999</v>
      </c>
      <c r="U1077" t="str">
        <f t="shared" si="113"/>
        <v>https://gateway-apim-test.vuce.gob.pe/pass-through-https-cert/cp2/cambioagenciatripulante-query/1.0/listatripulante/lista/2227</v>
      </c>
      <c r="V1077" t="s">
        <v>32</v>
      </c>
    </row>
    <row r="1078" spans="2:22" x14ac:dyDescent="0.25">
      <c r="B1078" s="45" t="s">
        <v>983</v>
      </c>
      <c r="C1078" s="45" t="s">
        <v>22</v>
      </c>
      <c r="D1078" s="45" t="s">
        <v>23</v>
      </c>
      <c r="E1078" s="45" t="s">
        <v>991</v>
      </c>
      <c r="F1078" s="45" t="s">
        <v>25</v>
      </c>
      <c r="G1078" s="45" t="s">
        <v>767</v>
      </c>
      <c r="H1078" s="45" t="s">
        <v>27</v>
      </c>
      <c r="I1078" s="45" t="s">
        <v>993</v>
      </c>
      <c r="J1078" s="45">
        <v>101</v>
      </c>
      <c r="K1078" s="45" t="s">
        <v>29</v>
      </c>
      <c r="L1078" s="45" t="s">
        <v>30</v>
      </c>
      <c r="M1078" s="45" t="s">
        <v>31</v>
      </c>
      <c r="N1078" s="45">
        <v>20100010136</v>
      </c>
      <c r="O1078" s="45" t="str">
        <f t="shared" si="110"/>
        <v>cambioagenciatripulante-query</v>
      </c>
      <c r="P1078" s="45" t="s">
        <v>767</v>
      </c>
      <c r="Q1078" s="46">
        <f t="shared" si="111"/>
        <v>112</v>
      </c>
      <c r="R1078" s="46">
        <f t="shared" si="112"/>
        <v>112</v>
      </c>
      <c r="S1078" t="str">
        <f t="shared" si="115"/>
        <v xml:space="preserve"> https://gateway-apim-test.vuce.gob.pe/pass-through-https-cert/cp2/cambioagenciatripulante-query/1.0/pais/lista </v>
      </c>
      <c r="T1078" t="s">
        <v>767</v>
      </c>
      <c r="U1078" t="str">
        <f t="shared" si="113"/>
        <v>https://gateway-apim-test.vuce.gob.pe/pass-through-https-cert/cp2/cambioagenciatripulante-query/1.0/pais/lista</v>
      </c>
      <c r="V1078" t="s">
        <v>32</v>
      </c>
    </row>
    <row r="1079" spans="2:22" x14ac:dyDescent="0.25">
      <c r="B1079" s="45" t="s">
        <v>983</v>
      </c>
      <c r="C1079" s="45" t="s">
        <v>22</v>
      </c>
      <c r="D1079" s="45" t="s">
        <v>23</v>
      </c>
      <c r="E1079" s="45" t="s">
        <v>995</v>
      </c>
      <c r="F1079" s="45" t="s">
        <v>25</v>
      </c>
      <c r="G1079" s="45" t="s">
        <v>767</v>
      </c>
      <c r="H1079" s="45" t="s">
        <v>27</v>
      </c>
      <c r="I1079" s="45" t="s">
        <v>986</v>
      </c>
      <c r="J1079" s="45">
        <v>101</v>
      </c>
      <c r="K1079" s="45" t="s">
        <v>29</v>
      </c>
      <c r="L1079" s="45" t="s">
        <v>30</v>
      </c>
      <c r="M1079" s="45" t="s">
        <v>31</v>
      </c>
      <c r="N1079" s="45">
        <v>20100010136</v>
      </c>
      <c r="O1079" s="45" t="str">
        <f t="shared" si="110"/>
        <v>cambioagenciatripulante-query</v>
      </c>
      <c r="P1079" s="45" t="s">
        <v>767</v>
      </c>
      <c r="Q1079" s="46">
        <f t="shared" si="111"/>
        <v>112</v>
      </c>
      <c r="R1079" s="46">
        <f t="shared" si="112"/>
        <v>112</v>
      </c>
      <c r="S1079" t="str">
        <f t="shared" si="115"/>
        <v xml:space="preserve"> https://gateway-apim-test.vuce.gob.pe/pass-through-https-cert/cp2/cambioagenciatripulante-query/1.0/pais/lista </v>
      </c>
      <c r="T1079" t="s">
        <v>767</v>
      </c>
      <c r="U1079" t="str">
        <f t="shared" si="113"/>
        <v>https://gateway-apim-test.vuce.gob.pe/pass-through-https-cert/cp2/cambioagenciatripulante-query/1.0/pais/lista</v>
      </c>
      <c r="V1079" t="s">
        <v>32</v>
      </c>
    </row>
    <row r="1080" spans="2:22" x14ac:dyDescent="0.25">
      <c r="B1080" s="45" t="s">
        <v>983</v>
      </c>
      <c r="C1080" s="45" t="s">
        <v>22</v>
      </c>
      <c r="D1080" s="45" t="s">
        <v>23</v>
      </c>
      <c r="E1080" s="45" t="s">
        <v>996</v>
      </c>
      <c r="F1080" s="45" t="s">
        <v>25</v>
      </c>
      <c r="G1080" s="45" t="s">
        <v>767</v>
      </c>
      <c r="H1080" s="45" t="s">
        <v>27</v>
      </c>
      <c r="I1080" s="45" t="s">
        <v>986</v>
      </c>
      <c r="J1080" s="45">
        <v>101</v>
      </c>
      <c r="K1080" s="45" t="s">
        <v>29</v>
      </c>
      <c r="L1080" s="45" t="s">
        <v>30</v>
      </c>
      <c r="M1080" s="45" t="s">
        <v>31</v>
      </c>
      <c r="N1080" s="45">
        <v>20100010136</v>
      </c>
      <c r="O1080" s="45" t="str">
        <f t="shared" si="110"/>
        <v>cambioagenciatripulante-query</v>
      </c>
      <c r="P1080" s="45" t="s">
        <v>767</v>
      </c>
      <c r="Q1080" s="46">
        <f t="shared" si="111"/>
        <v>112</v>
      </c>
      <c r="R1080" s="46">
        <f t="shared" si="112"/>
        <v>112</v>
      </c>
      <c r="S1080" t="str">
        <f t="shared" si="115"/>
        <v xml:space="preserve"> https://gateway-apim-test.vuce.gob.pe/pass-through-https-cert/cp2/cambioagenciatripulante-query/1.0/pais/lista </v>
      </c>
      <c r="T1080" t="s">
        <v>767</v>
      </c>
      <c r="U1080" t="str">
        <f t="shared" si="113"/>
        <v>https://gateway-apim-test.vuce.gob.pe/pass-through-https-cert/cp2/cambioagenciatripulante-query/1.0/pais/lista</v>
      </c>
      <c r="V1080" t="s">
        <v>32</v>
      </c>
    </row>
    <row r="1081" spans="2:22" x14ac:dyDescent="0.25">
      <c r="B1081" s="45" t="s">
        <v>983</v>
      </c>
      <c r="C1081" s="45" t="s">
        <v>22</v>
      </c>
      <c r="D1081" s="45" t="s">
        <v>23</v>
      </c>
      <c r="E1081" s="45" t="s">
        <v>988</v>
      </c>
      <c r="F1081" s="45" t="s">
        <v>25</v>
      </c>
      <c r="G1081" s="45" t="s">
        <v>1000</v>
      </c>
      <c r="H1081" s="45" t="s">
        <v>27</v>
      </c>
      <c r="I1081" s="45" t="s">
        <v>986</v>
      </c>
      <c r="J1081" s="45">
        <v>101</v>
      </c>
      <c r="K1081" s="45" t="s">
        <v>29</v>
      </c>
      <c r="L1081" s="45" t="s">
        <v>30</v>
      </c>
      <c r="M1081" s="45" t="s">
        <v>31</v>
      </c>
      <c r="N1081" s="45">
        <v>20100010136</v>
      </c>
      <c r="O1081" s="45" t="str">
        <f t="shared" si="110"/>
        <v>cambioagenciatripulante-query</v>
      </c>
      <c r="P1081" s="45" t="s">
        <v>1000</v>
      </c>
      <c r="Q1081" s="46">
        <f t="shared" si="111"/>
        <v>151</v>
      </c>
      <c r="R1081" s="46">
        <f t="shared" si="112"/>
        <v>119</v>
      </c>
      <c r="S1081" t="str">
        <f>MID(P1081,1,119)</f>
        <v xml:space="preserve"> https://gateway-apim-test.vuce.gob.pe/pass-through-https-cert/cp2/cambioagenciatripulante-query/1.0/persona/encontrar?</v>
      </c>
      <c r="T1081" t="s">
        <v>771</v>
      </c>
      <c r="U1081" t="str">
        <f t="shared" si="113"/>
        <v>https://gateway-apim-test.vuce.gob.pe/pass-through-https-cert/cp2/cambioagenciatripulante-query/1.0/persona/encontrar?</v>
      </c>
      <c r="V1081" t="s">
        <v>32</v>
      </c>
    </row>
    <row r="1082" spans="2:22" x14ac:dyDescent="0.25">
      <c r="B1082" s="45" t="s">
        <v>983</v>
      </c>
      <c r="C1082" s="45" t="s">
        <v>22</v>
      </c>
      <c r="D1082" s="45" t="s">
        <v>23</v>
      </c>
      <c r="E1082" s="45" t="s">
        <v>991</v>
      </c>
      <c r="F1082" s="45" t="s">
        <v>25</v>
      </c>
      <c r="G1082" s="45" t="s">
        <v>1001</v>
      </c>
      <c r="H1082" s="45" t="s">
        <v>27</v>
      </c>
      <c r="I1082" s="45" t="s">
        <v>993</v>
      </c>
      <c r="J1082" s="45">
        <v>101</v>
      </c>
      <c r="K1082" s="45" t="s">
        <v>29</v>
      </c>
      <c r="L1082" s="45" t="s">
        <v>30</v>
      </c>
      <c r="M1082" s="45" t="s">
        <v>31</v>
      </c>
      <c r="N1082" s="45">
        <v>20100010136</v>
      </c>
      <c r="O1082" s="45" t="str">
        <f t="shared" si="110"/>
        <v>cambioagenciatripulante-query</v>
      </c>
      <c r="P1082" s="45" t="s">
        <v>1001</v>
      </c>
      <c r="Q1082" s="46">
        <f t="shared" si="111"/>
        <v>123</v>
      </c>
      <c r="R1082" s="46">
        <f t="shared" si="112"/>
        <v>123</v>
      </c>
      <c r="S1082" t="str">
        <f>+P1082</f>
        <v xml:space="preserve"> https://gateway-apim-test.vuce.gob.pe/pass-through-https-cert/cp2/cambioagenciatripulante-query/1.0/tripulante/lista/2227 </v>
      </c>
      <c r="T1082" t="s">
        <v>1001</v>
      </c>
      <c r="U1082" t="str">
        <f t="shared" si="113"/>
        <v>https://gateway-apim-test.vuce.gob.pe/pass-through-https-cert/cp2/cambioagenciatripulante-query/1.0/tripulante/lista/2227</v>
      </c>
      <c r="V1082" t="s">
        <v>32</v>
      </c>
    </row>
    <row r="1083" spans="2:22" x14ac:dyDescent="0.25">
      <c r="B1083" s="45" t="s">
        <v>983</v>
      </c>
      <c r="C1083" s="45" t="s">
        <v>22</v>
      </c>
      <c r="D1083" s="45" t="s">
        <v>23</v>
      </c>
      <c r="E1083" s="45" t="s">
        <v>995</v>
      </c>
      <c r="F1083" s="45" t="s">
        <v>25</v>
      </c>
      <c r="G1083" s="45" t="s">
        <v>1001</v>
      </c>
      <c r="H1083" s="45" t="s">
        <v>27</v>
      </c>
      <c r="I1083" s="45" t="s">
        <v>986</v>
      </c>
      <c r="J1083" s="45">
        <v>101</v>
      </c>
      <c r="K1083" s="45" t="s">
        <v>29</v>
      </c>
      <c r="L1083" s="45" t="s">
        <v>30</v>
      </c>
      <c r="M1083" s="45" t="s">
        <v>31</v>
      </c>
      <c r="N1083" s="45">
        <v>20100010136</v>
      </c>
      <c r="O1083" s="45" t="str">
        <f t="shared" si="110"/>
        <v>cambioagenciatripulante-query</v>
      </c>
      <c r="P1083" s="45" t="s">
        <v>1001</v>
      </c>
      <c r="Q1083" s="46">
        <f t="shared" si="111"/>
        <v>123</v>
      </c>
      <c r="R1083" s="46">
        <f t="shared" si="112"/>
        <v>123</v>
      </c>
      <c r="S1083" t="str">
        <f>+P1083</f>
        <v xml:space="preserve"> https://gateway-apim-test.vuce.gob.pe/pass-through-https-cert/cp2/cambioagenciatripulante-query/1.0/tripulante/lista/2227 </v>
      </c>
      <c r="T1083" t="s">
        <v>1001</v>
      </c>
      <c r="U1083" t="str">
        <f t="shared" si="113"/>
        <v>https://gateway-apim-test.vuce.gob.pe/pass-through-https-cert/cp2/cambioagenciatripulante-query/1.0/tripulante/lista/2227</v>
      </c>
      <c r="V1083" t="s">
        <v>32</v>
      </c>
    </row>
    <row r="1084" spans="2:22" x14ac:dyDescent="0.25">
      <c r="B1084" s="45" t="s">
        <v>983</v>
      </c>
      <c r="C1084" s="45" t="s">
        <v>22</v>
      </c>
      <c r="D1084" s="45" t="s">
        <v>23</v>
      </c>
      <c r="E1084" s="45" t="s">
        <v>996</v>
      </c>
      <c r="F1084" s="45" t="s">
        <v>25</v>
      </c>
      <c r="G1084" s="45" t="s">
        <v>1001</v>
      </c>
      <c r="H1084" s="45" t="s">
        <v>27</v>
      </c>
      <c r="I1084" s="45" t="s">
        <v>986</v>
      </c>
      <c r="J1084" s="45">
        <v>101</v>
      </c>
      <c r="K1084" s="45" t="s">
        <v>29</v>
      </c>
      <c r="L1084" s="45" t="s">
        <v>30</v>
      </c>
      <c r="M1084" s="45" t="s">
        <v>31</v>
      </c>
      <c r="N1084" s="45">
        <v>20100010136</v>
      </c>
      <c r="O1084" s="45" t="str">
        <f t="shared" si="110"/>
        <v>cambioagenciatripulante-query</v>
      </c>
      <c r="P1084" s="45" t="s">
        <v>1001</v>
      </c>
      <c r="Q1084" s="46">
        <f t="shared" si="111"/>
        <v>123</v>
      </c>
      <c r="R1084" s="46">
        <f t="shared" si="112"/>
        <v>123</v>
      </c>
      <c r="S1084" t="str">
        <f>+P1084</f>
        <v xml:space="preserve"> https://gateway-apim-test.vuce.gob.pe/pass-through-https-cert/cp2/cambioagenciatripulante-query/1.0/tripulante/lista/2227 </v>
      </c>
      <c r="T1084" t="s">
        <v>1001</v>
      </c>
      <c r="U1084" t="str">
        <f t="shared" si="113"/>
        <v>https://gateway-apim-test.vuce.gob.pe/pass-through-https-cert/cp2/cambioagenciatripulante-query/1.0/tripulante/lista/2227</v>
      </c>
      <c r="V1084" t="s">
        <v>32</v>
      </c>
    </row>
    <row r="1085" spans="2:22" x14ac:dyDescent="0.25">
      <c r="B1085" s="45" t="s">
        <v>983</v>
      </c>
      <c r="C1085" s="45" t="s">
        <v>22</v>
      </c>
      <c r="D1085" s="45" t="s">
        <v>23</v>
      </c>
      <c r="E1085" s="45" t="s">
        <v>1002</v>
      </c>
      <c r="F1085" s="45" t="s">
        <v>25</v>
      </c>
      <c r="G1085" s="45" t="s">
        <v>1003</v>
      </c>
      <c r="H1085" s="45" t="s">
        <v>27</v>
      </c>
      <c r="I1085" s="45" t="s">
        <v>986</v>
      </c>
      <c r="J1085" s="45">
        <v>101</v>
      </c>
      <c r="K1085" s="45" t="s">
        <v>29</v>
      </c>
      <c r="L1085" s="45" t="s">
        <v>30</v>
      </c>
      <c r="M1085" s="45" t="s">
        <v>31</v>
      </c>
      <c r="N1085" s="45">
        <v>20100010136</v>
      </c>
      <c r="O1085" s="45" t="str">
        <f t="shared" si="110"/>
        <v>comunes-query</v>
      </c>
      <c r="P1085" s="45" t="s">
        <v>1003</v>
      </c>
      <c r="Q1085" s="46">
        <f t="shared" si="111"/>
        <v>118</v>
      </c>
      <c r="R1085" s="46">
        <f t="shared" si="112"/>
        <v>105</v>
      </c>
      <c r="S1085" t="str">
        <f>MID(P1085,1,105)</f>
        <v xml:space="preserve"> https://gateway-apim-test.vuce.gob.pe/pass-through-https-cert/cp2/comunes-query/1.0/documentos-adjuntos?</v>
      </c>
      <c r="T1085" t="s">
        <v>46</v>
      </c>
      <c r="U1085" t="str">
        <f t="shared" si="113"/>
        <v>https://gateway-apim-test.vuce.gob.pe/pass-through-https-cert/cp2/comunes-query/1.0/documentos-adjuntos?</v>
      </c>
      <c r="V1085" t="s">
        <v>39</v>
      </c>
    </row>
    <row r="1086" spans="2:22" x14ac:dyDescent="0.25">
      <c r="B1086" s="45" t="s">
        <v>983</v>
      </c>
      <c r="C1086" s="45" t="s">
        <v>22</v>
      </c>
      <c r="D1086" s="45" t="s">
        <v>23</v>
      </c>
      <c r="E1086" s="45" t="s">
        <v>1002</v>
      </c>
      <c r="F1086" s="45" t="s">
        <v>25</v>
      </c>
      <c r="G1086" s="45" t="s">
        <v>54</v>
      </c>
      <c r="H1086" s="45" t="s">
        <v>27</v>
      </c>
      <c r="I1086" s="45" t="s">
        <v>986</v>
      </c>
      <c r="J1086" s="45">
        <v>101</v>
      </c>
      <c r="K1086" s="45" t="s">
        <v>29</v>
      </c>
      <c r="L1086" s="45" t="s">
        <v>30</v>
      </c>
      <c r="M1086" s="45" t="s">
        <v>31</v>
      </c>
      <c r="N1086" s="45">
        <v>20100010136</v>
      </c>
      <c r="O1086" s="45" t="str">
        <f t="shared" si="110"/>
        <v>comunes-query</v>
      </c>
      <c r="P1086" s="45" t="s">
        <v>54</v>
      </c>
      <c r="Q1086" s="46">
        <f t="shared" si="111"/>
        <v>160</v>
      </c>
      <c r="R1086" s="46">
        <f t="shared" si="112"/>
        <v>114</v>
      </c>
      <c r="S1086" t="str">
        <f>MID(P1086,1,114)</f>
        <v xml:space="preserve"> https://gateway-apim-test.vuce.gob.pe/pass-through-https-cert/cp2/comunes-query/1.0/master/allByCodeAndAttribute?</v>
      </c>
      <c r="T1086" t="s">
        <v>48</v>
      </c>
      <c r="U1086" t="str">
        <f t="shared" si="113"/>
        <v>https://gateway-apim-test.vuce.gob.pe/pass-through-https-cert/cp2/comunes-query/1.0/master/allByCodeAndAttribute?</v>
      </c>
      <c r="V1086" t="s">
        <v>39</v>
      </c>
    </row>
    <row r="1087" spans="2:22" x14ac:dyDescent="0.25">
      <c r="B1087" s="45" t="s">
        <v>983</v>
      </c>
      <c r="C1087" s="45" t="s">
        <v>22</v>
      </c>
      <c r="D1087" s="45" t="s">
        <v>23</v>
      </c>
      <c r="E1087" s="45" t="s">
        <v>991</v>
      </c>
      <c r="F1087" s="45" t="s">
        <v>25</v>
      </c>
      <c r="G1087" s="45" t="s">
        <v>775</v>
      </c>
      <c r="H1087" s="45" t="s">
        <v>27</v>
      </c>
      <c r="I1087" s="45" t="s">
        <v>993</v>
      </c>
      <c r="J1087" s="45">
        <v>101</v>
      </c>
      <c r="K1087" s="45" t="s">
        <v>29</v>
      </c>
      <c r="L1087" s="45" t="s">
        <v>30</v>
      </c>
      <c r="M1087" s="45" t="s">
        <v>31</v>
      </c>
      <c r="N1087" s="45">
        <v>20100010136</v>
      </c>
      <c r="O1087" s="45" t="str">
        <f t="shared" si="110"/>
        <v>comunes-query</v>
      </c>
      <c r="P1087" s="45" t="s">
        <v>775</v>
      </c>
      <c r="Q1087" s="46">
        <f t="shared" si="111"/>
        <v>129</v>
      </c>
      <c r="R1087" s="46">
        <f t="shared" si="112"/>
        <v>103</v>
      </c>
      <c r="S1087" t="str">
        <f>MID(P1087,1,103)</f>
        <v xml:space="preserve"> https://gateway-apim-test.vuce.gob.pe/pass-through-https-cert/cp2/comunes-query/1.0/master/findByCode?</v>
      </c>
      <c r="T1087" t="s">
        <v>60</v>
      </c>
      <c r="U1087" t="str">
        <f t="shared" si="113"/>
        <v>https://gateway-apim-test.vuce.gob.pe/pass-through-https-cert/cp2/comunes-query/1.0/master/findByCode?</v>
      </c>
      <c r="V1087" t="s">
        <v>39</v>
      </c>
    </row>
    <row r="1088" spans="2:22" x14ac:dyDescent="0.25">
      <c r="B1088" s="45" t="s">
        <v>983</v>
      </c>
      <c r="C1088" s="45" t="s">
        <v>22</v>
      </c>
      <c r="D1088" s="45" t="s">
        <v>23</v>
      </c>
      <c r="E1088" s="45" t="s">
        <v>1002</v>
      </c>
      <c r="F1088" s="45" t="s">
        <v>61</v>
      </c>
      <c r="G1088" s="45" t="s">
        <v>62</v>
      </c>
      <c r="H1088" s="45" t="s">
        <v>27</v>
      </c>
      <c r="I1088" s="45" t="s">
        <v>986</v>
      </c>
      <c r="J1088" s="45">
        <v>101</v>
      </c>
      <c r="K1088" s="45" t="s">
        <v>29</v>
      </c>
      <c r="L1088" s="45" t="s">
        <v>30</v>
      </c>
      <c r="M1088" s="45" t="s">
        <v>1004</v>
      </c>
      <c r="N1088" s="45">
        <v>20100010136</v>
      </c>
      <c r="O1088" s="45" t="str">
        <f t="shared" si="110"/>
        <v>escaladocumento-command</v>
      </c>
      <c r="P1088" s="45" t="s">
        <v>62</v>
      </c>
      <c r="Q1088" s="46">
        <f t="shared" si="111"/>
        <v>113</v>
      </c>
      <c r="R1088" s="46">
        <f t="shared" si="112"/>
        <v>113</v>
      </c>
      <c r="S1088" t="str">
        <f>+P1088</f>
        <v xml:space="preserve"> https://gateway-apim-test.vuce.gob.pe/pass-through-https-cert/cp2/escaladocumento-command/1.0/escala-documentos </v>
      </c>
      <c r="T1088" t="s">
        <v>62</v>
      </c>
      <c r="U1088" t="str">
        <f t="shared" si="113"/>
        <v>https://gateway-apim-test.vuce.gob.pe/pass-through-https-cert/cp2/escaladocumento-command/1.0/escala-documentos</v>
      </c>
      <c r="V1088" t="s">
        <v>64</v>
      </c>
    </row>
    <row r="1089" spans="2:22" x14ac:dyDescent="0.25">
      <c r="B1089" s="45" t="s">
        <v>983</v>
      </c>
      <c r="C1089" s="45" t="s">
        <v>22</v>
      </c>
      <c r="D1089" s="45" t="s">
        <v>23</v>
      </c>
      <c r="E1089" s="45" t="s">
        <v>1002</v>
      </c>
      <c r="F1089" s="45" t="s">
        <v>25</v>
      </c>
      <c r="G1089" s="45" t="s">
        <v>1005</v>
      </c>
      <c r="H1089" s="45" t="s">
        <v>27</v>
      </c>
      <c r="I1089" s="45" t="s">
        <v>986</v>
      </c>
      <c r="J1089" s="45">
        <v>101</v>
      </c>
      <c r="K1089" s="45" t="s">
        <v>29</v>
      </c>
      <c r="L1089" s="45" t="s">
        <v>30</v>
      </c>
      <c r="M1089" s="45" t="s">
        <v>31</v>
      </c>
      <c r="N1089" s="45">
        <v>20100010136</v>
      </c>
      <c r="O1089" s="45" t="str">
        <f t="shared" si="110"/>
        <v>escaladocumento-query</v>
      </c>
      <c r="P1089" s="45" t="s">
        <v>1005</v>
      </c>
      <c r="Q1089" s="46">
        <f t="shared" si="111"/>
        <v>150</v>
      </c>
      <c r="R1089" s="46">
        <f t="shared" si="112"/>
        <v>111</v>
      </c>
      <c r="S1089" t="str">
        <f>MID(P1089,1,111)</f>
        <v xml:space="preserve"> https://gateway-apim-test.vuce.gob.pe/pass-through-https-cert/cp2/escaladocumento-query/1.0/escala-documentos?</v>
      </c>
      <c r="T1089" t="s">
        <v>66</v>
      </c>
      <c r="U1089" t="str">
        <f t="shared" si="113"/>
        <v>https://gateway-apim-test.vuce.gob.pe/pass-through-https-cert/cp2/escaladocumento-query/1.0/escala-documentos?</v>
      </c>
      <c r="V1089" t="s">
        <v>67</v>
      </c>
    </row>
    <row r="1090" spans="2:22" x14ac:dyDescent="0.25">
      <c r="B1090" s="45" t="s">
        <v>983</v>
      </c>
      <c r="C1090" s="45" t="s">
        <v>22</v>
      </c>
      <c r="D1090" s="45" t="s">
        <v>23</v>
      </c>
      <c r="E1090" s="45" t="s">
        <v>1002</v>
      </c>
      <c r="F1090" s="45" t="s">
        <v>25</v>
      </c>
      <c r="G1090" s="45" t="s">
        <v>1005</v>
      </c>
      <c r="H1090" s="45" t="s">
        <v>27</v>
      </c>
      <c r="I1090" s="45" t="s">
        <v>986</v>
      </c>
      <c r="J1090" s="45">
        <v>101</v>
      </c>
      <c r="K1090" s="45" t="s">
        <v>29</v>
      </c>
      <c r="L1090" s="45" t="s">
        <v>30</v>
      </c>
      <c r="M1090" s="45" t="s">
        <v>31</v>
      </c>
      <c r="N1090" s="45">
        <v>20100010136</v>
      </c>
      <c r="O1090" s="45" t="str">
        <f t="shared" ref="O1090:O1113" si="116">MID(G1090,FIND("/cp2/",G1090)+5,FIND("/",G1090,FIND("/cp2/",G1090)+5)-FIND("/cp2/",G1090)-5)</f>
        <v>escaladocumento-query</v>
      </c>
      <c r="P1090" s="45" t="s">
        <v>1005</v>
      </c>
      <c r="Q1090" s="46">
        <f t="shared" ref="Q1090:Q1113" si="117">LEN(P1090)</f>
        <v>150</v>
      </c>
      <c r="R1090" s="46">
        <f t="shared" ref="R1090:R1113" si="118">LEN(S1090)</f>
        <v>111</v>
      </c>
      <c r="S1090" t="str">
        <f>MID(P1090,1,111)</f>
        <v xml:space="preserve"> https://gateway-apim-test.vuce.gob.pe/pass-through-https-cert/cp2/escaladocumento-query/1.0/escala-documentos?</v>
      </c>
      <c r="T1090" t="s">
        <v>66</v>
      </c>
      <c r="U1090" t="str">
        <f t="shared" si="113"/>
        <v>https://gateway-apim-test.vuce.gob.pe/pass-through-https-cert/cp2/escaladocumento-query/1.0/escala-documentos?</v>
      </c>
      <c r="V1090" t="s">
        <v>67</v>
      </c>
    </row>
    <row r="1091" spans="2:22" x14ac:dyDescent="0.25">
      <c r="B1091" s="45" t="s">
        <v>983</v>
      </c>
      <c r="C1091" s="45" t="s">
        <v>22</v>
      </c>
      <c r="D1091" s="45" t="s">
        <v>23</v>
      </c>
      <c r="E1091" s="45" t="s">
        <v>984</v>
      </c>
      <c r="F1091" s="45" t="s">
        <v>25</v>
      </c>
      <c r="G1091" s="45" t="s">
        <v>194</v>
      </c>
      <c r="H1091" s="45" t="s">
        <v>27</v>
      </c>
      <c r="I1091" s="45" t="s">
        <v>986</v>
      </c>
      <c r="J1091" s="45">
        <v>101</v>
      </c>
      <c r="K1091" s="45" t="s">
        <v>29</v>
      </c>
      <c r="L1091" s="45" t="s">
        <v>30</v>
      </c>
      <c r="M1091" s="45" t="s">
        <v>31</v>
      </c>
      <c r="N1091" s="45">
        <v>20100010136</v>
      </c>
      <c r="O1091" s="45" t="str">
        <f t="shared" si="116"/>
        <v>gestionduenave-query</v>
      </c>
      <c r="P1091" s="45" t="s">
        <v>194</v>
      </c>
      <c r="Q1091" s="46">
        <f t="shared" si="117"/>
        <v>119</v>
      </c>
      <c r="R1091" s="46">
        <f t="shared" si="118"/>
        <v>105</v>
      </c>
      <c r="S1091" t="str">
        <f>MID(P1091,1,105)</f>
        <v xml:space="preserve"> https://gateway-apim-test.vuce.gob.pe/pass-through-https-cert/cp2/gestionduenave-query/1.0/escalas/2227?</v>
      </c>
      <c r="T1091" t="s">
        <v>195</v>
      </c>
      <c r="U1091" t="str">
        <f t="shared" ref="U1091:U1113" si="119">TRIM(T1091)</f>
        <v>https://gateway-apim-test.vuce.gob.pe/pass-through-https-cert/cp2/gestionduenave-query/1.0/escalas/2227?</v>
      </c>
      <c r="V1091" t="s">
        <v>72</v>
      </c>
    </row>
    <row r="1092" spans="2:22" x14ac:dyDescent="0.25">
      <c r="B1092" s="45" t="s">
        <v>983</v>
      </c>
      <c r="C1092" s="45" t="s">
        <v>22</v>
      </c>
      <c r="D1092" s="45" t="s">
        <v>23</v>
      </c>
      <c r="E1092" s="45" t="s">
        <v>995</v>
      </c>
      <c r="F1092" s="45" t="s">
        <v>25</v>
      </c>
      <c r="G1092" s="45" t="s">
        <v>194</v>
      </c>
      <c r="H1092" s="45" t="s">
        <v>27</v>
      </c>
      <c r="I1092" s="45" t="s">
        <v>986</v>
      </c>
      <c r="J1092" s="45">
        <v>101</v>
      </c>
      <c r="K1092" s="45" t="s">
        <v>29</v>
      </c>
      <c r="L1092" s="45" t="s">
        <v>30</v>
      </c>
      <c r="M1092" s="45" t="s">
        <v>31</v>
      </c>
      <c r="N1092" s="45">
        <v>20100010136</v>
      </c>
      <c r="O1092" s="45" t="str">
        <f t="shared" si="116"/>
        <v>gestionduenave-query</v>
      </c>
      <c r="P1092" s="45" t="s">
        <v>194</v>
      </c>
      <c r="Q1092" s="46">
        <f t="shared" si="117"/>
        <v>119</v>
      </c>
      <c r="R1092" s="46">
        <f t="shared" si="118"/>
        <v>105</v>
      </c>
      <c r="S1092" t="str">
        <f>MID(P1092,1,105)</f>
        <v xml:space="preserve"> https://gateway-apim-test.vuce.gob.pe/pass-through-https-cert/cp2/gestionduenave-query/1.0/escalas/2227?</v>
      </c>
      <c r="T1092" t="s">
        <v>195</v>
      </c>
      <c r="U1092" t="str">
        <f t="shared" si="119"/>
        <v>https://gateway-apim-test.vuce.gob.pe/pass-through-https-cert/cp2/gestionduenave-query/1.0/escalas/2227?</v>
      </c>
      <c r="V1092" t="s">
        <v>72</v>
      </c>
    </row>
    <row r="1093" spans="2:22" x14ac:dyDescent="0.25">
      <c r="B1093" s="45" t="s">
        <v>983</v>
      </c>
      <c r="C1093" s="45" t="s">
        <v>22</v>
      </c>
      <c r="D1093" s="45" t="s">
        <v>23</v>
      </c>
      <c r="E1093" s="45" t="s">
        <v>996</v>
      </c>
      <c r="F1093" s="45" t="s">
        <v>25</v>
      </c>
      <c r="G1093" s="45" t="s">
        <v>194</v>
      </c>
      <c r="H1093" s="45" t="s">
        <v>27</v>
      </c>
      <c r="I1093" s="45" t="s">
        <v>986</v>
      </c>
      <c r="J1093" s="45">
        <v>101</v>
      </c>
      <c r="K1093" s="45" t="s">
        <v>29</v>
      </c>
      <c r="L1093" s="45" t="s">
        <v>30</v>
      </c>
      <c r="M1093" s="45" t="s">
        <v>31</v>
      </c>
      <c r="N1093" s="45">
        <v>20100010136</v>
      </c>
      <c r="O1093" s="45" t="str">
        <f t="shared" si="116"/>
        <v>gestionduenave-query</v>
      </c>
      <c r="P1093" s="45" t="s">
        <v>194</v>
      </c>
      <c r="Q1093" s="46">
        <f t="shared" si="117"/>
        <v>119</v>
      </c>
      <c r="R1093" s="46">
        <f t="shared" si="118"/>
        <v>105</v>
      </c>
      <c r="S1093" t="str">
        <f>MID(P1093,1,105)</f>
        <v xml:space="preserve"> https://gateway-apim-test.vuce.gob.pe/pass-through-https-cert/cp2/gestionduenave-query/1.0/escalas/2227?</v>
      </c>
      <c r="T1093" t="s">
        <v>195</v>
      </c>
      <c r="U1093" t="str">
        <f t="shared" si="119"/>
        <v>https://gateway-apim-test.vuce.gob.pe/pass-through-https-cert/cp2/gestionduenave-query/1.0/escalas/2227?</v>
      </c>
      <c r="V1093" t="s">
        <v>72</v>
      </c>
    </row>
    <row r="1094" spans="2:22" x14ac:dyDescent="0.25">
      <c r="B1094" s="45" t="s">
        <v>983</v>
      </c>
      <c r="C1094" s="45" t="s">
        <v>22</v>
      </c>
      <c r="D1094" s="45" t="s">
        <v>23</v>
      </c>
      <c r="E1094" s="45" t="s">
        <v>984</v>
      </c>
      <c r="F1094" s="45" t="s">
        <v>25</v>
      </c>
      <c r="G1094" s="45" t="s">
        <v>213</v>
      </c>
      <c r="H1094" s="45" t="s">
        <v>27</v>
      </c>
      <c r="I1094" s="45" t="s">
        <v>986</v>
      </c>
      <c r="J1094" s="45">
        <v>101</v>
      </c>
      <c r="K1094" s="45" t="s">
        <v>29</v>
      </c>
      <c r="L1094" s="45" t="s">
        <v>30</v>
      </c>
      <c r="M1094" s="45" t="s">
        <v>31</v>
      </c>
      <c r="N1094" s="45">
        <v>20100010136</v>
      </c>
      <c r="O1094" s="45" t="str">
        <f t="shared" si="116"/>
        <v>gestionduenave-query</v>
      </c>
      <c r="P1094" s="45" t="s">
        <v>213</v>
      </c>
      <c r="Q1094" s="46">
        <f t="shared" si="117"/>
        <v>112</v>
      </c>
      <c r="R1094" s="46">
        <f t="shared" si="118"/>
        <v>112</v>
      </c>
      <c r="S1094" t="str">
        <f>+P1094</f>
        <v xml:space="preserve"> https://gateway-apim-test.vuce.gob.pe/pass-through-https-cert/cp2/gestionduenave-query/1.0/escalas/convoy/2227 </v>
      </c>
      <c r="T1094" t="s">
        <v>213</v>
      </c>
      <c r="U1094" t="str">
        <f t="shared" si="119"/>
        <v>https://gateway-apim-test.vuce.gob.pe/pass-through-https-cert/cp2/gestionduenave-query/1.0/escalas/convoy/2227</v>
      </c>
      <c r="V1094" t="s">
        <v>72</v>
      </c>
    </row>
    <row r="1095" spans="2:22" x14ac:dyDescent="0.25">
      <c r="B1095" s="45" t="s">
        <v>983</v>
      </c>
      <c r="C1095" s="45" t="s">
        <v>22</v>
      </c>
      <c r="D1095" s="45" t="s">
        <v>23</v>
      </c>
      <c r="E1095" s="45" t="s">
        <v>995</v>
      </c>
      <c r="F1095" s="45" t="s">
        <v>25</v>
      </c>
      <c r="G1095" s="45" t="s">
        <v>213</v>
      </c>
      <c r="H1095" s="45" t="s">
        <v>27</v>
      </c>
      <c r="I1095" s="45" t="s">
        <v>986</v>
      </c>
      <c r="J1095" s="45">
        <v>101</v>
      </c>
      <c r="K1095" s="45" t="s">
        <v>29</v>
      </c>
      <c r="L1095" s="45" t="s">
        <v>30</v>
      </c>
      <c r="M1095" s="45" t="s">
        <v>31</v>
      </c>
      <c r="N1095" s="45">
        <v>20100010136</v>
      </c>
      <c r="O1095" s="45" t="str">
        <f t="shared" si="116"/>
        <v>gestionduenave-query</v>
      </c>
      <c r="P1095" s="45" t="s">
        <v>213</v>
      </c>
      <c r="Q1095" s="46">
        <f t="shared" si="117"/>
        <v>112</v>
      </c>
      <c r="R1095" s="46">
        <f t="shared" si="118"/>
        <v>112</v>
      </c>
      <c r="S1095" t="str">
        <f>+P1095</f>
        <v xml:space="preserve"> https://gateway-apim-test.vuce.gob.pe/pass-through-https-cert/cp2/gestionduenave-query/1.0/escalas/convoy/2227 </v>
      </c>
      <c r="T1095" t="s">
        <v>213</v>
      </c>
      <c r="U1095" t="str">
        <f t="shared" si="119"/>
        <v>https://gateway-apim-test.vuce.gob.pe/pass-through-https-cert/cp2/gestionduenave-query/1.0/escalas/convoy/2227</v>
      </c>
      <c r="V1095" t="s">
        <v>72</v>
      </c>
    </row>
    <row r="1096" spans="2:22" x14ac:dyDescent="0.25">
      <c r="B1096" s="45" t="s">
        <v>983</v>
      </c>
      <c r="C1096" s="45" t="s">
        <v>22</v>
      </c>
      <c r="D1096" s="45" t="s">
        <v>23</v>
      </c>
      <c r="E1096" s="45" t="s">
        <v>996</v>
      </c>
      <c r="F1096" s="45" t="s">
        <v>25</v>
      </c>
      <c r="G1096" s="45" t="s">
        <v>213</v>
      </c>
      <c r="H1096" s="45" t="s">
        <v>27</v>
      </c>
      <c r="I1096" s="45" t="s">
        <v>986</v>
      </c>
      <c r="J1096" s="45">
        <v>101</v>
      </c>
      <c r="K1096" s="45" t="s">
        <v>29</v>
      </c>
      <c r="L1096" s="45" t="s">
        <v>30</v>
      </c>
      <c r="M1096" s="45" t="s">
        <v>31</v>
      </c>
      <c r="N1096" s="45">
        <v>20100010136</v>
      </c>
      <c r="O1096" s="45" t="str">
        <f t="shared" si="116"/>
        <v>gestionduenave-query</v>
      </c>
      <c r="P1096" s="45" t="s">
        <v>213</v>
      </c>
      <c r="Q1096" s="46">
        <f t="shared" si="117"/>
        <v>112</v>
      </c>
      <c r="R1096" s="46">
        <f t="shared" si="118"/>
        <v>112</v>
      </c>
      <c r="S1096" t="str">
        <f>+P1096</f>
        <v xml:space="preserve"> https://gateway-apim-test.vuce.gob.pe/pass-through-https-cert/cp2/gestionduenave-query/1.0/escalas/convoy/2227 </v>
      </c>
      <c r="T1096" t="s">
        <v>213</v>
      </c>
      <c r="U1096" t="str">
        <f t="shared" si="119"/>
        <v>https://gateway-apim-test.vuce.gob.pe/pass-through-https-cert/cp2/gestionduenave-query/1.0/escalas/convoy/2227</v>
      </c>
      <c r="V1096" t="s">
        <v>72</v>
      </c>
    </row>
    <row r="1097" spans="2:22" x14ac:dyDescent="0.25">
      <c r="B1097" s="45" t="s">
        <v>983</v>
      </c>
      <c r="C1097" s="45" t="s">
        <v>22</v>
      </c>
      <c r="D1097" s="45" t="s">
        <v>23</v>
      </c>
      <c r="E1097" s="45" t="s">
        <v>995</v>
      </c>
      <c r="F1097" s="45" t="s">
        <v>90</v>
      </c>
      <c r="G1097" s="45" t="s">
        <v>91</v>
      </c>
      <c r="H1097" s="45" t="s">
        <v>1006</v>
      </c>
      <c r="I1097" s="45" t="s">
        <v>986</v>
      </c>
      <c r="J1097" s="45">
        <v>101</v>
      </c>
      <c r="K1097" s="45" t="s">
        <v>29</v>
      </c>
      <c r="L1097" s="45" t="s">
        <v>30</v>
      </c>
      <c r="M1097" s="45" t="s">
        <v>93</v>
      </c>
      <c r="N1097" s="45">
        <v>20100010136</v>
      </c>
      <c r="O1097" s="45" t="str">
        <f t="shared" si="116"/>
        <v>processdue</v>
      </c>
      <c r="P1097" s="45" t="s">
        <v>91</v>
      </c>
      <c r="Q1097" s="46">
        <f t="shared" si="117"/>
        <v>95</v>
      </c>
      <c r="R1097" s="46">
        <f t="shared" si="118"/>
        <v>95</v>
      </c>
      <c r="S1097" t="str">
        <f>+P1097</f>
        <v xml:space="preserve"> https://gateway-apim-test.vuce.gob.pe/pass-through-https-cert/cp2/processdue/1.0/camunda/init </v>
      </c>
      <c r="T1097" t="s">
        <v>91</v>
      </c>
      <c r="U1097" t="str">
        <f t="shared" si="119"/>
        <v>https://gateway-apim-test.vuce.gob.pe/pass-through-https-cert/cp2/processdue/1.0/camunda/init</v>
      </c>
      <c r="V1097" t="s">
        <v>94</v>
      </c>
    </row>
    <row r="1098" spans="2:22" x14ac:dyDescent="0.25">
      <c r="B1098" s="45" t="s">
        <v>983</v>
      </c>
      <c r="C1098" s="45" t="s">
        <v>22</v>
      </c>
      <c r="D1098" s="45" t="s">
        <v>23</v>
      </c>
      <c r="E1098" s="45" t="s">
        <v>996</v>
      </c>
      <c r="F1098" s="45" t="s">
        <v>90</v>
      </c>
      <c r="G1098" s="45" t="s">
        <v>91</v>
      </c>
      <c r="H1098" s="45" t="s">
        <v>1007</v>
      </c>
      <c r="I1098" s="45" t="s">
        <v>986</v>
      </c>
      <c r="J1098" s="45">
        <v>101</v>
      </c>
      <c r="K1098" s="45" t="s">
        <v>29</v>
      </c>
      <c r="L1098" s="45" t="s">
        <v>30</v>
      </c>
      <c r="M1098" s="45" t="s">
        <v>93</v>
      </c>
      <c r="N1098" s="45">
        <v>20100010136</v>
      </c>
      <c r="O1098" s="45" t="str">
        <f t="shared" si="116"/>
        <v>processdue</v>
      </c>
      <c r="P1098" s="45" t="s">
        <v>91</v>
      </c>
      <c r="Q1098" s="46">
        <f t="shared" si="117"/>
        <v>95</v>
      </c>
      <c r="R1098" s="46">
        <f t="shared" si="118"/>
        <v>95</v>
      </c>
      <c r="S1098" t="str">
        <f>+P1098</f>
        <v xml:space="preserve"> https://gateway-apim-test.vuce.gob.pe/pass-through-https-cert/cp2/processdue/1.0/camunda/init </v>
      </c>
      <c r="T1098" t="s">
        <v>91</v>
      </c>
      <c r="U1098" t="str">
        <f t="shared" si="119"/>
        <v>https://gateway-apim-test.vuce.gob.pe/pass-through-https-cert/cp2/processdue/1.0/camunda/init</v>
      </c>
      <c r="V1098" t="s">
        <v>94</v>
      </c>
    </row>
    <row r="1099" spans="2:22" x14ac:dyDescent="0.25">
      <c r="B1099" s="45" t="s">
        <v>1008</v>
      </c>
      <c r="C1099" s="45" t="s">
        <v>22</v>
      </c>
      <c r="D1099" s="45" t="s">
        <v>23</v>
      </c>
      <c r="E1099" s="45" t="s">
        <v>991</v>
      </c>
      <c r="F1099" s="45" t="s">
        <v>25</v>
      </c>
      <c r="G1099" s="45" t="s">
        <v>992</v>
      </c>
      <c r="H1099" s="45" t="s">
        <v>27</v>
      </c>
      <c r="I1099" s="45" t="s">
        <v>1009</v>
      </c>
      <c r="J1099" s="45">
        <v>106</v>
      </c>
      <c r="K1099" s="45" t="s">
        <v>792</v>
      </c>
      <c r="L1099" s="45" t="s">
        <v>30</v>
      </c>
      <c r="M1099" s="45" t="s">
        <v>31</v>
      </c>
      <c r="N1099" s="45">
        <v>20551239692</v>
      </c>
      <c r="O1099" s="45" t="str">
        <f t="shared" si="116"/>
        <v>cambioagenciatripulante-query</v>
      </c>
      <c r="P1099" s="45" t="s">
        <v>992</v>
      </c>
      <c r="Q1099" s="46">
        <f t="shared" si="117"/>
        <v>122</v>
      </c>
      <c r="R1099" s="46">
        <f t="shared" si="118"/>
        <v>102</v>
      </c>
      <c r="S1099" t="str">
        <f>MID(P1099,1,102)</f>
        <v xml:space="preserve"> https://gateway-apim-test.vuce.gob.pe/pass-through-https-cert/cp2/cambioagenciatripulante-query/1.0/e</v>
      </c>
      <c r="T1099" t="s">
        <v>994</v>
      </c>
      <c r="U1099" t="str">
        <f t="shared" si="119"/>
        <v>https://gateway-apim-test.vuce.gob.pe/pass-through-https-cert/cp2/cambioagenciatripulante-query/1.0/e</v>
      </c>
      <c r="V1099" t="s">
        <v>32</v>
      </c>
    </row>
    <row r="1100" spans="2:22" x14ac:dyDescent="0.25">
      <c r="B1100" s="45" t="s">
        <v>1008</v>
      </c>
      <c r="C1100" s="45" t="s">
        <v>22</v>
      </c>
      <c r="D1100" s="45" t="s">
        <v>23</v>
      </c>
      <c r="E1100" s="45" t="s">
        <v>991</v>
      </c>
      <c r="F1100" s="45" t="s">
        <v>25</v>
      </c>
      <c r="G1100" s="45" t="s">
        <v>999</v>
      </c>
      <c r="H1100" s="45" t="s">
        <v>27</v>
      </c>
      <c r="I1100" s="45" t="s">
        <v>1009</v>
      </c>
      <c r="J1100" s="45">
        <v>106</v>
      </c>
      <c r="K1100" s="45" t="s">
        <v>792</v>
      </c>
      <c r="L1100" s="45" t="s">
        <v>30</v>
      </c>
      <c r="M1100" s="45" t="s">
        <v>31</v>
      </c>
      <c r="N1100" s="45">
        <v>20551239692</v>
      </c>
      <c r="O1100" s="45" t="str">
        <f t="shared" si="116"/>
        <v>cambioagenciatripulante-query</v>
      </c>
      <c r="P1100" s="45" t="s">
        <v>999</v>
      </c>
      <c r="Q1100" s="46">
        <f t="shared" si="117"/>
        <v>128</v>
      </c>
      <c r="R1100" s="46">
        <f t="shared" si="118"/>
        <v>128</v>
      </c>
      <c r="S1100" t="str">
        <f>+P1100</f>
        <v xml:space="preserve"> https://gateway-apim-test.vuce.gob.pe/pass-through-https-cert/cp2/cambioagenciatripulante-query/1.0/listatripulante/lista/2227 </v>
      </c>
      <c r="T1100" t="s">
        <v>999</v>
      </c>
      <c r="U1100" t="str">
        <f t="shared" si="119"/>
        <v>https://gateway-apim-test.vuce.gob.pe/pass-through-https-cert/cp2/cambioagenciatripulante-query/1.0/listatripulante/lista/2227</v>
      </c>
      <c r="V1100" t="s">
        <v>32</v>
      </c>
    </row>
    <row r="1101" spans="2:22" x14ac:dyDescent="0.25">
      <c r="B1101" s="45" t="s">
        <v>1008</v>
      </c>
      <c r="C1101" s="45" t="s">
        <v>22</v>
      </c>
      <c r="D1101" s="45" t="s">
        <v>23</v>
      </c>
      <c r="E1101" s="45" t="s">
        <v>991</v>
      </c>
      <c r="F1101" s="45" t="s">
        <v>25</v>
      </c>
      <c r="G1101" s="45" t="s">
        <v>767</v>
      </c>
      <c r="H1101" s="45" t="s">
        <v>27</v>
      </c>
      <c r="I1101" s="45" t="s">
        <v>1009</v>
      </c>
      <c r="J1101" s="45">
        <v>106</v>
      </c>
      <c r="K1101" s="45" t="s">
        <v>792</v>
      </c>
      <c r="L1101" s="45" t="s">
        <v>30</v>
      </c>
      <c r="M1101" s="45" t="s">
        <v>31</v>
      </c>
      <c r="N1101" s="45">
        <v>20551239692</v>
      </c>
      <c r="O1101" s="45" t="str">
        <f t="shared" si="116"/>
        <v>cambioagenciatripulante-query</v>
      </c>
      <c r="P1101" s="45" t="s">
        <v>767</v>
      </c>
      <c r="Q1101" s="46">
        <f t="shared" si="117"/>
        <v>112</v>
      </c>
      <c r="R1101" s="46">
        <f t="shared" si="118"/>
        <v>112</v>
      </c>
      <c r="S1101" t="str">
        <f>+P1101</f>
        <v xml:space="preserve"> https://gateway-apim-test.vuce.gob.pe/pass-through-https-cert/cp2/cambioagenciatripulante-query/1.0/pais/lista </v>
      </c>
      <c r="T1101" t="s">
        <v>767</v>
      </c>
      <c r="U1101" t="str">
        <f t="shared" si="119"/>
        <v>https://gateway-apim-test.vuce.gob.pe/pass-through-https-cert/cp2/cambioagenciatripulante-query/1.0/pais/lista</v>
      </c>
      <c r="V1101" t="s">
        <v>32</v>
      </c>
    </row>
    <row r="1102" spans="2:22" x14ac:dyDescent="0.25">
      <c r="B1102" s="45" t="s">
        <v>1008</v>
      </c>
      <c r="C1102" s="45" t="s">
        <v>22</v>
      </c>
      <c r="D1102" s="45" t="s">
        <v>23</v>
      </c>
      <c r="E1102" s="45" t="s">
        <v>991</v>
      </c>
      <c r="F1102" s="45" t="s">
        <v>25</v>
      </c>
      <c r="G1102" s="45" t="s">
        <v>1001</v>
      </c>
      <c r="H1102" s="45" t="s">
        <v>27</v>
      </c>
      <c r="I1102" s="45" t="s">
        <v>1009</v>
      </c>
      <c r="J1102" s="45">
        <v>106</v>
      </c>
      <c r="K1102" s="45" t="s">
        <v>792</v>
      </c>
      <c r="L1102" s="45" t="s">
        <v>30</v>
      </c>
      <c r="M1102" s="45" t="s">
        <v>31</v>
      </c>
      <c r="N1102" s="45">
        <v>20551239692</v>
      </c>
      <c r="O1102" s="45" t="str">
        <f t="shared" si="116"/>
        <v>cambioagenciatripulante-query</v>
      </c>
      <c r="P1102" s="45" t="s">
        <v>1001</v>
      </c>
      <c r="Q1102" s="46">
        <f t="shared" si="117"/>
        <v>123</v>
      </c>
      <c r="R1102" s="46">
        <f t="shared" si="118"/>
        <v>123</v>
      </c>
      <c r="S1102" t="str">
        <f>+P1102</f>
        <v xml:space="preserve"> https://gateway-apim-test.vuce.gob.pe/pass-through-https-cert/cp2/cambioagenciatripulante-query/1.0/tripulante/lista/2227 </v>
      </c>
      <c r="T1102" t="s">
        <v>1001</v>
      </c>
      <c r="U1102" t="str">
        <f t="shared" si="119"/>
        <v>https://gateway-apim-test.vuce.gob.pe/pass-through-https-cert/cp2/cambioagenciatripulante-query/1.0/tripulante/lista/2227</v>
      </c>
      <c r="V1102" t="s">
        <v>32</v>
      </c>
    </row>
    <row r="1103" spans="2:22" x14ac:dyDescent="0.25">
      <c r="B1103" s="45" t="s">
        <v>1008</v>
      </c>
      <c r="C1103" s="45" t="s">
        <v>22</v>
      </c>
      <c r="D1103" s="45" t="s">
        <v>23</v>
      </c>
      <c r="E1103" s="45" t="s">
        <v>991</v>
      </c>
      <c r="F1103" s="45" t="s">
        <v>25</v>
      </c>
      <c r="G1103" s="45" t="s">
        <v>775</v>
      </c>
      <c r="H1103" s="45" t="s">
        <v>27</v>
      </c>
      <c r="I1103" s="45" t="s">
        <v>1009</v>
      </c>
      <c r="J1103" s="45">
        <v>106</v>
      </c>
      <c r="K1103" s="45" t="s">
        <v>792</v>
      </c>
      <c r="L1103" s="45" t="s">
        <v>30</v>
      </c>
      <c r="M1103" s="45" t="s">
        <v>31</v>
      </c>
      <c r="N1103" s="45">
        <v>20551239692</v>
      </c>
      <c r="O1103" s="45" t="str">
        <f t="shared" si="116"/>
        <v>comunes-query</v>
      </c>
      <c r="P1103" s="45" t="s">
        <v>775</v>
      </c>
      <c r="Q1103" s="46">
        <f t="shared" si="117"/>
        <v>129</v>
      </c>
      <c r="R1103" s="46">
        <f t="shared" si="118"/>
        <v>103</v>
      </c>
      <c r="S1103" t="str">
        <f>MID(P1103,1,103)</f>
        <v xml:space="preserve"> https://gateway-apim-test.vuce.gob.pe/pass-through-https-cert/cp2/comunes-query/1.0/master/findByCode?</v>
      </c>
      <c r="T1103" t="s">
        <v>60</v>
      </c>
      <c r="U1103" t="str">
        <f t="shared" si="119"/>
        <v>https://gateway-apim-test.vuce.gob.pe/pass-through-https-cert/cp2/comunes-query/1.0/master/findByCode?</v>
      </c>
      <c r="V1103" t="s">
        <v>39</v>
      </c>
    </row>
    <row r="1104" spans="2:22" x14ac:dyDescent="0.25">
      <c r="B1104" s="45" t="s">
        <v>1008</v>
      </c>
      <c r="C1104" s="45" t="s">
        <v>22</v>
      </c>
      <c r="D1104" s="45" t="s">
        <v>23</v>
      </c>
      <c r="E1104" s="45" t="s">
        <v>1010</v>
      </c>
      <c r="F1104" s="45" t="s">
        <v>61</v>
      </c>
      <c r="G1104" s="45" t="s">
        <v>503</v>
      </c>
      <c r="H1104" s="45" t="s">
        <v>1011</v>
      </c>
      <c r="I1104" s="45" t="s">
        <v>1009</v>
      </c>
      <c r="J1104" s="45">
        <v>106</v>
      </c>
      <c r="K1104" s="45" t="s">
        <v>792</v>
      </c>
      <c r="L1104" s="45" t="s">
        <v>30</v>
      </c>
      <c r="M1104" s="45" t="s">
        <v>93</v>
      </c>
      <c r="N1104" s="45">
        <v>20551239692</v>
      </c>
      <c r="O1104" s="45" t="str">
        <f t="shared" si="116"/>
        <v>gestionduenave-command</v>
      </c>
      <c r="P1104" s="45" t="s">
        <v>507</v>
      </c>
      <c r="Q1104" s="46">
        <f t="shared" si="117"/>
        <v>109</v>
      </c>
      <c r="R1104" s="46">
        <f t="shared" si="118"/>
        <v>109</v>
      </c>
      <c r="S1104" t="str">
        <f>+P1104</f>
        <v xml:space="preserve">https://gateway-apim-test.vuce.gob.pe/pass-through-https-cert/cp2/gestionduenave-command/1.0/escala-revision </v>
      </c>
      <c r="T1104" t="s">
        <v>507</v>
      </c>
      <c r="U1104" t="str">
        <f t="shared" si="119"/>
        <v>https://gateway-apim-test.vuce.gob.pe/pass-through-https-cert/cp2/gestionduenave-command/1.0/escala-revision</v>
      </c>
      <c r="V1104" t="s">
        <v>146</v>
      </c>
    </row>
    <row r="1105" spans="2:22" x14ac:dyDescent="0.25">
      <c r="B1105" s="45" t="s">
        <v>1008</v>
      </c>
      <c r="C1105" s="45" t="s">
        <v>22</v>
      </c>
      <c r="D1105" s="45" t="s">
        <v>23</v>
      </c>
      <c r="E1105" s="45" t="s">
        <v>1012</v>
      </c>
      <c r="F1105" s="45" t="s">
        <v>25</v>
      </c>
      <c r="G1105" s="45" t="s">
        <v>509</v>
      </c>
      <c r="H1105" s="45" t="s">
        <v>27</v>
      </c>
      <c r="I1105" s="45" t="s">
        <v>1009</v>
      </c>
      <c r="J1105" s="45">
        <v>106</v>
      </c>
      <c r="K1105" s="45" t="s">
        <v>792</v>
      </c>
      <c r="L1105" s="45" t="s">
        <v>30</v>
      </c>
      <c r="M1105" s="45" t="s">
        <v>31</v>
      </c>
      <c r="N1105" s="45">
        <v>20551239692</v>
      </c>
      <c r="O1105" s="45" t="str">
        <f t="shared" si="116"/>
        <v>gestionduenave-query</v>
      </c>
      <c r="P1105" s="45" t="s">
        <v>509</v>
      </c>
      <c r="Q1105" s="46">
        <f t="shared" si="117"/>
        <v>125</v>
      </c>
      <c r="R1105" s="46">
        <f t="shared" si="118"/>
        <v>109</v>
      </c>
      <c r="S1105" t="str">
        <f>MID(P1105,1,109)</f>
        <v xml:space="preserve"> https://gateway-apim-test.vuce.gob.pe/pass-through-https-cert/cp2/gestionduenave-query/1.0/agency/findByRuc?</v>
      </c>
      <c r="T1105" t="s">
        <v>510</v>
      </c>
      <c r="U1105" t="str">
        <f t="shared" si="119"/>
        <v>https://gateway-apim-test.vuce.gob.pe/pass-through-https-cert/cp2/gestionduenave-query/1.0/agency/findByRuc?</v>
      </c>
      <c r="V1105" t="s">
        <v>72</v>
      </c>
    </row>
    <row r="1106" spans="2:22" x14ac:dyDescent="0.25">
      <c r="B1106" s="45" t="s">
        <v>1008</v>
      </c>
      <c r="C1106" s="45" t="s">
        <v>22</v>
      </c>
      <c r="D1106" s="45" t="s">
        <v>23</v>
      </c>
      <c r="E1106" s="45" t="s">
        <v>1010</v>
      </c>
      <c r="F1106" s="45" t="s">
        <v>25</v>
      </c>
      <c r="G1106" s="45" t="s">
        <v>509</v>
      </c>
      <c r="H1106" s="45" t="s">
        <v>27</v>
      </c>
      <c r="I1106" s="45" t="s">
        <v>1009</v>
      </c>
      <c r="J1106" s="45">
        <v>106</v>
      </c>
      <c r="K1106" s="45" t="s">
        <v>792</v>
      </c>
      <c r="L1106" s="45" t="s">
        <v>30</v>
      </c>
      <c r="M1106" s="45" t="s">
        <v>31</v>
      </c>
      <c r="N1106" s="45">
        <v>20551239692</v>
      </c>
      <c r="O1106" s="45" t="str">
        <f t="shared" si="116"/>
        <v>gestionduenave-query</v>
      </c>
      <c r="P1106" s="45" t="s">
        <v>509</v>
      </c>
      <c r="Q1106" s="46">
        <f t="shared" si="117"/>
        <v>125</v>
      </c>
      <c r="R1106" s="46">
        <f t="shared" si="118"/>
        <v>109</v>
      </c>
      <c r="S1106" t="str">
        <f>MID(P1106,1,109)</f>
        <v xml:space="preserve"> https://gateway-apim-test.vuce.gob.pe/pass-through-https-cert/cp2/gestionduenave-query/1.0/agency/findByRuc?</v>
      </c>
      <c r="T1106" t="s">
        <v>510</v>
      </c>
      <c r="U1106" t="str">
        <f t="shared" si="119"/>
        <v>https://gateway-apim-test.vuce.gob.pe/pass-through-https-cert/cp2/gestionduenave-query/1.0/agency/findByRuc?</v>
      </c>
      <c r="V1106" t="s">
        <v>72</v>
      </c>
    </row>
    <row r="1107" spans="2:22" x14ac:dyDescent="0.25">
      <c r="B1107" s="45" t="s">
        <v>1008</v>
      </c>
      <c r="C1107" s="45" t="s">
        <v>22</v>
      </c>
      <c r="D1107" s="45" t="s">
        <v>23</v>
      </c>
      <c r="E1107" s="45" t="s">
        <v>1010</v>
      </c>
      <c r="F1107" s="45" t="s">
        <v>25</v>
      </c>
      <c r="G1107" s="45" t="s">
        <v>514</v>
      </c>
      <c r="H1107" s="45" t="s">
        <v>27</v>
      </c>
      <c r="I1107" s="45" t="s">
        <v>1009</v>
      </c>
      <c r="J1107" s="45">
        <v>106</v>
      </c>
      <c r="K1107" s="45" t="s">
        <v>792</v>
      </c>
      <c r="L1107" s="45" t="s">
        <v>30</v>
      </c>
      <c r="M1107" s="45" t="s">
        <v>31</v>
      </c>
      <c r="N1107" s="45">
        <v>20551239692</v>
      </c>
      <c r="O1107" s="45" t="str">
        <f t="shared" si="116"/>
        <v>gestionduenave-query</v>
      </c>
      <c r="P1107" s="45" t="s">
        <v>514</v>
      </c>
      <c r="Q1107" s="46">
        <f t="shared" si="117"/>
        <v>125</v>
      </c>
      <c r="R1107" s="46">
        <f t="shared" si="118"/>
        <v>109</v>
      </c>
      <c r="S1107" t="str">
        <f>MID(P1107,1,109)</f>
        <v xml:space="preserve"> https://gateway-apim-test.vuce.gob.pe/pass-through-https-cert/cp2/gestionduenave-query/1.0/agency/findByRuc?</v>
      </c>
      <c r="T1107" t="s">
        <v>510</v>
      </c>
      <c r="U1107" t="str">
        <f t="shared" si="119"/>
        <v>https://gateway-apim-test.vuce.gob.pe/pass-through-https-cert/cp2/gestionduenave-query/1.0/agency/findByRuc?</v>
      </c>
      <c r="V1107" t="s">
        <v>72</v>
      </c>
    </row>
    <row r="1108" spans="2:22" x14ac:dyDescent="0.25">
      <c r="B1108" s="45" t="s">
        <v>1008</v>
      </c>
      <c r="C1108" s="45" t="s">
        <v>22</v>
      </c>
      <c r="D1108" s="45" t="s">
        <v>23</v>
      </c>
      <c r="E1108" s="45" t="s">
        <v>1010</v>
      </c>
      <c r="F1108" s="45" t="s">
        <v>25</v>
      </c>
      <c r="G1108" s="45" t="s">
        <v>194</v>
      </c>
      <c r="H1108" s="45" t="s">
        <v>27</v>
      </c>
      <c r="I1108" s="45" t="s">
        <v>1009</v>
      </c>
      <c r="J1108" s="45">
        <v>106</v>
      </c>
      <c r="K1108" s="45" t="s">
        <v>792</v>
      </c>
      <c r="L1108" s="45" t="s">
        <v>30</v>
      </c>
      <c r="M1108" s="45" t="s">
        <v>31</v>
      </c>
      <c r="N1108" s="45">
        <v>20551239692</v>
      </c>
      <c r="O1108" s="45" t="str">
        <f t="shared" si="116"/>
        <v>gestionduenave-query</v>
      </c>
      <c r="P1108" s="45" t="s">
        <v>194</v>
      </c>
      <c r="Q1108" s="46">
        <f t="shared" si="117"/>
        <v>119</v>
      </c>
      <c r="R1108" s="46">
        <f t="shared" si="118"/>
        <v>105</v>
      </c>
      <c r="S1108" t="str">
        <f>MID(P1108,1,105)</f>
        <v xml:space="preserve"> https://gateway-apim-test.vuce.gob.pe/pass-through-https-cert/cp2/gestionduenave-query/1.0/escalas/2227?</v>
      </c>
      <c r="T1108" t="s">
        <v>195</v>
      </c>
      <c r="U1108" t="str">
        <f t="shared" si="119"/>
        <v>https://gateway-apim-test.vuce.gob.pe/pass-through-https-cert/cp2/gestionduenave-query/1.0/escalas/2227?</v>
      </c>
      <c r="V1108" t="s">
        <v>72</v>
      </c>
    </row>
    <row r="1109" spans="2:22" x14ac:dyDescent="0.25">
      <c r="B1109" s="45" t="s">
        <v>1008</v>
      </c>
      <c r="C1109" s="45" t="s">
        <v>22</v>
      </c>
      <c r="D1109" s="45" t="s">
        <v>23</v>
      </c>
      <c r="E1109" s="45" t="s">
        <v>1010</v>
      </c>
      <c r="F1109" s="45" t="s">
        <v>25</v>
      </c>
      <c r="G1109" s="45" t="s">
        <v>213</v>
      </c>
      <c r="H1109" s="45" t="s">
        <v>27</v>
      </c>
      <c r="I1109" s="45" t="s">
        <v>1009</v>
      </c>
      <c r="J1109" s="45">
        <v>106</v>
      </c>
      <c r="K1109" s="45" t="s">
        <v>792</v>
      </c>
      <c r="L1109" s="45" t="s">
        <v>30</v>
      </c>
      <c r="M1109" s="45" t="s">
        <v>31</v>
      </c>
      <c r="N1109" s="45">
        <v>20551239692</v>
      </c>
      <c r="O1109" s="45" t="str">
        <f t="shared" si="116"/>
        <v>gestionduenave-query</v>
      </c>
      <c r="P1109" s="45" t="s">
        <v>213</v>
      </c>
      <c r="Q1109" s="46">
        <f t="shared" si="117"/>
        <v>112</v>
      </c>
      <c r="R1109" s="46">
        <f t="shared" si="118"/>
        <v>112</v>
      </c>
      <c r="S1109" t="str">
        <f>+P1109</f>
        <v xml:space="preserve"> https://gateway-apim-test.vuce.gob.pe/pass-through-https-cert/cp2/gestionduenave-query/1.0/escalas/convoy/2227 </v>
      </c>
      <c r="T1109" t="s">
        <v>213</v>
      </c>
      <c r="U1109" t="str">
        <f t="shared" si="119"/>
        <v>https://gateway-apim-test.vuce.gob.pe/pass-through-https-cert/cp2/gestionduenave-query/1.0/escalas/convoy/2227</v>
      </c>
      <c r="V1109" t="s">
        <v>72</v>
      </c>
    </row>
    <row r="1110" spans="2:22" x14ac:dyDescent="0.25">
      <c r="B1110" s="45" t="s">
        <v>1008</v>
      </c>
      <c r="C1110" s="45" t="s">
        <v>22</v>
      </c>
      <c r="D1110" s="45" t="s">
        <v>23</v>
      </c>
      <c r="E1110" s="45" t="s">
        <v>1010</v>
      </c>
      <c r="F1110" s="45" t="s">
        <v>25</v>
      </c>
      <c r="G1110" s="45" t="s">
        <v>1013</v>
      </c>
      <c r="H1110" s="45" t="s">
        <v>27</v>
      </c>
      <c r="I1110" s="45" t="s">
        <v>1009</v>
      </c>
      <c r="J1110" s="45">
        <v>106</v>
      </c>
      <c r="K1110" s="45" t="s">
        <v>792</v>
      </c>
      <c r="L1110" s="45" t="s">
        <v>30</v>
      </c>
      <c r="M1110" s="45" t="s">
        <v>31</v>
      </c>
      <c r="N1110" s="45">
        <v>20551239692</v>
      </c>
      <c r="O1110" s="45" t="str">
        <f t="shared" si="116"/>
        <v>gestionduenave-query</v>
      </c>
      <c r="P1110" s="45" t="s">
        <v>1013</v>
      </c>
      <c r="Q1110" s="46">
        <f t="shared" si="117"/>
        <v>151</v>
      </c>
      <c r="R1110" s="46">
        <f t="shared" si="118"/>
        <v>128</v>
      </c>
      <c r="S1110" t="str">
        <f>MID(P1110,1,128)</f>
        <v xml:space="preserve"> https://gateway-apim-test.vuce.gob.pe/pass-through-https-cert/cp2/gestionduenave-query/1.0/escala-seguimientos/escalaId/2227/1?</v>
      </c>
      <c r="T1110" t="s">
        <v>1014</v>
      </c>
      <c r="U1110" t="str">
        <f t="shared" si="119"/>
        <v>https://gateway-apim-test.vuce.gob.pe/pass-through-https-cert/cp2/gestionduenave-query/1.0/escala-seguimientos/escalaId/2227/1?</v>
      </c>
      <c r="V1110" t="s">
        <v>72</v>
      </c>
    </row>
    <row r="1111" spans="2:22" x14ac:dyDescent="0.25">
      <c r="B1111" s="45" t="s">
        <v>1008</v>
      </c>
      <c r="C1111" s="45" t="s">
        <v>22</v>
      </c>
      <c r="D1111" s="45" t="s">
        <v>23</v>
      </c>
      <c r="E1111" s="45" t="s">
        <v>1010</v>
      </c>
      <c r="F1111" s="45" t="s">
        <v>25</v>
      </c>
      <c r="G1111" s="45" t="s">
        <v>1015</v>
      </c>
      <c r="H1111" s="45" t="s">
        <v>27</v>
      </c>
      <c r="I1111" s="45" t="s">
        <v>1009</v>
      </c>
      <c r="J1111" s="45">
        <v>106</v>
      </c>
      <c r="K1111" s="45" t="s">
        <v>792</v>
      </c>
      <c r="L1111" s="45" t="s">
        <v>30</v>
      </c>
      <c r="M1111" s="45" t="s">
        <v>31</v>
      </c>
      <c r="N1111" s="45">
        <v>20551239692</v>
      </c>
      <c r="O1111" s="45" t="str">
        <f t="shared" si="116"/>
        <v>gestionduenave-query</v>
      </c>
      <c r="P1111" s="45" t="s">
        <v>1015</v>
      </c>
      <c r="Q1111" s="46">
        <f t="shared" si="117"/>
        <v>133</v>
      </c>
      <c r="R1111" s="46">
        <f t="shared" si="118"/>
        <v>119</v>
      </c>
      <c r="S1111" t="str">
        <f>MID(P1111,1,119)</f>
        <v xml:space="preserve"> https://gateway-apim-test.vuce.gob.pe/pass-through-https-cert/cp2/gestionduenave-query/1.0/escala-seguimientos/search?</v>
      </c>
      <c r="T1111" t="s">
        <v>225</v>
      </c>
      <c r="U1111" t="str">
        <f t="shared" si="119"/>
        <v>https://gateway-apim-test.vuce.gob.pe/pass-through-https-cert/cp2/gestionduenave-query/1.0/escala-seguimientos/search?</v>
      </c>
      <c r="V1111" t="s">
        <v>72</v>
      </c>
    </row>
    <row r="1112" spans="2:22" x14ac:dyDescent="0.25">
      <c r="B1112" s="45" t="s">
        <v>1008</v>
      </c>
      <c r="C1112" s="45" t="s">
        <v>22</v>
      </c>
      <c r="D1112" s="45" t="s">
        <v>23</v>
      </c>
      <c r="E1112" s="45" t="s">
        <v>1012</v>
      </c>
      <c r="F1112" s="45" t="s">
        <v>25</v>
      </c>
      <c r="G1112" s="45" t="s">
        <v>1016</v>
      </c>
      <c r="H1112" s="45" t="s">
        <v>27</v>
      </c>
      <c r="I1112" s="45" t="s">
        <v>1009</v>
      </c>
      <c r="J1112" s="45">
        <v>106</v>
      </c>
      <c r="K1112" s="45" t="s">
        <v>792</v>
      </c>
      <c r="L1112" s="45" t="s">
        <v>30</v>
      </c>
      <c r="M1112" s="45" t="s">
        <v>31</v>
      </c>
      <c r="N1112" s="45">
        <v>20551239692</v>
      </c>
      <c r="O1112" s="45" t="str">
        <f t="shared" si="116"/>
        <v>gestionduenave-query</v>
      </c>
      <c r="P1112" s="45" t="s">
        <v>1016</v>
      </c>
      <c r="Q1112" s="46">
        <f t="shared" si="117"/>
        <v>148</v>
      </c>
      <c r="R1112" s="46">
        <f t="shared" si="118"/>
        <v>119</v>
      </c>
      <c r="S1112" t="str">
        <f>MID(P1112,1,119)</f>
        <v xml:space="preserve"> https://gateway-apim-test.vuce.gob.pe/pass-through-https-cert/cp2/gestionduenave-query/1.0/escala-seguimientos/search?</v>
      </c>
      <c r="T1112" t="s">
        <v>225</v>
      </c>
      <c r="U1112" t="str">
        <f t="shared" si="119"/>
        <v>https://gateway-apim-test.vuce.gob.pe/pass-through-https-cert/cp2/gestionduenave-query/1.0/escala-seguimientos/search?</v>
      </c>
      <c r="V1112" t="s">
        <v>72</v>
      </c>
    </row>
    <row r="1113" spans="2:22" x14ac:dyDescent="0.25">
      <c r="B1113" s="45" t="s">
        <v>1008</v>
      </c>
      <c r="C1113" s="45" t="s">
        <v>22</v>
      </c>
      <c r="D1113" s="45" t="s">
        <v>23</v>
      </c>
      <c r="E1113" s="45" t="s">
        <v>1010</v>
      </c>
      <c r="F1113" s="45" t="s">
        <v>90</v>
      </c>
      <c r="G1113" s="45" t="s">
        <v>91</v>
      </c>
      <c r="H1113" s="45" t="s">
        <v>1017</v>
      </c>
      <c r="I1113" s="45" t="s">
        <v>1009</v>
      </c>
      <c r="J1113" s="45">
        <v>106</v>
      </c>
      <c r="K1113" s="45" t="s">
        <v>792</v>
      </c>
      <c r="L1113" s="45" t="s">
        <v>30</v>
      </c>
      <c r="M1113" s="45" t="s">
        <v>93</v>
      </c>
      <c r="N1113" s="45">
        <v>20551239692</v>
      </c>
      <c r="O1113" s="45" t="str">
        <f t="shared" si="116"/>
        <v>processdue</v>
      </c>
      <c r="P1113" s="45" t="s">
        <v>91</v>
      </c>
      <c r="Q1113" s="46">
        <f t="shared" si="117"/>
        <v>95</v>
      </c>
      <c r="R1113" s="46">
        <f t="shared" si="118"/>
        <v>95</v>
      </c>
      <c r="S1113" t="str">
        <f>+P1113</f>
        <v xml:space="preserve"> https://gateway-apim-test.vuce.gob.pe/pass-through-https-cert/cp2/processdue/1.0/camunda/init </v>
      </c>
      <c r="T1113" t="s">
        <v>91</v>
      </c>
      <c r="U1113" t="str">
        <f t="shared" si="119"/>
        <v>https://gateway-apim-test.vuce.gob.pe/pass-through-https-cert/cp2/processdue/1.0/camunda/init</v>
      </c>
      <c r="V1113" t="s">
        <v>94</v>
      </c>
    </row>
    <row r="1143" spans="16:16" x14ac:dyDescent="0.25">
      <c r="P1143">
        <v>7</v>
      </c>
    </row>
    <row r="1048576" spans="19:20" x14ac:dyDescent="0.25">
      <c r="S1048576" t="str">
        <f>MID(P1048576,1,115)</f>
        <v/>
      </c>
      <c r="T1048576" t="s">
        <v>1018</v>
      </c>
    </row>
  </sheetData>
  <hyperlinks>
    <hyperlink ref="H582" r:id="rId1" xr:uid="{00000000-0004-0000-0000-000000000000}"/>
    <hyperlink ref="D690" r:id="rId2" display="https://landing-test.vuce.gob.pe/cp2/declaracionjurada" xr:uid="{00000000-0004-0000-0000-000001000000}"/>
    <hyperlink ref="D686" r:id="rId3" display="https://landing-test.vuce.gob.pe/cp2/declaracionjurada" xr:uid="{00000000-0004-0000-0000-000002000000}"/>
    <hyperlink ref="D683" r:id="rId4" display="https://landing-test.vuce.gob.pe/cp2/declaracionjurada" xr:uid="{00000000-0004-0000-0000-000003000000}"/>
    <hyperlink ref="D682" r:id="rId5" display="https://landing-test.vuce.gob.pe/cp2/declaracionjurada" xr:uid="{00000000-0004-0000-0000-000004000000}"/>
    <hyperlink ref="D684" r:id="rId6" display="https://landing-test.vuce.gob.pe/cp2/declaracionjurada" xr:uid="{00000000-0004-0000-0000-000005000000}"/>
    <hyperlink ref="D685" r:id="rId7" display="https://landing-test.vuce.gob.pe/cp2/declaracionjurada" xr:uid="{00000000-0004-0000-0000-000006000000}"/>
    <hyperlink ref="D687" r:id="rId8" display="https://landing-test.vuce.gob.pe/cp2/declaracionjurada" xr:uid="{00000000-0004-0000-0000-000007000000}"/>
    <hyperlink ref="D688" r:id="rId9" display="https://landing-test.vuce.gob.pe/cp2/declaracionjurada" xr:uid="{00000000-0004-0000-0000-000008000000}"/>
    <hyperlink ref="D689" r:id="rId10" display="https://landing-test.vuce.gob.pe/cp2/declaracionjurada" xr:uid="{00000000-0004-0000-0000-000009000000}"/>
    <hyperlink ref="D700" r:id="rId11" display="https://landing-test.vuce.gob.pe/cp2/tramiteyrectificacion" xr:uid="{00000000-0004-0000-0000-00000A000000}"/>
    <hyperlink ref="D696" r:id="rId12" display="https://landing-test.vuce.gob.pe/cp2/tramiteyrectificacion" xr:uid="{00000000-0004-0000-0000-00000B000000}"/>
    <hyperlink ref="D695" r:id="rId13" display="https://landing-test.vuce.gob.pe/cp2/tramiteyrectificacion" xr:uid="{00000000-0004-0000-0000-00000C000000}"/>
    <hyperlink ref="D692" r:id="rId14" display="https://landing-test.vuce.gob.pe/cp2/tramiteyrectificacion" xr:uid="{00000000-0004-0000-0000-00000D000000}"/>
    <hyperlink ref="D691" r:id="rId15" display="https://landing-test.vuce.gob.pe/cp2/tramiteyrectificacion" xr:uid="{00000000-0004-0000-0000-00000E000000}"/>
    <hyperlink ref="D693" r:id="rId16" display="https://landing-test.vuce.gob.pe/cp2/tramiteyrectificacion" xr:uid="{00000000-0004-0000-0000-00000F000000}"/>
    <hyperlink ref="D694" r:id="rId17" display="https://landing-test.vuce.gob.pe/cp2/tramiteyrectificacion" xr:uid="{00000000-0004-0000-0000-000010000000}"/>
    <hyperlink ref="D697" r:id="rId18" display="https://landing-test.vuce.gob.pe/cp2/tramiteyrectificacion" xr:uid="{00000000-0004-0000-0000-000011000000}"/>
    <hyperlink ref="D698" r:id="rId19" display="https://landing-test.vuce.gob.pe/cp2/tramiteyrectificacion" xr:uid="{00000000-0004-0000-0000-000012000000}"/>
    <hyperlink ref="D699" r:id="rId20" display="https://landing-test.vuce.gob.pe/cp2/tramiteyrectificacion" xr:uid="{00000000-0004-0000-0000-000013000000}"/>
    <hyperlink ref="D630" r:id="rId21" display="https://landing-test.vuce.gob.pe/cp2/impedimentozarpe/alertas" xr:uid="{00000000-0004-0000-0000-000014000000}"/>
    <hyperlink ref="D631" r:id="rId22" display="https://landing-test.vuce.gob.pe/cp2/impedimentozarpe/alertas" xr:uid="{00000000-0004-0000-0000-000015000000}"/>
    <hyperlink ref="D625" r:id="rId23" display="https://landing-test.vuce.gob.pe/cp2/impedimentozarpe/alertas" xr:uid="{00000000-0004-0000-0000-000016000000}"/>
    <hyperlink ref="D626" r:id="rId24" display="https://landing-test.vuce.gob.pe/cp2/impedimentozarpe/alertas" xr:uid="{00000000-0004-0000-0000-000017000000}"/>
    <hyperlink ref="D624" r:id="rId25" display="https://landing-test.vuce.gob.pe/cp2/impedimentozarpe/alertas" xr:uid="{00000000-0004-0000-0000-000018000000}"/>
    <hyperlink ref="D623" r:id="rId26" display="https://landing-test.vuce.gob.pe/cp2/impedimentozarpe/alertas" xr:uid="{00000000-0004-0000-0000-000019000000}"/>
    <hyperlink ref="D619" r:id="rId27" display="https://landing-test.vuce.gob.pe/cp2/impedimentozarpe/alertas" xr:uid="{00000000-0004-0000-0000-00001A000000}"/>
    <hyperlink ref="D620" r:id="rId28" display="https://landing-test.vuce.gob.pe/cp2/impedimentozarpe/alertas" xr:uid="{00000000-0004-0000-0000-00001B000000}"/>
    <hyperlink ref="D627" r:id="rId29" display="https://landing-test.vuce.gob.pe/cp2/impedimentozarpe/alertas" xr:uid="{00000000-0004-0000-0000-00001C000000}"/>
    <hyperlink ref="D633" r:id="rId30" display="https://landing-test.vuce.gob.pe/cp2/impedimentozarpe/alertas" xr:uid="{00000000-0004-0000-0000-00001D000000}"/>
    <hyperlink ref="D632" r:id="rId31" display="https://landing-test.vuce.gob.pe/cp2/impedimentozarpe/alertas" xr:uid="{00000000-0004-0000-0000-00001E000000}"/>
    <hyperlink ref="D618" r:id="rId32" display="https://landing-test.vuce.gob.pe/cp2/impedimentozarpe/alertas" xr:uid="{00000000-0004-0000-0000-00001F000000}"/>
    <hyperlink ref="D621" r:id="rId33" display="https://landing-test.vuce.gob.pe/cp2/impedimentozarpe/alertas" xr:uid="{00000000-0004-0000-0000-000020000000}"/>
    <hyperlink ref="D622" r:id="rId34" display="https://landing-test.vuce.gob.pe/cp2/impedimentozarpe/alertas" xr:uid="{00000000-0004-0000-0000-000021000000}"/>
    <hyperlink ref="D628" r:id="rId35" display="https://landing-test.vuce.gob.pe/cp2/impedimentozarpe/alertas" xr:uid="{00000000-0004-0000-0000-000022000000}"/>
    <hyperlink ref="D629" r:id="rId36" display="https://landing-test.vuce.gob.pe/cp2/impedimentozarpe/alertas" xr:uid="{00000000-0004-0000-0000-000023000000}"/>
    <hyperlink ref="D581" r:id="rId37" display="https://landing-test.vuce.gob.pe/cp2/consultaexpediente" xr:uid="{00000000-0004-0000-0000-000024000000}"/>
    <hyperlink ref="D572" r:id="rId38" display="https://landing-test.vuce.gob.pe/cp2/consultaexpediente" xr:uid="{00000000-0004-0000-0000-000025000000}"/>
    <hyperlink ref="D574" r:id="rId39" display="https://landing-test.vuce.gob.pe/cp2/consultaexpediente" xr:uid="{00000000-0004-0000-0000-000026000000}"/>
    <hyperlink ref="D575" r:id="rId40" display="https://landing-test.vuce.gob.pe/cp2/consultaexpediente" xr:uid="{00000000-0004-0000-0000-000027000000}"/>
    <hyperlink ref="D573" r:id="rId41" display="https://landing-test.vuce.gob.pe/cp2/consultaexpediente" xr:uid="{00000000-0004-0000-0000-000028000000}"/>
    <hyperlink ref="D577" r:id="rId42" display="https://landing-test.vuce.gob.pe/cp2/consultaexpediente" xr:uid="{00000000-0004-0000-0000-000029000000}"/>
    <hyperlink ref="D578" r:id="rId43" display="https://landing-test.vuce.gob.pe/cp2/consultaexpediente" xr:uid="{00000000-0004-0000-0000-00002A000000}"/>
    <hyperlink ref="D579" r:id="rId44" display="https://landing-test.vuce.gob.pe/cp2/consultaexpediente" xr:uid="{00000000-0004-0000-0000-00002B000000}"/>
    <hyperlink ref="D580" r:id="rId45" display="https://landing-test.vuce.gob.pe/cp2/consultaexpediente" xr:uid="{00000000-0004-0000-0000-00002C000000}"/>
    <hyperlink ref="D576" r:id="rId46" display="https://landing-test.vuce.gob.pe/cp2/consultaexpediente" xr:uid="{00000000-0004-0000-0000-00002D000000}"/>
    <hyperlink ref="D681" r:id="rId47" display="https://landing-test.vuce.gob.pe/cp2/tramiteyrectificacion" xr:uid="{00000000-0004-0000-0000-00002E000000}"/>
    <hyperlink ref="D671" r:id="rId48" display="https://landing-test.vuce.gob.pe/cp2/tramiteyrectificacion" xr:uid="{00000000-0004-0000-0000-00002F000000}"/>
    <hyperlink ref="D669" r:id="rId49" display="https://landing-test.vuce.gob.pe/cp2/tramiteyrectificacion" xr:uid="{00000000-0004-0000-0000-000030000000}"/>
    <hyperlink ref="D670" r:id="rId50" display="https://landing-test.vuce.gob.pe/cp2/tramiteyrectificacion" xr:uid="{00000000-0004-0000-0000-000031000000}"/>
    <hyperlink ref="D677" r:id="rId51" display="https://landing-test.vuce.gob.pe/cp2/tramiteyrectificacion" xr:uid="{00000000-0004-0000-0000-000032000000}"/>
    <hyperlink ref="D678" r:id="rId52" display="https://landing-test.vuce.gob.pe/cp2/tramiteyrectificacion" xr:uid="{00000000-0004-0000-0000-000033000000}"/>
    <hyperlink ref="D679" r:id="rId53" display="https://landing-test.vuce.gob.pe/cp2/tramiteyrectificacion" xr:uid="{00000000-0004-0000-0000-000034000000}"/>
    <hyperlink ref="D673" r:id="rId54" display="https://landing-test.vuce.gob.pe/cp2/tramiteyrectificacion" xr:uid="{00000000-0004-0000-0000-000035000000}"/>
    <hyperlink ref="D672" r:id="rId55" display="https://landing-test.vuce.gob.pe/cp2/tramiteyrectificacion" xr:uid="{00000000-0004-0000-0000-000036000000}"/>
    <hyperlink ref="D674" r:id="rId56" display="https://landing-test.vuce.gob.pe/cp2/tramiteyrectificacion" xr:uid="{00000000-0004-0000-0000-000037000000}"/>
    <hyperlink ref="D675" r:id="rId57" display="https://landing-test.vuce.gob.pe/cp2/tramiteyrectificacion" xr:uid="{00000000-0004-0000-0000-000038000000}"/>
    <hyperlink ref="D676" r:id="rId58" display="https://landing-test.vuce.gob.pe/cp2/tramiteyrectificacion" xr:uid="{00000000-0004-0000-0000-000039000000}"/>
    <hyperlink ref="D680" r:id="rId59" display="https://landing-test.vuce.gob.pe/cp2/tramiteyrectificacion" xr:uid="{00000000-0004-0000-0000-00003A000000}"/>
    <hyperlink ref="P886" r:id="rId60" xr:uid="{00000000-0004-0000-0000-00003B000000}"/>
    <hyperlink ref="P1104" r:id="rId61" xr:uid="{00000000-0004-0000-0000-00003C000000}"/>
    <hyperlink ref="P732" r:id="rId62" xr:uid="{00000000-0004-0000-0000-00003D000000}"/>
    <hyperlink ref="P952" r:id="rId63" xr:uid="{00000000-0004-0000-0000-00003E000000}"/>
    <hyperlink ref="P526" r:id="rId64" xr:uid="{00000000-0004-0000-0000-00003F000000}"/>
    <hyperlink ref="P465" r:id="rId65" xr:uid="{00000000-0004-0000-0000-000040000000}"/>
    <hyperlink ref="P290" r:id="rId66" xr:uid="{00000000-0004-0000-0000-000041000000}"/>
    <hyperlink ref="P291" r:id="rId67" xr:uid="{00000000-0004-0000-0000-000042000000}"/>
    <hyperlink ref="P292" r:id="rId68" xr:uid="{00000000-0004-0000-0000-000043000000}"/>
    <hyperlink ref="P293" r:id="rId69" xr:uid="{00000000-0004-0000-0000-000044000000}"/>
    <hyperlink ref="P294" r:id="rId70" xr:uid="{00000000-0004-0000-0000-000045000000}"/>
    <hyperlink ref="P295" r:id="rId71" xr:uid="{00000000-0004-0000-0000-000046000000}"/>
    <hyperlink ref="P296" r:id="rId72" xr:uid="{00000000-0004-0000-0000-000047000000}"/>
    <hyperlink ref="P297" r:id="rId73" xr:uid="{00000000-0004-0000-0000-000048000000}"/>
    <hyperlink ref="P331" r:id="rId74" xr:uid="{00000000-0004-0000-0000-000049000000}"/>
    <hyperlink ref="P332" r:id="rId75" xr:uid="{00000000-0004-0000-0000-00004A000000}"/>
    <hyperlink ref="P704" r:id="rId76" xr:uid="{00000000-0004-0000-0000-00004B000000}"/>
    <hyperlink ref="P730" r:id="rId77" xr:uid="{00000000-0004-0000-0000-00004C000000}"/>
    <hyperlink ref="P267" r:id="rId78" xr:uid="{00000000-0004-0000-0000-00004D000000}"/>
  </hyperlinks>
  <pageMargins left="0.7" right="0.7" top="0.75" bottom="0.75" header="0.3" footer="0.3"/>
  <legacyDrawing r:id="rId7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B2326"/>
  <sheetViews>
    <sheetView topLeftCell="A643" workbookViewId="0">
      <selection activeCell="A670" sqref="A670"/>
    </sheetView>
  </sheetViews>
  <sheetFormatPr baseColWidth="10" defaultColWidth="11.42578125" defaultRowHeight="15" x14ac:dyDescent="0.25"/>
  <cols>
    <col min="1" max="1" width="156.42578125" bestFit="1" customWidth="1"/>
    <col min="2" max="2" width="21.85546875" bestFit="1" customWidth="1"/>
  </cols>
  <sheetData>
    <row r="3" spans="1:2" x14ac:dyDescent="0.25">
      <c r="A3" s="76" t="s">
        <v>1019</v>
      </c>
      <c r="B3" t="s">
        <v>1020</v>
      </c>
    </row>
    <row r="4" spans="1:2" x14ac:dyDescent="0.25">
      <c r="A4" s="45" t="s">
        <v>235</v>
      </c>
      <c r="B4">
        <v>2</v>
      </c>
    </row>
    <row r="5" spans="1:2" x14ac:dyDescent="0.25">
      <c r="A5" s="77" t="s">
        <v>22</v>
      </c>
      <c r="B5">
        <v>1</v>
      </c>
    </row>
    <row r="6" spans="1:2" x14ac:dyDescent="0.25">
      <c r="A6" s="78" t="s">
        <v>23</v>
      </c>
      <c r="B6">
        <v>1</v>
      </c>
    </row>
    <row r="7" spans="1:2" x14ac:dyDescent="0.25">
      <c r="A7" s="79" t="s">
        <v>232</v>
      </c>
      <c r="B7">
        <v>1</v>
      </c>
    </row>
    <row r="8" spans="1:2" x14ac:dyDescent="0.25">
      <c r="A8" s="81" t="s">
        <v>129</v>
      </c>
      <c r="B8">
        <v>1</v>
      </c>
    </row>
    <row r="9" spans="1:2" x14ac:dyDescent="0.25">
      <c r="A9" s="77" t="s">
        <v>717</v>
      </c>
      <c r="B9">
        <v>1</v>
      </c>
    </row>
    <row r="10" spans="1:2" x14ac:dyDescent="0.25">
      <c r="A10" s="78" t="s">
        <v>27</v>
      </c>
      <c r="B10">
        <v>1</v>
      </c>
    </row>
    <row r="11" spans="1:2" x14ac:dyDescent="0.25">
      <c r="A11" s="79" t="s">
        <v>27</v>
      </c>
      <c r="B11">
        <v>1</v>
      </c>
    </row>
    <row r="12" spans="1:2" x14ac:dyDescent="0.25">
      <c r="A12" s="81" t="s">
        <v>129</v>
      </c>
      <c r="B12">
        <v>1</v>
      </c>
    </row>
    <row r="13" spans="1:2" x14ac:dyDescent="0.25">
      <c r="A13" s="45" t="s">
        <v>236</v>
      </c>
      <c r="B13">
        <v>2</v>
      </c>
    </row>
    <row r="14" spans="1:2" x14ac:dyDescent="0.25">
      <c r="A14" s="77" t="s">
        <v>22</v>
      </c>
      <c r="B14">
        <v>1</v>
      </c>
    </row>
    <row r="15" spans="1:2" x14ac:dyDescent="0.25">
      <c r="A15" s="78" t="s">
        <v>23</v>
      </c>
      <c r="B15">
        <v>1</v>
      </c>
    </row>
    <row r="16" spans="1:2" x14ac:dyDescent="0.25">
      <c r="A16" s="79" t="s">
        <v>232</v>
      </c>
      <c r="B16">
        <v>1</v>
      </c>
    </row>
    <row r="17" spans="1:2" x14ac:dyDescent="0.25">
      <c r="A17" s="81" t="s">
        <v>142</v>
      </c>
      <c r="B17">
        <v>1</v>
      </c>
    </row>
    <row r="18" spans="1:2" x14ac:dyDescent="0.25">
      <c r="A18" s="77" t="s">
        <v>717</v>
      </c>
      <c r="B18">
        <v>1</v>
      </c>
    </row>
    <row r="19" spans="1:2" x14ac:dyDescent="0.25">
      <c r="A19" s="78" t="s">
        <v>27</v>
      </c>
      <c r="B19">
        <v>1</v>
      </c>
    </row>
    <row r="20" spans="1:2" x14ac:dyDescent="0.25">
      <c r="A20" s="79" t="s">
        <v>27</v>
      </c>
      <c r="B20">
        <v>1</v>
      </c>
    </row>
    <row r="21" spans="1:2" x14ac:dyDescent="0.25">
      <c r="A21" s="81" t="s">
        <v>142</v>
      </c>
      <c r="B21">
        <v>1</v>
      </c>
    </row>
    <row r="22" spans="1:2" x14ac:dyDescent="0.25">
      <c r="A22" s="45" t="s">
        <v>238</v>
      </c>
      <c r="B22">
        <v>4</v>
      </c>
    </row>
    <row r="23" spans="1:2" x14ac:dyDescent="0.25">
      <c r="A23" s="77" t="s">
        <v>22</v>
      </c>
      <c r="B23">
        <v>2</v>
      </c>
    </row>
    <row r="24" spans="1:2" x14ac:dyDescent="0.25">
      <c r="A24" s="78" t="s">
        <v>23</v>
      </c>
      <c r="B24">
        <v>2</v>
      </c>
    </row>
    <row r="25" spans="1:2" x14ac:dyDescent="0.25">
      <c r="A25" s="79" t="s">
        <v>232</v>
      </c>
      <c r="B25">
        <v>2</v>
      </c>
    </row>
    <row r="26" spans="1:2" x14ac:dyDescent="0.25">
      <c r="A26" s="81" t="s">
        <v>142</v>
      </c>
      <c r="B26">
        <v>2</v>
      </c>
    </row>
    <row r="27" spans="1:2" x14ac:dyDescent="0.25">
      <c r="A27" s="77" t="s">
        <v>717</v>
      </c>
      <c r="B27">
        <v>2</v>
      </c>
    </row>
    <row r="28" spans="1:2" x14ac:dyDescent="0.25">
      <c r="A28" s="78" t="s">
        <v>27</v>
      </c>
      <c r="B28">
        <v>2</v>
      </c>
    </row>
    <row r="29" spans="1:2" x14ac:dyDescent="0.25">
      <c r="A29" s="79" t="s">
        <v>27</v>
      </c>
      <c r="B29">
        <v>2</v>
      </c>
    </row>
    <row r="30" spans="1:2" x14ac:dyDescent="0.25">
      <c r="A30" s="81" t="s">
        <v>142</v>
      </c>
      <c r="B30">
        <v>2</v>
      </c>
    </row>
    <row r="31" spans="1:2" x14ac:dyDescent="0.25">
      <c r="A31" s="45" t="s">
        <v>591</v>
      </c>
      <c r="B31">
        <v>1</v>
      </c>
    </row>
    <row r="32" spans="1:2" x14ac:dyDescent="0.25">
      <c r="A32" s="77" t="s">
        <v>563</v>
      </c>
      <c r="B32">
        <v>1</v>
      </c>
    </row>
    <row r="33" spans="1:2" x14ac:dyDescent="0.25">
      <c r="A33" s="78" t="s">
        <v>590</v>
      </c>
      <c r="B33">
        <v>1</v>
      </c>
    </row>
    <row r="34" spans="1:2" x14ac:dyDescent="0.25">
      <c r="A34" s="79" t="s">
        <v>576</v>
      </c>
      <c r="B34">
        <v>1</v>
      </c>
    </row>
    <row r="35" spans="1:2" x14ac:dyDescent="0.25">
      <c r="A35" s="81" t="s">
        <v>129</v>
      </c>
      <c r="B35">
        <v>1</v>
      </c>
    </row>
    <row r="36" spans="1:2" x14ac:dyDescent="0.25">
      <c r="A36" s="45" t="s">
        <v>596</v>
      </c>
      <c r="B36">
        <v>1</v>
      </c>
    </row>
    <row r="37" spans="1:2" x14ac:dyDescent="0.25">
      <c r="A37" s="77" t="s">
        <v>563</v>
      </c>
      <c r="B37">
        <v>1</v>
      </c>
    </row>
    <row r="38" spans="1:2" x14ac:dyDescent="0.25">
      <c r="A38" s="78" t="s">
        <v>590</v>
      </c>
      <c r="B38">
        <v>1</v>
      </c>
    </row>
    <row r="39" spans="1:2" x14ac:dyDescent="0.25">
      <c r="A39" s="79" t="s">
        <v>201</v>
      </c>
      <c r="B39">
        <v>1</v>
      </c>
    </row>
    <row r="40" spans="1:2" x14ac:dyDescent="0.25">
      <c r="A40" s="81" t="s">
        <v>129</v>
      </c>
      <c r="B40">
        <v>1</v>
      </c>
    </row>
    <row r="41" spans="1:2" x14ac:dyDescent="0.25">
      <c r="A41" s="45" t="s">
        <v>598</v>
      </c>
      <c r="B41">
        <v>1</v>
      </c>
    </row>
    <row r="42" spans="1:2" x14ac:dyDescent="0.25">
      <c r="A42" s="77" t="s">
        <v>563</v>
      </c>
      <c r="B42">
        <v>1</v>
      </c>
    </row>
    <row r="43" spans="1:2" x14ac:dyDescent="0.25">
      <c r="A43" s="78" t="s">
        <v>590</v>
      </c>
      <c r="B43">
        <v>1</v>
      </c>
    </row>
    <row r="44" spans="1:2" x14ac:dyDescent="0.25">
      <c r="A44" s="79" t="s">
        <v>199</v>
      </c>
      <c r="B44">
        <v>1</v>
      </c>
    </row>
    <row r="45" spans="1:2" x14ac:dyDescent="0.25">
      <c r="A45" s="81" t="s">
        <v>129</v>
      </c>
      <c r="B45">
        <v>1</v>
      </c>
    </row>
    <row r="46" spans="1:2" x14ac:dyDescent="0.25">
      <c r="A46" s="45" t="s">
        <v>600</v>
      </c>
      <c r="B46">
        <v>1</v>
      </c>
    </row>
    <row r="47" spans="1:2" x14ac:dyDescent="0.25">
      <c r="A47" s="77" t="s">
        <v>563</v>
      </c>
      <c r="B47">
        <v>1</v>
      </c>
    </row>
    <row r="48" spans="1:2" x14ac:dyDescent="0.25">
      <c r="A48" s="78" t="s">
        <v>590</v>
      </c>
      <c r="B48">
        <v>1</v>
      </c>
    </row>
    <row r="49" spans="1:2" x14ac:dyDescent="0.25">
      <c r="A49" s="79" t="s">
        <v>176</v>
      </c>
      <c r="B49">
        <v>1</v>
      </c>
    </row>
    <row r="50" spans="1:2" x14ac:dyDescent="0.25">
      <c r="A50" s="81" t="s">
        <v>129</v>
      </c>
      <c r="B50">
        <v>1</v>
      </c>
    </row>
    <row r="51" spans="1:2" x14ac:dyDescent="0.25">
      <c r="A51" s="45" t="s">
        <v>610</v>
      </c>
      <c r="B51">
        <v>3</v>
      </c>
    </row>
    <row r="52" spans="1:2" x14ac:dyDescent="0.25">
      <c r="A52" s="77" t="s">
        <v>563</v>
      </c>
      <c r="B52">
        <v>3</v>
      </c>
    </row>
    <row r="53" spans="1:2" x14ac:dyDescent="0.25">
      <c r="A53" s="78" t="s">
        <v>608</v>
      </c>
      <c r="B53">
        <v>3</v>
      </c>
    </row>
    <row r="54" spans="1:2" x14ac:dyDescent="0.25">
      <c r="A54" s="79" t="s">
        <v>199</v>
      </c>
      <c r="B54">
        <v>1</v>
      </c>
    </row>
    <row r="55" spans="1:2" x14ac:dyDescent="0.25">
      <c r="A55" s="81" t="s">
        <v>129</v>
      </c>
      <c r="B55">
        <v>1</v>
      </c>
    </row>
    <row r="56" spans="1:2" x14ac:dyDescent="0.25">
      <c r="A56" s="79" t="s">
        <v>201</v>
      </c>
      <c r="B56">
        <v>1</v>
      </c>
    </row>
    <row r="57" spans="1:2" x14ac:dyDescent="0.25">
      <c r="A57" s="81" t="s">
        <v>129</v>
      </c>
      <c r="B57">
        <v>1</v>
      </c>
    </row>
    <row r="58" spans="1:2" x14ac:dyDescent="0.25">
      <c r="A58" s="79" t="s">
        <v>176</v>
      </c>
      <c r="B58">
        <v>1</v>
      </c>
    </row>
    <row r="59" spans="1:2" x14ac:dyDescent="0.25">
      <c r="A59" s="81" t="s">
        <v>129</v>
      </c>
      <c r="B59">
        <v>1</v>
      </c>
    </row>
    <row r="60" spans="1:2" x14ac:dyDescent="0.25">
      <c r="A60" s="45" t="s">
        <v>241</v>
      </c>
      <c r="B60">
        <v>2</v>
      </c>
    </row>
    <row r="61" spans="1:2" x14ac:dyDescent="0.25">
      <c r="A61" s="77" t="s">
        <v>22</v>
      </c>
      <c r="B61">
        <v>2</v>
      </c>
    </row>
    <row r="62" spans="1:2" x14ac:dyDescent="0.25">
      <c r="A62" s="78" t="s">
        <v>23</v>
      </c>
      <c r="B62">
        <v>2</v>
      </c>
    </row>
    <row r="63" spans="1:2" x14ac:dyDescent="0.25">
      <c r="A63" s="79" t="s">
        <v>171</v>
      </c>
      <c r="B63">
        <v>1</v>
      </c>
    </row>
    <row r="64" spans="1:2" x14ac:dyDescent="0.25">
      <c r="A64" s="81" t="s">
        <v>61</v>
      </c>
      <c r="B64">
        <v>1</v>
      </c>
    </row>
    <row r="65" spans="1:2" x14ac:dyDescent="0.25">
      <c r="A65" s="79" t="s">
        <v>240</v>
      </c>
      <c r="B65">
        <v>1</v>
      </c>
    </row>
    <row r="66" spans="1:2" x14ac:dyDescent="0.25">
      <c r="A66" s="81" t="s">
        <v>142</v>
      </c>
      <c r="B66">
        <v>1</v>
      </c>
    </row>
    <row r="67" spans="1:2" x14ac:dyDescent="0.25">
      <c r="A67" s="45" t="s">
        <v>247</v>
      </c>
      <c r="B67">
        <v>2</v>
      </c>
    </row>
    <row r="68" spans="1:2" x14ac:dyDescent="0.25">
      <c r="A68" s="77" t="s">
        <v>22</v>
      </c>
      <c r="B68">
        <v>1</v>
      </c>
    </row>
    <row r="69" spans="1:2" x14ac:dyDescent="0.25">
      <c r="A69" s="78" t="s">
        <v>23</v>
      </c>
      <c r="B69">
        <v>1</v>
      </c>
    </row>
    <row r="70" spans="1:2" x14ac:dyDescent="0.25">
      <c r="A70" s="79" t="s">
        <v>232</v>
      </c>
      <c r="B70">
        <v>1</v>
      </c>
    </row>
    <row r="71" spans="1:2" x14ac:dyDescent="0.25">
      <c r="A71" s="81" t="s">
        <v>129</v>
      </c>
      <c r="B71">
        <v>1</v>
      </c>
    </row>
    <row r="72" spans="1:2" x14ac:dyDescent="0.25">
      <c r="A72" s="77" t="s">
        <v>717</v>
      </c>
      <c r="B72">
        <v>1</v>
      </c>
    </row>
    <row r="73" spans="1:2" x14ac:dyDescent="0.25">
      <c r="A73" s="78" t="s">
        <v>27</v>
      </c>
      <c r="B73">
        <v>1</v>
      </c>
    </row>
    <row r="74" spans="1:2" x14ac:dyDescent="0.25">
      <c r="A74" s="79" t="s">
        <v>27</v>
      </c>
      <c r="B74">
        <v>1</v>
      </c>
    </row>
    <row r="75" spans="1:2" x14ac:dyDescent="0.25">
      <c r="A75" s="81" t="s">
        <v>129</v>
      </c>
      <c r="B75">
        <v>1</v>
      </c>
    </row>
    <row r="76" spans="1:2" x14ac:dyDescent="0.25">
      <c r="A76" s="45" t="s">
        <v>723</v>
      </c>
      <c r="B76">
        <v>1</v>
      </c>
    </row>
    <row r="77" spans="1:2" x14ac:dyDescent="0.25">
      <c r="A77" s="77" t="s">
        <v>717</v>
      </c>
      <c r="B77">
        <v>1</v>
      </c>
    </row>
    <row r="78" spans="1:2" x14ac:dyDescent="0.25">
      <c r="A78" s="78" t="s">
        <v>27</v>
      </c>
      <c r="B78">
        <v>1</v>
      </c>
    </row>
    <row r="79" spans="1:2" x14ac:dyDescent="0.25">
      <c r="A79" s="79" t="s">
        <v>27</v>
      </c>
      <c r="B79">
        <v>1</v>
      </c>
    </row>
    <row r="80" spans="1:2" x14ac:dyDescent="0.25">
      <c r="A80" s="81" t="s">
        <v>129</v>
      </c>
      <c r="B80">
        <v>1</v>
      </c>
    </row>
    <row r="81" spans="1:2" x14ac:dyDescent="0.25">
      <c r="A81" s="45" t="s">
        <v>657</v>
      </c>
      <c r="B81">
        <v>2</v>
      </c>
    </row>
    <row r="82" spans="1:2" x14ac:dyDescent="0.25">
      <c r="A82" s="77" t="s">
        <v>22</v>
      </c>
      <c r="B82">
        <v>2</v>
      </c>
    </row>
    <row r="83" spans="1:2" x14ac:dyDescent="0.25">
      <c r="A83" s="78" t="s">
        <v>654</v>
      </c>
      <c r="B83">
        <v>2</v>
      </c>
    </row>
    <row r="84" spans="1:2" x14ac:dyDescent="0.25">
      <c r="A84" s="79" t="s">
        <v>655</v>
      </c>
      <c r="B84">
        <v>1</v>
      </c>
    </row>
    <row r="85" spans="1:2" x14ac:dyDescent="0.25">
      <c r="A85" s="81" t="s">
        <v>163</v>
      </c>
      <c r="B85">
        <v>1</v>
      </c>
    </row>
    <row r="86" spans="1:2" x14ac:dyDescent="0.25">
      <c r="A86" s="79" t="s">
        <v>659</v>
      </c>
      <c r="B86">
        <v>1</v>
      </c>
    </row>
    <row r="87" spans="1:2" x14ac:dyDescent="0.25">
      <c r="A87" s="81" t="s">
        <v>163</v>
      </c>
      <c r="B87">
        <v>1</v>
      </c>
    </row>
    <row r="88" spans="1:2" x14ac:dyDescent="0.25">
      <c r="A88" s="45" t="s">
        <v>664</v>
      </c>
      <c r="B88">
        <v>1</v>
      </c>
    </row>
    <row r="89" spans="1:2" x14ac:dyDescent="0.25">
      <c r="A89" s="77" t="s">
        <v>22</v>
      </c>
      <c r="B89">
        <v>1</v>
      </c>
    </row>
    <row r="90" spans="1:2" x14ac:dyDescent="0.25">
      <c r="A90" s="78" t="s">
        <v>654</v>
      </c>
      <c r="B90">
        <v>1</v>
      </c>
    </row>
    <row r="91" spans="1:2" x14ac:dyDescent="0.25">
      <c r="A91" s="79" t="s">
        <v>661</v>
      </c>
      <c r="B91">
        <v>1</v>
      </c>
    </row>
    <row r="92" spans="1:2" x14ac:dyDescent="0.25">
      <c r="A92" s="81" t="s">
        <v>163</v>
      </c>
      <c r="B92">
        <v>1</v>
      </c>
    </row>
    <row r="93" spans="1:2" x14ac:dyDescent="0.25">
      <c r="A93" s="45" t="s">
        <v>249</v>
      </c>
      <c r="B93">
        <v>2</v>
      </c>
    </row>
    <row r="94" spans="1:2" x14ac:dyDescent="0.25">
      <c r="A94" s="77" t="s">
        <v>22</v>
      </c>
      <c r="B94">
        <v>1</v>
      </c>
    </row>
    <row r="95" spans="1:2" x14ac:dyDescent="0.25">
      <c r="A95" s="78" t="s">
        <v>23</v>
      </c>
      <c r="B95">
        <v>1</v>
      </c>
    </row>
    <row r="96" spans="1:2" x14ac:dyDescent="0.25">
      <c r="A96" s="79" t="s">
        <v>232</v>
      </c>
      <c r="B96">
        <v>1</v>
      </c>
    </row>
    <row r="97" spans="1:2" x14ac:dyDescent="0.25">
      <c r="A97" s="81" t="s">
        <v>129</v>
      </c>
      <c r="B97">
        <v>1</v>
      </c>
    </row>
    <row r="98" spans="1:2" x14ac:dyDescent="0.25">
      <c r="A98" s="77" t="s">
        <v>717</v>
      </c>
      <c r="B98">
        <v>1</v>
      </c>
    </row>
    <row r="99" spans="1:2" x14ac:dyDescent="0.25">
      <c r="A99" s="78" t="s">
        <v>27</v>
      </c>
      <c r="B99">
        <v>1</v>
      </c>
    </row>
    <row r="100" spans="1:2" x14ac:dyDescent="0.25">
      <c r="A100" s="79" t="s">
        <v>27</v>
      </c>
      <c r="B100">
        <v>1</v>
      </c>
    </row>
    <row r="101" spans="1:2" x14ac:dyDescent="0.25">
      <c r="A101" s="81" t="s">
        <v>129</v>
      </c>
      <c r="B101">
        <v>1</v>
      </c>
    </row>
    <row r="102" spans="1:2" x14ac:dyDescent="0.25">
      <c r="A102" s="45" t="s">
        <v>666</v>
      </c>
      <c r="B102">
        <v>4</v>
      </c>
    </row>
    <row r="103" spans="1:2" x14ac:dyDescent="0.25">
      <c r="A103" s="77" t="s">
        <v>22</v>
      </c>
      <c r="B103">
        <v>4</v>
      </c>
    </row>
    <row r="104" spans="1:2" x14ac:dyDescent="0.25">
      <c r="A104" s="78" t="s">
        <v>654</v>
      </c>
      <c r="B104">
        <v>4</v>
      </c>
    </row>
    <row r="105" spans="1:2" x14ac:dyDescent="0.25">
      <c r="A105" s="79" t="s">
        <v>661</v>
      </c>
      <c r="B105">
        <v>1</v>
      </c>
    </row>
    <row r="106" spans="1:2" x14ac:dyDescent="0.25">
      <c r="A106" s="81" t="s">
        <v>129</v>
      </c>
      <c r="B106">
        <v>1</v>
      </c>
    </row>
    <row r="107" spans="1:2" x14ac:dyDescent="0.25">
      <c r="A107" s="79" t="s">
        <v>655</v>
      </c>
      <c r="B107">
        <v>1</v>
      </c>
    </row>
    <row r="108" spans="1:2" x14ac:dyDescent="0.25">
      <c r="A108" s="81" t="s">
        <v>129</v>
      </c>
      <c r="B108">
        <v>1</v>
      </c>
    </row>
    <row r="109" spans="1:2" x14ac:dyDescent="0.25">
      <c r="A109" s="79" t="s">
        <v>659</v>
      </c>
      <c r="B109">
        <v>1</v>
      </c>
    </row>
    <row r="110" spans="1:2" x14ac:dyDescent="0.25">
      <c r="A110" s="81" t="s">
        <v>129</v>
      </c>
      <c r="B110">
        <v>1</v>
      </c>
    </row>
    <row r="111" spans="1:2" x14ac:dyDescent="0.25">
      <c r="A111" s="79" t="s">
        <v>176</v>
      </c>
      <c r="B111">
        <v>1</v>
      </c>
    </row>
    <row r="112" spans="1:2" x14ac:dyDescent="0.25">
      <c r="A112" s="81" t="s">
        <v>129</v>
      </c>
      <c r="B112">
        <v>1</v>
      </c>
    </row>
    <row r="113" spans="1:2" x14ac:dyDescent="0.25">
      <c r="A113" s="45" t="s">
        <v>633</v>
      </c>
      <c r="B113">
        <v>1</v>
      </c>
    </row>
    <row r="114" spans="1:2" x14ac:dyDescent="0.25">
      <c r="A114" s="77" t="s">
        <v>22</v>
      </c>
      <c r="B114">
        <v>1</v>
      </c>
    </row>
    <row r="115" spans="1:2" x14ac:dyDescent="0.25">
      <c r="A115" s="78" t="s">
        <v>631</v>
      </c>
      <c r="B115">
        <v>1</v>
      </c>
    </row>
    <row r="116" spans="1:2" x14ac:dyDescent="0.25">
      <c r="A116" s="79" t="s">
        <v>632</v>
      </c>
      <c r="B116">
        <v>1</v>
      </c>
    </row>
    <row r="117" spans="1:2" x14ac:dyDescent="0.25">
      <c r="A117" s="81" t="s">
        <v>142</v>
      </c>
      <c r="B117">
        <v>1</v>
      </c>
    </row>
    <row r="118" spans="1:2" x14ac:dyDescent="0.25">
      <c r="A118" s="45" t="s">
        <v>1021</v>
      </c>
      <c r="B118">
        <v>1</v>
      </c>
    </row>
    <row r="119" spans="1:2" x14ac:dyDescent="0.25">
      <c r="A119" s="77" t="s">
        <v>22</v>
      </c>
      <c r="B119">
        <v>1</v>
      </c>
    </row>
    <row r="120" spans="1:2" x14ac:dyDescent="0.25">
      <c r="A120" s="78" t="s">
        <v>23</v>
      </c>
      <c r="B120">
        <v>1</v>
      </c>
    </row>
    <row r="121" spans="1:2" x14ac:dyDescent="0.25">
      <c r="A121" s="79" t="s">
        <v>984</v>
      </c>
      <c r="B121">
        <v>1</v>
      </c>
    </row>
    <row r="122" spans="1:2" x14ac:dyDescent="0.25">
      <c r="A122" s="81" t="s">
        <v>61</v>
      </c>
      <c r="B122">
        <v>1</v>
      </c>
    </row>
    <row r="123" spans="1:2" x14ac:dyDescent="0.25">
      <c r="A123" s="45" t="s">
        <v>1022</v>
      </c>
      <c r="B123">
        <v>1</v>
      </c>
    </row>
    <row r="124" spans="1:2" x14ac:dyDescent="0.25">
      <c r="A124" s="77" t="s">
        <v>22</v>
      </c>
      <c r="B124">
        <v>1</v>
      </c>
    </row>
    <row r="125" spans="1:2" x14ac:dyDescent="0.25">
      <c r="A125" s="78" t="s">
        <v>23</v>
      </c>
      <c r="B125">
        <v>1</v>
      </c>
    </row>
    <row r="126" spans="1:2" x14ac:dyDescent="0.25">
      <c r="A126" s="79" t="s">
        <v>988</v>
      </c>
      <c r="B126">
        <v>1</v>
      </c>
    </row>
    <row r="127" spans="1:2" x14ac:dyDescent="0.25">
      <c r="A127" s="81" t="s">
        <v>61</v>
      </c>
      <c r="B127">
        <v>1</v>
      </c>
    </row>
    <row r="128" spans="1:2" x14ac:dyDescent="0.25">
      <c r="A128" s="45" t="s">
        <v>638</v>
      </c>
      <c r="B128">
        <v>2</v>
      </c>
    </row>
    <row r="129" spans="1:2" x14ac:dyDescent="0.25">
      <c r="A129" s="77" t="s">
        <v>22</v>
      </c>
      <c r="B129">
        <v>2</v>
      </c>
    </row>
    <row r="130" spans="1:2" x14ac:dyDescent="0.25">
      <c r="A130" s="78" t="s">
        <v>631</v>
      </c>
      <c r="B130">
        <v>2</v>
      </c>
    </row>
    <row r="131" spans="1:2" x14ac:dyDescent="0.25">
      <c r="A131" s="79" t="s">
        <v>201</v>
      </c>
      <c r="B131">
        <v>2</v>
      </c>
    </row>
    <row r="132" spans="1:2" x14ac:dyDescent="0.25">
      <c r="A132" s="81" t="s">
        <v>129</v>
      </c>
      <c r="B132">
        <v>2</v>
      </c>
    </row>
    <row r="133" spans="1:2" x14ac:dyDescent="0.25">
      <c r="A133" s="45" t="s">
        <v>641</v>
      </c>
      <c r="B133">
        <v>1</v>
      </c>
    </row>
    <row r="134" spans="1:2" x14ac:dyDescent="0.25">
      <c r="A134" s="77" t="s">
        <v>22</v>
      </c>
      <c r="B134">
        <v>1</v>
      </c>
    </row>
    <row r="135" spans="1:2" x14ac:dyDescent="0.25">
      <c r="A135" s="78" t="s">
        <v>631</v>
      </c>
      <c r="B135">
        <v>1</v>
      </c>
    </row>
    <row r="136" spans="1:2" x14ac:dyDescent="0.25">
      <c r="A136" s="79" t="s">
        <v>639</v>
      </c>
      <c r="B136">
        <v>1</v>
      </c>
    </row>
    <row r="137" spans="1:2" x14ac:dyDescent="0.25">
      <c r="A137" s="81" t="s">
        <v>129</v>
      </c>
      <c r="B137">
        <v>1</v>
      </c>
    </row>
    <row r="138" spans="1:2" x14ac:dyDescent="0.25">
      <c r="A138" s="45" t="s">
        <v>644</v>
      </c>
      <c r="B138">
        <v>1</v>
      </c>
    </row>
    <row r="139" spans="1:2" x14ac:dyDescent="0.25">
      <c r="A139" s="77" t="s">
        <v>22</v>
      </c>
      <c r="B139">
        <v>1</v>
      </c>
    </row>
    <row r="140" spans="1:2" x14ac:dyDescent="0.25">
      <c r="A140" s="78" t="s">
        <v>631</v>
      </c>
      <c r="B140">
        <v>1</v>
      </c>
    </row>
    <row r="141" spans="1:2" x14ac:dyDescent="0.25">
      <c r="A141" s="79" t="s">
        <v>642</v>
      </c>
      <c r="B141">
        <v>1</v>
      </c>
    </row>
    <row r="142" spans="1:2" x14ac:dyDescent="0.25">
      <c r="A142" s="81" t="s">
        <v>129</v>
      </c>
      <c r="B142">
        <v>1</v>
      </c>
    </row>
    <row r="143" spans="1:2" x14ac:dyDescent="0.25">
      <c r="A143" s="45" t="s">
        <v>646</v>
      </c>
      <c r="B143">
        <v>2</v>
      </c>
    </row>
    <row r="144" spans="1:2" x14ac:dyDescent="0.25">
      <c r="A144" s="77" t="s">
        <v>22</v>
      </c>
      <c r="B144">
        <v>2</v>
      </c>
    </row>
    <row r="145" spans="1:2" x14ac:dyDescent="0.25">
      <c r="A145" s="78" t="s">
        <v>631</v>
      </c>
      <c r="B145">
        <v>2</v>
      </c>
    </row>
    <row r="146" spans="1:2" x14ac:dyDescent="0.25">
      <c r="A146" s="79" t="s">
        <v>176</v>
      </c>
      <c r="B146">
        <v>1</v>
      </c>
    </row>
    <row r="147" spans="1:2" x14ac:dyDescent="0.25">
      <c r="A147" s="81" t="s">
        <v>129</v>
      </c>
      <c r="B147">
        <v>1</v>
      </c>
    </row>
    <row r="148" spans="1:2" x14ac:dyDescent="0.25">
      <c r="A148" s="79" t="s">
        <v>632</v>
      </c>
      <c r="B148">
        <v>1</v>
      </c>
    </row>
    <row r="149" spans="1:2" x14ac:dyDescent="0.25">
      <c r="A149" s="81" t="s">
        <v>129</v>
      </c>
      <c r="B149">
        <v>1</v>
      </c>
    </row>
    <row r="150" spans="1:2" x14ac:dyDescent="0.25">
      <c r="A150" s="45" t="s">
        <v>648</v>
      </c>
      <c r="B150">
        <v>1</v>
      </c>
    </row>
    <row r="151" spans="1:2" x14ac:dyDescent="0.25">
      <c r="A151" s="77" t="s">
        <v>22</v>
      </c>
      <c r="B151">
        <v>1</v>
      </c>
    </row>
    <row r="152" spans="1:2" x14ac:dyDescent="0.25">
      <c r="A152" s="78" t="s">
        <v>631</v>
      </c>
      <c r="B152">
        <v>1</v>
      </c>
    </row>
    <row r="153" spans="1:2" x14ac:dyDescent="0.25">
      <c r="A153" s="79" t="s">
        <v>199</v>
      </c>
      <c r="B153">
        <v>1</v>
      </c>
    </row>
    <row r="154" spans="1:2" x14ac:dyDescent="0.25">
      <c r="A154" s="81" t="s">
        <v>129</v>
      </c>
      <c r="B154">
        <v>1</v>
      </c>
    </row>
    <row r="155" spans="1:2" x14ac:dyDescent="0.25">
      <c r="A155" s="45" t="s">
        <v>1023</v>
      </c>
      <c r="B155">
        <v>3</v>
      </c>
    </row>
    <row r="156" spans="1:2" x14ac:dyDescent="0.25">
      <c r="A156" s="77" t="s">
        <v>22</v>
      </c>
      <c r="B156">
        <v>3</v>
      </c>
    </row>
    <row r="157" spans="1:2" x14ac:dyDescent="0.25">
      <c r="A157" s="78" t="s">
        <v>23</v>
      </c>
      <c r="B157">
        <v>3</v>
      </c>
    </row>
    <row r="158" spans="1:2" x14ac:dyDescent="0.25">
      <c r="A158" s="79" t="s">
        <v>991</v>
      </c>
      <c r="B158">
        <v>2</v>
      </c>
    </row>
    <row r="159" spans="1:2" x14ac:dyDescent="0.25">
      <c r="A159" s="81" t="s">
        <v>25</v>
      </c>
      <c r="B159">
        <v>2</v>
      </c>
    </row>
    <row r="160" spans="1:2" x14ac:dyDescent="0.25">
      <c r="A160" s="79" t="s">
        <v>996</v>
      </c>
      <c r="B160">
        <v>1</v>
      </c>
    </row>
    <row r="161" spans="1:2" x14ac:dyDescent="0.25">
      <c r="A161" s="81" t="s">
        <v>25</v>
      </c>
      <c r="B161">
        <v>1</v>
      </c>
    </row>
    <row r="162" spans="1:2" x14ac:dyDescent="0.25">
      <c r="A162" s="45" t="s">
        <v>1024</v>
      </c>
      <c r="B162">
        <v>1</v>
      </c>
    </row>
    <row r="163" spans="1:2" x14ac:dyDescent="0.25">
      <c r="A163" s="77" t="s">
        <v>22</v>
      </c>
      <c r="B163">
        <v>1</v>
      </c>
    </row>
    <row r="164" spans="1:2" x14ac:dyDescent="0.25">
      <c r="A164" s="78" t="s">
        <v>23</v>
      </c>
      <c r="B164">
        <v>1</v>
      </c>
    </row>
    <row r="165" spans="1:2" x14ac:dyDescent="0.25">
      <c r="A165" s="79" t="s">
        <v>995</v>
      </c>
      <c r="B165">
        <v>1</v>
      </c>
    </row>
    <row r="166" spans="1:2" x14ac:dyDescent="0.25">
      <c r="A166" s="81" t="s">
        <v>25</v>
      </c>
      <c r="B166">
        <v>1</v>
      </c>
    </row>
    <row r="167" spans="1:2" x14ac:dyDescent="0.25">
      <c r="A167" s="45" t="s">
        <v>1025</v>
      </c>
      <c r="B167">
        <v>1</v>
      </c>
    </row>
    <row r="168" spans="1:2" x14ac:dyDescent="0.25">
      <c r="A168" s="77" t="s">
        <v>22</v>
      </c>
      <c r="B168">
        <v>1</v>
      </c>
    </row>
    <row r="169" spans="1:2" x14ac:dyDescent="0.25">
      <c r="A169" s="78" t="s">
        <v>23</v>
      </c>
      <c r="B169">
        <v>1</v>
      </c>
    </row>
    <row r="170" spans="1:2" x14ac:dyDescent="0.25">
      <c r="A170" s="79" t="s">
        <v>997</v>
      </c>
      <c r="B170">
        <v>1</v>
      </c>
    </row>
    <row r="171" spans="1:2" x14ac:dyDescent="0.25">
      <c r="A171" s="81" t="s">
        <v>25</v>
      </c>
      <c r="B171">
        <v>1</v>
      </c>
    </row>
    <row r="172" spans="1:2" x14ac:dyDescent="0.25">
      <c r="A172" s="45" t="s">
        <v>1026</v>
      </c>
      <c r="B172">
        <v>4</v>
      </c>
    </row>
    <row r="173" spans="1:2" x14ac:dyDescent="0.25">
      <c r="A173" s="77" t="s">
        <v>22</v>
      </c>
      <c r="B173">
        <v>4</v>
      </c>
    </row>
    <row r="174" spans="1:2" x14ac:dyDescent="0.25">
      <c r="A174" s="78" t="s">
        <v>23</v>
      </c>
      <c r="B174">
        <v>4</v>
      </c>
    </row>
    <row r="175" spans="1:2" x14ac:dyDescent="0.25">
      <c r="A175" s="79" t="s">
        <v>991</v>
      </c>
      <c r="B175">
        <v>2</v>
      </c>
    </row>
    <row r="176" spans="1:2" x14ac:dyDescent="0.25">
      <c r="A176" s="81" t="s">
        <v>25</v>
      </c>
      <c r="B176">
        <v>2</v>
      </c>
    </row>
    <row r="177" spans="1:2" x14ac:dyDescent="0.25">
      <c r="A177" s="79" t="s">
        <v>996</v>
      </c>
      <c r="B177">
        <v>1</v>
      </c>
    </row>
    <row r="178" spans="1:2" x14ac:dyDescent="0.25">
      <c r="A178" s="81" t="s">
        <v>25</v>
      </c>
      <c r="B178">
        <v>1</v>
      </c>
    </row>
    <row r="179" spans="1:2" x14ac:dyDescent="0.25">
      <c r="A179" s="79" t="s">
        <v>995</v>
      </c>
      <c r="B179">
        <v>1</v>
      </c>
    </row>
    <row r="180" spans="1:2" x14ac:dyDescent="0.25">
      <c r="A180" s="81" t="s">
        <v>25</v>
      </c>
      <c r="B180">
        <v>1</v>
      </c>
    </row>
    <row r="181" spans="1:2" x14ac:dyDescent="0.25">
      <c r="A181" s="45" t="s">
        <v>1027</v>
      </c>
      <c r="B181">
        <v>6</v>
      </c>
    </row>
    <row r="182" spans="1:2" x14ac:dyDescent="0.25">
      <c r="A182" s="77" t="s">
        <v>22</v>
      </c>
      <c r="B182">
        <v>6</v>
      </c>
    </row>
    <row r="183" spans="1:2" x14ac:dyDescent="0.25">
      <c r="A183" s="78" t="s">
        <v>23</v>
      </c>
      <c r="B183">
        <v>6</v>
      </c>
    </row>
    <row r="184" spans="1:2" x14ac:dyDescent="0.25">
      <c r="A184" s="79" t="s">
        <v>766</v>
      </c>
      <c r="B184">
        <v>2</v>
      </c>
    </row>
    <row r="185" spans="1:2" x14ac:dyDescent="0.25">
      <c r="A185" s="81" t="s">
        <v>25</v>
      </c>
      <c r="B185">
        <v>2</v>
      </c>
    </row>
    <row r="186" spans="1:2" x14ac:dyDescent="0.25">
      <c r="A186" s="79" t="s">
        <v>991</v>
      </c>
      <c r="B186">
        <v>2</v>
      </c>
    </row>
    <row r="187" spans="1:2" x14ac:dyDescent="0.25">
      <c r="A187" s="81" t="s">
        <v>25</v>
      </c>
      <c r="B187">
        <v>2</v>
      </c>
    </row>
    <row r="188" spans="1:2" x14ac:dyDescent="0.25">
      <c r="A188" s="79" t="s">
        <v>996</v>
      </c>
      <c r="B188">
        <v>1</v>
      </c>
    </row>
    <row r="189" spans="1:2" x14ac:dyDescent="0.25">
      <c r="A189" s="81" t="s">
        <v>25</v>
      </c>
      <c r="B189">
        <v>1</v>
      </c>
    </row>
    <row r="190" spans="1:2" x14ac:dyDescent="0.25">
      <c r="A190" s="79" t="s">
        <v>995</v>
      </c>
      <c r="B190">
        <v>1</v>
      </c>
    </row>
    <row r="191" spans="1:2" x14ac:dyDescent="0.25">
      <c r="A191" s="81" t="s">
        <v>25</v>
      </c>
      <c r="B191">
        <v>1</v>
      </c>
    </row>
    <row r="192" spans="1:2" x14ac:dyDescent="0.25">
      <c r="A192" s="45" t="s">
        <v>1028</v>
      </c>
      <c r="B192">
        <v>2</v>
      </c>
    </row>
    <row r="193" spans="1:2" x14ac:dyDescent="0.25">
      <c r="A193" s="77" t="s">
        <v>22</v>
      </c>
      <c r="B193">
        <v>2</v>
      </c>
    </row>
    <row r="194" spans="1:2" x14ac:dyDescent="0.25">
      <c r="A194" s="78" t="s">
        <v>23</v>
      </c>
      <c r="B194">
        <v>2</v>
      </c>
    </row>
    <row r="195" spans="1:2" x14ac:dyDescent="0.25">
      <c r="A195" s="79" t="s">
        <v>769</v>
      </c>
      <c r="B195">
        <v>1</v>
      </c>
    </row>
    <row r="196" spans="1:2" x14ac:dyDescent="0.25">
      <c r="A196" s="81" t="s">
        <v>25</v>
      </c>
      <c r="B196">
        <v>1</v>
      </c>
    </row>
    <row r="197" spans="1:2" x14ac:dyDescent="0.25">
      <c r="A197" s="79" t="s">
        <v>988</v>
      </c>
      <c r="B197">
        <v>1</v>
      </c>
    </row>
    <row r="198" spans="1:2" x14ac:dyDescent="0.25">
      <c r="A198" s="81" t="s">
        <v>25</v>
      </c>
      <c r="B198">
        <v>1</v>
      </c>
    </row>
    <row r="199" spans="1:2" x14ac:dyDescent="0.25">
      <c r="A199" s="45" t="s">
        <v>130</v>
      </c>
      <c r="B199">
        <v>1</v>
      </c>
    </row>
    <row r="200" spans="1:2" x14ac:dyDescent="0.25">
      <c r="A200" s="77" t="s">
        <v>22</v>
      </c>
      <c r="B200">
        <v>1</v>
      </c>
    </row>
    <row r="201" spans="1:2" x14ac:dyDescent="0.25">
      <c r="A201" s="78" t="s">
        <v>23</v>
      </c>
      <c r="B201">
        <v>1</v>
      </c>
    </row>
    <row r="202" spans="1:2" x14ac:dyDescent="0.25">
      <c r="A202" s="79" t="s">
        <v>24</v>
      </c>
      <c r="B202">
        <v>1</v>
      </c>
    </row>
    <row r="203" spans="1:2" x14ac:dyDescent="0.25">
      <c r="A203" s="81" t="s">
        <v>129</v>
      </c>
      <c r="B203">
        <v>1</v>
      </c>
    </row>
    <row r="204" spans="1:2" x14ac:dyDescent="0.25">
      <c r="A204" s="45" t="s">
        <v>135</v>
      </c>
      <c r="B204">
        <v>2</v>
      </c>
    </row>
    <row r="205" spans="1:2" x14ac:dyDescent="0.25">
      <c r="A205" s="77" t="s">
        <v>22</v>
      </c>
      <c r="B205">
        <v>2</v>
      </c>
    </row>
    <row r="206" spans="1:2" x14ac:dyDescent="0.25">
      <c r="A206" s="78" t="s">
        <v>23</v>
      </c>
      <c r="B206">
        <v>2</v>
      </c>
    </row>
    <row r="207" spans="1:2" x14ac:dyDescent="0.25">
      <c r="A207" s="79" t="s">
        <v>24</v>
      </c>
      <c r="B207">
        <v>1</v>
      </c>
    </row>
    <row r="208" spans="1:2" x14ac:dyDescent="0.25">
      <c r="A208" s="81" t="s">
        <v>129</v>
      </c>
      <c r="B208">
        <v>1</v>
      </c>
    </row>
    <row r="209" spans="1:2" x14ac:dyDescent="0.25">
      <c r="A209" s="79" t="s">
        <v>457</v>
      </c>
      <c r="B209">
        <v>1</v>
      </c>
    </row>
    <row r="210" spans="1:2" x14ac:dyDescent="0.25">
      <c r="A210" s="81" t="s">
        <v>129</v>
      </c>
      <c r="B210">
        <v>1</v>
      </c>
    </row>
    <row r="211" spans="1:2" x14ac:dyDescent="0.25">
      <c r="A211" s="45" t="s">
        <v>800</v>
      </c>
      <c r="B211">
        <v>4</v>
      </c>
    </row>
    <row r="212" spans="1:2" x14ac:dyDescent="0.25">
      <c r="A212" s="77" t="s">
        <v>22</v>
      </c>
      <c r="B212">
        <v>4</v>
      </c>
    </row>
    <row r="213" spans="1:2" x14ac:dyDescent="0.25">
      <c r="A213" s="78" t="s">
        <v>23</v>
      </c>
      <c r="B213">
        <v>4</v>
      </c>
    </row>
    <row r="214" spans="1:2" x14ac:dyDescent="0.25">
      <c r="A214" s="79" t="s">
        <v>799</v>
      </c>
      <c r="B214">
        <v>2</v>
      </c>
    </row>
    <row r="215" spans="1:2" x14ac:dyDescent="0.25">
      <c r="A215" s="81" t="s">
        <v>129</v>
      </c>
      <c r="B215">
        <v>2</v>
      </c>
    </row>
    <row r="216" spans="1:2" x14ac:dyDescent="0.25">
      <c r="A216" s="79" t="s">
        <v>928</v>
      </c>
      <c r="B216">
        <v>2</v>
      </c>
    </row>
    <row r="217" spans="1:2" x14ac:dyDescent="0.25">
      <c r="A217" s="81" t="s">
        <v>129</v>
      </c>
      <c r="B217">
        <v>2</v>
      </c>
    </row>
    <row r="218" spans="1:2" x14ac:dyDescent="0.25">
      <c r="A218" s="45" t="s">
        <v>803</v>
      </c>
      <c r="B218">
        <v>2</v>
      </c>
    </row>
    <row r="219" spans="1:2" x14ac:dyDescent="0.25">
      <c r="A219" s="77" t="s">
        <v>22</v>
      </c>
      <c r="B219">
        <v>2</v>
      </c>
    </row>
    <row r="220" spans="1:2" x14ac:dyDescent="0.25">
      <c r="A220" s="78" t="s">
        <v>23</v>
      </c>
      <c r="B220">
        <v>2</v>
      </c>
    </row>
    <row r="221" spans="1:2" x14ac:dyDescent="0.25">
      <c r="A221" s="79" t="s">
        <v>799</v>
      </c>
      <c r="B221">
        <v>2</v>
      </c>
    </row>
    <row r="222" spans="1:2" x14ac:dyDescent="0.25">
      <c r="A222" s="81" t="s">
        <v>129</v>
      </c>
      <c r="B222">
        <v>2</v>
      </c>
    </row>
    <row r="223" spans="1:2" x14ac:dyDescent="0.25">
      <c r="A223" s="45" t="s">
        <v>1029</v>
      </c>
      <c r="B223">
        <v>2</v>
      </c>
    </row>
    <row r="224" spans="1:2" x14ac:dyDescent="0.25">
      <c r="A224" s="77" t="s">
        <v>22</v>
      </c>
      <c r="B224">
        <v>2</v>
      </c>
    </row>
    <row r="225" spans="1:2" x14ac:dyDescent="0.25">
      <c r="A225" s="78" t="s">
        <v>23</v>
      </c>
      <c r="B225">
        <v>2</v>
      </c>
    </row>
    <row r="226" spans="1:2" x14ac:dyDescent="0.25">
      <c r="A226" s="79" t="s">
        <v>24</v>
      </c>
      <c r="B226">
        <v>1</v>
      </c>
    </row>
    <row r="227" spans="1:2" x14ac:dyDescent="0.25">
      <c r="A227" s="81" t="s">
        <v>25</v>
      </c>
      <c r="B227">
        <v>1</v>
      </c>
    </row>
    <row r="228" spans="1:2" x14ac:dyDescent="0.25">
      <c r="A228" s="79" t="s">
        <v>863</v>
      </c>
      <c r="B228">
        <v>1</v>
      </c>
    </row>
    <row r="229" spans="1:2" x14ac:dyDescent="0.25">
      <c r="A229" s="81" t="s">
        <v>25</v>
      </c>
      <c r="B229">
        <v>1</v>
      </c>
    </row>
    <row r="230" spans="1:2" x14ac:dyDescent="0.25">
      <c r="A230" s="45" t="s">
        <v>1030</v>
      </c>
      <c r="B230">
        <v>2</v>
      </c>
    </row>
    <row r="231" spans="1:2" x14ac:dyDescent="0.25">
      <c r="A231" s="77" t="s">
        <v>22</v>
      </c>
      <c r="B231">
        <v>2</v>
      </c>
    </row>
    <row r="232" spans="1:2" x14ac:dyDescent="0.25">
      <c r="A232" s="78" t="s">
        <v>23</v>
      </c>
      <c r="B232">
        <v>2</v>
      </c>
    </row>
    <row r="233" spans="1:2" x14ac:dyDescent="0.25">
      <c r="A233" s="79" t="s">
        <v>24</v>
      </c>
      <c r="B233">
        <v>1</v>
      </c>
    </row>
    <row r="234" spans="1:2" x14ac:dyDescent="0.25">
      <c r="A234" s="81" t="s">
        <v>25</v>
      </c>
      <c r="B234">
        <v>1</v>
      </c>
    </row>
    <row r="235" spans="1:2" x14ac:dyDescent="0.25">
      <c r="A235" s="79" t="s">
        <v>457</v>
      </c>
      <c r="B235">
        <v>1</v>
      </c>
    </row>
    <row r="236" spans="1:2" x14ac:dyDescent="0.25">
      <c r="A236" s="81" t="s">
        <v>25</v>
      </c>
      <c r="B236">
        <v>1</v>
      </c>
    </row>
    <row r="237" spans="1:2" x14ac:dyDescent="0.25">
      <c r="A237" s="45" t="s">
        <v>1031</v>
      </c>
      <c r="B237">
        <v>4</v>
      </c>
    </row>
    <row r="238" spans="1:2" x14ac:dyDescent="0.25">
      <c r="A238" s="77" t="s">
        <v>22</v>
      </c>
      <c r="B238">
        <v>4</v>
      </c>
    </row>
    <row r="239" spans="1:2" x14ac:dyDescent="0.25">
      <c r="A239" s="78" t="s">
        <v>23</v>
      </c>
      <c r="B239">
        <v>4</v>
      </c>
    </row>
    <row r="240" spans="1:2" x14ac:dyDescent="0.25">
      <c r="A240" s="79" t="s">
        <v>991</v>
      </c>
      <c r="B240">
        <v>2</v>
      </c>
    </row>
    <row r="241" spans="1:2" x14ac:dyDescent="0.25">
      <c r="A241" s="81" t="s">
        <v>25</v>
      </c>
      <c r="B241">
        <v>2</v>
      </c>
    </row>
    <row r="242" spans="1:2" x14ac:dyDescent="0.25">
      <c r="A242" s="79" t="s">
        <v>996</v>
      </c>
      <c r="B242">
        <v>1</v>
      </c>
    </row>
    <row r="243" spans="1:2" x14ac:dyDescent="0.25">
      <c r="A243" s="81" t="s">
        <v>25</v>
      </c>
      <c r="B243">
        <v>1</v>
      </c>
    </row>
    <row r="244" spans="1:2" x14ac:dyDescent="0.25">
      <c r="A244" s="79" t="s">
        <v>995</v>
      </c>
      <c r="B244">
        <v>1</v>
      </c>
    </row>
    <row r="245" spans="1:2" x14ac:dyDescent="0.25">
      <c r="A245" s="81" t="s">
        <v>25</v>
      </c>
      <c r="B245">
        <v>1</v>
      </c>
    </row>
    <row r="246" spans="1:2" x14ac:dyDescent="0.25">
      <c r="A246" s="45" t="s">
        <v>252</v>
      </c>
      <c r="B246">
        <v>3</v>
      </c>
    </row>
    <row r="247" spans="1:2" x14ac:dyDescent="0.25">
      <c r="A247" s="77" t="s">
        <v>22</v>
      </c>
      <c r="B247">
        <v>2</v>
      </c>
    </row>
    <row r="248" spans="1:2" x14ac:dyDescent="0.25">
      <c r="A248" s="78" t="s">
        <v>23</v>
      </c>
      <c r="B248">
        <v>2</v>
      </c>
    </row>
    <row r="249" spans="1:2" x14ac:dyDescent="0.25">
      <c r="A249" s="79" t="s">
        <v>256</v>
      </c>
      <c r="B249">
        <v>1</v>
      </c>
    </row>
    <row r="250" spans="1:2" x14ac:dyDescent="0.25">
      <c r="A250" s="81" t="s">
        <v>142</v>
      </c>
      <c r="B250">
        <v>1</v>
      </c>
    </row>
    <row r="251" spans="1:2" x14ac:dyDescent="0.25">
      <c r="A251" s="79" t="s">
        <v>251</v>
      </c>
      <c r="B251">
        <v>1</v>
      </c>
    </row>
    <row r="252" spans="1:2" x14ac:dyDescent="0.25">
      <c r="A252" s="81" t="s">
        <v>142</v>
      </c>
      <c r="B252">
        <v>1</v>
      </c>
    </row>
    <row r="253" spans="1:2" x14ac:dyDescent="0.25">
      <c r="A253" s="77" t="s">
        <v>676</v>
      </c>
      <c r="B253">
        <v>1</v>
      </c>
    </row>
    <row r="254" spans="1:2" x14ac:dyDescent="0.25">
      <c r="A254" s="78" t="s">
        <v>703</v>
      </c>
      <c r="B254">
        <v>1</v>
      </c>
    </row>
    <row r="255" spans="1:2" x14ac:dyDescent="0.25">
      <c r="A255" s="79" t="s">
        <v>704</v>
      </c>
      <c r="B255">
        <v>1</v>
      </c>
    </row>
    <row r="256" spans="1:2" x14ac:dyDescent="0.25">
      <c r="A256" s="81" t="s">
        <v>142</v>
      </c>
      <c r="B256">
        <v>1</v>
      </c>
    </row>
    <row r="257" spans="1:2" x14ac:dyDescent="0.25">
      <c r="A257" s="45" t="s">
        <v>261</v>
      </c>
      <c r="B257">
        <v>7</v>
      </c>
    </row>
    <row r="258" spans="1:2" x14ac:dyDescent="0.25">
      <c r="A258" s="77" t="s">
        <v>22</v>
      </c>
      <c r="B258">
        <v>7</v>
      </c>
    </row>
    <row r="259" spans="1:2" x14ac:dyDescent="0.25">
      <c r="A259" s="78" t="s">
        <v>654</v>
      </c>
      <c r="B259">
        <v>6</v>
      </c>
    </row>
    <row r="260" spans="1:2" x14ac:dyDescent="0.25">
      <c r="A260" s="79" t="s">
        <v>661</v>
      </c>
      <c r="B260">
        <v>1</v>
      </c>
    </row>
    <row r="261" spans="1:2" x14ac:dyDescent="0.25">
      <c r="A261" s="81" t="s">
        <v>129</v>
      </c>
      <c r="B261">
        <v>1</v>
      </c>
    </row>
    <row r="262" spans="1:2" x14ac:dyDescent="0.25">
      <c r="A262" s="79" t="s">
        <v>655</v>
      </c>
      <c r="B262">
        <v>1</v>
      </c>
    </row>
    <row r="263" spans="1:2" x14ac:dyDescent="0.25">
      <c r="A263" s="81" t="s">
        <v>129</v>
      </c>
      <c r="B263">
        <v>1</v>
      </c>
    </row>
    <row r="264" spans="1:2" x14ac:dyDescent="0.25">
      <c r="A264" s="79" t="s">
        <v>659</v>
      </c>
      <c r="B264">
        <v>2</v>
      </c>
    </row>
    <row r="265" spans="1:2" x14ac:dyDescent="0.25">
      <c r="A265" s="81" t="s">
        <v>129</v>
      </c>
      <c r="B265">
        <v>2</v>
      </c>
    </row>
    <row r="266" spans="1:2" x14ac:dyDescent="0.25">
      <c r="A266" s="79" t="s">
        <v>176</v>
      </c>
      <c r="B266">
        <v>2</v>
      </c>
    </row>
    <row r="267" spans="1:2" x14ac:dyDescent="0.25">
      <c r="A267" s="81" t="s">
        <v>129</v>
      </c>
      <c r="B267">
        <v>2</v>
      </c>
    </row>
    <row r="268" spans="1:2" x14ac:dyDescent="0.25">
      <c r="A268" s="78" t="s">
        <v>23</v>
      </c>
      <c r="B268">
        <v>1</v>
      </c>
    </row>
    <row r="269" spans="1:2" x14ac:dyDescent="0.25">
      <c r="A269" s="79" t="s">
        <v>260</v>
      </c>
      <c r="B269">
        <v>1</v>
      </c>
    </row>
    <row r="270" spans="1:2" x14ac:dyDescent="0.25">
      <c r="A270" s="81" t="s">
        <v>129</v>
      </c>
      <c r="B270">
        <v>1</v>
      </c>
    </row>
    <row r="271" spans="1:2" x14ac:dyDescent="0.25">
      <c r="A271" s="45" t="s">
        <v>806</v>
      </c>
      <c r="B271">
        <v>17</v>
      </c>
    </row>
    <row r="272" spans="1:2" x14ac:dyDescent="0.25">
      <c r="A272" s="77" t="s">
        <v>22</v>
      </c>
      <c r="B272">
        <v>17</v>
      </c>
    </row>
    <row r="273" spans="1:2" x14ac:dyDescent="0.25">
      <c r="A273" s="78" t="s">
        <v>23</v>
      </c>
      <c r="B273">
        <v>17</v>
      </c>
    </row>
    <row r="274" spans="1:2" x14ac:dyDescent="0.25">
      <c r="A274" s="79" t="s">
        <v>35</v>
      </c>
      <c r="B274">
        <v>3</v>
      </c>
    </row>
    <row r="275" spans="1:2" x14ac:dyDescent="0.25">
      <c r="A275" s="81" t="s">
        <v>25</v>
      </c>
      <c r="B275">
        <v>3</v>
      </c>
    </row>
    <row r="276" spans="1:2" x14ac:dyDescent="0.25">
      <c r="A276" s="79" t="s">
        <v>40</v>
      </c>
      <c r="B276">
        <v>1</v>
      </c>
    </row>
    <row r="277" spans="1:2" x14ac:dyDescent="0.25">
      <c r="A277" s="81" t="s">
        <v>25</v>
      </c>
      <c r="B277">
        <v>1</v>
      </c>
    </row>
    <row r="278" spans="1:2" x14ac:dyDescent="0.25">
      <c r="A278" s="79" t="s">
        <v>42</v>
      </c>
      <c r="B278">
        <v>1</v>
      </c>
    </row>
    <row r="279" spans="1:2" x14ac:dyDescent="0.25">
      <c r="A279" s="81" t="s">
        <v>25</v>
      </c>
      <c r="B279">
        <v>1</v>
      </c>
    </row>
    <row r="280" spans="1:2" x14ac:dyDescent="0.25">
      <c r="A280" s="79" t="s">
        <v>43</v>
      </c>
      <c r="B280">
        <v>1</v>
      </c>
    </row>
    <row r="281" spans="1:2" x14ac:dyDescent="0.25">
      <c r="A281" s="81" t="s">
        <v>25</v>
      </c>
      <c r="B281">
        <v>1</v>
      </c>
    </row>
    <row r="282" spans="1:2" x14ac:dyDescent="0.25">
      <c r="A282" s="79" t="s">
        <v>808</v>
      </c>
      <c r="B282">
        <v>3</v>
      </c>
    </row>
    <row r="283" spans="1:2" x14ac:dyDescent="0.25">
      <c r="A283" s="81" t="s">
        <v>129</v>
      </c>
      <c r="B283">
        <v>3</v>
      </c>
    </row>
    <row r="284" spans="1:2" x14ac:dyDescent="0.25">
      <c r="A284" s="79" t="s">
        <v>804</v>
      </c>
      <c r="B284">
        <v>1</v>
      </c>
    </row>
    <row r="285" spans="1:2" x14ac:dyDescent="0.25">
      <c r="A285" s="81" t="s">
        <v>129</v>
      </c>
      <c r="B285">
        <v>1</v>
      </c>
    </row>
    <row r="286" spans="1:2" x14ac:dyDescent="0.25">
      <c r="A286" s="79" t="s">
        <v>807</v>
      </c>
      <c r="B286">
        <v>1</v>
      </c>
    </row>
    <row r="287" spans="1:2" x14ac:dyDescent="0.25">
      <c r="A287" s="81" t="s">
        <v>129</v>
      </c>
      <c r="B287">
        <v>1</v>
      </c>
    </row>
    <row r="288" spans="1:2" x14ac:dyDescent="0.25">
      <c r="A288" s="79" t="s">
        <v>933</v>
      </c>
      <c r="B288">
        <v>3</v>
      </c>
    </row>
    <row r="289" spans="1:2" x14ac:dyDescent="0.25">
      <c r="A289" s="81" t="s">
        <v>129</v>
      </c>
      <c r="B289">
        <v>3</v>
      </c>
    </row>
    <row r="290" spans="1:2" x14ac:dyDescent="0.25">
      <c r="A290" s="79" t="s">
        <v>934</v>
      </c>
      <c r="B290">
        <v>1</v>
      </c>
    </row>
    <row r="291" spans="1:2" x14ac:dyDescent="0.25">
      <c r="A291" s="81" t="s">
        <v>129</v>
      </c>
      <c r="B291">
        <v>1</v>
      </c>
    </row>
    <row r="292" spans="1:2" x14ac:dyDescent="0.25">
      <c r="A292" s="79" t="s">
        <v>936</v>
      </c>
      <c r="B292">
        <v>1</v>
      </c>
    </row>
    <row r="293" spans="1:2" x14ac:dyDescent="0.25">
      <c r="A293" s="81" t="s">
        <v>129</v>
      </c>
      <c r="B293">
        <v>1</v>
      </c>
    </row>
    <row r="294" spans="1:2" x14ac:dyDescent="0.25">
      <c r="A294" s="79" t="s">
        <v>930</v>
      </c>
      <c r="B294">
        <v>1</v>
      </c>
    </row>
    <row r="295" spans="1:2" x14ac:dyDescent="0.25">
      <c r="A295" s="81" t="s">
        <v>129</v>
      </c>
      <c r="B295">
        <v>1</v>
      </c>
    </row>
    <row r="296" spans="1:2" x14ac:dyDescent="0.25">
      <c r="A296" s="45" t="s">
        <v>811</v>
      </c>
      <c r="B296">
        <v>13</v>
      </c>
    </row>
    <row r="297" spans="1:2" x14ac:dyDescent="0.25">
      <c r="A297" s="77" t="s">
        <v>22</v>
      </c>
      <c r="B297">
        <v>13</v>
      </c>
    </row>
    <row r="298" spans="1:2" x14ac:dyDescent="0.25">
      <c r="A298" s="78" t="s">
        <v>23</v>
      </c>
      <c r="B298">
        <v>13</v>
      </c>
    </row>
    <row r="299" spans="1:2" x14ac:dyDescent="0.25">
      <c r="A299" s="79" t="s">
        <v>44</v>
      </c>
      <c r="B299">
        <v>1</v>
      </c>
    </row>
    <row r="300" spans="1:2" x14ac:dyDescent="0.25">
      <c r="A300" s="81" t="s">
        <v>25</v>
      </c>
      <c r="B300">
        <v>1</v>
      </c>
    </row>
    <row r="301" spans="1:2" x14ac:dyDescent="0.25">
      <c r="A301" s="79" t="s">
        <v>457</v>
      </c>
      <c r="B301">
        <v>2</v>
      </c>
    </row>
    <row r="302" spans="1:2" x14ac:dyDescent="0.25">
      <c r="A302" s="81" t="s">
        <v>25</v>
      </c>
      <c r="B302">
        <v>2</v>
      </c>
    </row>
    <row r="303" spans="1:2" x14ac:dyDescent="0.25">
      <c r="A303" s="79" t="s">
        <v>460</v>
      </c>
      <c r="B303">
        <v>1</v>
      </c>
    </row>
    <row r="304" spans="1:2" x14ac:dyDescent="0.25">
      <c r="A304" s="81" t="s">
        <v>25</v>
      </c>
      <c r="B304">
        <v>1</v>
      </c>
    </row>
    <row r="305" spans="1:2" x14ac:dyDescent="0.25">
      <c r="A305" s="79" t="s">
        <v>772</v>
      </c>
      <c r="B305">
        <v>1</v>
      </c>
    </row>
    <row r="306" spans="1:2" x14ac:dyDescent="0.25">
      <c r="A306" s="81" t="s">
        <v>25</v>
      </c>
      <c r="B306">
        <v>1</v>
      </c>
    </row>
    <row r="307" spans="1:2" x14ac:dyDescent="0.25">
      <c r="A307" s="79" t="s">
        <v>479</v>
      </c>
      <c r="B307">
        <v>1</v>
      </c>
    </row>
    <row r="308" spans="1:2" x14ac:dyDescent="0.25">
      <c r="A308" s="81" t="s">
        <v>25</v>
      </c>
      <c r="B308">
        <v>1</v>
      </c>
    </row>
    <row r="309" spans="1:2" x14ac:dyDescent="0.25">
      <c r="A309" s="79" t="s">
        <v>1002</v>
      </c>
      <c r="B309">
        <v>1</v>
      </c>
    </row>
    <row r="310" spans="1:2" x14ac:dyDescent="0.25">
      <c r="A310" s="81" t="s">
        <v>25</v>
      </c>
      <c r="B310">
        <v>1</v>
      </c>
    </row>
    <row r="311" spans="1:2" x14ac:dyDescent="0.25">
      <c r="A311" s="79" t="s">
        <v>521</v>
      </c>
      <c r="B311">
        <v>1</v>
      </c>
    </row>
    <row r="312" spans="1:2" x14ac:dyDescent="0.25">
      <c r="A312" s="81" t="s">
        <v>25</v>
      </c>
      <c r="B312">
        <v>1</v>
      </c>
    </row>
    <row r="313" spans="1:2" x14ac:dyDescent="0.25">
      <c r="A313" s="79" t="s">
        <v>809</v>
      </c>
      <c r="B313">
        <v>1</v>
      </c>
    </row>
    <row r="314" spans="1:2" x14ac:dyDescent="0.25">
      <c r="A314" s="81" t="s">
        <v>129</v>
      </c>
      <c r="B314">
        <v>1</v>
      </c>
    </row>
    <row r="315" spans="1:2" x14ac:dyDescent="0.25">
      <c r="A315" s="79" t="s">
        <v>804</v>
      </c>
      <c r="B315">
        <v>1</v>
      </c>
    </row>
    <row r="316" spans="1:2" x14ac:dyDescent="0.25">
      <c r="A316" s="81" t="s">
        <v>129</v>
      </c>
      <c r="B316">
        <v>1</v>
      </c>
    </row>
    <row r="317" spans="1:2" x14ac:dyDescent="0.25">
      <c r="A317" s="79" t="s">
        <v>807</v>
      </c>
      <c r="B317">
        <v>1</v>
      </c>
    </row>
    <row r="318" spans="1:2" x14ac:dyDescent="0.25">
      <c r="A318" s="81" t="s">
        <v>129</v>
      </c>
      <c r="B318">
        <v>1</v>
      </c>
    </row>
    <row r="319" spans="1:2" x14ac:dyDescent="0.25">
      <c r="A319" s="79" t="s">
        <v>865</v>
      </c>
      <c r="B319">
        <v>1</v>
      </c>
    </row>
    <row r="320" spans="1:2" x14ac:dyDescent="0.25">
      <c r="A320" s="81" t="s">
        <v>25</v>
      </c>
      <c r="B320">
        <v>1</v>
      </c>
    </row>
    <row r="321" spans="1:2" x14ac:dyDescent="0.25">
      <c r="A321" s="79" t="s">
        <v>937</v>
      </c>
      <c r="B321">
        <v>1</v>
      </c>
    </row>
    <row r="322" spans="1:2" x14ac:dyDescent="0.25">
      <c r="A322" s="81" t="s">
        <v>129</v>
      </c>
      <c r="B322">
        <v>1</v>
      </c>
    </row>
    <row r="323" spans="1:2" x14ac:dyDescent="0.25">
      <c r="A323" s="45" t="s">
        <v>1032</v>
      </c>
      <c r="B323">
        <v>1</v>
      </c>
    </row>
    <row r="324" spans="1:2" x14ac:dyDescent="0.25">
      <c r="A324" s="77" t="s">
        <v>22</v>
      </c>
      <c r="B324">
        <v>1</v>
      </c>
    </row>
    <row r="325" spans="1:2" x14ac:dyDescent="0.25">
      <c r="A325" s="78" t="s">
        <v>386</v>
      </c>
      <c r="B325">
        <v>1</v>
      </c>
    </row>
    <row r="326" spans="1:2" x14ac:dyDescent="0.25">
      <c r="A326" s="79" t="s">
        <v>176</v>
      </c>
      <c r="B326">
        <v>1</v>
      </c>
    </row>
    <row r="327" spans="1:2" x14ac:dyDescent="0.25">
      <c r="A327" s="81" t="s">
        <v>25</v>
      </c>
      <c r="B327">
        <v>1</v>
      </c>
    </row>
    <row r="328" spans="1:2" x14ac:dyDescent="0.25">
      <c r="A328" s="45" t="s">
        <v>264</v>
      </c>
      <c r="B328">
        <v>101</v>
      </c>
    </row>
    <row r="329" spans="1:2" x14ac:dyDescent="0.25">
      <c r="A329" s="77" t="s">
        <v>563</v>
      </c>
      <c r="B329">
        <v>15</v>
      </c>
    </row>
    <row r="330" spans="1:2" x14ac:dyDescent="0.25">
      <c r="A330" s="78" t="s">
        <v>564</v>
      </c>
      <c r="B330">
        <v>8</v>
      </c>
    </row>
    <row r="331" spans="1:2" x14ac:dyDescent="0.25">
      <c r="A331" s="79" t="s">
        <v>565</v>
      </c>
      <c r="B331">
        <v>7</v>
      </c>
    </row>
    <row r="332" spans="1:2" x14ac:dyDescent="0.25">
      <c r="A332" s="81" t="s">
        <v>129</v>
      </c>
      <c r="B332">
        <v>7</v>
      </c>
    </row>
    <row r="333" spans="1:2" x14ac:dyDescent="0.25">
      <c r="A333" s="79" t="s">
        <v>176</v>
      </c>
      <c r="B333">
        <v>1</v>
      </c>
    </row>
    <row r="334" spans="1:2" x14ac:dyDescent="0.25">
      <c r="A334" s="81" t="s">
        <v>129</v>
      </c>
      <c r="B334">
        <v>1</v>
      </c>
    </row>
    <row r="335" spans="1:2" x14ac:dyDescent="0.25">
      <c r="A335" s="78" t="s">
        <v>590</v>
      </c>
      <c r="B335">
        <v>1</v>
      </c>
    </row>
    <row r="336" spans="1:2" x14ac:dyDescent="0.25">
      <c r="A336" s="79" t="s">
        <v>176</v>
      </c>
      <c r="B336">
        <v>1</v>
      </c>
    </row>
    <row r="337" spans="1:2" x14ac:dyDescent="0.25">
      <c r="A337" s="81" t="s">
        <v>129</v>
      </c>
      <c r="B337">
        <v>1</v>
      </c>
    </row>
    <row r="338" spans="1:2" x14ac:dyDescent="0.25">
      <c r="A338" s="78" t="s">
        <v>608</v>
      </c>
      <c r="B338">
        <v>6</v>
      </c>
    </row>
    <row r="339" spans="1:2" x14ac:dyDescent="0.25">
      <c r="A339" s="79" t="s">
        <v>176</v>
      </c>
      <c r="B339">
        <v>6</v>
      </c>
    </row>
    <row r="340" spans="1:2" x14ac:dyDescent="0.25">
      <c r="A340" s="81" t="s">
        <v>129</v>
      </c>
      <c r="B340">
        <v>6</v>
      </c>
    </row>
    <row r="341" spans="1:2" x14ac:dyDescent="0.25">
      <c r="A341" s="77" t="s">
        <v>619</v>
      </c>
      <c r="B341">
        <v>4</v>
      </c>
    </row>
    <row r="342" spans="1:2" x14ac:dyDescent="0.25">
      <c r="A342" s="78" t="s">
        <v>620</v>
      </c>
      <c r="B342">
        <v>4</v>
      </c>
    </row>
    <row r="343" spans="1:2" x14ac:dyDescent="0.25">
      <c r="A343" s="79" t="s">
        <v>176</v>
      </c>
      <c r="B343">
        <v>4</v>
      </c>
    </row>
    <row r="344" spans="1:2" x14ac:dyDescent="0.25">
      <c r="A344" s="81" t="s">
        <v>129</v>
      </c>
      <c r="B344">
        <v>4</v>
      </c>
    </row>
    <row r="345" spans="1:2" x14ac:dyDescent="0.25">
      <c r="A345" s="77" t="s">
        <v>22</v>
      </c>
      <c r="B345">
        <v>67</v>
      </c>
    </row>
    <row r="346" spans="1:2" x14ac:dyDescent="0.25">
      <c r="A346" s="78" t="s">
        <v>631</v>
      </c>
      <c r="B346">
        <v>3</v>
      </c>
    </row>
    <row r="347" spans="1:2" x14ac:dyDescent="0.25">
      <c r="A347" s="79" t="s">
        <v>176</v>
      </c>
      <c r="B347">
        <v>1</v>
      </c>
    </row>
    <row r="348" spans="1:2" x14ac:dyDescent="0.25">
      <c r="A348" s="81" t="s">
        <v>129</v>
      </c>
      <c r="B348">
        <v>1</v>
      </c>
    </row>
    <row r="349" spans="1:2" x14ac:dyDescent="0.25">
      <c r="A349" s="79" t="s">
        <v>649</v>
      </c>
      <c r="B349">
        <v>1</v>
      </c>
    </row>
    <row r="350" spans="1:2" x14ac:dyDescent="0.25">
      <c r="A350" s="81" t="s">
        <v>129</v>
      </c>
      <c r="B350">
        <v>1</v>
      </c>
    </row>
    <row r="351" spans="1:2" x14ac:dyDescent="0.25">
      <c r="A351" s="79" t="s">
        <v>632</v>
      </c>
      <c r="B351">
        <v>1</v>
      </c>
    </row>
    <row r="352" spans="1:2" x14ac:dyDescent="0.25">
      <c r="A352" s="81" t="s">
        <v>129</v>
      </c>
      <c r="B352">
        <v>1</v>
      </c>
    </row>
    <row r="353" spans="1:2" x14ac:dyDescent="0.25">
      <c r="A353" s="78" t="s">
        <v>386</v>
      </c>
      <c r="B353">
        <v>36</v>
      </c>
    </row>
    <row r="354" spans="1:2" x14ac:dyDescent="0.25">
      <c r="A354" s="79" t="s">
        <v>391</v>
      </c>
      <c r="B354">
        <v>7</v>
      </c>
    </row>
    <row r="355" spans="1:2" x14ac:dyDescent="0.25">
      <c r="A355" s="81" t="s">
        <v>25</v>
      </c>
      <c r="B355">
        <v>7</v>
      </c>
    </row>
    <row r="356" spans="1:2" x14ac:dyDescent="0.25">
      <c r="A356" s="79" t="s">
        <v>398</v>
      </c>
      <c r="B356">
        <v>2</v>
      </c>
    </row>
    <row r="357" spans="1:2" x14ac:dyDescent="0.25">
      <c r="A357" s="81" t="s">
        <v>25</v>
      </c>
      <c r="B357">
        <v>2</v>
      </c>
    </row>
    <row r="358" spans="1:2" x14ac:dyDescent="0.25">
      <c r="A358" s="79" t="s">
        <v>396</v>
      </c>
      <c r="B358">
        <v>2</v>
      </c>
    </row>
    <row r="359" spans="1:2" x14ac:dyDescent="0.25">
      <c r="A359" s="81" t="s">
        <v>25</v>
      </c>
      <c r="B359">
        <v>2</v>
      </c>
    </row>
    <row r="360" spans="1:2" x14ac:dyDescent="0.25">
      <c r="A360" s="79" t="s">
        <v>399</v>
      </c>
      <c r="B360">
        <v>2</v>
      </c>
    </row>
    <row r="361" spans="1:2" x14ac:dyDescent="0.25">
      <c r="A361" s="81" t="s">
        <v>25</v>
      </c>
      <c r="B361">
        <v>2</v>
      </c>
    </row>
    <row r="362" spans="1:2" x14ac:dyDescent="0.25">
      <c r="A362" s="79" t="s">
        <v>176</v>
      </c>
      <c r="B362">
        <v>3</v>
      </c>
    </row>
    <row r="363" spans="1:2" x14ac:dyDescent="0.25">
      <c r="A363" s="81" t="s">
        <v>25</v>
      </c>
      <c r="B363">
        <v>3</v>
      </c>
    </row>
    <row r="364" spans="1:2" x14ac:dyDescent="0.25">
      <c r="A364" s="79" t="s">
        <v>441</v>
      </c>
      <c r="B364">
        <v>7</v>
      </c>
    </row>
    <row r="365" spans="1:2" x14ac:dyDescent="0.25">
      <c r="A365" s="81" t="s">
        <v>25</v>
      </c>
      <c r="B365">
        <v>7</v>
      </c>
    </row>
    <row r="366" spans="1:2" x14ac:dyDescent="0.25">
      <c r="A366" s="79" t="s">
        <v>444</v>
      </c>
      <c r="B366">
        <v>2</v>
      </c>
    </row>
    <row r="367" spans="1:2" x14ac:dyDescent="0.25">
      <c r="A367" s="81" t="s">
        <v>25</v>
      </c>
      <c r="B367">
        <v>2</v>
      </c>
    </row>
    <row r="368" spans="1:2" x14ac:dyDescent="0.25">
      <c r="A368" s="79" t="s">
        <v>387</v>
      </c>
      <c r="B368">
        <v>7</v>
      </c>
    </row>
    <row r="369" spans="1:2" x14ac:dyDescent="0.25">
      <c r="A369" s="81" t="s">
        <v>25</v>
      </c>
      <c r="B369">
        <v>7</v>
      </c>
    </row>
    <row r="370" spans="1:2" x14ac:dyDescent="0.25">
      <c r="A370" s="79" t="s">
        <v>395</v>
      </c>
      <c r="B370">
        <v>2</v>
      </c>
    </row>
    <row r="371" spans="1:2" x14ac:dyDescent="0.25">
      <c r="A371" s="81" t="s">
        <v>25</v>
      </c>
      <c r="B371">
        <v>2</v>
      </c>
    </row>
    <row r="372" spans="1:2" x14ac:dyDescent="0.25">
      <c r="A372" s="79" t="s">
        <v>394</v>
      </c>
      <c r="B372">
        <v>2</v>
      </c>
    </row>
    <row r="373" spans="1:2" x14ac:dyDescent="0.25">
      <c r="A373" s="81" t="s">
        <v>25</v>
      </c>
      <c r="B373">
        <v>2</v>
      </c>
    </row>
    <row r="374" spans="1:2" x14ac:dyDescent="0.25">
      <c r="A374" s="78" t="s">
        <v>23</v>
      </c>
      <c r="B374">
        <v>28</v>
      </c>
    </row>
    <row r="375" spans="1:2" x14ac:dyDescent="0.25">
      <c r="A375" s="79" t="s">
        <v>176</v>
      </c>
      <c r="B375">
        <v>2</v>
      </c>
    </row>
    <row r="376" spans="1:2" x14ac:dyDescent="0.25">
      <c r="A376" s="81" t="s">
        <v>25</v>
      </c>
      <c r="B376">
        <v>2</v>
      </c>
    </row>
    <row r="377" spans="1:2" x14ac:dyDescent="0.25">
      <c r="A377" s="79" t="s">
        <v>182</v>
      </c>
      <c r="B377">
        <v>2</v>
      </c>
    </row>
    <row r="378" spans="1:2" x14ac:dyDescent="0.25">
      <c r="A378" s="81" t="s">
        <v>25</v>
      </c>
      <c r="B378">
        <v>2</v>
      </c>
    </row>
    <row r="379" spans="1:2" x14ac:dyDescent="0.25">
      <c r="A379" s="79" t="s">
        <v>766</v>
      </c>
      <c r="B379">
        <v>2</v>
      </c>
    </row>
    <row r="380" spans="1:2" x14ac:dyDescent="0.25">
      <c r="A380" s="81" t="s">
        <v>25</v>
      </c>
      <c r="B380">
        <v>2</v>
      </c>
    </row>
    <row r="381" spans="1:2" x14ac:dyDescent="0.25">
      <c r="A381" s="79" t="s">
        <v>525</v>
      </c>
      <c r="B381">
        <v>4</v>
      </c>
    </row>
    <row r="382" spans="1:2" x14ac:dyDescent="0.25">
      <c r="A382" s="81" t="s">
        <v>25</v>
      </c>
      <c r="B382">
        <v>4</v>
      </c>
    </row>
    <row r="383" spans="1:2" x14ac:dyDescent="0.25">
      <c r="A383" s="79" t="s">
        <v>523</v>
      </c>
      <c r="B383">
        <v>2</v>
      </c>
    </row>
    <row r="384" spans="1:2" x14ac:dyDescent="0.25">
      <c r="A384" s="81" t="s">
        <v>25</v>
      </c>
      <c r="B384">
        <v>2</v>
      </c>
    </row>
    <row r="385" spans="1:2" x14ac:dyDescent="0.25">
      <c r="A385" s="79" t="s">
        <v>528</v>
      </c>
      <c r="B385">
        <v>1</v>
      </c>
    </row>
    <row r="386" spans="1:2" x14ac:dyDescent="0.25">
      <c r="A386" s="81" t="s">
        <v>25</v>
      </c>
      <c r="B386">
        <v>1</v>
      </c>
    </row>
    <row r="387" spans="1:2" x14ac:dyDescent="0.25">
      <c r="A387" s="79" t="s">
        <v>863</v>
      </c>
      <c r="B387">
        <v>5</v>
      </c>
    </row>
    <row r="388" spans="1:2" x14ac:dyDescent="0.25">
      <c r="A388" s="81" t="s">
        <v>25</v>
      </c>
      <c r="B388">
        <v>5</v>
      </c>
    </row>
    <row r="389" spans="1:2" x14ac:dyDescent="0.25">
      <c r="A389" s="79" t="s">
        <v>928</v>
      </c>
      <c r="B389">
        <v>2</v>
      </c>
    </row>
    <row r="390" spans="1:2" x14ac:dyDescent="0.25">
      <c r="A390" s="81" t="s">
        <v>129</v>
      </c>
      <c r="B390">
        <v>2</v>
      </c>
    </row>
    <row r="391" spans="1:2" x14ac:dyDescent="0.25">
      <c r="A391" s="79" t="s">
        <v>183</v>
      </c>
      <c r="B391">
        <v>2</v>
      </c>
    </row>
    <row r="392" spans="1:2" x14ac:dyDescent="0.25">
      <c r="A392" s="81" t="s">
        <v>25</v>
      </c>
      <c r="B392">
        <v>2</v>
      </c>
    </row>
    <row r="393" spans="1:2" x14ac:dyDescent="0.25">
      <c r="A393" s="79" t="s">
        <v>171</v>
      </c>
      <c r="B393">
        <v>2</v>
      </c>
    </row>
    <row r="394" spans="1:2" x14ac:dyDescent="0.25">
      <c r="A394" s="81" t="s">
        <v>25</v>
      </c>
      <c r="B394">
        <v>2</v>
      </c>
    </row>
    <row r="395" spans="1:2" x14ac:dyDescent="0.25">
      <c r="A395" s="79" t="s">
        <v>180</v>
      </c>
      <c r="B395">
        <v>2</v>
      </c>
    </row>
    <row r="396" spans="1:2" x14ac:dyDescent="0.25">
      <c r="A396" s="81" t="s">
        <v>25</v>
      </c>
      <c r="B396">
        <v>2</v>
      </c>
    </row>
    <row r="397" spans="1:2" x14ac:dyDescent="0.25">
      <c r="A397" s="79" t="s">
        <v>240</v>
      </c>
      <c r="B397">
        <v>2</v>
      </c>
    </row>
    <row r="398" spans="1:2" x14ac:dyDescent="0.25">
      <c r="A398" s="81" t="s">
        <v>129</v>
      </c>
      <c r="B398">
        <v>2</v>
      </c>
    </row>
    <row r="399" spans="1:2" x14ac:dyDescent="0.25">
      <c r="A399" s="77" t="s">
        <v>667</v>
      </c>
      <c r="B399">
        <v>1</v>
      </c>
    </row>
    <row r="400" spans="1:2" x14ac:dyDescent="0.25">
      <c r="A400" s="78" t="s">
        <v>27</v>
      </c>
      <c r="B400">
        <v>1</v>
      </c>
    </row>
    <row r="401" spans="1:2" x14ac:dyDescent="0.25">
      <c r="A401" s="79" t="s">
        <v>176</v>
      </c>
      <c r="B401">
        <v>1</v>
      </c>
    </row>
    <row r="402" spans="1:2" x14ac:dyDescent="0.25">
      <c r="A402" s="81" t="s">
        <v>129</v>
      </c>
      <c r="B402">
        <v>1</v>
      </c>
    </row>
    <row r="403" spans="1:2" x14ac:dyDescent="0.25">
      <c r="A403" s="77" t="s">
        <v>728</v>
      </c>
      <c r="B403">
        <v>4</v>
      </c>
    </row>
    <row r="404" spans="1:2" x14ac:dyDescent="0.25">
      <c r="A404" s="78" t="s">
        <v>729</v>
      </c>
      <c r="B404">
        <v>4</v>
      </c>
    </row>
    <row r="405" spans="1:2" x14ac:dyDescent="0.25">
      <c r="A405" s="79" t="s">
        <v>730</v>
      </c>
      <c r="B405">
        <v>4</v>
      </c>
    </row>
    <row r="406" spans="1:2" x14ac:dyDescent="0.25">
      <c r="A406" s="81" t="s">
        <v>129</v>
      </c>
      <c r="B406">
        <v>4</v>
      </c>
    </row>
    <row r="407" spans="1:2" x14ac:dyDescent="0.25">
      <c r="A407" s="77" t="s">
        <v>732</v>
      </c>
      <c r="B407">
        <v>10</v>
      </c>
    </row>
    <row r="408" spans="1:2" x14ac:dyDescent="0.25">
      <c r="A408" s="78" t="s">
        <v>735</v>
      </c>
      <c r="B408">
        <v>2</v>
      </c>
    </row>
    <row r="409" spans="1:2" x14ac:dyDescent="0.25">
      <c r="A409" s="79" t="s">
        <v>176</v>
      </c>
      <c r="B409">
        <v>2</v>
      </c>
    </row>
    <row r="410" spans="1:2" x14ac:dyDescent="0.25">
      <c r="A410" s="81" t="s">
        <v>129</v>
      </c>
      <c r="B410">
        <v>2</v>
      </c>
    </row>
    <row r="411" spans="1:2" x14ac:dyDescent="0.25">
      <c r="A411" s="78" t="s">
        <v>752</v>
      </c>
      <c r="B411">
        <v>4</v>
      </c>
    </row>
    <row r="412" spans="1:2" x14ac:dyDescent="0.25">
      <c r="A412" s="79" t="s">
        <v>176</v>
      </c>
      <c r="B412">
        <v>4</v>
      </c>
    </row>
    <row r="413" spans="1:2" x14ac:dyDescent="0.25">
      <c r="A413" s="81" t="s">
        <v>129</v>
      </c>
      <c r="B413">
        <v>4</v>
      </c>
    </row>
    <row r="414" spans="1:2" x14ac:dyDescent="0.25">
      <c r="A414" s="78" t="s">
        <v>758</v>
      </c>
      <c r="B414">
        <v>4</v>
      </c>
    </row>
    <row r="415" spans="1:2" x14ac:dyDescent="0.25">
      <c r="A415" s="79" t="s">
        <v>176</v>
      </c>
      <c r="B415">
        <v>4</v>
      </c>
    </row>
    <row r="416" spans="1:2" x14ac:dyDescent="0.25">
      <c r="A416" s="81" t="s">
        <v>129</v>
      </c>
      <c r="B416">
        <v>4</v>
      </c>
    </row>
    <row r="417" spans="1:2" x14ac:dyDescent="0.25">
      <c r="A417" s="45" t="s">
        <v>269</v>
      </c>
      <c r="B417">
        <v>26</v>
      </c>
    </row>
    <row r="418" spans="1:2" x14ac:dyDescent="0.25">
      <c r="A418" s="77" t="s">
        <v>22</v>
      </c>
      <c r="B418">
        <v>26</v>
      </c>
    </row>
    <row r="419" spans="1:2" x14ac:dyDescent="0.25">
      <c r="A419" s="78" t="s">
        <v>23</v>
      </c>
      <c r="B419">
        <v>26</v>
      </c>
    </row>
    <row r="420" spans="1:2" x14ac:dyDescent="0.25">
      <c r="A420" s="79" t="s">
        <v>266</v>
      </c>
      <c r="B420">
        <v>1</v>
      </c>
    </row>
    <row r="421" spans="1:2" x14ac:dyDescent="0.25">
      <c r="A421" s="81" t="s">
        <v>129</v>
      </c>
      <c r="B421">
        <v>1</v>
      </c>
    </row>
    <row r="422" spans="1:2" x14ac:dyDescent="0.25">
      <c r="A422" s="79" t="s">
        <v>44</v>
      </c>
      <c r="B422">
        <v>1</v>
      </c>
    </row>
    <row r="423" spans="1:2" x14ac:dyDescent="0.25">
      <c r="A423" s="81" t="s">
        <v>25</v>
      </c>
      <c r="B423">
        <v>1</v>
      </c>
    </row>
    <row r="424" spans="1:2" x14ac:dyDescent="0.25">
      <c r="A424" s="79" t="s">
        <v>49</v>
      </c>
      <c r="B424">
        <v>1</v>
      </c>
    </row>
    <row r="425" spans="1:2" x14ac:dyDescent="0.25">
      <c r="A425" s="81" t="s">
        <v>25</v>
      </c>
      <c r="B425">
        <v>1</v>
      </c>
    </row>
    <row r="426" spans="1:2" x14ac:dyDescent="0.25">
      <c r="A426" s="79" t="s">
        <v>40</v>
      </c>
      <c r="B426">
        <v>1</v>
      </c>
    </row>
    <row r="427" spans="1:2" x14ac:dyDescent="0.25">
      <c r="A427" s="81" t="s">
        <v>25</v>
      </c>
      <c r="B427">
        <v>1</v>
      </c>
    </row>
    <row r="428" spans="1:2" x14ac:dyDescent="0.25">
      <c r="A428" s="79" t="s">
        <v>42</v>
      </c>
      <c r="B428">
        <v>1</v>
      </c>
    </row>
    <row r="429" spans="1:2" x14ac:dyDescent="0.25">
      <c r="A429" s="81" t="s">
        <v>25</v>
      </c>
      <c r="B429">
        <v>1</v>
      </c>
    </row>
    <row r="430" spans="1:2" x14ac:dyDescent="0.25">
      <c r="A430" s="79" t="s">
        <v>51</v>
      </c>
      <c r="B430">
        <v>1</v>
      </c>
    </row>
    <row r="431" spans="1:2" x14ac:dyDescent="0.25">
      <c r="A431" s="81" t="s">
        <v>25</v>
      </c>
      <c r="B431">
        <v>1</v>
      </c>
    </row>
    <row r="432" spans="1:2" x14ac:dyDescent="0.25">
      <c r="A432" s="79" t="s">
        <v>43</v>
      </c>
      <c r="B432">
        <v>1</v>
      </c>
    </row>
    <row r="433" spans="1:2" x14ac:dyDescent="0.25">
      <c r="A433" s="81" t="s">
        <v>25</v>
      </c>
      <c r="B433">
        <v>1</v>
      </c>
    </row>
    <row r="434" spans="1:2" x14ac:dyDescent="0.25">
      <c r="A434" s="79" t="s">
        <v>460</v>
      </c>
      <c r="B434">
        <v>1</v>
      </c>
    </row>
    <row r="435" spans="1:2" x14ac:dyDescent="0.25">
      <c r="A435" s="81" t="s">
        <v>25</v>
      </c>
      <c r="B435">
        <v>1</v>
      </c>
    </row>
    <row r="436" spans="1:2" x14ac:dyDescent="0.25">
      <c r="A436" s="79" t="s">
        <v>772</v>
      </c>
      <c r="B436">
        <v>1</v>
      </c>
    </row>
    <row r="437" spans="1:2" x14ac:dyDescent="0.25">
      <c r="A437" s="81" t="s">
        <v>25</v>
      </c>
      <c r="B437">
        <v>1</v>
      </c>
    </row>
    <row r="438" spans="1:2" x14ac:dyDescent="0.25">
      <c r="A438" s="79" t="s">
        <v>479</v>
      </c>
      <c r="B438">
        <v>1</v>
      </c>
    </row>
    <row r="439" spans="1:2" x14ac:dyDescent="0.25">
      <c r="A439" s="81" t="s">
        <v>25</v>
      </c>
      <c r="B439">
        <v>1</v>
      </c>
    </row>
    <row r="440" spans="1:2" x14ac:dyDescent="0.25">
      <c r="A440" s="79" t="s">
        <v>1002</v>
      </c>
      <c r="B440">
        <v>1</v>
      </c>
    </row>
    <row r="441" spans="1:2" x14ac:dyDescent="0.25">
      <c r="A441" s="81" t="s">
        <v>25</v>
      </c>
      <c r="B441">
        <v>1</v>
      </c>
    </row>
    <row r="442" spans="1:2" x14ac:dyDescent="0.25">
      <c r="A442" s="79" t="s">
        <v>521</v>
      </c>
      <c r="B442">
        <v>1</v>
      </c>
    </row>
    <row r="443" spans="1:2" x14ac:dyDescent="0.25">
      <c r="A443" s="81" t="s">
        <v>25</v>
      </c>
      <c r="B443">
        <v>1</v>
      </c>
    </row>
    <row r="444" spans="1:2" x14ac:dyDescent="0.25">
      <c r="A444" s="79" t="s">
        <v>523</v>
      </c>
      <c r="B444">
        <v>1</v>
      </c>
    </row>
    <row r="445" spans="1:2" x14ac:dyDescent="0.25">
      <c r="A445" s="81" t="s">
        <v>25</v>
      </c>
      <c r="B445">
        <v>1</v>
      </c>
    </row>
    <row r="446" spans="1:2" x14ac:dyDescent="0.25">
      <c r="A446" s="79" t="s">
        <v>531</v>
      </c>
      <c r="B446">
        <v>1</v>
      </c>
    </row>
    <row r="447" spans="1:2" x14ac:dyDescent="0.25">
      <c r="A447" s="81" t="s">
        <v>25</v>
      </c>
      <c r="B447">
        <v>1</v>
      </c>
    </row>
    <row r="448" spans="1:2" x14ac:dyDescent="0.25">
      <c r="A448" s="79" t="s">
        <v>809</v>
      </c>
      <c r="B448">
        <v>1</v>
      </c>
    </row>
    <row r="449" spans="1:2" x14ac:dyDescent="0.25">
      <c r="A449" s="81" t="s">
        <v>129</v>
      </c>
      <c r="B449">
        <v>1</v>
      </c>
    </row>
    <row r="450" spans="1:2" x14ac:dyDescent="0.25">
      <c r="A450" s="79" t="s">
        <v>816</v>
      </c>
      <c r="B450">
        <v>1</v>
      </c>
    </row>
    <row r="451" spans="1:2" x14ac:dyDescent="0.25">
      <c r="A451" s="81" t="s">
        <v>129</v>
      </c>
      <c r="B451">
        <v>1</v>
      </c>
    </row>
    <row r="452" spans="1:2" x14ac:dyDescent="0.25">
      <c r="A452" s="79" t="s">
        <v>812</v>
      </c>
      <c r="B452">
        <v>2</v>
      </c>
    </row>
    <row r="453" spans="1:2" x14ac:dyDescent="0.25">
      <c r="A453" s="81" t="s">
        <v>129</v>
      </c>
      <c r="B453">
        <v>2</v>
      </c>
    </row>
    <row r="454" spans="1:2" x14ac:dyDescent="0.25">
      <c r="A454" s="79" t="s">
        <v>804</v>
      </c>
      <c r="B454">
        <v>1</v>
      </c>
    </row>
    <row r="455" spans="1:2" x14ac:dyDescent="0.25">
      <c r="A455" s="81" t="s">
        <v>129</v>
      </c>
      <c r="B455">
        <v>1</v>
      </c>
    </row>
    <row r="456" spans="1:2" x14ac:dyDescent="0.25">
      <c r="A456" s="79" t="s">
        <v>818</v>
      </c>
      <c r="B456">
        <v>1</v>
      </c>
    </row>
    <row r="457" spans="1:2" x14ac:dyDescent="0.25">
      <c r="A457" s="81" t="s">
        <v>129</v>
      </c>
      <c r="B457">
        <v>1</v>
      </c>
    </row>
    <row r="458" spans="1:2" x14ac:dyDescent="0.25">
      <c r="A458" s="79" t="s">
        <v>807</v>
      </c>
      <c r="B458">
        <v>1</v>
      </c>
    </row>
    <row r="459" spans="1:2" x14ac:dyDescent="0.25">
      <c r="A459" s="81" t="s">
        <v>129</v>
      </c>
      <c r="B459">
        <v>1</v>
      </c>
    </row>
    <row r="460" spans="1:2" x14ac:dyDescent="0.25">
      <c r="A460" s="79" t="s">
        <v>865</v>
      </c>
      <c r="B460">
        <v>1</v>
      </c>
    </row>
    <row r="461" spans="1:2" x14ac:dyDescent="0.25">
      <c r="A461" s="81" t="s">
        <v>25</v>
      </c>
      <c r="B461">
        <v>1</v>
      </c>
    </row>
    <row r="462" spans="1:2" x14ac:dyDescent="0.25">
      <c r="A462" s="79" t="s">
        <v>937</v>
      </c>
      <c r="B462">
        <v>1</v>
      </c>
    </row>
    <row r="463" spans="1:2" x14ac:dyDescent="0.25">
      <c r="A463" s="81" t="s">
        <v>129</v>
      </c>
      <c r="B463">
        <v>1</v>
      </c>
    </row>
    <row r="464" spans="1:2" x14ac:dyDescent="0.25">
      <c r="A464" s="79" t="s">
        <v>934</v>
      </c>
      <c r="B464">
        <v>1</v>
      </c>
    </row>
    <row r="465" spans="1:2" x14ac:dyDescent="0.25">
      <c r="A465" s="81" t="s">
        <v>129</v>
      </c>
      <c r="B465">
        <v>1</v>
      </c>
    </row>
    <row r="466" spans="1:2" x14ac:dyDescent="0.25">
      <c r="A466" s="79" t="s">
        <v>936</v>
      </c>
      <c r="B466">
        <v>1</v>
      </c>
    </row>
    <row r="467" spans="1:2" x14ac:dyDescent="0.25">
      <c r="A467" s="81" t="s">
        <v>129</v>
      </c>
      <c r="B467">
        <v>1</v>
      </c>
    </row>
    <row r="468" spans="1:2" x14ac:dyDescent="0.25">
      <c r="A468" s="79" t="s">
        <v>930</v>
      </c>
      <c r="B468">
        <v>1</v>
      </c>
    </row>
    <row r="469" spans="1:2" x14ac:dyDescent="0.25">
      <c r="A469" s="81" t="s">
        <v>129</v>
      </c>
      <c r="B469">
        <v>1</v>
      </c>
    </row>
    <row r="470" spans="1:2" x14ac:dyDescent="0.25">
      <c r="A470" s="45" t="s">
        <v>137</v>
      </c>
      <c r="B470">
        <v>41</v>
      </c>
    </row>
    <row r="471" spans="1:2" x14ac:dyDescent="0.25">
      <c r="A471" s="77" t="s">
        <v>22</v>
      </c>
      <c r="B471">
        <v>41</v>
      </c>
    </row>
    <row r="472" spans="1:2" x14ac:dyDescent="0.25">
      <c r="A472" s="78" t="s">
        <v>23</v>
      </c>
      <c r="B472">
        <v>41</v>
      </c>
    </row>
    <row r="473" spans="1:2" x14ac:dyDescent="0.25">
      <c r="A473" s="79" t="s">
        <v>182</v>
      </c>
      <c r="B473">
        <v>2</v>
      </c>
    </row>
    <row r="474" spans="1:2" x14ac:dyDescent="0.25">
      <c r="A474" s="81" t="s">
        <v>25</v>
      </c>
      <c r="B474">
        <v>2</v>
      </c>
    </row>
    <row r="475" spans="1:2" x14ac:dyDescent="0.25">
      <c r="A475" s="79" t="s">
        <v>24</v>
      </c>
      <c r="B475">
        <v>4</v>
      </c>
    </row>
    <row r="476" spans="1:2" x14ac:dyDescent="0.25">
      <c r="A476" s="81" t="s">
        <v>129</v>
      </c>
      <c r="B476">
        <v>2</v>
      </c>
    </row>
    <row r="477" spans="1:2" x14ac:dyDescent="0.25">
      <c r="A477" s="81" t="s">
        <v>25</v>
      </c>
      <c r="B477">
        <v>2</v>
      </c>
    </row>
    <row r="478" spans="1:2" x14ac:dyDescent="0.25">
      <c r="A478" s="79" t="s">
        <v>49</v>
      </c>
      <c r="B478">
        <v>2</v>
      </c>
    </row>
    <row r="479" spans="1:2" x14ac:dyDescent="0.25">
      <c r="A479" s="81" t="s">
        <v>25</v>
      </c>
      <c r="B479">
        <v>2</v>
      </c>
    </row>
    <row r="480" spans="1:2" x14ac:dyDescent="0.25">
      <c r="A480" s="79" t="s">
        <v>40</v>
      </c>
      <c r="B480">
        <v>1</v>
      </c>
    </row>
    <row r="481" spans="1:2" x14ac:dyDescent="0.25">
      <c r="A481" s="81" t="s">
        <v>25</v>
      </c>
      <c r="B481">
        <v>1</v>
      </c>
    </row>
    <row r="482" spans="1:2" x14ac:dyDescent="0.25">
      <c r="A482" s="79" t="s">
        <v>57</v>
      </c>
      <c r="B482">
        <v>1</v>
      </c>
    </row>
    <row r="483" spans="1:2" x14ac:dyDescent="0.25">
      <c r="A483" s="81" t="s">
        <v>25</v>
      </c>
      <c r="B483">
        <v>1</v>
      </c>
    </row>
    <row r="484" spans="1:2" x14ac:dyDescent="0.25">
      <c r="A484" s="79" t="s">
        <v>769</v>
      </c>
      <c r="B484">
        <v>4</v>
      </c>
    </row>
    <row r="485" spans="1:2" x14ac:dyDescent="0.25">
      <c r="A485" s="81" t="s">
        <v>25</v>
      </c>
      <c r="B485">
        <v>4</v>
      </c>
    </row>
    <row r="486" spans="1:2" x14ac:dyDescent="0.25">
      <c r="A486" s="79" t="s">
        <v>523</v>
      </c>
      <c r="B486">
        <v>5</v>
      </c>
    </row>
    <row r="487" spans="1:2" x14ac:dyDescent="0.25">
      <c r="A487" s="81" t="s">
        <v>25</v>
      </c>
      <c r="B487">
        <v>5</v>
      </c>
    </row>
    <row r="488" spans="1:2" x14ac:dyDescent="0.25">
      <c r="A488" s="79" t="s">
        <v>531</v>
      </c>
      <c r="B488">
        <v>1</v>
      </c>
    </row>
    <row r="489" spans="1:2" x14ac:dyDescent="0.25">
      <c r="A489" s="81" t="s">
        <v>25</v>
      </c>
      <c r="B489">
        <v>1</v>
      </c>
    </row>
    <row r="490" spans="1:2" x14ac:dyDescent="0.25">
      <c r="A490" s="79" t="s">
        <v>799</v>
      </c>
      <c r="B490">
        <v>4</v>
      </c>
    </row>
    <row r="491" spans="1:2" x14ac:dyDescent="0.25">
      <c r="A491" s="81" t="s">
        <v>129</v>
      </c>
      <c r="B491">
        <v>4</v>
      </c>
    </row>
    <row r="492" spans="1:2" x14ac:dyDescent="0.25">
      <c r="A492" s="79" t="s">
        <v>816</v>
      </c>
      <c r="B492">
        <v>2</v>
      </c>
    </row>
    <row r="493" spans="1:2" x14ac:dyDescent="0.25">
      <c r="A493" s="81" t="s">
        <v>129</v>
      </c>
      <c r="B493">
        <v>2</v>
      </c>
    </row>
    <row r="494" spans="1:2" x14ac:dyDescent="0.25">
      <c r="A494" s="79" t="s">
        <v>812</v>
      </c>
      <c r="B494">
        <v>1</v>
      </c>
    </row>
    <row r="495" spans="1:2" x14ac:dyDescent="0.25">
      <c r="A495" s="81" t="s">
        <v>129</v>
      </c>
      <c r="B495">
        <v>1</v>
      </c>
    </row>
    <row r="496" spans="1:2" x14ac:dyDescent="0.25">
      <c r="A496" s="79" t="s">
        <v>818</v>
      </c>
      <c r="B496">
        <v>1</v>
      </c>
    </row>
    <row r="497" spans="1:2" x14ac:dyDescent="0.25">
      <c r="A497" s="81" t="s">
        <v>129</v>
      </c>
      <c r="B497">
        <v>1</v>
      </c>
    </row>
    <row r="498" spans="1:2" x14ac:dyDescent="0.25">
      <c r="A498" s="79" t="s">
        <v>871</v>
      </c>
      <c r="B498">
        <v>1</v>
      </c>
    </row>
    <row r="499" spans="1:2" x14ac:dyDescent="0.25">
      <c r="A499" s="81" t="s">
        <v>25</v>
      </c>
      <c r="B499">
        <v>1</v>
      </c>
    </row>
    <row r="500" spans="1:2" x14ac:dyDescent="0.25">
      <c r="A500" s="79" t="s">
        <v>872</v>
      </c>
      <c r="B500">
        <v>1</v>
      </c>
    </row>
    <row r="501" spans="1:2" x14ac:dyDescent="0.25">
      <c r="A501" s="81" t="s">
        <v>25</v>
      </c>
      <c r="B501">
        <v>1</v>
      </c>
    </row>
    <row r="502" spans="1:2" x14ac:dyDescent="0.25">
      <c r="A502" s="79" t="s">
        <v>869</v>
      </c>
      <c r="B502">
        <v>1</v>
      </c>
    </row>
    <row r="503" spans="1:2" x14ac:dyDescent="0.25">
      <c r="A503" s="81" t="s">
        <v>25</v>
      </c>
      <c r="B503">
        <v>1</v>
      </c>
    </row>
    <row r="504" spans="1:2" x14ac:dyDescent="0.25">
      <c r="A504" s="79" t="s">
        <v>870</v>
      </c>
      <c r="B504">
        <v>1</v>
      </c>
    </row>
    <row r="505" spans="1:2" x14ac:dyDescent="0.25">
      <c r="A505" s="81" t="s">
        <v>25</v>
      </c>
      <c r="B505">
        <v>1</v>
      </c>
    </row>
    <row r="506" spans="1:2" x14ac:dyDescent="0.25">
      <c r="A506" s="79" t="s">
        <v>867</v>
      </c>
      <c r="B506">
        <v>1</v>
      </c>
    </row>
    <row r="507" spans="1:2" x14ac:dyDescent="0.25">
      <c r="A507" s="81" t="s">
        <v>25</v>
      </c>
      <c r="B507">
        <v>1</v>
      </c>
    </row>
    <row r="508" spans="1:2" x14ac:dyDescent="0.25">
      <c r="A508" s="79" t="s">
        <v>868</v>
      </c>
      <c r="B508">
        <v>1</v>
      </c>
    </row>
    <row r="509" spans="1:2" x14ac:dyDescent="0.25">
      <c r="A509" s="81" t="s">
        <v>25</v>
      </c>
      <c r="B509">
        <v>1</v>
      </c>
    </row>
    <row r="510" spans="1:2" x14ac:dyDescent="0.25">
      <c r="A510" s="79" t="s">
        <v>171</v>
      </c>
      <c r="B510">
        <v>2</v>
      </c>
    </row>
    <row r="511" spans="1:2" x14ac:dyDescent="0.25">
      <c r="A511" s="81" t="s">
        <v>25</v>
      </c>
      <c r="B511">
        <v>2</v>
      </c>
    </row>
    <row r="512" spans="1:2" x14ac:dyDescent="0.25">
      <c r="A512" s="79" t="s">
        <v>190</v>
      </c>
      <c r="B512">
        <v>1</v>
      </c>
    </row>
    <row r="513" spans="1:2" x14ac:dyDescent="0.25">
      <c r="A513" s="81" t="s">
        <v>25</v>
      </c>
      <c r="B513">
        <v>1</v>
      </c>
    </row>
    <row r="514" spans="1:2" x14ac:dyDescent="0.25">
      <c r="A514" s="79" t="s">
        <v>188</v>
      </c>
      <c r="B514">
        <v>1</v>
      </c>
    </row>
    <row r="515" spans="1:2" x14ac:dyDescent="0.25">
      <c r="A515" s="81" t="s">
        <v>25</v>
      </c>
      <c r="B515">
        <v>1</v>
      </c>
    </row>
    <row r="516" spans="1:2" x14ac:dyDescent="0.25">
      <c r="A516" s="79" t="s">
        <v>240</v>
      </c>
      <c r="B516">
        <v>3</v>
      </c>
    </row>
    <row r="517" spans="1:2" x14ac:dyDescent="0.25">
      <c r="A517" s="81" t="s">
        <v>129</v>
      </c>
      <c r="B517">
        <v>3</v>
      </c>
    </row>
    <row r="518" spans="1:2" x14ac:dyDescent="0.25">
      <c r="A518" s="45" t="s">
        <v>603</v>
      </c>
      <c r="B518">
        <v>1</v>
      </c>
    </row>
    <row r="519" spans="1:2" x14ac:dyDescent="0.25">
      <c r="A519" s="77" t="s">
        <v>563</v>
      </c>
      <c r="B519">
        <v>1</v>
      </c>
    </row>
    <row r="520" spans="1:2" x14ac:dyDescent="0.25">
      <c r="A520" s="78" t="s">
        <v>590</v>
      </c>
      <c r="B520">
        <v>1</v>
      </c>
    </row>
    <row r="521" spans="1:2" x14ac:dyDescent="0.25">
      <c r="A521" s="79" t="s">
        <v>176</v>
      </c>
      <c r="B521">
        <v>1</v>
      </c>
    </row>
    <row r="522" spans="1:2" x14ac:dyDescent="0.25">
      <c r="A522" s="81" t="s">
        <v>129</v>
      </c>
      <c r="B522">
        <v>1</v>
      </c>
    </row>
    <row r="523" spans="1:2" x14ac:dyDescent="0.25">
      <c r="A523" s="45" t="s">
        <v>139</v>
      </c>
      <c r="B523">
        <v>35</v>
      </c>
    </row>
    <row r="524" spans="1:2" x14ac:dyDescent="0.25">
      <c r="A524" s="77" t="s">
        <v>22</v>
      </c>
      <c r="B524">
        <v>30</v>
      </c>
    </row>
    <row r="525" spans="1:2" x14ac:dyDescent="0.25">
      <c r="A525" s="78" t="s">
        <v>23</v>
      </c>
      <c r="B525">
        <v>30</v>
      </c>
    </row>
    <row r="526" spans="1:2" x14ac:dyDescent="0.25">
      <c r="A526" s="79" t="s">
        <v>266</v>
      </c>
      <c r="B526">
        <v>1</v>
      </c>
    </row>
    <row r="527" spans="1:2" x14ac:dyDescent="0.25">
      <c r="A527" s="81" t="s">
        <v>129</v>
      </c>
      <c r="B527">
        <v>1</v>
      </c>
    </row>
    <row r="528" spans="1:2" x14ac:dyDescent="0.25">
      <c r="A528" s="79" t="s">
        <v>24</v>
      </c>
      <c r="B528">
        <v>1</v>
      </c>
    </row>
    <row r="529" spans="1:2" x14ac:dyDescent="0.25">
      <c r="A529" s="81" t="s">
        <v>129</v>
      </c>
      <c r="B529">
        <v>1</v>
      </c>
    </row>
    <row r="530" spans="1:2" x14ac:dyDescent="0.25">
      <c r="A530" s="79" t="s">
        <v>40</v>
      </c>
      <c r="B530">
        <v>2</v>
      </c>
    </row>
    <row r="531" spans="1:2" x14ac:dyDescent="0.25">
      <c r="A531" s="81" t="s">
        <v>25</v>
      </c>
      <c r="B531">
        <v>2</v>
      </c>
    </row>
    <row r="532" spans="1:2" x14ac:dyDescent="0.25">
      <c r="A532" s="79" t="s">
        <v>42</v>
      </c>
      <c r="B532">
        <v>2</v>
      </c>
    </row>
    <row r="533" spans="1:2" x14ac:dyDescent="0.25">
      <c r="A533" s="81" t="s">
        <v>25</v>
      </c>
      <c r="B533">
        <v>2</v>
      </c>
    </row>
    <row r="534" spans="1:2" x14ac:dyDescent="0.25">
      <c r="A534" s="79" t="s">
        <v>57</v>
      </c>
      <c r="B534">
        <v>1</v>
      </c>
    </row>
    <row r="535" spans="1:2" x14ac:dyDescent="0.25">
      <c r="A535" s="81" t="s">
        <v>25</v>
      </c>
      <c r="B535">
        <v>1</v>
      </c>
    </row>
    <row r="536" spans="1:2" x14ac:dyDescent="0.25">
      <c r="A536" s="79" t="s">
        <v>140</v>
      </c>
      <c r="B536">
        <v>1</v>
      </c>
    </row>
    <row r="537" spans="1:2" x14ac:dyDescent="0.25">
      <c r="A537" s="81" t="s">
        <v>129</v>
      </c>
      <c r="B537">
        <v>1</v>
      </c>
    </row>
    <row r="538" spans="1:2" x14ac:dyDescent="0.25">
      <c r="A538" s="79" t="s">
        <v>43</v>
      </c>
      <c r="B538">
        <v>2</v>
      </c>
    </row>
    <row r="539" spans="1:2" x14ac:dyDescent="0.25">
      <c r="A539" s="81" t="s">
        <v>25</v>
      </c>
      <c r="B539">
        <v>2</v>
      </c>
    </row>
    <row r="540" spans="1:2" x14ac:dyDescent="0.25">
      <c r="A540" s="79" t="s">
        <v>766</v>
      </c>
      <c r="B540">
        <v>2</v>
      </c>
    </row>
    <row r="541" spans="1:2" x14ac:dyDescent="0.25">
      <c r="A541" s="81" t="s">
        <v>25</v>
      </c>
      <c r="B541">
        <v>2</v>
      </c>
    </row>
    <row r="542" spans="1:2" x14ac:dyDescent="0.25">
      <c r="A542" s="79" t="s">
        <v>991</v>
      </c>
      <c r="B542">
        <v>2</v>
      </c>
    </row>
    <row r="543" spans="1:2" x14ac:dyDescent="0.25">
      <c r="A543" s="81" t="s">
        <v>25</v>
      </c>
      <c r="B543">
        <v>2</v>
      </c>
    </row>
    <row r="544" spans="1:2" x14ac:dyDescent="0.25">
      <c r="A544" s="79" t="s">
        <v>812</v>
      </c>
      <c r="B544">
        <v>2</v>
      </c>
    </row>
    <row r="545" spans="1:2" x14ac:dyDescent="0.25">
      <c r="A545" s="81" t="s">
        <v>129</v>
      </c>
      <c r="B545">
        <v>2</v>
      </c>
    </row>
    <row r="546" spans="1:2" x14ac:dyDescent="0.25">
      <c r="A546" s="79" t="s">
        <v>804</v>
      </c>
      <c r="B546">
        <v>2</v>
      </c>
    </row>
    <row r="547" spans="1:2" x14ac:dyDescent="0.25">
      <c r="A547" s="81" t="s">
        <v>129</v>
      </c>
      <c r="B547">
        <v>2</v>
      </c>
    </row>
    <row r="548" spans="1:2" x14ac:dyDescent="0.25">
      <c r="A548" s="79" t="s">
        <v>818</v>
      </c>
      <c r="B548">
        <v>1</v>
      </c>
    </row>
    <row r="549" spans="1:2" x14ac:dyDescent="0.25">
      <c r="A549" s="81" t="s">
        <v>129</v>
      </c>
      <c r="B549">
        <v>1</v>
      </c>
    </row>
    <row r="550" spans="1:2" x14ac:dyDescent="0.25">
      <c r="A550" s="79" t="s">
        <v>854</v>
      </c>
      <c r="B550">
        <v>1</v>
      </c>
    </row>
    <row r="551" spans="1:2" x14ac:dyDescent="0.25">
      <c r="A551" s="81" t="s">
        <v>129</v>
      </c>
      <c r="B551">
        <v>1</v>
      </c>
    </row>
    <row r="552" spans="1:2" x14ac:dyDescent="0.25">
      <c r="A552" s="79" t="s">
        <v>807</v>
      </c>
      <c r="B552">
        <v>2</v>
      </c>
    </row>
    <row r="553" spans="1:2" x14ac:dyDescent="0.25">
      <c r="A553" s="81" t="s">
        <v>129</v>
      </c>
      <c r="B553">
        <v>2</v>
      </c>
    </row>
    <row r="554" spans="1:2" x14ac:dyDescent="0.25">
      <c r="A554" s="79" t="s">
        <v>934</v>
      </c>
      <c r="B554">
        <v>2</v>
      </c>
    </row>
    <row r="555" spans="1:2" x14ac:dyDescent="0.25">
      <c r="A555" s="81" t="s">
        <v>129</v>
      </c>
      <c r="B555">
        <v>2</v>
      </c>
    </row>
    <row r="556" spans="1:2" x14ac:dyDescent="0.25">
      <c r="A556" s="79" t="s">
        <v>936</v>
      </c>
      <c r="B556">
        <v>2</v>
      </c>
    </row>
    <row r="557" spans="1:2" x14ac:dyDescent="0.25">
      <c r="A557" s="81" t="s">
        <v>129</v>
      </c>
      <c r="B557">
        <v>2</v>
      </c>
    </row>
    <row r="558" spans="1:2" x14ac:dyDescent="0.25">
      <c r="A558" s="79" t="s">
        <v>940</v>
      </c>
      <c r="B558">
        <v>1</v>
      </c>
    </row>
    <row r="559" spans="1:2" x14ac:dyDescent="0.25">
      <c r="A559" s="81" t="s">
        <v>129</v>
      </c>
      <c r="B559">
        <v>1</v>
      </c>
    </row>
    <row r="560" spans="1:2" x14ac:dyDescent="0.25">
      <c r="A560" s="79" t="s">
        <v>978</v>
      </c>
      <c r="B560">
        <v>1</v>
      </c>
    </row>
    <row r="561" spans="1:2" x14ac:dyDescent="0.25">
      <c r="A561" s="81" t="s">
        <v>129</v>
      </c>
      <c r="B561">
        <v>1</v>
      </c>
    </row>
    <row r="562" spans="1:2" x14ac:dyDescent="0.25">
      <c r="A562" s="79" t="s">
        <v>930</v>
      </c>
      <c r="B562">
        <v>2</v>
      </c>
    </row>
    <row r="563" spans="1:2" x14ac:dyDescent="0.25">
      <c r="A563" s="81" t="s">
        <v>129</v>
      </c>
      <c r="B563">
        <v>2</v>
      </c>
    </row>
    <row r="564" spans="1:2" x14ac:dyDescent="0.25">
      <c r="A564" s="77" t="s">
        <v>732</v>
      </c>
      <c r="B564">
        <v>5</v>
      </c>
    </row>
    <row r="565" spans="1:2" x14ac:dyDescent="0.25">
      <c r="A565" s="78" t="s">
        <v>735</v>
      </c>
      <c r="B565">
        <v>2</v>
      </c>
    </row>
    <row r="566" spans="1:2" x14ac:dyDescent="0.25">
      <c r="A566" s="79" t="s">
        <v>176</v>
      </c>
      <c r="B566">
        <v>1</v>
      </c>
    </row>
    <row r="567" spans="1:2" x14ac:dyDescent="0.25">
      <c r="A567" s="81" t="s">
        <v>129</v>
      </c>
      <c r="B567">
        <v>1</v>
      </c>
    </row>
    <row r="568" spans="1:2" x14ac:dyDescent="0.25">
      <c r="A568" s="79" t="s">
        <v>738</v>
      </c>
      <c r="B568">
        <v>1</v>
      </c>
    </row>
    <row r="569" spans="1:2" x14ac:dyDescent="0.25">
      <c r="A569" s="81" t="s">
        <v>129</v>
      </c>
      <c r="B569">
        <v>1</v>
      </c>
    </row>
    <row r="570" spans="1:2" x14ac:dyDescent="0.25">
      <c r="A570" s="78" t="s">
        <v>752</v>
      </c>
      <c r="B570">
        <v>1</v>
      </c>
    </row>
    <row r="571" spans="1:2" x14ac:dyDescent="0.25">
      <c r="A571" s="79" t="s">
        <v>176</v>
      </c>
      <c r="B571">
        <v>1</v>
      </c>
    </row>
    <row r="572" spans="1:2" x14ac:dyDescent="0.25">
      <c r="A572" s="81" t="s">
        <v>129</v>
      </c>
      <c r="B572">
        <v>1</v>
      </c>
    </row>
    <row r="573" spans="1:2" x14ac:dyDescent="0.25">
      <c r="A573" s="78" t="s">
        <v>758</v>
      </c>
      <c r="B573">
        <v>2</v>
      </c>
    </row>
    <row r="574" spans="1:2" x14ac:dyDescent="0.25">
      <c r="A574" s="79" t="s">
        <v>176</v>
      </c>
      <c r="B574">
        <v>2</v>
      </c>
    </row>
    <row r="575" spans="1:2" x14ac:dyDescent="0.25">
      <c r="A575" s="81" t="s">
        <v>129</v>
      </c>
      <c r="B575">
        <v>2</v>
      </c>
    </row>
    <row r="576" spans="1:2" x14ac:dyDescent="0.25">
      <c r="A576" s="45" t="s">
        <v>578</v>
      </c>
      <c r="B576">
        <v>1</v>
      </c>
    </row>
    <row r="577" spans="1:2" x14ac:dyDescent="0.25">
      <c r="A577" s="77" t="s">
        <v>563</v>
      </c>
      <c r="B577">
        <v>1</v>
      </c>
    </row>
    <row r="578" spans="1:2" x14ac:dyDescent="0.25">
      <c r="A578" s="78" t="s">
        <v>564</v>
      </c>
      <c r="B578">
        <v>1</v>
      </c>
    </row>
    <row r="579" spans="1:2" x14ac:dyDescent="0.25">
      <c r="A579" s="79" t="s">
        <v>576</v>
      </c>
      <c r="B579">
        <v>1</v>
      </c>
    </row>
    <row r="580" spans="1:2" x14ac:dyDescent="0.25">
      <c r="A580" s="81" t="s">
        <v>129</v>
      </c>
      <c r="B580">
        <v>1</v>
      </c>
    </row>
    <row r="581" spans="1:2" x14ac:dyDescent="0.25">
      <c r="A581" s="45" t="s">
        <v>581</v>
      </c>
      <c r="B581">
        <v>1</v>
      </c>
    </row>
    <row r="582" spans="1:2" x14ac:dyDescent="0.25">
      <c r="A582" s="77" t="s">
        <v>563</v>
      </c>
      <c r="B582">
        <v>1</v>
      </c>
    </row>
    <row r="583" spans="1:2" x14ac:dyDescent="0.25">
      <c r="A583" s="78" t="s">
        <v>564</v>
      </c>
      <c r="B583">
        <v>1</v>
      </c>
    </row>
    <row r="584" spans="1:2" x14ac:dyDescent="0.25">
      <c r="A584" s="79" t="s">
        <v>201</v>
      </c>
      <c r="B584">
        <v>1</v>
      </c>
    </row>
    <row r="585" spans="1:2" x14ac:dyDescent="0.25">
      <c r="A585" s="81" t="s">
        <v>129</v>
      </c>
      <c r="B585">
        <v>1</v>
      </c>
    </row>
    <row r="586" spans="1:2" x14ac:dyDescent="0.25">
      <c r="A586" s="45" t="s">
        <v>652</v>
      </c>
      <c r="B586">
        <v>5</v>
      </c>
    </row>
    <row r="587" spans="1:2" x14ac:dyDescent="0.25">
      <c r="A587" s="77" t="s">
        <v>22</v>
      </c>
      <c r="B587">
        <v>1</v>
      </c>
    </row>
    <row r="588" spans="1:2" x14ac:dyDescent="0.25">
      <c r="A588" s="78" t="s">
        <v>631</v>
      </c>
      <c r="B588">
        <v>1</v>
      </c>
    </row>
    <row r="589" spans="1:2" x14ac:dyDescent="0.25">
      <c r="A589" s="79" t="s">
        <v>650</v>
      </c>
      <c r="B589">
        <v>1</v>
      </c>
    </row>
    <row r="590" spans="1:2" x14ac:dyDescent="0.25">
      <c r="A590" s="81" t="s">
        <v>129</v>
      </c>
      <c r="B590">
        <v>1</v>
      </c>
    </row>
    <row r="591" spans="1:2" x14ac:dyDescent="0.25">
      <c r="A591" s="77" t="s">
        <v>676</v>
      </c>
      <c r="B591">
        <v>2</v>
      </c>
    </row>
    <row r="592" spans="1:2" x14ac:dyDescent="0.25">
      <c r="A592" s="78" t="s">
        <v>677</v>
      </c>
      <c r="B592">
        <v>1</v>
      </c>
    </row>
    <row r="593" spans="1:2" x14ac:dyDescent="0.25">
      <c r="A593" s="79" t="s">
        <v>678</v>
      </c>
      <c r="B593">
        <v>1</v>
      </c>
    </row>
    <row r="594" spans="1:2" x14ac:dyDescent="0.25">
      <c r="A594" s="81" t="s">
        <v>129</v>
      </c>
      <c r="B594">
        <v>1</v>
      </c>
    </row>
    <row r="595" spans="1:2" x14ac:dyDescent="0.25">
      <c r="A595" s="78" t="s">
        <v>703</v>
      </c>
      <c r="B595">
        <v>1</v>
      </c>
    </row>
    <row r="596" spans="1:2" x14ac:dyDescent="0.25">
      <c r="A596" s="79" t="s">
        <v>441</v>
      </c>
      <c r="B596">
        <v>1</v>
      </c>
    </row>
    <row r="597" spans="1:2" x14ac:dyDescent="0.25">
      <c r="A597" s="81" t="s">
        <v>129</v>
      </c>
      <c r="B597">
        <v>1</v>
      </c>
    </row>
    <row r="598" spans="1:2" x14ac:dyDescent="0.25">
      <c r="A598" s="77" t="s">
        <v>732</v>
      </c>
      <c r="B598">
        <v>2</v>
      </c>
    </row>
    <row r="599" spans="1:2" x14ac:dyDescent="0.25">
      <c r="A599" s="78" t="s">
        <v>735</v>
      </c>
      <c r="B599">
        <v>2</v>
      </c>
    </row>
    <row r="600" spans="1:2" x14ac:dyDescent="0.25">
      <c r="A600" s="79" t="s">
        <v>738</v>
      </c>
      <c r="B600">
        <v>1</v>
      </c>
    </row>
    <row r="601" spans="1:2" x14ac:dyDescent="0.25">
      <c r="A601" s="81" t="s">
        <v>129</v>
      </c>
      <c r="B601">
        <v>1</v>
      </c>
    </row>
    <row r="602" spans="1:2" x14ac:dyDescent="0.25">
      <c r="A602" s="79" t="s">
        <v>739</v>
      </c>
      <c r="B602">
        <v>1</v>
      </c>
    </row>
    <row r="603" spans="1:2" x14ac:dyDescent="0.25">
      <c r="A603" s="81" t="s">
        <v>129</v>
      </c>
      <c r="B603">
        <v>1</v>
      </c>
    </row>
    <row r="604" spans="1:2" x14ac:dyDescent="0.25">
      <c r="A604" s="45" t="s">
        <v>274</v>
      </c>
      <c r="B604">
        <v>11</v>
      </c>
    </row>
    <row r="605" spans="1:2" x14ac:dyDescent="0.25">
      <c r="A605" s="77" t="s">
        <v>22</v>
      </c>
      <c r="B605">
        <v>11</v>
      </c>
    </row>
    <row r="606" spans="1:2" x14ac:dyDescent="0.25">
      <c r="A606" s="78" t="s">
        <v>23</v>
      </c>
      <c r="B606">
        <v>11</v>
      </c>
    </row>
    <row r="607" spans="1:2" x14ac:dyDescent="0.25">
      <c r="A607" s="79" t="s">
        <v>273</v>
      </c>
      <c r="B607">
        <v>2</v>
      </c>
    </row>
    <row r="608" spans="1:2" x14ac:dyDescent="0.25">
      <c r="A608" s="81" t="s">
        <v>142</v>
      </c>
      <c r="B608">
        <v>2</v>
      </c>
    </row>
    <row r="609" spans="1:2" x14ac:dyDescent="0.25">
      <c r="A609" s="79" t="s">
        <v>44</v>
      </c>
      <c r="B609">
        <v>1</v>
      </c>
    </row>
    <row r="610" spans="1:2" x14ac:dyDescent="0.25">
      <c r="A610" s="81" t="s">
        <v>61</v>
      </c>
      <c r="B610">
        <v>1</v>
      </c>
    </row>
    <row r="611" spans="1:2" x14ac:dyDescent="0.25">
      <c r="A611" s="79" t="s">
        <v>460</v>
      </c>
      <c r="B611">
        <v>1</v>
      </c>
    </row>
    <row r="612" spans="1:2" x14ac:dyDescent="0.25">
      <c r="A612" s="81" t="s">
        <v>61</v>
      </c>
      <c r="B612">
        <v>1</v>
      </c>
    </row>
    <row r="613" spans="1:2" x14ac:dyDescent="0.25">
      <c r="A613" s="79" t="s">
        <v>772</v>
      </c>
      <c r="B613">
        <v>1</v>
      </c>
    </row>
    <row r="614" spans="1:2" x14ac:dyDescent="0.25">
      <c r="A614" s="81" t="s">
        <v>61</v>
      </c>
      <c r="B614">
        <v>1</v>
      </c>
    </row>
    <row r="615" spans="1:2" x14ac:dyDescent="0.25">
      <c r="A615" s="79" t="s">
        <v>479</v>
      </c>
      <c r="B615">
        <v>1</v>
      </c>
    </row>
    <row r="616" spans="1:2" x14ac:dyDescent="0.25">
      <c r="A616" s="81" t="s">
        <v>61</v>
      </c>
      <c r="B616">
        <v>1</v>
      </c>
    </row>
    <row r="617" spans="1:2" x14ac:dyDescent="0.25">
      <c r="A617" s="79" t="s">
        <v>1002</v>
      </c>
      <c r="B617">
        <v>1</v>
      </c>
    </row>
    <row r="618" spans="1:2" x14ac:dyDescent="0.25">
      <c r="A618" s="81" t="s">
        <v>61</v>
      </c>
      <c r="B618">
        <v>1</v>
      </c>
    </row>
    <row r="619" spans="1:2" x14ac:dyDescent="0.25">
      <c r="A619" s="79" t="s">
        <v>521</v>
      </c>
      <c r="B619">
        <v>1</v>
      </c>
    </row>
    <row r="620" spans="1:2" x14ac:dyDescent="0.25">
      <c r="A620" s="81" t="s">
        <v>61</v>
      </c>
      <c r="B620">
        <v>1</v>
      </c>
    </row>
    <row r="621" spans="1:2" x14ac:dyDescent="0.25">
      <c r="A621" s="79" t="s">
        <v>809</v>
      </c>
      <c r="B621">
        <v>1</v>
      </c>
    </row>
    <row r="622" spans="1:2" x14ac:dyDescent="0.25">
      <c r="A622" s="81" t="s">
        <v>142</v>
      </c>
      <c r="B622">
        <v>1</v>
      </c>
    </row>
    <row r="623" spans="1:2" x14ac:dyDescent="0.25">
      <c r="A623" s="79" t="s">
        <v>865</v>
      </c>
      <c r="B623">
        <v>1</v>
      </c>
    </row>
    <row r="624" spans="1:2" x14ac:dyDescent="0.25">
      <c r="A624" s="81" t="s">
        <v>61</v>
      </c>
      <c r="B624">
        <v>1</v>
      </c>
    </row>
    <row r="625" spans="1:2" x14ac:dyDescent="0.25">
      <c r="A625" s="79" t="s">
        <v>937</v>
      </c>
      <c r="B625">
        <v>1</v>
      </c>
    </row>
    <row r="626" spans="1:2" x14ac:dyDescent="0.25">
      <c r="A626" s="81" t="s">
        <v>142</v>
      </c>
      <c r="B626">
        <v>1</v>
      </c>
    </row>
    <row r="627" spans="1:2" x14ac:dyDescent="0.25">
      <c r="A627" s="45" t="s">
        <v>278</v>
      </c>
      <c r="B627">
        <v>20</v>
      </c>
    </row>
    <row r="628" spans="1:2" x14ac:dyDescent="0.25">
      <c r="A628" s="77" t="s">
        <v>22</v>
      </c>
      <c r="B628">
        <v>20</v>
      </c>
    </row>
    <row r="629" spans="1:2" x14ac:dyDescent="0.25">
      <c r="A629" s="78" t="s">
        <v>23</v>
      </c>
      <c r="B629">
        <v>20</v>
      </c>
    </row>
    <row r="630" spans="1:2" x14ac:dyDescent="0.25">
      <c r="A630" s="79" t="s">
        <v>273</v>
      </c>
      <c r="B630">
        <v>2</v>
      </c>
    </row>
    <row r="631" spans="1:2" x14ac:dyDescent="0.25">
      <c r="A631" s="81" t="s">
        <v>129</v>
      </c>
      <c r="B631">
        <v>2</v>
      </c>
    </row>
    <row r="632" spans="1:2" x14ac:dyDescent="0.25">
      <c r="A632" s="79" t="s">
        <v>44</v>
      </c>
      <c r="B632">
        <v>2</v>
      </c>
    </row>
    <row r="633" spans="1:2" x14ac:dyDescent="0.25">
      <c r="A633" s="81" t="s">
        <v>25</v>
      </c>
      <c r="B633">
        <v>2</v>
      </c>
    </row>
    <row r="634" spans="1:2" x14ac:dyDescent="0.25">
      <c r="A634" s="79" t="s">
        <v>460</v>
      </c>
      <c r="B634">
        <v>2</v>
      </c>
    </row>
    <row r="635" spans="1:2" x14ac:dyDescent="0.25">
      <c r="A635" s="81" t="s">
        <v>25</v>
      </c>
      <c r="B635">
        <v>2</v>
      </c>
    </row>
    <row r="636" spans="1:2" x14ac:dyDescent="0.25">
      <c r="A636" s="79" t="s">
        <v>772</v>
      </c>
      <c r="B636">
        <v>2</v>
      </c>
    </row>
    <row r="637" spans="1:2" x14ac:dyDescent="0.25">
      <c r="A637" s="81" t="s">
        <v>25</v>
      </c>
      <c r="B637">
        <v>2</v>
      </c>
    </row>
    <row r="638" spans="1:2" x14ac:dyDescent="0.25">
      <c r="A638" s="79" t="s">
        <v>479</v>
      </c>
      <c r="B638">
        <v>2</v>
      </c>
    </row>
    <row r="639" spans="1:2" x14ac:dyDescent="0.25">
      <c r="A639" s="81" t="s">
        <v>25</v>
      </c>
      <c r="B639">
        <v>2</v>
      </c>
    </row>
    <row r="640" spans="1:2" x14ac:dyDescent="0.25">
      <c r="A640" s="79" t="s">
        <v>1002</v>
      </c>
      <c r="B640">
        <v>2</v>
      </c>
    </row>
    <row r="641" spans="1:2" x14ac:dyDescent="0.25">
      <c r="A641" s="81" t="s">
        <v>25</v>
      </c>
      <c r="B641">
        <v>2</v>
      </c>
    </row>
    <row r="642" spans="1:2" x14ac:dyDescent="0.25">
      <c r="A642" s="79" t="s">
        <v>521</v>
      </c>
      <c r="B642">
        <v>2</v>
      </c>
    </row>
    <row r="643" spans="1:2" x14ac:dyDescent="0.25">
      <c r="A643" s="81" t="s">
        <v>25</v>
      </c>
      <c r="B643">
        <v>2</v>
      </c>
    </row>
    <row r="644" spans="1:2" x14ac:dyDescent="0.25">
      <c r="A644" s="79" t="s">
        <v>809</v>
      </c>
      <c r="B644">
        <v>2</v>
      </c>
    </row>
    <row r="645" spans="1:2" x14ac:dyDescent="0.25">
      <c r="A645" s="81" t="s">
        <v>129</v>
      </c>
      <c r="B645">
        <v>2</v>
      </c>
    </row>
    <row r="646" spans="1:2" x14ac:dyDescent="0.25">
      <c r="A646" s="79" t="s">
        <v>865</v>
      </c>
      <c r="B646">
        <v>2</v>
      </c>
    </row>
    <row r="647" spans="1:2" x14ac:dyDescent="0.25">
      <c r="A647" s="81" t="s">
        <v>25</v>
      </c>
      <c r="B647">
        <v>2</v>
      </c>
    </row>
    <row r="648" spans="1:2" x14ac:dyDescent="0.25">
      <c r="A648" s="79" t="s">
        <v>937</v>
      </c>
      <c r="B648">
        <v>2</v>
      </c>
    </row>
    <row r="649" spans="1:2" x14ac:dyDescent="0.25">
      <c r="A649" s="81" t="s">
        <v>129</v>
      </c>
      <c r="B649">
        <v>2</v>
      </c>
    </row>
    <row r="650" spans="1:2" x14ac:dyDescent="0.25">
      <c r="A650" s="45" t="s">
        <v>1033</v>
      </c>
      <c r="B650">
        <v>1</v>
      </c>
    </row>
    <row r="651" spans="1:2" x14ac:dyDescent="0.25">
      <c r="A651" s="77" t="s">
        <v>22</v>
      </c>
      <c r="B651">
        <v>1</v>
      </c>
    </row>
    <row r="652" spans="1:2" x14ac:dyDescent="0.25">
      <c r="A652" s="78" t="s">
        <v>386</v>
      </c>
      <c r="B652">
        <v>1</v>
      </c>
    </row>
    <row r="653" spans="1:2" x14ac:dyDescent="0.25">
      <c r="A653" s="79" t="s">
        <v>394</v>
      </c>
      <c r="B653">
        <v>1</v>
      </c>
    </row>
    <row r="654" spans="1:2" x14ac:dyDescent="0.25">
      <c r="A654" s="81" t="s">
        <v>61</v>
      </c>
      <c r="B654">
        <v>1</v>
      </c>
    </row>
    <row r="655" spans="1:2" x14ac:dyDescent="0.25">
      <c r="A655" s="45" t="s">
        <v>1034</v>
      </c>
      <c r="B655">
        <v>1</v>
      </c>
    </row>
    <row r="656" spans="1:2" x14ac:dyDescent="0.25">
      <c r="A656" s="77" t="s">
        <v>22</v>
      </c>
      <c r="B656">
        <v>1</v>
      </c>
    </row>
    <row r="657" spans="1:2" x14ac:dyDescent="0.25">
      <c r="A657" s="78" t="s">
        <v>386</v>
      </c>
      <c r="B657">
        <v>1</v>
      </c>
    </row>
    <row r="658" spans="1:2" x14ac:dyDescent="0.25">
      <c r="A658" s="79" t="s">
        <v>398</v>
      </c>
      <c r="B658">
        <v>1</v>
      </c>
    </row>
    <row r="659" spans="1:2" x14ac:dyDescent="0.25">
      <c r="A659" s="81" t="s">
        <v>90</v>
      </c>
      <c r="B659">
        <v>1</v>
      </c>
    </row>
    <row r="660" spans="1:2" x14ac:dyDescent="0.25">
      <c r="A660" s="45" t="s">
        <v>1035</v>
      </c>
      <c r="B660">
        <v>1</v>
      </c>
    </row>
    <row r="661" spans="1:2" x14ac:dyDescent="0.25">
      <c r="A661" s="77" t="s">
        <v>22</v>
      </c>
      <c r="B661">
        <v>1</v>
      </c>
    </row>
    <row r="662" spans="1:2" x14ac:dyDescent="0.25">
      <c r="A662" s="78" t="s">
        <v>386</v>
      </c>
      <c r="B662">
        <v>1</v>
      </c>
    </row>
    <row r="663" spans="1:2" x14ac:dyDescent="0.25">
      <c r="A663" s="79" t="s">
        <v>395</v>
      </c>
      <c r="B663">
        <v>1</v>
      </c>
    </row>
    <row r="664" spans="1:2" x14ac:dyDescent="0.25">
      <c r="A664" s="81" t="s">
        <v>90</v>
      </c>
      <c r="B664">
        <v>1</v>
      </c>
    </row>
    <row r="665" spans="1:2" x14ac:dyDescent="0.25">
      <c r="A665" s="45" t="s">
        <v>1036</v>
      </c>
      <c r="B665">
        <v>1</v>
      </c>
    </row>
    <row r="666" spans="1:2" x14ac:dyDescent="0.25">
      <c r="A666" s="77" t="s">
        <v>22</v>
      </c>
      <c r="B666">
        <v>1</v>
      </c>
    </row>
    <row r="667" spans="1:2" x14ac:dyDescent="0.25">
      <c r="A667" s="78" t="s">
        <v>386</v>
      </c>
      <c r="B667">
        <v>1</v>
      </c>
    </row>
    <row r="668" spans="1:2" x14ac:dyDescent="0.25">
      <c r="A668" s="79" t="s">
        <v>444</v>
      </c>
      <c r="B668">
        <v>1</v>
      </c>
    </row>
    <row r="669" spans="1:2" x14ac:dyDescent="0.25">
      <c r="A669" s="81" t="s">
        <v>90</v>
      </c>
      <c r="B669">
        <v>1</v>
      </c>
    </row>
    <row r="670" spans="1:2" x14ac:dyDescent="0.25">
      <c r="A670" s="45" t="s">
        <v>1037</v>
      </c>
      <c r="B670">
        <v>2</v>
      </c>
    </row>
    <row r="671" spans="1:2" x14ac:dyDescent="0.25">
      <c r="A671" s="77" t="s">
        <v>22</v>
      </c>
      <c r="B671">
        <v>2</v>
      </c>
    </row>
    <row r="672" spans="1:2" x14ac:dyDescent="0.25">
      <c r="A672" s="78" t="s">
        <v>386</v>
      </c>
      <c r="B672">
        <v>2</v>
      </c>
    </row>
    <row r="673" spans="1:2" x14ac:dyDescent="0.25">
      <c r="A673" s="79" t="s">
        <v>396</v>
      </c>
      <c r="B673">
        <v>1</v>
      </c>
    </row>
    <row r="674" spans="1:2" x14ac:dyDescent="0.25">
      <c r="A674" s="81" t="s">
        <v>90</v>
      </c>
      <c r="B674">
        <v>1</v>
      </c>
    </row>
    <row r="675" spans="1:2" x14ac:dyDescent="0.25">
      <c r="A675" s="79" t="s">
        <v>399</v>
      </c>
      <c r="B675">
        <v>1</v>
      </c>
    </row>
    <row r="676" spans="1:2" x14ac:dyDescent="0.25">
      <c r="A676" s="81" t="s">
        <v>90</v>
      </c>
      <c r="B676">
        <v>1</v>
      </c>
    </row>
    <row r="677" spans="1:2" x14ac:dyDescent="0.25">
      <c r="A677" s="45" t="s">
        <v>280</v>
      </c>
      <c r="B677">
        <v>4</v>
      </c>
    </row>
    <row r="678" spans="1:2" x14ac:dyDescent="0.25">
      <c r="A678" s="77" t="s">
        <v>22</v>
      </c>
      <c r="B678">
        <v>4</v>
      </c>
    </row>
    <row r="679" spans="1:2" x14ac:dyDescent="0.25">
      <c r="A679" s="78" t="s">
        <v>23</v>
      </c>
      <c r="B679">
        <v>4</v>
      </c>
    </row>
    <row r="680" spans="1:2" x14ac:dyDescent="0.25">
      <c r="A680" s="79" t="s">
        <v>279</v>
      </c>
      <c r="B680">
        <v>2</v>
      </c>
    </row>
    <row r="681" spans="1:2" x14ac:dyDescent="0.25">
      <c r="A681" s="81" t="s">
        <v>129</v>
      </c>
      <c r="B681">
        <v>2</v>
      </c>
    </row>
    <row r="682" spans="1:2" x14ac:dyDescent="0.25">
      <c r="A682" s="79" t="s">
        <v>232</v>
      </c>
      <c r="B682">
        <v>1</v>
      </c>
    </row>
    <row r="683" spans="1:2" x14ac:dyDescent="0.25">
      <c r="A683" s="81" t="s">
        <v>129</v>
      </c>
      <c r="B683">
        <v>1</v>
      </c>
    </row>
    <row r="684" spans="1:2" x14ac:dyDescent="0.25">
      <c r="A684" s="79" t="s">
        <v>282</v>
      </c>
      <c r="B684">
        <v>1</v>
      </c>
    </row>
    <row r="685" spans="1:2" x14ac:dyDescent="0.25">
      <c r="A685" s="81" t="s">
        <v>129</v>
      </c>
      <c r="B685">
        <v>1</v>
      </c>
    </row>
    <row r="686" spans="1:2" x14ac:dyDescent="0.25">
      <c r="A686" s="45" t="s">
        <v>283</v>
      </c>
      <c r="B686">
        <v>1</v>
      </c>
    </row>
    <row r="687" spans="1:2" x14ac:dyDescent="0.25">
      <c r="A687" s="77" t="s">
        <v>22</v>
      </c>
      <c r="B687">
        <v>1</v>
      </c>
    </row>
    <row r="688" spans="1:2" x14ac:dyDescent="0.25">
      <c r="A688" s="78" t="s">
        <v>23</v>
      </c>
      <c r="B688">
        <v>1</v>
      </c>
    </row>
    <row r="689" spans="1:2" x14ac:dyDescent="0.25">
      <c r="A689" s="79" t="s">
        <v>240</v>
      </c>
      <c r="B689">
        <v>1</v>
      </c>
    </row>
    <row r="690" spans="1:2" x14ac:dyDescent="0.25">
      <c r="A690" s="81" t="s">
        <v>129</v>
      </c>
      <c r="B690">
        <v>1</v>
      </c>
    </row>
    <row r="691" spans="1:2" x14ac:dyDescent="0.25">
      <c r="A691" s="45" t="s">
        <v>583</v>
      </c>
      <c r="B691">
        <v>1</v>
      </c>
    </row>
    <row r="692" spans="1:2" x14ac:dyDescent="0.25">
      <c r="A692" s="77" t="s">
        <v>563</v>
      </c>
      <c r="B692">
        <v>1</v>
      </c>
    </row>
    <row r="693" spans="1:2" x14ac:dyDescent="0.25">
      <c r="A693" s="78" t="s">
        <v>564</v>
      </c>
      <c r="B693">
        <v>1</v>
      </c>
    </row>
    <row r="694" spans="1:2" x14ac:dyDescent="0.25">
      <c r="A694" s="79" t="s">
        <v>565</v>
      </c>
      <c r="B694">
        <v>1</v>
      </c>
    </row>
    <row r="695" spans="1:2" x14ac:dyDescent="0.25">
      <c r="A695" s="81" t="s">
        <v>129</v>
      </c>
      <c r="B695">
        <v>1</v>
      </c>
    </row>
    <row r="696" spans="1:2" x14ac:dyDescent="0.25">
      <c r="A696" s="45" t="s">
        <v>1038</v>
      </c>
      <c r="B696">
        <v>2</v>
      </c>
    </row>
    <row r="697" spans="1:2" x14ac:dyDescent="0.25">
      <c r="A697" s="77" t="s">
        <v>22</v>
      </c>
      <c r="B697">
        <v>2</v>
      </c>
    </row>
    <row r="698" spans="1:2" x14ac:dyDescent="0.25">
      <c r="A698" s="78" t="s">
        <v>386</v>
      </c>
      <c r="B698">
        <v>2</v>
      </c>
    </row>
    <row r="699" spans="1:2" x14ac:dyDescent="0.25">
      <c r="A699" s="79" t="s">
        <v>199</v>
      </c>
      <c r="B699">
        <v>2</v>
      </c>
    </row>
    <row r="700" spans="1:2" x14ac:dyDescent="0.25">
      <c r="A700" s="81" t="s">
        <v>25</v>
      </c>
      <c r="B700">
        <v>2</v>
      </c>
    </row>
    <row r="701" spans="1:2" x14ac:dyDescent="0.25">
      <c r="A701" s="45" t="s">
        <v>585</v>
      </c>
      <c r="B701">
        <v>5</v>
      </c>
    </row>
    <row r="702" spans="1:2" x14ac:dyDescent="0.25">
      <c r="A702" s="77" t="s">
        <v>563</v>
      </c>
      <c r="B702">
        <v>1</v>
      </c>
    </row>
    <row r="703" spans="1:2" x14ac:dyDescent="0.25">
      <c r="A703" s="78" t="s">
        <v>564</v>
      </c>
      <c r="B703">
        <v>1</v>
      </c>
    </row>
    <row r="704" spans="1:2" x14ac:dyDescent="0.25">
      <c r="A704" s="79" t="s">
        <v>565</v>
      </c>
      <c r="B704">
        <v>1</v>
      </c>
    </row>
    <row r="705" spans="1:2" x14ac:dyDescent="0.25">
      <c r="A705" s="81" t="s">
        <v>129</v>
      </c>
      <c r="B705">
        <v>1</v>
      </c>
    </row>
    <row r="706" spans="1:2" x14ac:dyDescent="0.25">
      <c r="A706" s="77" t="s">
        <v>22</v>
      </c>
      <c r="B706">
        <v>4</v>
      </c>
    </row>
    <row r="707" spans="1:2" x14ac:dyDescent="0.25">
      <c r="A707" s="78" t="s">
        <v>386</v>
      </c>
      <c r="B707">
        <v>2</v>
      </c>
    </row>
    <row r="708" spans="1:2" x14ac:dyDescent="0.25">
      <c r="A708" s="79" t="s">
        <v>391</v>
      </c>
      <c r="B708">
        <v>1</v>
      </c>
    </row>
    <row r="709" spans="1:2" x14ac:dyDescent="0.25">
      <c r="A709" s="81" t="s">
        <v>25</v>
      </c>
      <c r="B709">
        <v>1</v>
      </c>
    </row>
    <row r="710" spans="1:2" x14ac:dyDescent="0.25">
      <c r="A710" s="79" t="s">
        <v>441</v>
      </c>
      <c r="B710">
        <v>1</v>
      </c>
    </row>
    <row r="711" spans="1:2" x14ac:dyDescent="0.25">
      <c r="A711" s="81" t="s">
        <v>25</v>
      </c>
      <c r="B711">
        <v>1</v>
      </c>
    </row>
    <row r="712" spans="1:2" x14ac:dyDescent="0.25">
      <c r="A712" s="78" t="s">
        <v>23</v>
      </c>
      <c r="B712">
        <v>2</v>
      </c>
    </row>
    <row r="713" spans="1:2" x14ac:dyDescent="0.25">
      <c r="A713" s="79" t="s">
        <v>875</v>
      </c>
      <c r="B713">
        <v>1</v>
      </c>
    </row>
    <row r="714" spans="1:2" x14ac:dyDescent="0.25">
      <c r="A714" s="81" t="s">
        <v>25</v>
      </c>
      <c r="B714">
        <v>1</v>
      </c>
    </row>
    <row r="715" spans="1:2" x14ac:dyDescent="0.25">
      <c r="A715" s="79" t="s">
        <v>877</v>
      </c>
      <c r="B715">
        <v>1</v>
      </c>
    </row>
    <row r="716" spans="1:2" x14ac:dyDescent="0.25">
      <c r="A716" s="81" t="s">
        <v>25</v>
      </c>
      <c r="B716">
        <v>1</v>
      </c>
    </row>
    <row r="717" spans="1:2" x14ac:dyDescent="0.25">
      <c r="A717" s="45" t="s">
        <v>285</v>
      </c>
      <c r="B717">
        <v>5</v>
      </c>
    </row>
    <row r="718" spans="1:2" x14ac:dyDescent="0.25">
      <c r="A718" s="77" t="s">
        <v>563</v>
      </c>
      <c r="B718">
        <v>1</v>
      </c>
    </row>
    <row r="719" spans="1:2" x14ac:dyDescent="0.25">
      <c r="A719" s="78" t="s">
        <v>564</v>
      </c>
      <c r="B719">
        <v>1</v>
      </c>
    </row>
    <row r="720" spans="1:2" x14ac:dyDescent="0.25">
      <c r="A720" s="79" t="s">
        <v>565</v>
      </c>
      <c r="B720">
        <v>1</v>
      </c>
    </row>
    <row r="721" spans="1:2" x14ac:dyDescent="0.25">
      <c r="A721" s="81" t="s">
        <v>129</v>
      </c>
      <c r="B721">
        <v>1</v>
      </c>
    </row>
    <row r="722" spans="1:2" x14ac:dyDescent="0.25">
      <c r="A722" s="77" t="s">
        <v>22</v>
      </c>
      <c r="B722">
        <v>4</v>
      </c>
    </row>
    <row r="723" spans="1:2" x14ac:dyDescent="0.25">
      <c r="A723" s="78" t="s">
        <v>386</v>
      </c>
      <c r="B723">
        <v>2</v>
      </c>
    </row>
    <row r="724" spans="1:2" x14ac:dyDescent="0.25">
      <c r="A724" s="79" t="s">
        <v>391</v>
      </c>
      <c r="B724">
        <v>1</v>
      </c>
    </row>
    <row r="725" spans="1:2" x14ac:dyDescent="0.25">
      <c r="A725" s="81" t="s">
        <v>25</v>
      </c>
      <c r="B725">
        <v>1</v>
      </c>
    </row>
    <row r="726" spans="1:2" x14ac:dyDescent="0.25">
      <c r="A726" s="79" t="s">
        <v>441</v>
      </c>
      <c r="B726">
        <v>1</v>
      </c>
    </row>
    <row r="727" spans="1:2" x14ac:dyDescent="0.25">
      <c r="A727" s="81" t="s">
        <v>25</v>
      </c>
      <c r="B727">
        <v>1</v>
      </c>
    </row>
    <row r="728" spans="1:2" x14ac:dyDescent="0.25">
      <c r="A728" s="78" t="s">
        <v>23</v>
      </c>
      <c r="B728">
        <v>2</v>
      </c>
    </row>
    <row r="729" spans="1:2" x14ac:dyDescent="0.25">
      <c r="A729" s="79" t="s">
        <v>937</v>
      </c>
      <c r="B729">
        <v>1</v>
      </c>
    </row>
    <row r="730" spans="1:2" x14ac:dyDescent="0.25">
      <c r="A730" s="81" t="s">
        <v>129</v>
      </c>
      <c r="B730">
        <v>1</v>
      </c>
    </row>
    <row r="731" spans="1:2" x14ac:dyDescent="0.25">
      <c r="A731" s="79" t="s">
        <v>240</v>
      </c>
      <c r="B731">
        <v>1</v>
      </c>
    </row>
    <row r="732" spans="1:2" x14ac:dyDescent="0.25">
      <c r="A732" s="81" t="s">
        <v>129</v>
      </c>
      <c r="B732">
        <v>1</v>
      </c>
    </row>
    <row r="733" spans="1:2" x14ac:dyDescent="0.25">
      <c r="A733" s="45" t="s">
        <v>589</v>
      </c>
      <c r="B733">
        <v>8</v>
      </c>
    </row>
    <row r="734" spans="1:2" x14ac:dyDescent="0.25">
      <c r="A734" s="77" t="s">
        <v>563</v>
      </c>
      <c r="B734">
        <v>1</v>
      </c>
    </row>
    <row r="735" spans="1:2" x14ac:dyDescent="0.25">
      <c r="A735" s="78" t="s">
        <v>564</v>
      </c>
      <c r="B735">
        <v>1</v>
      </c>
    </row>
    <row r="736" spans="1:2" x14ac:dyDescent="0.25">
      <c r="A736" s="79" t="s">
        <v>587</v>
      </c>
      <c r="B736">
        <v>1</v>
      </c>
    </row>
    <row r="737" spans="1:2" x14ac:dyDescent="0.25">
      <c r="A737" s="81" t="s">
        <v>129</v>
      </c>
      <c r="B737">
        <v>1</v>
      </c>
    </row>
    <row r="738" spans="1:2" x14ac:dyDescent="0.25">
      <c r="A738" s="77" t="s">
        <v>22</v>
      </c>
      <c r="B738">
        <v>7</v>
      </c>
    </row>
    <row r="739" spans="1:2" x14ac:dyDescent="0.25">
      <c r="A739" s="78" t="s">
        <v>23</v>
      </c>
      <c r="B739">
        <v>7</v>
      </c>
    </row>
    <row r="740" spans="1:2" x14ac:dyDescent="0.25">
      <c r="A740" s="79" t="s">
        <v>44</v>
      </c>
      <c r="B740">
        <v>1</v>
      </c>
    </row>
    <row r="741" spans="1:2" x14ac:dyDescent="0.25">
      <c r="A741" s="81" t="s">
        <v>25</v>
      </c>
      <c r="B741">
        <v>1</v>
      </c>
    </row>
    <row r="742" spans="1:2" x14ac:dyDescent="0.25">
      <c r="A742" s="79" t="s">
        <v>460</v>
      </c>
      <c r="B742">
        <v>1</v>
      </c>
    </row>
    <row r="743" spans="1:2" x14ac:dyDescent="0.25">
      <c r="A743" s="81" t="s">
        <v>25</v>
      </c>
      <c r="B743">
        <v>1</v>
      </c>
    </row>
    <row r="744" spans="1:2" x14ac:dyDescent="0.25">
      <c r="A744" s="79" t="s">
        <v>772</v>
      </c>
      <c r="B744">
        <v>1</v>
      </c>
    </row>
    <row r="745" spans="1:2" x14ac:dyDescent="0.25">
      <c r="A745" s="81" t="s">
        <v>25</v>
      </c>
      <c r="B745">
        <v>1</v>
      </c>
    </row>
    <row r="746" spans="1:2" x14ac:dyDescent="0.25">
      <c r="A746" s="79" t="s">
        <v>479</v>
      </c>
      <c r="B746">
        <v>1</v>
      </c>
    </row>
    <row r="747" spans="1:2" x14ac:dyDescent="0.25">
      <c r="A747" s="81" t="s">
        <v>25</v>
      </c>
      <c r="B747">
        <v>1</v>
      </c>
    </row>
    <row r="748" spans="1:2" x14ac:dyDescent="0.25">
      <c r="A748" s="79" t="s">
        <v>521</v>
      </c>
      <c r="B748">
        <v>1</v>
      </c>
    </row>
    <row r="749" spans="1:2" x14ac:dyDescent="0.25">
      <c r="A749" s="81" t="s">
        <v>25</v>
      </c>
      <c r="B749">
        <v>1</v>
      </c>
    </row>
    <row r="750" spans="1:2" x14ac:dyDescent="0.25">
      <c r="A750" s="79" t="s">
        <v>809</v>
      </c>
      <c r="B750">
        <v>1</v>
      </c>
    </row>
    <row r="751" spans="1:2" x14ac:dyDescent="0.25">
      <c r="A751" s="81" t="s">
        <v>129</v>
      </c>
      <c r="B751">
        <v>1</v>
      </c>
    </row>
    <row r="752" spans="1:2" x14ac:dyDescent="0.25">
      <c r="A752" s="79" t="s">
        <v>865</v>
      </c>
      <c r="B752">
        <v>1</v>
      </c>
    </row>
    <row r="753" spans="1:2" x14ac:dyDescent="0.25">
      <c r="A753" s="81" t="s">
        <v>25</v>
      </c>
      <c r="B753">
        <v>1</v>
      </c>
    </row>
    <row r="754" spans="1:2" x14ac:dyDescent="0.25">
      <c r="A754" s="45" t="s">
        <v>1039</v>
      </c>
      <c r="B754">
        <v>8</v>
      </c>
    </row>
    <row r="755" spans="1:2" x14ac:dyDescent="0.25">
      <c r="A755" s="77" t="s">
        <v>22</v>
      </c>
      <c r="B755">
        <v>8</v>
      </c>
    </row>
    <row r="756" spans="1:2" x14ac:dyDescent="0.25">
      <c r="A756" s="78" t="s">
        <v>386</v>
      </c>
      <c r="B756">
        <v>8</v>
      </c>
    </row>
    <row r="757" spans="1:2" x14ac:dyDescent="0.25">
      <c r="A757" s="79" t="s">
        <v>398</v>
      </c>
      <c r="B757">
        <v>1</v>
      </c>
    </row>
    <row r="758" spans="1:2" x14ac:dyDescent="0.25">
      <c r="A758" s="81" t="s">
        <v>25</v>
      </c>
      <c r="B758">
        <v>1</v>
      </c>
    </row>
    <row r="759" spans="1:2" x14ac:dyDescent="0.25">
      <c r="A759" s="79" t="s">
        <v>396</v>
      </c>
      <c r="B759">
        <v>1</v>
      </c>
    </row>
    <row r="760" spans="1:2" x14ac:dyDescent="0.25">
      <c r="A760" s="81" t="s">
        <v>25</v>
      </c>
      <c r="B760">
        <v>1</v>
      </c>
    </row>
    <row r="761" spans="1:2" x14ac:dyDescent="0.25">
      <c r="A761" s="79" t="s">
        <v>399</v>
      </c>
      <c r="B761">
        <v>1</v>
      </c>
    </row>
    <row r="762" spans="1:2" x14ac:dyDescent="0.25">
      <c r="A762" s="81" t="s">
        <v>25</v>
      </c>
      <c r="B762">
        <v>1</v>
      </c>
    </row>
    <row r="763" spans="1:2" x14ac:dyDescent="0.25">
      <c r="A763" s="79" t="s">
        <v>176</v>
      </c>
      <c r="B763">
        <v>2</v>
      </c>
    </row>
    <row r="764" spans="1:2" x14ac:dyDescent="0.25">
      <c r="A764" s="81" t="s">
        <v>25</v>
      </c>
      <c r="B764">
        <v>2</v>
      </c>
    </row>
    <row r="765" spans="1:2" x14ac:dyDescent="0.25">
      <c r="A765" s="79" t="s">
        <v>444</v>
      </c>
      <c r="B765">
        <v>1</v>
      </c>
    </row>
    <row r="766" spans="1:2" x14ac:dyDescent="0.25">
      <c r="A766" s="81" t="s">
        <v>25</v>
      </c>
      <c r="B766">
        <v>1</v>
      </c>
    </row>
    <row r="767" spans="1:2" x14ac:dyDescent="0.25">
      <c r="A767" s="79" t="s">
        <v>395</v>
      </c>
      <c r="B767">
        <v>1</v>
      </c>
    </row>
    <row r="768" spans="1:2" x14ac:dyDescent="0.25">
      <c r="A768" s="81" t="s">
        <v>25</v>
      </c>
      <c r="B768">
        <v>1</v>
      </c>
    </row>
    <row r="769" spans="1:2" x14ac:dyDescent="0.25">
      <c r="A769" s="79" t="s">
        <v>394</v>
      </c>
      <c r="B769">
        <v>1</v>
      </c>
    </row>
    <row r="770" spans="1:2" x14ac:dyDescent="0.25">
      <c r="A770" s="81" t="s">
        <v>25</v>
      </c>
      <c r="B770">
        <v>1</v>
      </c>
    </row>
    <row r="771" spans="1:2" x14ac:dyDescent="0.25">
      <c r="A771" s="45" t="s">
        <v>1040</v>
      </c>
      <c r="B771">
        <v>2</v>
      </c>
    </row>
    <row r="772" spans="1:2" x14ac:dyDescent="0.25">
      <c r="A772" s="77" t="s">
        <v>22</v>
      </c>
      <c r="B772">
        <v>2</v>
      </c>
    </row>
    <row r="773" spans="1:2" x14ac:dyDescent="0.25">
      <c r="A773" s="78" t="s">
        <v>386</v>
      </c>
      <c r="B773">
        <v>2</v>
      </c>
    </row>
    <row r="774" spans="1:2" x14ac:dyDescent="0.25">
      <c r="A774" s="79" t="s">
        <v>201</v>
      </c>
      <c r="B774">
        <v>2</v>
      </c>
    </row>
    <row r="775" spans="1:2" x14ac:dyDescent="0.25">
      <c r="A775" s="81" t="s">
        <v>61</v>
      </c>
      <c r="B775">
        <v>2</v>
      </c>
    </row>
    <row r="776" spans="1:2" x14ac:dyDescent="0.25">
      <c r="A776" s="45" t="s">
        <v>1041</v>
      </c>
      <c r="B776">
        <v>2</v>
      </c>
    </row>
    <row r="777" spans="1:2" x14ac:dyDescent="0.25">
      <c r="A777" s="77" t="s">
        <v>22</v>
      </c>
      <c r="B777">
        <v>2</v>
      </c>
    </row>
    <row r="778" spans="1:2" x14ac:dyDescent="0.25">
      <c r="A778" s="78" t="s">
        <v>386</v>
      </c>
      <c r="B778">
        <v>2</v>
      </c>
    </row>
    <row r="779" spans="1:2" x14ac:dyDescent="0.25">
      <c r="A779" s="79" t="s">
        <v>206</v>
      </c>
      <c r="B779">
        <v>2</v>
      </c>
    </row>
    <row r="780" spans="1:2" x14ac:dyDescent="0.25">
      <c r="A780" s="81" t="s">
        <v>61</v>
      </c>
      <c r="B780">
        <v>2</v>
      </c>
    </row>
    <row r="781" spans="1:2" x14ac:dyDescent="0.25">
      <c r="A781" s="45" t="s">
        <v>1042</v>
      </c>
      <c r="B781">
        <v>2</v>
      </c>
    </row>
    <row r="782" spans="1:2" x14ac:dyDescent="0.25">
      <c r="A782" s="77" t="s">
        <v>22</v>
      </c>
      <c r="B782">
        <v>2</v>
      </c>
    </row>
    <row r="783" spans="1:2" x14ac:dyDescent="0.25">
      <c r="A783" s="78" t="s">
        <v>386</v>
      </c>
      <c r="B783">
        <v>2</v>
      </c>
    </row>
    <row r="784" spans="1:2" x14ac:dyDescent="0.25">
      <c r="A784" s="79" t="s">
        <v>430</v>
      </c>
      <c r="B784">
        <v>1</v>
      </c>
    </row>
    <row r="785" spans="1:2" x14ac:dyDescent="0.25">
      <c r="A785" s="81" t="s">
        <v>25</v>
      </c>
      <c r="B785">
        <v>1</v>
      </c>
    </row>
    <row r="786" spans="1:2" x14ac:dyDescent="0.25">
      <c r="A786" s="79" t="s">
        <v>433</v>
      </c>
      <c r="B786">
        <v>1</v>
      </c>
    </row>
    <row r="787" spans="1:2" x14ac:dyDescent="0.25">
      <c r="A787" s="81" t="s">
        <v>25</v>
      </c>
      <c r="B787">
        <v>1</v>
      </c>
    </row>
    <row r="788" spans="1:2" x14ac:dyDescent="0.25">
      <c r="A788" s="45" t="s">
        <v>1043</v>
      </c>
      <c r="B788">
        <v>2</v>
      </c>
    </row>
    <row r="789" spans="1:2" x14ac:dyDescent="0.25">
      <c r="A789" s="77" t="s">
        <v>22</v>
      </c>
      <c r="B789">
        <v>2</v>
      </c>
    </row>
    <row r="790" spans="1:2" x14ac:dyDescent="0.25">
      <c r="A790" s="78" t="s">
        <v>386</v>
      </c>
      <c r="B790">
        <v>2</v>
      </c>
    </row>
    <row r="791" spans="1:2" x14ac:dyDescent="0.25">
      <c r="A791" s="79" t="s">
        <v>435</v>
      </c>
      <c r="B791">
        <v>1</v>
      </c>
    </row>
    <row r="792" spans="1:2" x14ac:dyDescent="0.25">
      <c r="A792" s="81" t="s">
        <v>25</v>
      </c>
      <c r="B792">
        <v>1</v>
      </c>
    </row>
    <row r="793" spans="1:2" x14ac:dyDescent="0.25">
      <c r="A793" s="79" t="s">
        <v>438</v>
      </c>
      <c r="B793">
        <v>1</v>
      </c>
    </row>
    <row r="794" spans="1:2" x14ac:dyDescent="0.25">
      <c r="A794" s="81" t="s">
        <v>25</v>
      </c>
      <c r="B794">
        <v>1</v>
      </c>
    </row>
    <row r="795" spans="1:2" x14ac:dyDescent="0.25">
      <c r="A795" s="45" t="s">
        <v>742</v>
      </c>
      <c r="B795">
        <v>1</v>
      </c>
    </row>
    <row r="796" spans="1:2" x14ac:dyDescent="0.25">
      <c r="A796" s="77" t="s">
        <v>732</v>
      </c>
      <c r="B796">
        <v>1</v>
      </c>
    </row>
    <row r="797" spans="1:2" x14ac:dyDescent="0.25">
      <c r="A797" s="78" t="s">
        <v>735</v>
      </c>
      <c r="B797">
        <v>1</v>
      </c>
    </row>
    <row r="798" spans="1:2" x14ac:dyDescent="0.25">
      <c r="A798" s="79" t="s">
        <v>738</v>
      </c>
      <c r="B798">
        <v>1</v>
      </c>
    </row>
    <row r="799" spans="1:2" x14ac:dyDescent="0.25">
      <c r="A799" s="81" t="s">
        <v>142</v>
      </c>
      <c r="B799">
        <v>1</v>
      </c>
    </row>
    <row r="800" spans="1:2" x14ac:dyDescent="0.25">
      <c r="A800" s="45" t="s">
        <v>286</v>
      </c>
      <c r="B800">
        <v>1</v>
      </c>
    </row>
    <row r="801" spans="1:2" x14ac:dyDescent="0.25">
      <c r="A801" s="77" t="s">
        <v>22</v>
      </c>
      <c r="B801">
        <v>1</v>
      </c>
    </row>
    <row r="802" spans="1:2" x14ac:dyDescent="0.25">
      <c r="A802" s="78" t="s">
        <v>23</v>
      </c>
      <c r="B802">
        <v>1</v>
      </c>
    </row>
    <row r="803" spans="1:2" x14ac:dyDescent="0.25">
      <c r="A803" s="79" t="s">
        <v>273</v>
      </c>
      <c r="B803">
        <v>1</v>
      </c>
    </row>
    <row r="804" spans="1:2" x14ac:dyDescent="0.25">
      <c r="A804" s="81" t="s">
        <v>142</v>
      </c>
      <c r="B804">
        <v>1</v>
      </c>
    </row>
    <row r="805" spans="1:2" x14ac:dyDescent="0.25">
      <c r="A805" s="45" t="s">
        <v>744</v>
      </c>
      <c r="B805">
        <v>1</v>
      </c>
    </row>
    <row r="806" spans="1:2" x14ac:dyDescent="0.25">
      <c r="A806" s="77" t="s">
        <v>732</v>
      </c>
      <c r="B806">
        <v>1</v>
      </c>
    </row>
    <row r="807" spans="1:2" x14ac:dyDescent="0.25">
      <c r="A807" s="78" t="s">
        <v>735</v>
      </c>
      <c r="B807">
        <v>1</v>
      </c>
    </row>
    <row r="808" spans="1:2" x14ac:dyDescent="0.25">
      <c r="A808" s="79" t="s">
        <v>738</v>
      </c>
      <c r="B808">
        <v>1</v>
      </c>
    </row>
    <row r="809" spans="1:2" x14ac:dyDescent="0.25">
      <c r="A809" s="81" t="s">
        <v>163</v>
      </c>
      <c r="B809">
        <v>1</v>
      </c>
    </row>
    <row r="810" spans="1:2" x14ac:dyDescent="0.25">
      <c r="A810" s="45" t="s">
        <v>746</v>
      </c>
      <c r="B810">
        <v>4</v>
      </c>
    </row>
    <row r="811" spans="1:2" x14ac:dyDescent="0.25">
      <c r="A811" s="77" t="s">
        <v>732</v>
      </c>
      <c r="B811">
        <v>4</v>
      </c>
    </row>
    <row r="812" spans="1:2" x14ac:dyDescent="0.25">
      <c r="A812" s="78" t="s">
        <v>735</v>
      </c>
      <c r="B812">
        <v>4</v>
      </c>
    </row>
    <row r="813" spans="1:2" x14ac:dyDescent="0.25">
      <c r="A813" s="79" t="s">
        <v>199</v>
      </c>
      <c r="B813">
        <v>1</v>
      </c>
    </row>
    <row r="814" spans="1:2" x14ac:dyDescent="0.25">
      <c r="A814" s="81" t="s">
        <v>142</v>
      </c>
      <c r="B814">
        <v>1</v>
      </c>
    </row>
    <row r="815" spans="1:2" x14ac:dyDescent="0.25">
      <c r="A815" s="79" t="s">
        <v>201</v>
      </c>
      <c r="B815">
        <v>1</v>
      </c>
    </row>
    <row r="816" spans="1:2" x14ac:dyDescent="0.25">
      <c r="A816" s="81" t="s">
        <v>142</v>
      </c>
      <c r="B816">
        <v>1</v>
      </c>
    </row>
    <row r="817" spans="1:2" x14ac:dyDescent="0.25">
      <c r="A817" s="79" t="s">
        <v>176</v>
      </c>
      <c r="B817">
        <v>1</v>
      </c>
    </row>
    <row r="818" spans="1:2" x14ac:dyDescent="0.25">
      <c r="A818" s="81" t="s">
        <v>142</v>
      </c>
      <c r="B818">
        <v>1</v>
      </c>
    </row>
    <row r="819" spans="1:2" x14ac:dyDescent="0.25">
      <c r="A819" s="79" t="s">
        <v>738</v>
      </c>
      <c r="B819">
        <v>1</v>
      </c>
    </row>
    <row r="820" spans="1:2" x14ac:dyDescent="0.25">
      <c r="A820" s="81" t="s">
        <v>142</v>
      </c>
      <c r="B820">
        <v>1</v>
      </c>
    </row>
    <row r="821" spans="1:2" x14ac:dyDescent="0.25">
      <c r="A821" s="45" t="s">
        <v>1044</v>
      </c>
      <c r="B821">
        <v>2</v>
      </c>
    </row>
    <row r="822" spans="1:2" x14ac:dyDescent="0.25">
      <c r="A822" s="77" t="s">
        <v>22</v>
      </c>
      <c r="B822">
        <v>2</v>
      </c>
    </row>
    <row r="823" spans="1:2" x14ac:dyDescent="0.25">
      <c r="A823" s="78" t="s">
        <v>23</v>
      </c>
      <c r="B823">
        <v>2</v>
      </c>
    </row>
    <row r="824" spans="1:2" x14ac:dyDescent="0.25">
      <c r="A824" s="79" t="s">
        <v>882</v>
      </c>
      <c r="B824">
        <v>1</v>
      </c>
    </row>
    <row r="825" spans="1:2" x14ac:dyDescent="0.25">
      <c r="A825" s="81" t="s">
        <v>90</v>
      </c>
      <c r="B825">
        <v>1</v>
      </c>
    </row>
    <row r="826" spans="1:2" x14ac:dyDescent="0.25">
      <c r="A826" s="79" t="s">
        <v>879</v>
      </c>
      <c r="B826">
        <v>1</v>
      </c>
    </row>
    <row r="827" spans="1:2" x14ac:dyDescent="0.25">
      <c r="A827" s="81" t="s">
        <v>90</v>
      </c>
      <c r="B827">
        <v>1</v>
      </c>
    </row>
    <row r="828" spans="1:2" x14ac:dyDescent="0.25">
      <c r="A828" s="45" t="s">
        <v>290</v>
      </c>
      <c r="B828">
        <v>1</v>
      </c>
    </row>
    <row r="829" spans="1:2" x14ac:dyDescent="0.25">
      <c r="A829" s="77" t="s">
        <v>22</v>
      </c>
      <c r="B829">
        <v>1</v>
      </c>
    </row>
    <row r="830" spans="1:2" x14ac:dyDescent="0.25">
      <c r="A830" s="78" t="s">
        <v>23</v>
      </c>
      <c r="B830">
        <v>1</v>
      </c>
    </row>
    <row r="831" spans="1:2" x14ac:dyDescent="0.25">
      <c r="A831" s="79" t="s">
        <v>289</v>
      </c>
      <c r="B831">
        <v>1</v>
      </c>
    </row>
    <row r="832" spans="1:2" x14ac:dyDescent="0.25">
      <c r="A832" s="81" t="s">
        <v>142</v>
      </c>
      <c r="B832">
        <v>1</v>
      </c>
    </row>
    <row r="833" spans="1:2" x14ac:dyDescent="0.25">
      <c r="A833" s="45" t="s">
        <v>294</v>
      </c>
      <c r="B833">
        <v>1</v>
      </c>
    </row>
    <row r="834" spans="1:2" x14ac:dyDescent="0.25">
      <c r="A834" s="77" t="s">
        <v>22</v>
      </c>
      <c r="B834">
        <v>1</v>
      </c>
    </row>
    <row r="835" spans="1:2" x14ac:dyDescent="0.25">
      <c r="A835" s="78" t="s">
        <v>23</v>
      </c>
      <c r="B835">
        <v>1</v>
      </c>
    </row>
    <row r="836" spans="1:2" x14ac:dyDescent="0.25">
      <c r="A836" s="79" t="s">
        <v>260</v>
      </c>
      <c r="B836">
        <v>1</v>
      </c>
    </row>
    <row r="837" spans="1:2" x14ac:dyDescent="0.25">
      <c r="A837" s="81" t="s">
        <v>142</v>
      </c>
      <c r="B837">
        <v>1</v>
      </c>
    </row>
    <row r="838" spans="1:2" x14ac:dyDescent="0.25">
      <c r="A838" s="45" t="s">
        <v>1045</v>
      </c>
      <c r="B838">
        <v>4</v>
      </c>
    </row>
    <row r="839" spans="1:2" x14ac:dyDescent="0.25">
      <c r="A839" s="77" t="s">
        <v>22</v>
      </c>
      <c r="B839">
        <v>4</v>
      </c>
    </row>
    <row r="840" spans="1:2" x14ac:dyDescent="0.25">
      <c r="A840" s="78" t="s">
        <v>23</v>
      </c>
      <c r="B840">
        <v>4</v>
      </c>
    </row>
    <row r="841" spans="1:2" x14ac:dyDescent="0.25">
      <c r="A841" s="79" t="s">
        <v>863</v>
      </c>
      <c r="B841">
        <v>2</v>
      </c>
    </row>
    <row r="842" spans="1:2" x14ac:dyDescent="0.25">
      <c r="A842" s="81" t="s">
        <v>61</v>
      </c>
      <c r="B842">
        <v>2</v>
      </c>
    </row>
    <row r="843" spans="1:2" x14ac:dyDescent="0.25">
      <c r="A843" s="79" t="s">
        <v>872</v>
      </c>
      <c r="B843">
        <v>2</v>
      </c>
    </row>
    <row r="844" spans="1:2" x14ac:dyDescent="0.25">
      <c r="A844" s="81" t="s">
        <v>61</v>
      </c>
      <c r="B844">
        <v>2</v>
      </c>
    </row>
    <row r="845" spans="1:2" x14ac:dyDescent="0.25">
      <c r="A845" s="45" t="s">
        <v>1046</v>
      </c>
      <c r="B845">
        <v>8</v>
      </c>
    </row>
    <row r="846" spans="1:2" x14ac:dyDescent="0.25">
      <c r="A846" s="77" t="s">
        <v>22</v>
      </c>
      <c r="B846">
        <v>8</v>
      </c>
    </row>
    <row r="847" spans="1:2" x14ac:dyDescent="0.25">
      <c r="A847" s="78" t="s">
        <v>23</v>
      </c>
      <c r="B847">
        <v>8</v>
      </c>
    </row>
    <row r="848" spans="1:2" x14ac:dyDescent="0.25">
      <c r="A848" s="79" t="s">
        <v>871</v>
      </c>
      <c r="B848">
        <v>2</v>
      </c>
    </row>
    <row r="849" spans="1:2" x14ac:dyDescent="0.25">
      <c r="A849" s="81" t="s">
        <v>61</v>
      </c>
      <c r="B849">
        <v>2</v>
      </c>
    </row>
    <row r="850" spans="1:2" x14ac:dyDescent="0.25">
      <c r="A850" s="79" t="s">
        <v>872</v>
      </c>
      <c r="B850">
        <v>2</v>
      </c>
    </row>
    <row r="851" spans="1:2" x14ac:dyDescent="0.25">
      <c r="A851" s="81" t="s">
        <v>61</v>
      </c>
      <c r="B851">
        <v>2</v>
      </c>
    </row>
    <row r="852" spans="1:2" x14ac:dyDescent="0.25">
      <c r="A852" s="79" t="s">
        <v>882</v>
      </c>
      <c r="B852">
        <v>2</v>
      </c>
    </row>
    <row r="853" spans="1:2" x14ac:dyDescent="0.25">
      <c r="A853" s="81" t="s">
        <v>61</v>
      </c>
      <c r="B853">
        <v>2</v>
      </c>
    </row>
    <row r="854" spans="1:2" x14ac:dyDescent="0.25">
      <c r="A854" s="79" t="s">
        <v>879</v>
      </c>
      <c r="B854">
        <v>2</v>
      </c>
    </row>
    <row r="855" spans="1:2" x14ac:dyDescent="0.25">
      <c r="A855" s="81" t="s">
        <v>61</v>
      </c>
      <c r="B855">
        <v>2</v>
      </c>
    </row>
    <row r="856" spans="1:2" x14ac:dyDescent="0.25">
      <c r="A856" s="45" t="s">
        <v>295</v>
      </c>
      <c r="B856">
        <v>1</v>
      </c>
    </row>
    <row r="857" spans="1:2" x14ac:dyDescent="0.25">
      <c r="A857" s="77" t="s">
        <v>22</v>
      </c>
      <c r="B857">
        <v>1</v>
      </c>
    </row>
    <row r="858" spans="1:2" x14ac:dyDescent="0.25">
      <c r="A858" s="78" t="s">
        <v>23</v>
      </c>
      <c r="B858">
        <v>1</v>
      </c>
    </row>
    <row r="859" spans="1:2" x14ac:dyDescent="0.25">
      <c r="A859" s="79" t="s">
        <v>273</v>
      </c>
      <c r="B859">
        <v>1</v>
      </c>
    </row>
    <row r="860" spans="1:2" x14ac:dyDescent="0.25">
      <c r="A860" s="81" t="s">
        <v>142</v>
      </c>
      <c r="B860">
        <v>1</v>
      </c>
    </row>
    <row r="861" spans="1:2" x14ac:dyDescent="0.25">
      <c r="A861" s="45" t="s">
        <v>1047</v>
      </c>
      <c r="B861">
        <v>2</v>
      </c>
    </row>
    <row r="862" spans="1:2" x14ac:dyDescent="0.25">
      <c r="A862" s="77" t="s">
        <v>22</v>
      </c>
      <c r="B862">
        <v>2</v>
      </c>
    </row>
    <row r="863" spans="1:2" x14ac:dyDescent="0.25">
      <c r="A863" s="78" t="s">
        <v>23</v>
      </c>
      <c r="B863">
        <v>2</v>
      </c>
    </row>
    <row r="864" spans="1:2" x14ac:dyDescent="0.25">
      <c r="A864" s="79" t="s">
        <v>882</v>
      </c>
      <c r="B864">
        <v>1</v>
      </c>
    </row>
    <row r="865" spans="1:2" x14ac:dyDescent="0.25">
      <c r="A865" s="81" t="s">
        <v>90</v>
      </c>
      <c r="B865">
        <v>1</v>
      </c>
    </row>
    <row r="866" spans="1:2" x14ac:dyDescent="0.25">
      <c r="A866" s="79" t="s">
        <v>879</v>
      </c>
      <c r="B866">
        <v>1</v>
      </c>
    </row>
    <row r="867" spans="1:2" x14ac:dyDescent="0.25">
      <c r="A867" s="81" t="s">
        <v>90</v>
      </c>
      <c r="B867">
        <v>1</v>
      </c>
    </row>
    <row r="868" spans="1:2" x14ac:dyDescent="0.25">
      <c r="A868" s="45" t="s">
        <v>143</v>
      </c>
      <c r="B868">
        <v>10</v>
      </c>
    </row>
    <row r="869" spans="1:2" x14ac:dyDescent="0.25">
      <c r="A869" s="77" t="s">
        <v>22</v>
      </c>
      <c r="B869">
        <v>10</v>
      </c>
    </row>
    <row r="870" spans="1:2" x14ac:dyDescent="0.25">
      <c r="A870" s="78" t="s">
        <v>23</v>
      </c>
      <c r="B870">
        <v>10</v>
      </c>
    </row>
    <row r="871" spans="1:2" x14ac:dyDescent="0.25">
      <c r="A871" s="79" t="s">
        <v>24</v>
      </c>
      <c r="B871">
        <v>1</v>
      </c>
    </row>
    <row r="872" spans="1:2" x14ac:dyDescent="0.25">
      <c r="A872" s="81" t="s">
        <v>142</v>
      </c>
      <c r="B872">
        <v>1</v>
      </c>
    </row>
    <row r="873" spans="1:2" x14ac:dyDescent="0.25">
      <c r="A873" s="79" t="s">
        <v>140</v>
      </c>
      <c r="B873">
        <v>1</v>
      </c>
    </row>
    <row r="874" spans="1:2" x14ac:dyDescent="0.25">
      <c r="A874" s="81" t="s">
        <v>142</v>
      </c>
      <c r="B874">
        <v>1</v>
      </c>
    </row>
    <row r="875" spans="1:2" x14ac:dyDescent="0.25">
      <c r="A875" s="79" t="s">
        <v>472</v>
      </c>
      <c r="B875">
        <v>1</v>
      </c>
    </row>
    <row r="876" spans="1:2" x14ac:dyDescent="0.25">
      <c r="A876" s="81" t="s">
        <v>142</v>
      </c>
      <c r="B876">
        <v>1</v>
      </c>
    </row>
    <row r="877" spans="1:2" x14ac:dyDescent="0.25">
      <c r="A877" s="79" t="s">
        <v>793</v>
      </c>
      <c r="B877">
        <v>1</v>
      </c>
    </row>
    <row r="878" spans="1:2" x14ac:dyDescent="0.25">
      <c r="A878" s="81" t="s">
        <v>61</v>
      </c>
      <c r="B878">
        <v>1</v>
      </c>
    </row>
    <row r="879" spans="1:2" x14ac:dyDescent="0.25">
      <c r="A879" s="79" t="s">
        <v>502</v>
      </c>
      <c r="B879">
        <v>1</v>
      </c>
    </row>
    <row r="880" spans="1:2" x14ac:dyDescent="0.25">
      <c r="A880" s="81" t="s">
        <v>61</v>
      </c>
      <c r="B880">
        <v>1</v>
      </c>
    </row>
    <row r="881" spans="1:2" x14ac:dyDescent="0.25">
      <c r="A881" s="79" t="s">
        <v>551</v>
      </c>
      <c r="B881">
        <v>1</v>
      </c>
    </row>
    <row r="882" spans="1:2" x14ac:dyDescent="0.25">
      <c r="A882" s="81" t="s">
        <v>61</v>
      </c>
      <c r="B882">
        <v>1</v>
      </c>
    </row>
    <row r="883" spans="1:2" x14ac:dyDescent="0.25">
      <c r="A883" s="79" t="s">
        <v>1010</v>
      </c>
      <c r="B883">
        <v>1</v>
      </c>
    </row>
    <row r="884" spans="1:2" x14ac:dyDescent="0.25">
      <c r="A884" s="81" t="s">
        <v>61</v>
      </c>
      <c r="B884">
        <v>1</v>
      </c>
    </row>
    <row r="885" spans="1:2" x14ac:dyDescent="0.25">
      <c r="A885" s="79" t="s">
        <v>854</v>
      </c>
      <c r="B885">
        <v>1</v>
      </c>
    </row>
    <row r="886" spans="1:2" x14ac:dyDescent="0.25">
      <c r="A886" s="81" t="s">
        <v>142</v>
      </c>
      <c r="B886">
        <v>1</v>
      </c>
    </row>
    <row r="887" spans="1:2" x14ac:dyDescent="0.25">
      <c r="A887" s="79" t="s">
        <v>922</v>
      </c>
      <c r="B887">
        <v>1</v>
      </c>
    </row>
    <row r="888" spans="1:2" x14ac:dyDescent="0.25">
      <c r="A888" s="81" t="s">
        <v>61</v>
      </c>
      <c r="B888">
        <v>1</v>
      </c>
    </row>
    <row r="889" spans="1:2" x14ac:dyDescent="0.25">
      <c r="A889" s="79" t="s">
        <v>978</v>
      </c>
      <c r="B889">
        <v>1</v>
      </c>
    </row>
    <row r="890" spans="1:2" x14ac:dyDescent="0.25">
      <c r="A890" s="81" t="s">
        <v>142</v>
      </c>
      <c r="B890">
        <v>1</v>
      </c>
    </row>
    <row r="891" spans="1:2" x14ac:dyDescent="0.25">
      <c r="A891" s="45" t="s">
        <v>1048</v>
      </c>
      <c r="B891">
        <v>1</v>
      </c>
    </row>
    <row r="892" spans="1:2" x14ac:dyDescent="0.25">
      <c r="A892" s="77" t="s">
        <v>22</v>
      </c>
      <c r="B892">
        <v>1</v>
      </c>
    </row>
    <row r="893" spans="1:2" x14ac:dyDescent="0.25">
      <c r="A893" s="78" t="s">
        <v>23</v>
      </c>
      <c r="B893">
        <v>1</v>
      </c>
    </row>
    <row r="894" spans="1:2" x14ac:dyDescent="0.25">
      <c r="A894" s="79" t="s">
        <v>171</v>
      </c>
      <c r="B894">
        <v>1</v>
      </c>
    </row>
    <row r="895" spans="1:2" x14ac:dyDescent="0.25">
      <c r="A895" s="81" t="s">
        <v>61</v>
      </c>
      <c r="B895">
        <v>1</v>
      </c>
    </row>
    <row r="896" spans="1:2" x14ac:dyDescent="0.25">
      <c r="A896" s="45" t="s">
        <v>299</v>
      </c>
      <c r="B896">
        <v>1</v>
      </c>
    </row>
    <row r="897" spans="1:2" x14ac:dyDescent="0.25">
      <c r="A897" s="77" t="s">
        <v>22</v>
      </c>
      <c r="B897">
        <v>1</v>
      </c>
    </row>
    <row r="898" spans="1:2" x14ac:dyDescent="0.25">
      <c r="A898" s="78" t="s">
        <v>23</v>
      </c>
      <c r="B898">
        <v>1</v>
      </c>
    </row>
    <row r="899" spans="1:2" x14ac:dyDescent="0.25">
      <c r="A899" s="79" t="s">
        <v>240</v>
      </c>
      <c r="B899">
        <v>1</v>
      </c>
    </row>
    <row r="900" spans="1:2" x14ac:dyDescent="0.25">
      <c r="A900" s="81" t="s">
        <v>142</v>
      </c>
      <c r="B900">
        <v>1</v>
      </c>
    </row>
    <row r="901" spans="1:2" x14ac:dyDescent="0.25">
      <c r="A901" s="45" t="s">
        <v>302</v>
      </c>
      <c r="B901">
        <v>1</v>
      </c>
    </row>
    <row r="902" spans="1:2" x14ac:dyDescent="0.25">
      <c r="A902" s="77" t="s">
        <v>22</v>
      </c>
      <c r="B902">
        <v>1</v>
      </c>
    </row>
    <row r="903" spans="1:2" x14ac:dyDescent="0.25">
      <c r="A903" s="78" t="s">
        <v>23</v>
      </c>
      <c r="B903">
        <v>1</v>
      </c>
    </row>
    <row r="904" spans="1:2" x14ac:dyDescent="0.25">
      <c r="A904" s="79" t="s">
        <v>301</v>
      </c>
      <c r="B904">
        <v>1</v>
      </c>
    </row>
    <row r="905" spans="1:2" x14ac:dyDescent="0.25">
      <c r="A905" s="81" t="s">
        <v>142</v>
      </c>
      <c r="B905">
        <v>1</v>
      </c>
    </row>
    <row r="906" spans="1:2" x14ac:dyDescent="0.25">
      <c r="A906" s="45" t="s">
        <v>1049</v>
      </c>
      <c r="B906">
        <v>1</v>
      </c>
    </row>
    <row r="907" spans="1:2" x14ac:dyDescent="0.25">
      <c r="A907" s="77" t="s">
        <v>22</v>
      </c>
      <c r="B907">
        <v>1</v>
      </c>
    </row>
    <row r="908" spans="1:2" x14ac:dyDescent="0.25">
      <c r="A908" s="78" t="s">
        <v>23</v>
      </c>
      <c r="B908">
        <v>1</v>
      </c>
    </row>
    <row r="909" spans="1:2" x14ac:dyDescent="0.25">
      <c r="A909" s="79" t="s">
        <v>538</v>
      </c>
      <c r="B909">
        <v>1</v>
      </c>
    </row>
    <row r="910" spans="1:2" x14ac:dyDescent="0.25">
      <c r="A910" s="81" t="s">
        <v>90</v>
      </c>
      <c r="B910">
        <v>1</v>
      </c>
    </row>
    <row r="911" spans="1:2" x14ac:dyDescent="0.25">
      <c r="A911" s="45" t="s">
        <v>1050</v>
      </c>
      <c r="B911">
        <v>1</v>
      </c>
    </row>
    <row r="912" spans="1:2" x14ac:dyDescent="0.25">
      <c r="A912" s="77" t="s">
        <v>22</v>
      </c>
      <c r="B912">
        <v>1</v>
      </c>
    </row>
    <row r="913" spans="1:2" x14ac:dyDescent="0.25">
      <c r="A913" s="78" t="s">
        <v>23</v>
      </c>
      <c r="B913">
        <v>1</v>
      </c>
    </row>
    <row r="914" spans="1:2" x14ac:dyDescent="0.25">
      <c r="A914" s="79" t="s">
        <v>879</v>
      </c>
      <c r="B914">
        <v>1</v>
      </c>
    </row>
    <row r="915" spans="1:2" x14ac:dyDescent="0.25">
      <c r="A915" s="81" t="s">
        <v>61</v>
      </c>
      <c r="B915">
        <v>1</v>
      </c>
    </row>
    <row r="916" spans="1:2" x14ac:dyDescent="0.25">
      <c r="A916" s="45" t="s">
        <v>1051</v>
      </c>
      <c r="B916">
        <v>1</v>
      </c>
    </row>
    <row r="917" spans="1:2" x14ac:dyDescent="0.25">
      <c r="A917" s="77" t="s">
        <v>22</v>
      </c>
      <c r="B917">
        <v>1</v>
      </c>
    </row>
    <row r="918" spans="1:2" x14ac:dyDescent="0.25">
      <c r="A918" s="78" t="s">
        <v>23</v>
      </c>
      <c r="B918">
        <v>1</v>
      </c>
    </row>
    <row r="919" spans="1:2" x14ac:dyDescent="0.25">
      <c r="A919" s="79" t="s">
        <v>882</v>
      </c>
      <c r="B919">
        <v>1</v>
      </c>
    </row>
    <row r="920" spans="1:2" x14ac:dyDescent="0.25">
      <c r="A920" s="81" t="s">
        <v>90</v>
      </c>
      <c r="B920">
        <v>1</v>
      </c>
    </row>
    <row r="921" spans="1:2" x14ac:dyDescent="0.25">
      <c r="A921" s="45" t="s">
        <v>306</v>
      </c>
      <c r="B921">
        <v>1</v>
      </c>
    </row>
    <row r="922" spans="1:2" x14ac:dyDescent="0.25">
      <c r="A922" s="77" t="s">
        <v>22</v>
      </c>
      <c r="B922">
        <v>1</v>
      </c>
    </row>
    <row r="923" spans="1:2" x14ac:dyDescent="0.25">
      <c r="A923" s="78" t="s">
        <v>23</v>
      </c>
      <c r="B923">
        <v>1</v>
      </c>
    </row>
    <row r="924" spans="1:2" x14ac:dyDescent="0.25">
      <c r="A924" s="79" t="s">
        <v>232</v>
      </c>
      <c r="B924">
        <v>1</v>
      </c>
    </row>
    <row r="925" spans="1:2" x14ac:dyDescent="0.25">
      <c r="A925" s="81" t="s">
        <v>142</v>
      </c>
      <c r="B925">
        <v>1</v>
      </c>
    </row>
    <row r="926" spans="1:2" x14ac:dyDescent="0.25">
      <c r="A926" s="45" t="s">
        <v>1052</v>
      </c>
      <c r="B926">
        <v>1</v>
      </c>
    </row>
    <row r="927" spans="1:2" x14ac:dyDescent="0.25">
      <c r="A927" s="77" t="s">
        <v>22</v>
      </c>
      <c r="B927">
        <v>1</v>
      </c>
    </row>
    <row r="928" spans="1:2" x14ac:dyDescent="0.25">
      <c r="A928" s="78" t="s">
        <v>23</v>
      </c>
      <c r="B928">
        <v>1</v>
      </c>
    </row>
    <row r="929" spans="1:2" x14ac:dyDescent="0.25">
      <c r="A929" s="79" t="s">
        <v>779</v>
      </c>
      <c r="B929">
        <v>1</v>
      </c>
    </row>
    <row r="930" spans="1:2" x14ac:dyDescent="0.25">
      <c r="A930" s="81" t="s">
        <v>61</v>
      </c>
      <c r="B930">
        <v>1</v>
      </c>
    </row>
    <row r="931" spans="1:2" x14ac:dyDescent="0.25">
      <c r="A931" s="45" t="s">
        <v>1053</v>
      </c>
      <c r="B931">
        <v>2</v>
      </c>
    </row>
    <row r="932" spans="1:2" x14ac:dyDescent="0.25">
      <c r="A932" s="77" t="s">
        <v>22</v>
      </c>
      <c r="B932">
        <v>2</v>
      </c>
    </row>
    <row r="933" spans="1:2" x14ac:dyDescent="0.25">
      <c r="A933" s="78" t="s">
        <v>23</v>
      </c>
      <c r="B933">
        <v>2</v>
      </c>
    </row>
    <row r="934" spans="1:2" x14ac:dyDescent="0.25">
      <c r="A934" s="79" t="s">
        <v>882</v>
      </c>
      <c r="B934">
        <v>1</v>
      </c>
    </row>
    <row r="935" spans="1:2" x14ac:dyDescent="0.25">
      <c r="A935" s="81" t="s">
        <v>90</v>
      </c>
      <c r="B935">
        <v>1</v>
      </c>
    </row>
    <row r="936" spans="1:2" x14ac:dyDescent="0.25">
      <c r="A936" s="79" t="s">
        <v>879</v>
      </c>
      <c r="B936">
        <v>1</v>
      </c>
    </row>
    <row r="937" spans="1:2" x14ac:dyDescent="0.25">
      <c r="A937" s="81" t="s">
        <v>90</v>
      </c>
      <c r="B937">
        <v>1</v>
      </c>
    </row>
    <row r="938" spans="1:2" x14ac:dyDescent="0.25">
      <c r="A938" s="45" t="s">
        <v>1054</v>
      </c>
      <c r="B938">
        <v>2</v>
      </c>
    </row>
    <row r="939" spans="1:2" x14ac:dyDescent="0.25">
      <c r="A939" s="77" t="s">
        <v>22</v>
      </c>
      <c r="B939">
        <v>2</v>
      </c>
    </row>
    <row r="940" spans="1:2" x14ac:dyDescent="0.25">
      <c r="A940" s="78" t="s">
        <v>23</v>
      </c>
      <c r="B940">
        <v>2</v>
      </c>
    </row>
    <row r="941" spans="1:2" x14ac:dyDescent="0.25">
      <c r="A941" s="79" t="s">
        <v>882</v>
      </c>
      <c r="B941">
        <v>1</v>
      </c>
    </row>
    <row r="942" spans="1:2" x14ac:dyDescent="0.25">
      <c r="A942" s="81" t="s">
        <v>90</v>
      </c>
      <c r="B942">
        <v>1</v>
      </c>
    </row>
    <row r="943" spans="1:2" x14ac:dyDescent="0.25">
      <c r="A943" s="79" t="s">
        <v>879</v>
      </c>
      <c r="B943">
        <v>1</v>
      </c>
    </row>
    <row r="944" spans="1:2" x14ac:dyDescent="0.25">
      <c r="A944" s="81" t="s">
        <v>90</v>
      </c>
      <c r="B944">
        <v>1</v>
      </c>
    </row>
    <row r="945" spans="1:2" x14ac:dyDescent="0.25">
      <c r="A945" s="45" t="s">
        <v>1055</v>
      </c>
      <c r="B945">
        <v>1</v>
      </c>
    </row>
    <row r="946" spans="1:2" x14ac:dyDescent="0.25">
      <c r="A946" s="77" t="s">
        <v>22</v>
      </c>
      <c r="B946">
        <v>1</v>
      </c>
    </row>
    <row r="947" spans="1:2" x14ac:dyDescent="0.25">
      <c r="A947" s="78" t="s">
        <v>23</v>
      </c>
      <c r="B947">
        <v>1</v>
      </c>
    </row>
    <row r="948" spans="1:2" x14ac:dyDescent="0.25">
      <c r="A948" s="79" t="s">
        <v>484</v>
      </c>
      <c r="B948">
        <v>1</v>
      </c>
    </row>
    <row r="949" spans="1:2" x14ac:dyDescent="0.25">
      <c r="A949" s="81" t="s">
        <v>61</v>
      </c>
      <c r="B949">
        <v>1</v>
      </c>
    </row>
    <row r="950" spans="1:2" x14ac:dyDescent="0.25">
      <c r="A950" s="45" t="s">
        <v>1056</v>
      </c>
      <c r="B950">
        <v>13</v>
      </c>
    </row>
    <row r="951" spans="1:2" x14ac:dyDescent="0.25">
      <c r="A951" s="77" t="s">
        <v>22</v>
      </c>
      <c r="B951">
        <v>13</v>
      </c>
    </row>
    <row r="952" spans="1:2" x14ac:dyDescent="0.25">
      <c r="A952" s="78" t="s">
        <v>23</v>
      </c>
      <c r="B952">
        <v>13</v>
      </c>
    </row>
    <row r="953" spans="1:2" x14ac:dyDescent="0.25">
      <c r="A953" s="79" t="s">
        <v>863</v>
      </c>
      <c r="B953">
        <v>4</v>
      </c>
    </row>
    <row r="954" spans="1:2" x14ac:dyDescent="0.25">
      <c r="A954" s="81" t="s">
        <v>25</v>
      </c>
      <c r="B954">
        <v>4</v>
      </c>
    </row>
    <row r="955" spans="1:2" x14ac:dyDescent="0.25">
      <c r="A955" s="79" t="s">
        <v>871</v>
      </c>
      <c r="B955">
        <v>2</v>
      </c>
    </row>
    <row r="956" spans="1:2" x14ac:dyDescent="0.25">
      <c r="A956" s="81" t="s">
        <v>25</v>
      </c>
      <c r="B956">
        <v>2</v>
      </c>
    </row>
    <row r="957" spans="1:2" x14ac:dyDescent="0.25">
      <c r="A957" s="79" t="s">
        <v>872</v>
      </c>
      <c r="B957">
        <v>2</v>
      </c>
    </row>
    <row r="958" spans="1:2" x14ac:dyDescent="0.25">
      <c r="A958" s="81" t="s">
        <v>25</v>
      </c>
      <c r="B958">
        <v>2</v>
      </c>
    </row>
    <row r="959" spans="1:2" x14ac:dyDescent="0.25">
      <c r="A959" s="79" t="s">
        <v>882</v>
      </c>
      <c r="B959">
        <v>2</v>
      </c>
    </row>
    <row r="960" spans="1:2" x14ac:dyDescent="0.25">
      <c r="A960" s="81" t="s">
        <v>25</v>
      </c>
      <c r="B960">
        <v>2</v>
      </c>
    </row>
    <row r="961" spans="1:2" x14ac:dyDescent="0.25">
      <c r="A961" s="79" t="s">
        <v>879</v>
      </c>
      <c r="B961">
        <v>2</v>
      </c>
    </row>
    <row r="962" spans="1:2" x14ac:dyDescent="0.25">
      <c r="A962" s="81" t="s">
        <v>25</v>
      </c>
      <c r="B962">
        <v>2</v>
      </c>
    </row>
    <row r="963" spans="1:2" x14ac:dyDescent="0.25">
      <c r="A963" s="79" t="s">
        <v>922</v>
      </c>
      <c r="B963">
        <v>1</v>
      </c>
    </row>
    <row r="964" spans="1:2" x14ac:dyDescent="0.25">
      <c r="A964" s="81" t="s">
        <v>25</v>
      </c>
      <c r="B964">
        <v>1</v>
      </c>
    </row>
    <row r="965" spans="1:2" x14ac:dyDescent="0.25">
      <c r="A965" s="45" t="s">
        <v>149</v>
      </c>
      <c r="B965">
        <v>43</v>
      </c>
    </row>
    <row r="966" spans="1:2" x14ac:dyDescent="0.25">
      <c r="A966" s="77" t="s">
        <v>22</v>
      </c>
      <c r="B966">
        <v>43</v>
      </c>
    </row>
    <row r="967" spans="1:2" x14ac:dyDescent="0.25">
      <c r="A967" s="78" t="s">
        <v>23</v>
      </c>
      <c r="B967">
        <v>43</v>
      </c>
    </row>
    <row r="968" spans="1:2" x14ac:dyDescent="0.25">
      <c r="A968" s="79" t="s">
        <v>266</v>
      </c>
      <c r="B968">
        <v>2</v>
      </c>
    </row>
    <row r="969" spans="1:2" x14ac:dyDescent="0.25">
      <c r="A969" s="81" t="s">
        <v>129</v>
      </c>
      <c r="B969">
        <v>2</v>
      </c>
    </row>
    <row r="970" spans="1:2" x14ac:dyDescent="0.25">
      <c r="A970" s="79" t="s">
        <v>147</v>
      </c>
      <c r="B970">
        <v>1</v>
      </c>
    </row>
    <row r="971" spans="1:2" x14ac:dyDescent="0.25">
      <c r="A971" s="81" t="s">
        <v>129</v>
      </c>
      <c r="B971">
        <v>1</v>
      </c>
    </row>
    <row r="972" spans="1:2" x14ac:dyDescent="0.25">
      <c r="A972" s="79" t="s">
        <v>140</v>
      </c>
      <c r="B972">
        <v>3</v>
      </c>
    </row>
    <row r="973" spans="1:2" x14ac:dyDescent="0.25">
      <c r="A973" s="81" t="s">
        <v>129</v>
      </c>
      <c r="B973">
        <v>3</v>
      </c>
    </row>
    <row r="974" spans="1:2" x14ac:dyDescent="0.25">
      <c r="A974" s="79" t="s">
        <v>474</v>
      </c>
      <c r="B974">
        <v>1</v>
      </c>
    </row>
    <row r="975" spans="1:2" x14ac:dyDescent="0.25">
      <c r="A975" s="81" t="s">
        <v>129</v>
      </c>
      <c r="B975">
        <v>1</v>
      </c>
    </row>
    <row r="976" spans="1:2" x14ac:dyDescent="0.25">
      <c r="A976" s="79" t="s">
        <v>472</v>
      </c>
      <c r="B976">
        <v>3</v>
      </c>
    </row>
    <row r="977" spans="1:2" x14ac:dyDescent="0.25">
      <c r="A977" s="81" t="s">
        <v>129</v>
      </c>
      <c r="B977">
        <v>3</v>
      </c>
    </row>
    <row r="978" spans="1:2" x14ac:dyDescent="0.25">
      <c r="A978" s="79" t="s">
        <v>795</v>
      </c>
      <c r="B978">
        <v>1</v>
      </c>
    </row>
    <row r="979" spans="1:2" x14ac:dyDescent="0.25">
      <c r="A979" s="81" t="s">
        <v>25</v>
      </c>
      <c r="B979">
        <v>1</v>
      </c>
    </row>
    <row r="980" spans="1:2" x14ac:dyDescent="0.25">
      <c r="A980" s="79" t="s">
        <v>793</v>
      </c>
      <c r="B980">
        <v>2</v>
      </c>
    </row>
    <row r="981" spans="1:2" x14ac:dyDescent="0.25">
      <c r="A981" s="81" t="s">
        <v>25</v>
      </c>
      <c r="B981">
        <v>2</v>
      </c>
    </row>
    <row r="982" spans="1:2" x14ac:dyDescent="0.25">
      <c r="A982" s="79" t="s">
        <v>508</v>
      </c>
      <c r="B982">
        <v>1</v>
      </c>
    </row>
    <row r="983" spans="1:2" x14ac:dyDescent="0.25">
      <c r="A983" s="81" t="s">
        <v>25</v>
      </c>
      <c r="B983">
        <v>1</v>
      </c>
    </row>
    <row r="984" spans="1:2" x14ac:dyDescent="0.25">
      <c r="A984" s="79" t="s">
        <v>502</v>
      </c>
      <c r="B984">
        <v>5</v>
      </c>
    </row>
    <row r="985" spans="1:2" x14ac:dyDescent="0.25">
      <c r="A985" s="81" t="s">
        <v>25</v>
      </c>
      <c r="B985">
        <v>5</v>
      </c>
    </row>
    <row r="986" spans="1:2" x14ac:dyDescent="0.25">
      <c r="A986" s="79" t="s">
        <v>553</v>
      </c>
      <c r="B986">
        <v>1</v>
      </c>
    </row>
    <row r="987" spans="1:2" x14ac:dyDescent="0.25">
      <c r="A987" s="81" t="s">
        <v>25</v>
      </c>
      <c r="B987">
        <v>1</v>
      </c>
    </row>
    <row r="988" spans="1:2" x14ac:dyDescent="0.25">
      <c r="A988" s="79" t="s">
        <v>551</v>
      </c>
      <c r="B988">
        <v>3</v>
      </c>
    </row>
    <row r="989" spans="1:2" x14ac:dyDescent="0.25">
      <c r="A989" s="81" t="s">
        <v>25</v>
      </c>
      <c r="B989">
        <v>3</v>
      </c>
    </row>
    <row r="990" spans="1:2" x14ac:dyDescent="0.25">
      <c r="A990" s="79" t="s">
        <v>1012</v>
      </c>
      <c r="B990">
        <v>1</v>
      </c>
    </row>
    <row r="991" spans="1:2" x14ac:dyDescent="0.25">
      <c r="A991" s="81" t="s">
        <v>25</v>
      </c>
      <c r="B991">
        <v>1</v>
      </c>
    </row>
    <row r="992" spans="1:2" x14ac:dyDescent="0.25">
      <c r="A992" s="79" t="s">
        <v>1010</v>
      </c>
      <c r="B992">
        <v>2</v>
      </c>
    </row>
    <row r="993" spans="1:2" x14ac:dyDescent="0.25">
      <c r="A993" s="81" t="s">
        <v>25</v>
      </c>
      <c r="B993">
        <v>2</v>
      </c>
    </row>
    <row r="994" spans="1:2" x14ac:dyDescent="0.25">
      <c r="A994" s="79" t="s">
        <v>856</v>
      </c>
      <c r="B994">
        <v>1</v>
      </c>
    </row>
    <row r="995" spans="1:2" x14ac:dyDescent="0.25">
      <c r="A995" s="81" t="s">
        <v>129</v>
      </c>
      <c r="B995">
        <v>1</v>
      </c>
    </row>
    <row r="996" spans="1:2" x14ac:dyDescent="0.25">
      <c r="A996" s="79" t="s">
        <v>854</v>
      </c>
      <c r="B996">
        <v>4</v>
      </c>
    </row>
    <row r="997" spans="1:2" x14ac:dyDescent="0.25">
      <c r="A997" s="81" t="s">
        <v>129</v>
      </c>
      <c r="B997">
        <v>4</v>
      </c>
    </row>
    <row r="998" spans="1:2" x14ac:dyDescent="0.25">
      <c r="A998" s="79" t="s">
        <v>924</v>
      </c>
      <c r="B998">
        <v>1</v>
      </c>
    </row>
    <row r="999" spans="1:2" x14ac:dyDescent="0.25">
      <c r="A999" s="81" t="s">
        <v>25</v>
      </c>
      <c r="B999">
        <v>1</v>
      </c>
    </row>
    <row r="1000" spans="1:2" x14ac:dyDescent="0.25">
      <c r="A1000" s="79" t="s">
        <v>922</v>
      </c>
      <c r="B1000">
        <v>3</v>
      </c>
    </row>
    <row r="1001" spans="1:2" x14ac:dyDescent="0.25">
      <c r="A1001" s="81" t="s">
        <v>25</v>
      </c>
      <c r="B1001">
        <v>3</v>
      </c>
    </row>
    <row r="1002" spans="1:2" x14ac:dyDescent="0.25">
      <c r="A1002" s="79" t="s">
        <v>980</v>
      </c>
      <c r="B1002">
        <v>1</v>
      </c>
    </row>
    <row r="1003" spans="1:2" x14ac:dyDescent="0.25">
      <c r="A1003" s="81" t="s">
        <v>129</v>
      </c>
      <c r="B1003">
        <v>1</v>
      </c>
    </row>
    <row r="1004" spans="1:2" x14ac:dyDescent="0.25">
      <c r="A1004" s="79" t="s">
        <v>978</v>
      </c>
      <c r="B1004">
        <v>3</v>
      </c>
    </row>
    <row r="1005" spans="1:2" x14ac:dyDescent="0.25">
      <c r="A1005" s="81" t="s">
        <v>129</v>
      </c>
      <c r="B1005">
        <v>3</v>
      </c>
    </row>
    <row r="1006" spans="1:2" x14ac:dyDescent="0.25">
      <c r="A1006" s="79" t="s">
        <v>279</v>
      </c>
      <c r="B1006">
        <v>2</v>
      </c>
    </row>
    <row r="1007" spans="1:2" x14ac:dyDescent="0.25">
      <c r="A1007" s="81" t="s">
        <v>129</v>
      </c>
      <c r="B1007">
        <v>2</v>
      </c>
    </row>
    <row r="1008" spans="1:2" x14ac:dyDescent="0.25">
      <c r="A1008" s="79" t="s">
        <v>232</v>
      </c>
      <c r="B1008">
        <v>1</v>
      </c>
    </row>
    <row r="1009" spans="1:2" x14ac:dyDescent="0.25">
      <c r="A1009" s="81" t="s">
        <v>129</v>
      </c>
      <c r="B1009">
        <v>1</v>
      </c>
    </row>
    <row r="1010" spans="1:2" x14ac:dyDescent="0.25">
      <c r="A1010" s="79" t="s">
        <v>282</v>
      </c>
      <c r="B1010">
        <v>1</v>
      </c>
    </row>
    <row r="1011" spans="1:2" x14ac:dyDescent="0.25">
      <c r="A1011" s="81" t="s">
        <v>129</v>
      </c>
      <c r="B1011">
        <v>1</v>
      </c>
    </row>
    <row r="1012" spans="1:2" x14ac:dyDescent="0.25">
      <c r="A1012" s="45" t="s">
        <v>1057</v>
      </c>
      <c r="B1012">
        <v>1</v>
      </c>
    </row>
    <row r="1013" spans="1:2" x14ac:dyDescent="0.25">
      <c r="A1013" s="77" t="s">
        <v>22</v>
      </c>
      <c r="B1013">
        <v>1</v>
      </c>
    </row>
    <row r="1014" spans="1:2" x14ac:dyDescent="0.25">
      <c r="A1014" s="78" t="s">
        <v>23</v>
      </c>
      <c r="B1014">
        <v>1</v>
      </c>
    </row>
    <row r="1015" spans="1:2" x14ac:dyDescent="0.25">
      <c r="A1015" s="79" t="s">
        <v>907</v>
      </c>
      <c r="B1015">
        <v>1</v>
      </c>
    </row>
    <row r="1016" spans="1:2" x14ac:dyDescent="0.25">
      <c r="A1016" s="81" t="s">
        <v>25</v>
      </c>
      <c r="B1016">
        <v>1</v>
      </c>
    </row>
    <row r="1017" spans="1:2" x14ac:dyDescent="0.25">
      <c r="A1017" s="45" t="s">
        <v>309</v>
      </c>
      <c r="B1017">
        <v>1</v>
      </c>
    </row>
    <row r="1018" spans="1:2" x14ac:dyDescent="0.25">
      <c r="A1018" s="77" t="s">
        <v>22</v>
      </c>
      <c r="B1018">
        <v>1</v>
      </c>
    </row>
    <row r="1019" spans="1:2" x14ac:dyDescent="0.25">
      <c r="A1019" s="78" t="s">
        <v>23</v>
      </c>
      <c r="B1019">
        <v>1</v>
      </c>
    </row>
    <row r="1020" spans="1:2" x14ac:dyDescent="0.25">
      <c r="A1020" s="79" t="s">
        <v>266</v>
      </c>
      <c r="B1020">
        <v>1</v>
      </c>
    </row>
    <row r="1021" spans="1:2" x14ac:dyDescent="0.25">
      <c r="A1021" s="81" t="s">
        <v>129</v>
      </c>
      <c r="B1021">
        <v>1</v>
      </c>
    </row>
    <row r="1022" spans="1:2" x14ac:dyDescent="0.25">
      <c r="A1022" s="45" t="s">
        <v>311</v>
      </c>
      <c r="B1022">
        <v>1</v>
      </c>
    </row>
    <row r="1023" spans="1:2" x14ac:dyDescent="0.25">
      <c r="A1023" s="77" t="s">
        <v>22</v>
      </c>
      <c r="B1023">
        <v>1</v>
      </c>
    </row>
    <row r="1024" spans="1:2" x14ac:dyDescent="0.25">
      <c r="A1024" s="78" t="s">
        <v>23</v>
      </c>
      <c r="B1024">
        <v>1</v>
      </c>
    </row>
    <row r="1025" spans="1:2" x14ac:dyDescent="0.25">
      <c r="A1025" s="79" t="s">
        <v>260</v>
      </c>
      <c r="B1025">
        <v>1</v>
      </c>
    </row>
    <row r="1026" spans="1:2" x14ac:dyDescent="0.25">
      <c r="A1026" s="81" t="s">
        <v>129</v>
      </c>
      <c r="B1026">
        <v>1</v>
      </c>
    </row>
    <row r="1027" spans="1:2" x14ac:dyDescent="0.25">
      <c r="A1027" s="82" t="s">
        <v>1058</v>
      </c>
      <c r="B1027">
        <v>46</v>
      </c>
    </row>
    <row r="1028" spans="1:2" x14ac:dyDescent="0.25">
      <c r="A1028" s="77" t="s">
        <v>22</v>
      </c>
      <c r="B1028">
        <v>46</v>
      </c>
    </row>
    <row r="1029" spans="1:2" x14ac:dyDescent="0.25">
      <c r="A1029" s="78" t="s">
        <v>23</v>
      </c>
      <c r="B1029">
        <v>46</v>
      </c>
    </row>
    <row r="1030" spans="1:2" x14ac:dyDescent="0.25">
      <c r="A1030" s="79" t="s">
        <v>487</v>
      </c>
      <c r="B1030">
        <v>8</v>
      </c>
    </row>
    <row r="1031" spans="1:2" x14ac:dyDescent="0.25">
      <c r="A1031" s="81" t="s">
        <v>25</v>
      </c>
      <c r="B1031">
        <v>8</v>
      </c>
    </row>
    <row r="1032" spans="1:2" x14ac:dyDescent="0.25">
      <c r="A1032" s="79" t="s">
        <v>484</v>
      </c>
      <c r="B1032">
        <v>1</v>
      </c>
    </row>
    <row r="1033" spans="1:2" x14ac:dyDescent="0.25">
      <c r="A1033" s="81" t="s">
        <v>25</v>
      </c>
      <c r="B1033">
        <v>1</v>
      </c>
    </row>
    <row r="1034" spans="1:2" x14ac:dyDescent="0.25">
      <c r="A1034" s="79" t="s">
        <v>490</v>
      </c>
      <c r="B1034">
        <v>1</v>
      </c>
    </row>
    <row r="1035" spans="1:2" x14ac:dyDescent="0.25">
      <c r="A1035" s="81" t="s">
        <v>25</v>
      </c>
      <c r="B1035">
        <v>1</v>
      </c>
    </row>
    <row r="1036" spans="1:2" x14ac:dyDescent="0.25">
      <c r="A1036" s="79" t="s">
        <v>493</v>
      </c>
      <c r="B1036">
        <v>15</v>
      </c>
    </row>
    <row r="1037" spans="1:2" x14ac:dyDescent="0.25">
      <c r="A1037" s="81" t="s">
        <v>25</v>
      </c>
      <c r="B1037">
        <v>15</v>
      </c>
    </row>
    <row r="1038" spans="1:2" x14ac:dyDescent="0.25">
      <c r="A1038" s="79" t="s">
        <v>492</v>
      </c>
      <c r="B1038">
        <v>15</v>
      </c>
    </row>
    <row r="1039" spans="1:2" x14ac:dyDescent="0.25">
      <c r="A1039" s="81" t="s">
        <v>25</v>
      </c>
      <c r="B1039">
        <v>15</v>
      </c>
    </row>
    <row r="1040" spans="1:2" x14ac:dyDescent="0.25">
      <c r="A1040" s="79" t="s">
        <v>502</v>
      </c>
      <c r="B1040">
        <v>4</v>
      </c>
    </row>
    <row r="1041" spans="1:2" x14ac:dyDescent="0.25">
      <c r="A1041" s="81" t="s">
        <v>25</v>
      </c>
      <c r="B1041">
        <v>4</v>
      </c>
    </row>
    <row r="1042" spans="1:2" x14ac:dyDescent="0.25">
      <c r="A1042" s="79" t="s">
        <v>491</v>
      </c>
      <c r="B1042">
        <v>2</v>
      </c>
    </row>
    <row r="1043" spans="1:2" x14ac:dyDescent="0.25">
      <c r="A1043" s="81" t="s">
        <v>25</v>
      </c>
      <c r="B1043">
        <v>2</v>
      </c>
    </row>
    <row r="1044" spans="1:2" x14ac:dyDescent="0.25">
      <c r="A1044" s="45" t="s">
        <v>152</v>
      </c>
      <c r="B1044">
        <v>1</v>
      </c>
    </row>
    <row r="1045" spans="1:2" x14ac:dyDescent="0.25">
      <c r="A1045" s="77" t="s">
        <v>22</v>
      </c>
      <c r="B1045">
        <v>1</v>
      </c>
    </row>
    <row r="1046" spans="1:2" x14ac:dyDescent="0.25">
      <c r="A1046" s="78" t="s">
        <v>23</v>
      </c>
      <c r="B1046">
        <v>1</v>
      </c>
    </row>
    <row r="1047" spans="1:2" x14ac:dyDescent="0.25">
      <c r="A1047" s="79" t="s">
        <v>24</v>
      </c>
      <c r="B1047">
        <v>1</v>
      </c>
    </row>
    <row r="1048" spans="1:2" x14ac:dyDescent="0.25">
      <c r="A1048" s="81" t="s">
        <v>129</v>
      </c>
      <c r="B1048">
        <v>1</v>
      </c>
    </row>
    <row r="1049" spans="1:2" x14ac:dyDescent="0.25">
      <c r="A1049" s="45" t="s">
        <v>1059</v>
      </c>
      <c r="B1049">
        <v>1</v>
      </c>
    </row>
    <row r="1050" spans="1:2" x14ac:dyDescent="0.25">
      <c r="A1050" s="77" t="s">
        <v>22</v>
      </c>
      <c r="B1050">
        <v>1</v>
      </c>
    </row>
    <row r="1051" spans="1:2" x14ac:dyDescent="0.25">
      <c r="A1051" s="78" t="s">
        <v>23</v>
      </c>
      <c r="B1051">
        <v>1</v>
      </c>
    </row>
    <row r="1052" spans="1:2" x14ac:dyDescent="0.25">
      <c r="A1052" s="79" t="s">
        <v>24</v>
      </c>
      <c r="B1052">
        <v>1</v>
      </c>
    </row>
    <row r="1053" spans="1:2" x14ac:dyDescent="0.25">
      <c r="A1053" s="81" t="s">
        <v>25</v>
      </c>
      <c r="B1053">
        <v>1</v>
      </c>
    </row>
    <row r="1054" spans="1:2" x14ac:dyDescent="0.25">
      <c r="A1054" s="45" t="s">
        <v>1060</v>
      </c>
      <c r="B1054">
        <v>2</v>
      </c>
    </row>
    <row r="1055" spans="1:2" x14ac:dyDescent="0.25">
      <c r="A1055" s="77" t="s">
        <v>22</v>
      </c>
      <c r="B1055">
        <v>2</v>
      </c>
    </row>
    <row r="1056" spans="1:2" x14ac:dyDescent="0.25">
      <c r="A1056" s="78" t="s">
        <v>23</v>
      </c>
      <c r="B1056">
        <v>2</v>
      </c>
    </row>
    <row r="1057" spans="1:2" x14ac:dyDescent="0.25">
      <c r="A1057" s="79" t="s">
        <v>40</v>
      </c>
      <c r="B1057">
        <v>1</v>
      </c>
    </row>
    <row r="1058" spans="1:2" x14ac:dyDescent="0.25">
      <c r="A1058" s="81" t="s">
        <v>25</v>
      </c>
      <c r="B1058">
        <v>1</v>
      </c>
    </row>
    <row r="1059" spans="1:2" x14ac:dyDescent="0.25">
      <c r="A1059" s="79" t="s">
        <v>57</v>
      </c>
      <c r="B1059">
        <v>1</v>
      </c>
    </row>
    <row r="1060" spans="1:2" x14ac:dyDescent="0.25">
      <c r="A1060" s="81" t="s">
        <v>25</v>
      </c>
      <c r="B1060">
        <v>1</v>
      </c>
    </row>
    <row r="1061" spans="1:2" x14ac:dyDescent="0.25">
      <c r="A1061" s="45" t="s">
        <v>1061</v>
      </c>
      <c r="B1061">
        <v>1</v>
      </c>
    </row>
    <row r="1062" spans="1:2" x14ac:dyDescent="0.25">
      <c r="A1062" s="77" t="s">
        <v>22</v>
      </c>
      <c r="B1062">
        <v>1</v>
      </c>
    </row>
    <row r="1063" spans="1:2" x14ac:dyDescent="0.25">
      <c r="A1063" s="78" t="s">
        <v>23</v>
      </c>
      <c r="B1063">
        <v>1</v>
      </c>
    </row>
    <row r="1064" spans="1:2" x14ac:dyDescent="0.25">
      <c r="A1064" s="79" t="s">
        <v>74</v>
      </c>
      <c r="B1064">
        <v>1</v>
      </c>
    </row>
    <row r="1065" spans="1:2" x14ac:dyDescent="0.25">
      <c r="A1065" s="81" t="s">
        <v>25</v>
      </c>
      <c r="B1065">
        <v>1</v>
      </c>
    </row>
    <row r="1066" spans="1:2" x14ac:dyDescent="0.25">
      <c r="A1066" s="45" t="s">
        <v>313</v>
      </c>
      <c r="B1066">
        <v>5</v>
      </c>
    </row>
    <row r="1067" spans="1:2" x14ac:dyDescent="0.25">
      <c r="A1067" s="77" t="s">
        <v>22</v>
      </c>
      <c r="B1067">
        <v>5</v>
      </c>
    </row>
    <row r="1068" spans="1:2" x14ac:dyDescent="0.25">
      <c r="A1068" s="78" t="s">
        <v>23</v>
      </c>
      <c r="B1068">
        <v>5</v>
      </c>
    </row>
    <row r="1069" spans="1:2" x14ac:dyDescent="0.25">
      <c r="A1069" s="79" t="s">
        <v>312</v>
      </c>
      <c r="B1069">
        <v>1</v>
      </c>
    </row>
    <row r="1070" spans="1:2" x14ac:dyDescent="0.25">
      <c r="A1070" s="81" t="s">
        <v>129</v>
      </c>
      <c r="B1070">
        <v>1</v>
      </c>
    </row>
    <row r="1071" spans="1:2" x14ac:dyDescent="0.25">
      <c r="A1071" s="79" t="s">
        <v>279</v>
      </c>
      <c r="B1071">
        <v>2</v>
      </c>
    </row>
    <row r="1072" spans="1:2" x14ac:dyDescent="0.25">
      <c r="A1072" s="81" t="s">
        <v>129</v>
      </c>
      <c r="B1072">
        <v>2</v>
      </c>
    </row>
    <row r="1073" spans="1:2" x14ac:dyDescent="0.25">
      <c r="A1073" s="79" t="s">
        <v>232</v>
      </c>
      <c r="B1073">
        <v>1</v>
      </c>
    </row>
    <row r="1074" spans="1:2" x14ac:dyDescent="0.25">
      <c r="A1074" s="81" t="s">
        <v>129</v>
      </c>
      <c r="B1074">
        <v>1</v>
      </c>
    </row>
    <row r="1075" spans="1:2" x14ac:dyDescent="0.25">
      <c r="A1075" s="79" t="s">
        <v>282</v>
      </c>
      <c r="B1075">
        <v>1</v>
      </c>
    </row>
    <row r="1076" spans="1:2" x14ac:dyDescent="0.25">
      <c r="A1076" s="81" t="s">
        <v>129</v>
      </c>
      <c r="B1076">
        <v>1</v>
      </c>
    </row>
    <row r="1077" spans="1:2" x14ac:dyDescent="0.25">
      <c r="A1077" s="45" t="s">
        <v>314</v>
      </c>
      <c r="B1077">
        <v>1</v>
      </c>
    </row>
    <row r="1078" spans="1:2" x14ac:dyDescent="0.25">
      <c r="A1078" s="77" t="s">
        <v>22</v>
      </c>
      <c r="B1078">
        <v>1</v>
      </c>
    </row>
    <row r="1079" spans="1:2" x14ac:dyDescent="0.25">
      <c r="A1079" s="78" t="s">
        <v>23</v>
      </c>
      <c r="B1079">
        <v>1</v>
      </c>
    </row>
    <row r="1080" spans="1:2" x14ac:dyDescent="0.25">
      <c r="A1080" s="79" t="s">
        <v>312</v>
      </c>
      <c r="B1080">
        <v>1</v>
      </c>
    </row>
    <row r="1081" spans="1:2" x14ac:dyDescent="0.25">
      <c r="A1081" s="81" t="s">
        <v>129</v>
      </c>
      <c r="B1081">
        <v>1</v>
      </c>
    </row>
    <row r="1082" spans="1:2" x14ac:dyDescent="0.25">
      <c r="A1082" s="45" t="s">
        <v>298</v>
      </c>
      <c r="B1082">
        <v>1</v>
      </c>
    </row>
    <row r="1083" spans="1:2" x14ac:dyDescent="0.25">
      <c r="A1083" s="77" t="s">
        <v>22</v>
      </c>
      <c r="B1083">
        <v>1</v>
      </c>
    </row>
    <row r="1084" spans="1:2" x14ac:dyDescent="0.25">
      <c r="A1084" s="78" t="s">
        <v>23</v>
      </c>
      <c r="B1084">
        <v>1</v>
      </c>
    </row>
    <row r="1085" spans="1:2" x14ac:dyDescent="0.25">
      <c r="A1085" s="79" t="s">
        <v>273</v>
      </c>
      <c r="B1085">
        <v>1</v>
      </c>
    </row>
    <row r="1086" spans="1:2" x14ac:dyDescent="0.25">
      <c r="A1086" s="81" t="s">
        <v>142</v>
      </c>
      <c r="B1086">
        <v>1</v>
      </c>
    </row>
    <row r="1087" spans="1:2" x14ac:dyDescent="0.25">
      <c r="A1087" s="45" t="s">
        <v>624</v>
      </c>
      <c r="B1087">
        <v>1</v>
      </c>
    </row>
    <row r="1088" spans="1:2" x14ac:dyDescent="0.25">
      <c r="A1088" s="77" t="s">
        <v>619</v>
      </c>
      <c r="B1088">
        <v>1</v>
      </c>
    </row>
    <row r="1089" spans="1:2" x14ac:dyDescent="0.25">
      <c r="A1089" s="78" t="s">
        <v>620</v>
      </c>
      <c r="B1089">
        <v>1</v>
      </c>
    </row>
    <row r="1090" spans="1:2" x14ac:dyDescent="0.25">
      <c r="A1090" s="79" t="s">
        <v>623</v>
      </c>
      <c r="B1090">
        <v>1</v>
      </c>
    </row>
    <row r="1091" spans="1:2" x14ac:dyDescent="0.25">
      <c r="A1091" s="81" t="s">
        <v>129</v>
      </c>
      <c r="B1091">
        <v>1</v>
      </c>
    </row>
    <row r="1092" spans="1:2" x14ac:dyDescent="0.25">
      <c r="A1092" s="45" t="s">
        <v>1062</v>
      </c>
      <c r="B1092">
        <v>11</v>
      </c>
    </row>
    <row r="1093" spans="1:2" x14ac:dyDescent="0.25">
      <c r="A1093" s="77" t="s">
        <v>22</v>
      </c>
      <c r="B1093">
        <v>11</v>
      </c>
    </row>
    <row r="1094" spans="1:2" x14ac:dyDescent="0.25">
      <c r="A1094" s="78" t="s">
        <v>23</v>
      </c>
      <c r="B1094">
        <v>11</v>
      </c>
    </row>
    <row r="1095" spans="1:2" x14ac:dyDescent="0.25">
      <c r="A1095" s="79" t="s">
        <v>863</v>
      </c>
      <c r="B1095">
        <v>2</v>
      </c>
    </row>
    <row r="1096" spans="1:2" x14ac:dyDescent="0.25">
      <c r="A1096" s="81" t="s">
        <v>25</v>
      </c>
      <c r="B1096">
        <v>2</v>
      </c>
    </row>
    <row r="1097" spans="1:2" x14ac:dyDescent="0.25">
      <c r="A1097" s="79" t="s">
        <v>882</v>
      </c>
      <c r="B1097">
        <v>2</v>
      </c>
    </row>
    <row r="1098" spans="1:2" x14ac:dyDescent="0.25">
      <c r="A1098" s="81" t="s">
        <v>25</v>
      </c>
      <c r="B1098">
        <v>2</v>
      </c>
    </row>
    <row r="1099" spans="1:2" x14ac:dyDescent="0.25">
      <c r="A1099" s="79" t="s">
        <v>879</v>
      </c>
      <c r="B1099">
        <v>2</v>
      </c>
    </row>
    <row r="1100" spans="1:2" x14ac:dyDescent="0.25">
      <c r="A1100" s="81" t="s">
        <v>25</v>
      </c>
      <c r="B1100">
        <v>2</v>
      </c>
    </row>
    <row r="1101" spans="1:2" x14ac:dyDescent="0.25">
      <c r="A1101" s="79" t="s">
        <v>922</v>
      </c>
      <c r="B1101">
        <v>1</v>
      </c>
    </row>
    <row r="1102" spans="1:2" x14ac:dyDescent="0.25">
      <c r="A1102" s="81" t="s">
        <v>25</v>
      </c>
      <c r="B1102">
        <v>1</v>
      </c>
    </row>
    <row r="1103" spans="1:2" x14ac:dyDescent="0.25">
      <c r="A1103" s="79" t="s">
        <v>867</v>
      </c>
      <c r="B1103">
        <v>2</v>
      </c>
    </row>
    <row r="1104" spans="1:2" x14ac:dyDescent="0.25">
      <c r="A1104" s="81" t="s">
        <v>25</v>
      </c>
      <c r="B1104">
        <v>2</v>
      </c>
    </row>
    <row r="1105" spans="1:2" x14ac:dyDescent="0.25">
      <c r="A1105" s="79" t="s">
        <v>868</v>
      </c>
      <c r="B1105">
        <v>2</v>
      </c>
    </row>
    <row r="1106" spans="1:2" x14ac:dyDescent="0.25">
      <c r="A1106" s="81" t="s">
        <v>25</v>
      </c>
      <c r="B1106">
        <v>2</v>
      </c>
    </row>
    <row r="1107" spans="1:2" x14ac:dyDescent="0.25">
      <c r="A1107" s="45" t="s">
        <v>154</v>
      </c>
      <c r="B1107">
        <v>3</v>
      </c>
    </row>
    <row r="1108" spans="1:2" x14ac:dyDescent="0.25">
      <c r="A1108" s="77" t="s">
        <v>22</v>
      </c>
      <c r="B1108">
        <v>3</v>
      </c>
    </row>
    <row r="1109" spans="1:2" x14ac:dyDescent="0.25">
      <c r="A1109" s="78" t="s">
        <v>23</v>
      </c>
      <c r="B1109">
        <v>3</v>
      </c>
    </row>
    <row r="1110" spans="1:2" x14ac:dyDescent="0.25">
      <c r="A1110" s="79" t="s">
        <v>24</v>
      </c>
      <c r="B1110">
        <v>1</v>
      </c>
    </row>
    <row r="1111" spans="1:2" x14ac:dyDescent="0.25">
      <c r="A1111" s="81" t="s">
        <v>129</v>
      </c>
      <c r="B1111">
        <v>1</v>
      </c>
    </row>
    <row r="1112" spans="1:2" x14ac:dyDescent="0.25">
      <c r="A1112" s="79" t="s">
        <v>140</v>
      </c>
      <c r="B1112">
        <v>1</v>
      </c>
    </row>
    <row r="1113" spans="1:2" x14ac:dyDescent="0.25">
      <c r="A1113" s="81" t="s">
        <v>129</v>
      </c>
      <c r="B1113">
        <v>1</v>
      </c>
    </row>
    <row r="1114" spans="1:2" x14ac:dyDescent="0.25">
      <c r="A1114" s="79" t="s">
        <v>472</v>
      </c>
      <c r="B1114">
        <v>1</v>
      </c>
    </row>
    <row r="1115" spans="1:2" x14ac:dyDescent="0.25">
      <c r="A1115" s="81" t="s">
        <v>129</v>
      </c>
      <c r="B1115">
        <v>1</v>
      </c>
    </row>
    <row r="1116" spans="1:2" x14ac:dyDescent="0.25">
      <c r="A1116" s="45" t="s">
        <v>316</v>
      </c>
      <c r="B1116">
        <v>15</v>
      </c>
    </row>
    <row r="1117" spans="1:2" x14ac:dyDescent="0.25">
      <c r="A1117" s="77" t="s">
        <v>22</v>
      </c>
      <c r="B1117">
        <v>15</v>
      </c>
    </row>
    <row r="1118" spans="1:2" x14ac:dyDescent="0.25">
      <c r="A1118" s="78" t="s">
        <v>23</v>
      </c>
      <c r="B1118">
        <v>15</v>
      </c>
    </row>
    <row r="1119" spans="1:2" x14ac:dyDescent="0.25">
      <c r="A1119" s="79" t="s">
        <v>266</v>
      </c>
      <c r="B1119">
        <v>1</v>
      </c>
    </row>
    <row r="1120" spans="1:2" x14ac:dyDescent="0.25">
      <c r="A1120" s="81" t="s">
        <v>129</v>
      </c>
      <c r="B1120">
        <v>1</v>
      </c>
    </row>
    <row r="1121" spans="1:2" x14ac:dyDescent="0.25">
      <c r="A1121" s="79" t="s">
        <v>312</v>
      </c>
      <c r="B1121">
        <v>1</v>
      </c>
    </row>
    <row r="1122" spans="1:2" x14ac:dyDescent="0.25">
      <c r="A1122" s="81" t="s">
        <v>129</v>
      </c>
      <c r="B1122">
        <v>1</v>
      </c>
    </row>
    <row r="1123" spans="1:2" x14ac:dyDescent="0.25">
      <c r="A1123" s="79" t="s">
        <v>812</v>
      </c>
      <c r="B1123">
        <v>2</v>
      </c>
    </row>
    <row r="1124" spans="1:2" x14ac:dyDescent="0.25">
      <c r="A1124" s="81" t="s">
        <v>129</v>
      </c>
      <c r="B1124">
        <v>2</v>
      </c>
    </row>
    <row r="1125" spans="1:2" x14ac:dyDescent="0.25">
      <c r="A1125" s="79" t="s">
        <v>804</v>
      </c>
      <c r="B1125">
        <v>1</v>
      </c>
    </row>
    <row r="1126" spans="1:2" x14ac:dyDescent="0.25">
      <c r="A1126" s="81" t="s">
        <v>129</v>
      </c>
      <c r="B1126">
        <v>1</v>
      </c>
    </row>
    <row r="1127" spans="1:2" x14ac:dyDescent="0.25">
      <c r="A1127" s="79" t="s">
        <v>818</v>
      </c>
      <c r="B1127">
        <v>1</v>
      </c>
    </row>
    <row r="1128" spans="1:2" x14ac:dyDescent="0.25">
      <c r="A1128" s="81" t="s">
        <v>129</v>
      </c>
      <c r="B1128">
        <v>1</v>
      </c>
    </row>
    <row r="1129" spans="1:2" x14ac:dyDescent="0.25">
      <c r="A1129" s="79" t="s">
        <v>854</v>
      </c>
      <c r="B1129">
        <v>1</v>
      </c>
    </row>
    <row r="1130" spans="1:2" x14ac:dyDescent="0.25">
      <c r="A1130" s="81" t="s">
        <v>129</v>
      </c>
      <c r="B1130">
        <v>1</v>
      </c>
    </row>
    <row r="1131" spans="1:2" x14ac:dyDescent="0.25">
      <c r="A1131" s="79" t="s">
        <v>807</v>
      </c>
      <c r="B1131">
        <v>1</v>
      </c>
    </row>
    <row r="1132" spans="1:2" x14ac:dyDescent="0.25">
      <c r="A1132" s="81" t="s">
        <v>129</v>
      </c>
      <c r="B1132">
        <v>1</v>
      </c>
    </row>
    <row r="1133" spans="1:2" x14ac:dyDescent="0.25">
      <c r="A1133" s="79" t="s">
        <v>934</v>
      </c>
      <c r="B1133">
        <v>2</v>
      </c>
    </row>
    <row r="1134" spans="1:2" x14ac:dyDescent="0.25">
      <c r="A1134" s="81" t="s">
        <v>129</v>
      </c>
      <c r="B1134">
        <v>2</v>
      </c>
    </row>
    <row r="1135" spans="1:2" x14ac:dyDescent="0.25">
      <c r="A1135" s="79" t="s">
        <v>940</v>
      </c>
      <c r="B1135">
        <v>1</v>
      </c>
    </row>
    <row r="1136" spans="1:2" x14ac:dyDescent="0.25">
      <c r="A1136" s="81" t="s">
        <v>129</v>
      </c>
      <c r="B1136">
        <v>1</v>
      </c>
    </row>
    <row r="1137" spans="1:2" x14ac:dyDescent="0.25">
      <c r="A1137" s="79" t="s">
        <v>978</v>
      </c>
      <c r="B1137">
        <v>1</v>
      </c>
    </row>
    <row r="1138" spans="1:2" x14ac:dyDescent="0.25">
      <c r="A1138" s="81" t="s">
        <v>129</v>
      </c>
      <c r="B1138">
        <v>1</v>
      </c>
    </row>
    <row r="1139" spans="1:2" x14ac:dyDescent="0.25">
      <c r="A1139" s="79" t="s">
        <v>930</v>
      </c>
      <c r="B1139">
        <v>1</v>
      </c>
    </row>
    <row r="1140" spans="1:2" x14ac:dyDescent="0.25">
      <c r="A1140" s="81" t="s">
        <v>129</v>
      </c>
      <c r="B1140">
        <v>1</v>
      </c>
    </row>
    <row r="1141" spans="1:2" x14ac:dyDescent="0.25">
      <c r="A1141" s="79" t="s">
        <v>279</v>
      </c>
      <c r="B1141">
        <v>1</v>
      </c>
    </row>
    <row r="1142" spans="1:2" x14ac:dyDescent="0.25">
      <c r="A1142" s="81" t="s">
        <v>129</v>
      </c>
      <c r="B1142">
        <v>1</v>
      </c>
    </row>
    <row r="1143" spans="1:2" x14ac:dyDescent="0.25">
      <c r="A1143" s="79" t="s">
        <v>232</v>
      </c>
      <c r="B1143">
        <v>1</v>
      </c>
    </row>
    <row r="1144" spans="1:2" x14ac:dyDescent="0.25">
      <c r="A1144" s="81" t="s">
        <v>129</v>
      </c>
      <c r="B1144">
        <v>1</v>
      </c>
    </row>
    <row r="1145" spans="1:2" x14ac:dyDescent="0.25">
      <c r="A1145" s="45" t="s">
        <v>318</v>
      </c>
      <c r="B1145">
        <v>1</v>
      </c>
    </row>
    <row r="1146" spans="1:2" x14ac:dyDescent="0.25">
      <c r="A1146" s="77" t="s">
        <v>22</v>
      </c>
      <c r="B1146">
        <v>1</v>
      </c>
    </row>
    <row r="1147" spans="1:2" x14ac:dyDescent="0.25">
      <c r="A1147" s="78" t="s">
        <v>23</v>
      </c>
      <c r="B1147">
        <v>1</v>
      </c>
    </row>
    <row r="1148" spans="1:2" x14ac:dyDescent="0.25">
      <c r="A1148" s="79" t="s">
        <v>251</v>
      </c>
      <c r="B1148">
        <v>1</v>
      </c>
    </row>
    <row r="1149" spans="1:2" x14ac:dyDescent="0.25">
      <c r="A1149" s="81" t="s">
        <v>129</v>
      </c>
      <c r="B1149">
        <v>1</v>
      </c>
    </row>
    <row r="1150" spans="1:2" x14ac:dyDescent="0.25">
      <c r="A1150" s="45" t="s">
        <v>320</v>
      </c>
      <c r="B1150">
        <v>1</v>
      </c>
    </row>
    <row r="1151" spans="1:2" x14ac:dyDescent="0.25">
      <c r="A1151" s="77" t="s">
        <v>22</v>
      </c>
      <c r="B1151">
        <v>1</v>
      </c>
    </row>
    <row r="1152" spans="1:2" x14ac:dyDescent="0.25">
      <c r="A1152" s="78" t="s">
        <v>23</v>
      </c>
      <c r="B1152">
        <v>1</v>
      </c>
    </row>
    <row r="1153" spans="1:2" x14ac:dyDescent="0.25">
      <c r="A1153" s="79" t="s">
        <v>256</v>
      </c>
      <c r="B1153">
        <v>1</v>
      </c>
    </row>
    <row r="1154" spans="1:2" x14ac:dyDescent="0.25">
      <c r="A1154" s="81" t="s">
        <v>129</v>
      </c>
      <c r="B1154">
        <v>1</v>
      </c>
    </row>
    <row r="1155" spans="1:2" x14ac:dyDescent="0.25">
      <c r="A1155" s="45" t="s">
        <v>1063</v>
      </c>
      <c r="B1155">
        <v>16</v>
      </c>
    </row>
    <row r="1156" spans="1:2" x14ac:dyDescent="0.25">
      <c r="A1156" s="77" t="s">
        <v>22</v>
      </c>
      <c r="B1156">
        <v>16</v>
      </c>
    </row>
    <row r="1157" spans="1:2" x14ac:dyDescent="0.25">
      <c r="A1157" s="78" t="s">
        <v>23</v>
      </c>
      <c r="B1157">
        <v>16</v>
      </c>
    </row>
    <row r="1158" spans="1:2" x14ac:dyDescent="0.25">
      <c r="A1158" s="79" t="s">
        <v>24</v>
      </c>
      <c r="B1158">
        <v>1</v>
      </c>
    </row>
    <row r="1159" spans="1:2" x14ac:dyDescent="0.25">
      <c r="A1159" s="81" t="s">
        <v>25</v>
      </c>
      <c r="B1159">
        <v>1</v>
      </c>
    </row>
    <row r="1160" spans="1:2" x14ac:dyDescent="0.25">
      <c r="A1160" s="79" t="s">
        <v>465</v>
      </c>
      <c r="B1160">
        <v>1</v>
      </c>
    </row>
    <row r="1161" spans="1:2" x14ac:dyDescent="0.25">
      <c r="A1161" s="81" t="s">
        <v>25</v>
      </c>
      <c r="B1161">
        <v>1</v>
      </c>
    </row>
    <row r="1162" spans="1:2" x14ac:dyDescent="0.25">
      <c r="A1162" s="79" t="s">
        <v>464</v>
      </c>
      <c r="B1162">
        <v>1</v>
      </c>
    </row>
    <row r="1163" spans="1:2" x14ac:dyDescent="0.25">
      <c r="A1163" s="81" t="s">
        <v>25</v>
      </c>
      <c r="B1163">
        <v>1</v>
      </c>
    </row>
    <row r="1164" spans="1:2" x14ac:dyDescent="0.25">
      <c r="A1164" s="79" t="s">
        <v>783</v>
      </c>
      <c r="B1164">
        <v>1</v>
      </c>
    </row>
    <row r="1165" spans="1:2" x14ac:dyDescent="0.25">
      <c r="A1165" s="81" t="s">
        <v>25</v>
      </c>
      <c r="B1165">
        <v>1</v>
      </c>
    </row>
    <row r="1166" spans="1:2" x14ac:dyDescent="0.25">
      <c r="A1166" s="79" t="s">
        <v>782</v>
      </c>
      <c r="B1166">
        <v>1</v>
      </c>
    </row>
    <row r="1167" spans="1:2" x14ac:dyDescent="0.25">
      <c r="A1167" s="81" t="s">
        <v>25</v>
      </c>
      <c r="B1167">
        <v>1</v>
      </c>
    </row>
    <row r="1168" spans="1:2" x14ac:dyDescent="0.25">
      <c r="A1168" s="79" t="s">
        <v>793</v>
      </c>
      <c r="B1168">
        <v>1</v>
      </c>
    </row>
    <row r="1169" spans="1:2" x14ac:dyDescent="0.25">
      <c r="A1169" s="81" t="s">
        <v>25</v>
      </c>
      <c r="B1169">
        <v>1</v>
      </c>
    </row>
    <row r="1170" spans="1:2" x14ac:dyDescent="0.25">
      <c r="A1170" s="79" t="s">
        <v>493</v>
      </c>
      <c r="B1170">
        <v>1</v>
      </c>
    </row>
    <row r="1171" spans="1:2" x14ac:dyDescent="0.25">
      <c r="A1171" s="81" t="s">
        <v>25</v>
      </c>
      <c r="B1171">
        <v>1</v>
      </c>
    </row>
    <row r="1172" spans="1:2" x14ac:dyDescent="0.25">
      <c r="A1172" s="79" t="s">
        <v>492</v>
      </c>
      <c r="B1172">
        <v>1</v>
      </c>
    </row>
    <row r="1173" spans="1:2" x14ac:dyDescent="0.25">
      <c r="A1173" s="81" t="s">
        <v>25</v>
      </c>
      <c r="B1173">
        <v>1</v>
      </c>
    </row>
    <row r="1174" spans="1:2" x14ac:dyDescent="0.25">
      <c r="A1174" s="79" t="s">
        <v>502</v>
      </c>
      <c r="B1174">
        <v>1</v>
      </c>
    </row>
    <row r="1175" spans="1:2" x14ac:dyDescent="0.25">
      <c r="A1175" s="81" t="s">
        <v>25</v>
      </c>
      <c r="B1175">
        <v>1</v>
      </c>
    </row>
    <row r="1176" spans="1:2" x14ac:dyDescent="0.25">
      <c r="A1176" s="79" t="s">
        <v>538</v>
      </c>
      <c r="B1176">
        <v>1</v>
      </c>
    </row>
    <row r="1177" spans="1:2" x14ac:dyDescent="0.25">
      <c r="A1177" s="81" t="s">
        <v>25</v>
      </c>
      <c r="B1177">
        <v>1</v>
      </c>
    </row>
    <row r="1178" spans="1:2" x14ac:dyDescent="0.25">
      <c r="A1178" s="79" t="s">
        <v>540</v>
      </c>
      <c r="B1178">
        <v>1</v>
      </c>
    </row>
    <row r="1179" spans="1:2" x14ac:dyDescent="0.25">
      <c r="A1179" s="81" t="s">
        <v>25</v>
      </c>
      <c r="B1179">
        <v>1</v>
      </c>
    </row>
    <row r="1180" spans="1:2" x14ac:dyDescent="0.25">
      <c r="A1180" s="79" t="s">
        <v>882</v>
      </c>
      <c r="B1180">
        <v>2</v>
      </c>
    </row>
    <row r="1181" spans="1:2" x14ac:dyDescent="0.25">
      <c r="A1181" s="81" t="s">
        <v>25</v>
      </c>
      <c r="B1181">
        <v>2</v>
      </c>
    </row>
    <row r="1182" spans="1:2" x14ac:dyDescent="0.25">
      <c r="A1182" s="79" t="s">
        <v>879</v>
      </c>
      <c r="B1182">
        <v>2</v>
      </c>
    </row>
    <row r="1183" spans="1:2" x14ac:dyDescent="0.25">
      <c r="A1183" s="81" t="s">
        <v>25</v>
      </c>
      <c r="B1183">
        <v>2</v>
      </c>
    </row>
    <row r="1184" spans="1:2" x14ac:dyDescent="0.25">
      <c r="A1184" s="79" t="s">
        <v>922</v>
      </c>
      <c r="B1184">
        <v>1</v>
      </c>
    </row>
    <row r="1185" spans="1:2" x14ac:dyDescent="0.25">
      <c r="A1185" s="81" t="s">
        <v>25</v>
      </c>
      <c r="B1185">
        <v>1</v>
      </c>
    </row>
    <row r="1186" spans="1:2" x14ac:dyDescent="0.25">
      <c r="A1186" s="45" t="s">
        <v>1064</v>
      </c>
      <c r="B1186">
        <v>6</v>
      </c>
    </row>
    <row r="1187" spans="1:2" x14ac:dyDescent="0.25">
      <c r="A1187" s="77" t="s">
        <v>22</v>
      </c>
      <c r="B1187">
        <v>6</v>
      </c>
    </row>
    <row r="1188" spans="1:2" x14ac:dyDescent="0.25">
      <c r="A1188" s="78" t="s">
        <v>23</v>
      </c>
      <c r="B1188">
        <v>6</v>
      </c>
    </row>
    <row r="1189" spans="1:2" x14ac:dyDescent="0.25">
      <c r="A1189" s="79" t="s">
        <v>182</v>
      </c>
      <c r="B1189">
        <v>1</v>
      </c>
    </row>
    <row r="1190" spans="1:2" x14ac:dyDescent="0.25">
      <c r="A1190" s="81" t="s">
        <v>25</v>
      </c>
      <c r="B1190">
        <v>1</v>
      </c>
    </row>
    <row r="1191" spans="1:2" x14ac:dyDescent="0.25">
      <c r="A1191" s="79" t="s">
        <v>984</v>
      </c>
      <c r="B1191">
        <v>1</v>
      </c>
    </row>
    <row r="1192" spans="1:2" x14ac:dyDescent="0.25">
      <c r="A1192" s="81" t="s">
        <v>25</v>
      </c>
      <c r="B1192">
        <v>1</v>
      </c>
    </row>
    <row r="1193" spans="1:2" x14ac:dyDescent="0.25">
      <c r="A1193" s="79" t="s">
        <v>996</v>
      </c>
      <c r="B1193">
        <v>1</v>
      </c>
    </row>
    <row r="1194" spans="1:2" x14ac:dyDescent="0.25">
      <c r="A1194" s="81" t="s">
        <v>25</v>
      </c>
      <c r="B1194">
        <v>1</v>
      </c>
    </row>
    <row r="1195" spans="1:2" x14ac:dyDescent="0.25">
      <c r="A1195" s="79" t="s">
        <v>995</v>
      </c>
      <c r="B1195">
        <v>1</v>
      </c>
    </row>
    <row r="1196" spans="1:2" x14ac:dyDescent="0.25">
      <c r="A1196" s="81" t="s">
        <v>25</v>
      </c>
      <c r="B1196">
        <v>1</v>
      </c>
    </row>
    <row r="1197" spans="1:2" x14ac:dyDescent="0.25">
      <c r="A1197" s="79" t="s">
        <v>1010</v>
      </c>
      <c r="B1197">
        <v>1</v>
      </c>
    </row>
    <row r="1198" spans="1:2" x14ac:dyDescent="0.25">
      <c r="A1198" s="81" t="s">
        <v>25</v>
      </c>
      <c r="B1198">
        <v>1</v>
      </c>
    </row>
    <row r="1199" spans="1:2" x14ac:dyDescent="0.25">
      <c r="A1199" s="79" t="s">
        <v>171</v>
      </c>
      <c r="B1199">
        <v>1</v>
      </c>
    </row>
    <row r="1200" spans="1:2" x14ac:dyDescent="0.25">
      <c r="A1200" s="81" t="s">
        <v>25</v>
      </c>
      <c r="B1200">
        <v>1</v>
      </c>
    </row>
    <row r="1201" spans="1:2" x14ac:dyDescent="0.25">
      <c r="A1201" s="45" t="s">
        <v>945</v>
      </c>
      <c r="B1201">
        <v>1</v>
      </c>
    </row>
    <row r="1202" spans="1:2" x14ac:dyDescent="0.25">
      <c r="A1202" s="77" t="s">
        <v>22</v>
      </c>
      <c r="B1202">
        <v>1</v>
      </c>
    </row>
    <row r="1203" spans="1:2" x14ac:dyDescent="0.25">
      <c r="A1203" s="78" t="s">
        <v>23</v>
      </c>
      <c r="B1203">
        <v>1</v>
      </c>
    </row>
    <row r="1204" spans="1:2" x14ac:dyDescent="0.25">
      <c r="A1204" s="79" t="s">
        <v>936</v>
      </c>
      <c r="B1204">
        <v>1</v>
      </c>
    </row>
    <row r="1205" spans="1:2" x14ac:dyDescent="0.25">
      <c r="A1205" s="81" t="s">
        <v>129</v>
      </c>
      <c r="B1205">
        <v>1</v>
      </c>
    </row>
    <row r="1206" spans="1:2" x14ac:dyDescent="0.25">
      <c r="A1206" s="45" t="s">
        <v>1065</v>
      </c>
      <c r="B1206">
        <v>6</v>
      </c>
    </row>
    <row r="1207" spans="1:2" x14ac:dyDescent="0.25">
      <c r="A1207" s="77" t="s">
        <v>22</v>
      </c>
      <c r="B1207">
        <v>6</v>
      </c>
    </row>
    <row r="1208" spans="1:2" x14ac:dyDescent="0.25">
      <c r="A1208" s="78" t="s">
        <v>23</v>
      </c>
      <c r="B1208">
        <v>6</v>
      </c>
    </row>
    <row r="1209" spans="1:2" x14ac:dyDescent="0.25">
      <c r="A1209" s="79" t="s">
        <v>40</v>
      </c>
      <c r="B1209">
        <v>2</v>
      </c>
    </row>
    <row r="1210" spans="1:2" x14ac:dyDescent="0.25">
      <c r="A1210" s="81" t="s">
        <v>25</v>
      </c>
      <c r="B1210">
        <v>2</v>
      </c>
    </row>
    <row r="1211" spans="1:2" x14ac:dyDescent="0.25">
      <c r="A1211" s="79" t="s">
        <v>42</v>
      </c>
      <c r="B1211">
        <v>1</v>
      </c>
    </row>
    <row r="1212" spans="1:2" x14ac:dyDescent="0.25">
      <c r="A1212" s="81" t="s">
        <v>25</v>
      </c>
      <c r="B1212">
        <v>1</v>
      </c>
    </row>
    <row r="1213" spans="1:2" x14ac:dyDescent="0.25">
      <c r="A1213" s="79" t="s">
        <v>57</v>
      </c>
      <c r="B1213">
        <v>1</v>
      </c>
    </row>
    <row r="1214" spans="1:2" x14ac:dyDescent="0.25">
      <c r="A1214" s="81" t="s">
        <v>25</v>
      </c>
      <c r="B1214">
        <v>1</v>
      </c>
    </row>
    <row r="1215" spans="1:2" x14ac:dyDescent="0.25">
      <c r="A1215" s="79" t="s">
        <v>43</v>
      </c>
      <c r="B1215">
        <v>1</v>
      </c>
    </row>
    <row r="1216" spans="1:2" x14ac:dyDescent="0.25">
      <c r="A1216" s="81" t="s">
        <v>25</v>
      </c>
      <c r="B1216">
        <v>1</v>
      </c>
    </row>
    <row r="1217" spans="1:2" x14ac:dyDescent="0.25">
      <c r="A1217" s="79" t="s">
        <v>551</v>
      </c>
      <c r="B1217">
        <v>1</v>
      </c>
    </row>
    <row r="1218" spans="1:2" x14ac:dyDescent="0.25">
      <c r="A1218" s="81" t="s">
        <v>25</v>
      </c>
      <c r="B1218">
        <v>1</v>
      </c>
    </row>
    <row r="1219" spans="1:2" x14ac:dyDescent="0.25">
      <c r="A1219" s="45" t="s">
        <v>322</v>
      </c>
      <c r="B1219">
        <v>1</v>
      </c>
    </row>
    <row r="1220" spans="1:2" x14ac:dyDescent="0.25">
      <c r="A1220" s="77" t="s">
        <v>22</v>
      </c>
      <c r="B1220">
        <v>1</v>
      </c>
    </row>
    <row r="1221" spans="1:2" x14ac:dyDescent="0.25">
      <c r="A1221" s="78" t="s">
        <v>23</v>
      </c>
      <c r="B1221">
        <v>1</v>
      </c>
    </row>
    <row r="1222" spans="1:2" x14ac:dyDescent="0.25">
      <c r="A1222" s="79" t="s">
        <v>240</v>
      </c>
      <c r="B1222">
        <v>1</v>
      </c>
    </row>
    <row r="1223" spans="1:2" x14ac:dyDescent="0.25">
      <c r="A1223" s="81" t="s">
        <v>129</v>
      </c>
      <c r="B1223">
        <v>1</v>
      </c>
    </row>
    <row r="1224" spans="1:2" x14ac:dyDescent="0.25">
      <c r="A1224" s="45" t="s">
        <v>324</v>
      </c>
      <c r="B1224">
        <v>1</v>
      </c>
    </row>
    <row r="1225" spans="1:2" x14ac:dyDescent="0.25">
      <c r="A1225" s="77" t="s">
        <v>22</v>
      </c>
      <c r="B1225">
        <v>1</v>
      </c>
    </row>
    <row r="1226" spans="1:2" x14ac:dyDescent="0.25">
      <c r="A1226" s="78" t="s">
        <v>23</v>
      </c>
      <c r="B1226">
        <v>1</v>
      </c>
    </row>
    <row r="1227" spans="1:2" x14ac:dyDescent="0.25">
      <c r="A1227" s="79" t="s">
        <v>312</v>
      </c>
      <c r="B1227">
        <v>1</v>
      </c>
    </row>
    <row r="1228" spans="1:2" x14ac:dyDescent="0.25">
      <c r="A1228" s="81" t="s">
        <v>129</v>
      </c>
      <c r="B1228">
        <v>1</v>
      </c>
    </row>
    <row r="1229" spans="1:2" x14ac:dyDescent="0.25">
      <c r="A1229" s="45" t="s">
        <v>325</v>
      </c>
      <c r="B1229">
        <v>21</v>
      </c>
    </row>
    <row r="1230" spans="1:2" x14ac:dyDescent="0.25">
      <c r="A1230" s="77" t="s">
        <v>22</v>
      </c>
      <c r="B1230">
        <v>21</v>
      </c>
    </row>
    <row r="1231" spans="1:2" x14ac:dyDescent="0.25">
      <c r="A1231" s="78" t="s">
        <v>23</v>
      </c>
      <c r="B1231">
        <v>21</v>
      </c>
    </row>
    <row r="1232" spans="1:2" x14ac:dyDescent="0.25">
      <c r="A1232" s="79" t="s">
        <v>210</v>
      </c>
      <c r="B1232">
        <v>1</v>
      </c>
    </row>
    <row r="1233" spans="1:2" x14ac:dyDescent="0.25">
      <c r="A1233" s="81" t="s">
        <v>61</v>
      </c>
      <c r="B1233">
        <v>1</v>
      </c>
    </row>
    <row r="1234" spans="1:2" x14ac:dyDescent="0.25">
      <c r="A1234" s="79" t="s">
        <v>199</v>
      </c>
      <c r="B1234">
        <v>1</v>
      </c>
    </row>
    <row r="1235" spans="1:2" x14ac:dyDescent="0.25">
      <c r="A1235" s="81" t="s">
        <v>61</v>
      </c>
      <c r="B1235">
        <v>1</v>
      </c>
    </row>
    <row r="1236" spans="1:2" x14ac:dyDescent="0.25">
      <c r="A1236" s="79" t="s">
        <v>206</v>
      </c>
      <c r="B1236">
        <v>6</v>
      </c>
    </row>
    <row r="1237" spans="1:2" x14ac:dyDescent="0.25">
      <c r="A1237" s="81" t="s">
        <v>61</v>
      </c>
      <c r="B1237">
        <v>6</v>
      </c>
    </row>
    <row r="1238" spans="1:2" x14ac:dyDescent="0.25">
      <c r="A1238" s="79" t="s">
        <v>201</v>
      </c>
      <c r="B1238">
        <v>1</v>
      </c>
    </row>
    <row r="1239" spans="1:2" x14ac:dyDescent="0.25">
      <c r="A1239" s="81" t="s">
        <v>61</v>
      </c>
      <c r="B1239">
        <v>1</v>
      </c>
    </row>
    <row r="1240" spans="1:2" x14ac:dyDescent="0.25">
      <c r="A1240" s="79" t="s">
        <v>176</v>
      </c>
      <c r="B1240">
        <v>2</v>
      </c>
    </row>
    <row r="1241" spans="1:2" x14ac:dyDescent="0.25">
      <c r="A1241" s="81" t="s">
        <v>61</v>
      </c>
      <c r="B1241">
        <v>2</v>
      </c>
    </row>
    <row r="1242" spans="1:2" x14ac:dyDescent="0.25">
      <c r="A1242" s="79" t="s">
        <v>289</v>
      </c>
      <c r="B1242">
        <v>1</v>
      </c>
    </row>
    <row r="1243" spans="1:2" x14ac:dyDescent="0.25">
      <c r="A1243" s="81" t="s">
        <v>142</v>
      </c>
      <c r="B1243">
        <v>1</v>
      </c>
    </row>
    <row r="1244" spans="1:2" x14ac:dyDescent="0.25">
      <c r="A1244" s="79" t="s">
        <v>273</v>
      </c>
      <c r="B1244">
        <v>1</v>
      </c>
    </row>
    <row r="1245" spans="1:2" x14ac:dyDescent="0.25">
      <c r="A1245" s="81" t="s">
        <v>142</v>
      </c>
      <c r="B1245">
        <v>1</v>
      </c>
    </row>
    <row r="1246" spans="1:2" x14ac:dyDescent="0.25">
      <c r="A1246" s="79" t="s">
        <v>260</v>
      </c>
      <c r="B1246">
        <v>1</v>
      </c>
    </row>
    <row r="1247" spans="1:2" x14ac:dyDescent="0.25">
      <c r="A1247" s="81" t="s">
        <v>142</v>
      </c>
      <c r="B1247">
        <v>1</v>
      </c>
    </row>
    <row r="1248" spans="1:2" x14ac:dyDescent="0.25">
      <c r="A1248" s="79" t="s">
        <v>251</v>
      </c>
      <c r="B1248">
        <v>1</v>
      </c>
    </row>
    <row r="1249" spans="1:2" x14ac:dyDescent="0.25">
      <c r="A1249" s="81" t="s">
        <v>142</v>
      </c>
      <c r="B1249">
        <v>1</v>
      </c>
    </row>
    <row r="1250" spans="1:2" x14ac:dyDescent="0.25">
      <c r="A1250" s="79" t="s">
        <v>183</v>
      </c>
      <c r="B1250">
        <v>1</v>
      </c>
    </row>
    <row r="1251" spans="1:2" x14ac:dyDescent="0.25">
      <c r="A1251" s="81" t="s">
        <v>61</v>
      </c>
      <c r="B1251">
        <v>1</v>
      </c>
    </row>
    <row r="1252" spans="1:2" x14ac:dyDescent="0.25">
      <c r="A1252" s="79" t="s">
        <v>180</v>
      </c>
      <c r="B1252">
        <v>5</v>
      </c>
    </row>
    <row r="1253" spans="1:2" x14ac:dyDescent="0.25">
      <c r="A1253" s="81" t="s">
        <v>61</v>
      </c>
      <c r="B1253">
        <v>5</v>
      </c>
    </row>
    <row r="1254" spans="1:2" x14ac:dyDescent="0.25">
      <c r="A1254" s="45" t="s">
        <v>625</v>
      </c>
      <c r="B1254">
        <v>3</v>
      </c>
    </row>
    <row r="1255" spans="1:2" x14ac:dyDescent="0.25">
      <c r="A1255" s="77" t="s">
        <v>619</v>
      </c>
      <c r="B1255">
        <v>3</v>
      </c>
    </row>
    <row r="1256" spans="1:2" x14ac:dyDescent="0.25">
      <c r="A1256" s="78" t="s">
        <v>620</v>
      </c>
      <c r="B1256">
        <v>3</v>
      </c>
    </row>
    <row r="1257" spans="1:2" x14ac:dyDescent="0.25">
      <c r="A1257" s="79" t="s">
        <v>199</v>
      </c>
      <c r="B1257">
        <v>1</v>
      </c>
    </row>
    <row r="1258" spans="1:2" x14ac:dyDescent="0.25">
      <c r="A1258" s="81" t="s">
        <v>142</v>
      </c>
      <c r="B1258">
        <v>1</v>
      </c>
    </row>
    <row r="1259" spans="1:2" x14ac:dyDescent="0.25">
      <c r="A1259" s="79" t="s">
        <v>201</v>
      </c>
      <c r="B1259">
        <v>1</v>
      </c>
    </row>
    <row r="1260" spans="1:2" x14ac:dyDescent="0.25">
      <c r="A1260" s="81" t="s">
        <v>142</v>
      </c>
      <c r="B1260">
        <v>1</v>
      </c>
    </row>
    <row r="1261" spans="1:2" x14ac:dyDescent="0.25">
      <c r="A1261" s="79" t="s">
        <v>176</v>
      </c>
      <c r="B1261">
        <v>1</v>
      </c>
    </row>
    <row r="1262" spans="1:2" x14ac:dyDescent="0.25">
      <c r="A1262" s="81" t="s">
        <v>142</v>
      </c>
      <c r="B1262">
        <v>1</v>
      </c>
    </row>
    <row r="1263" spans="1:2" x14ac:dyDescent="0.25">
      <c r="A1263" s="45" t="s">
        <v>155</v>
      </c>
      <c r="B1263">
        <v>3</v>
      </c>
    </row>
    <row r="1264" spans="1:2" x14ac:dyDescent="0.25">
      <c r="A1264" s="77" t="s">
        <v>22</v>
      </c>
      <c r="B1264">
        <v>3</v>
      </c>
    </row>
    <row r="1265" spans="1:2" x14ac:dyDescent="0.25">
      <c r="A1265" s="78" t="s">
        <v>23</v>
      </c>
      <c r="B1265">
        <v>3</v>
      </c>
    </row>
    <row r="1266" spans="1:2" x14ac:dyDescent="0.25">
      <c r="A1266" s="79" t="s">
        <v>24</v>
      </c>
      <c r="B1266">
        <v>1</v>
      </c>
    </row>
    <row r="1267" spans="1:2" x14ac:dyDescent="0.25">
      <c r="A1267" s="81" t="s">
        <v>129</v>
      </c>
      <c r="B1267">
        <v>1</v>
      </c>
    </row>
    <row r="1268" spans="1:2" x14ac:dyDescent="0.25">
      <c r="A1268" s="79" t="s">
        <v>140</v>
      </c>
      <c r="B1268">
        <v>1</v>
      </c>
    </row>
    <row r="1269" spans="1:2" x14ac:dyDescent="0.25">
      <c r="A1269" s="81" t="s">
        <v>129</v>
      </c>
      <c r="B1269">
        <v>1</v>
      </c>
    </row>
    <row r="1270" spans="1:2" x14ac:dyDescent="0.25">
      <c r="A1270" s="79" t="s">
        <v>472</v>
      </c>
      <c r="B1270">
        <v>1</v>
      </c>
    </row>
    <row r="1271" spans="1:2" x14ac:dyDescent="0.25">
      <c r="A1271" s="81" t="s">
        <v>129</v>
      </c>
      <c r="B1271">
        <v>1</v>
      </c>
    </row>
    <row r="1272" spans="1:2" x14ac:dyDescent="0.25">
      <c r="A1272" s="45" t="s">
        <v>822</v>
      </c>
      <c r="B1272">
        <v>11</v>
      </c>
    </row>
    <row r="1273" spans="1:2" x14ac:dyDescent="0.25">
      <c r="A1273" s="77" t="s">
        <v>22</v>
      </c>
      <c r="B1273">
        <v>11</v>
      </c>
    </row>
    <row r="1274" spans="1:2" x14ac:dyDescent="0.25">
      <c r="A1274" s="78" t="s">
        <v>23</v>
      </c>
      <c r="B1274">
        <v>11</v>
      </c>
    </row>
    <row r="1275" spans="1:2" x14ac:dyDescent="0.25">
      <c r="A1275" s="79" t="s">
        <v>812</v>
      </c>
      <c r="B1275">
        <v>2</v>
      </c>
    </row>
    <row r="1276" spans="1:2" x14ac:dyDescent="0.25">
      <c r="A1276" s="81" t="s">
        <v>129</v>
      </c>
      <c r="B1276">
        <v>2</v>
      </c>
    </row>
    <row r="1277" spans="1:2" x14ac:dyDescent="0.25">
      <c r="A1277" s="79" t="s">
        <v>804</v>
      </c>
      <c r="B1277">
        <v>1</v>
      </c>
    </row>
    <row r="1278" spans="1:2" x14ac:dyDescent="0.25">
      <c r="A1278" s="81" t="s">
        <v>129</v>
      </c>
      <c r="B1278">
        <v>1</v>
      </c>
    </row>
    <row r="1279" spans="1:2" x14ac:dyDescent="0.25">
      <c r="A1279" s="79" t="s">
        <v>818</v>
      </c>
      <c r="B1279">
        <v>1</v>
      </c>
    </row>
    <row r="1280" spans="1:2" x14ac:dyDescent="0.25">
      <c r="A1280" s="81" t="s">
        <v>129</v>
      </c>
      <c r="B1280">
        <v>1</v>
      </c>
    </row>
    <row r="1281" spans="1:2" x14ac:dyDescent="0.25">
      <c r="A1281" s="79" t="s">
        <v>854</v>
      </c>
      <c r="B1281">
        <v>1</v>
      </c>
    </row>
    <row r="1282" spans="1:2" x14ac:dyDescent="0.25">
      <c r="A1282" s="81" t="s">
        <v>129</v>
      </c>
      <c r="B1282">
        <v>1</v>
      </c>
    </row>
    <row r="1283" spans="1:2" x14ac:dyDescent="0.25">
      <c r="A1283" s="79" t="s">
        <v>807</v>
      </c>
      <c r="B1283">
        <v>1</v>
      </c>
    </row>
    <row r="1284" spans="1:2" x14ac:dyDescent="0.25">
      <c r="A1284" s="81" t="s">
        <v>129</v>
      </c>
      <c r="B1284">
        <v>1</v>
      </c>
    </row>
    <row r="1285" spans="1:2" x14ac:dyDescent="0.25">
      <c r="A1285" s="79" t="s">
        <v>934</v>
      </c>
      <c r="B1285">
        <v>2</v>
      </c>
    </row>
    <row r="1286" spans="1:2" x14ac:dyDescent="0.25">
      <c r="A1286" s="81" t="s">
        <v>129</v>
      </c>
      <c r="B1286">
        <v>2</v>
      </c>
    </row>
    <row r="1287" spans="1:2" x14ac:dyDescent="0.25">
      <c r="A1287" s="79" t="s">
        <v>940</v>
      </c>
      <c r="B1287">
        <v>1</v>
      </c>
    </row>
    <row r="1288" spans="1:2" x14ac:dyDescent="0.25">
      <c r="A1288" s="81" t="s">
        <v>129</v>
      </c>
      <c r="B1288">
        <v>1</v>
      </c>
    </row>
    <row r="1289" spans="1:2" x14ac:dyDescent="0.25">
      <c r="A1289" s="79" t="s">
        <v>978</v>
      </c>
      <c r="B1289">
        <v>1</v>
      </c>
    </row>
    <row r="1290" spans="1:2" x14ac:dyDescent="0.25">
      <c r="A1290" s="81" t="s">
        <v>129</v>
      </c>
      <c r="B1290">
        <v>1</v>
      </c>
    </row>
    <row r="1291" spans="1:2" x14ac:dyDescent="0.25">
      <c r="A1291" s="79" t="s">
        <v>930</v>
      </c>
      <c r="B1291">
        <v>1</v>
      </c>
    </row>
    <row r="1292" spans="1:2" x14ac:dyDescent="0.25">
      <c r="A1292" s="81" t="s">
        <v>129</v>
      </c>
      <c r="B1292">
        <v>1</v>
      </c>
    </row>
    <row r="1293" spans="1:2" x14ac:dyDescent="0.25">
      <c r="A1293" s="45" t="s">
        <v>1066</v>
      </c>
      <c r="B1293">
        <v>13</v>
      </c>
    </row>
    <row r="1294" spans="1:2" x14ac:dyDescent="0.25">
      <c r="A1294" s="77" t="s">
        <v>22</v>
      </c>
      <c r="B1294">
        <v>13</v>
      </c>
    </row>
    <row r="1295" spans="1:2" x14ac:dyDescent="0.25">
      <c r="A1295" s="78" t="s">
        <v>23</v>
      </c>
      <c r="B1295">
        <v>13</v>
      </c>
    </row>
    <row r="1296" spans="1:2" x14ac:dyDescent="0.25">
      <c r="A1296" s="79" t="s">
        <v>464</v>
      </c>
      <c r="B1296">
        <v>1</v>
      </c>
    </row>
    <row r="1297" spans="1:2" x14ac:dyDescent="0.25">
      <c r="A1297" s="81" t="s">
        <v>25</v>
      </c>
      <c r="B1297">
        <v>1</v>
      </c>
    </row>
    <row r="1298" spans="1:2" x14ac:dyDescent="0.25">
      <c r="A1298" s="79" t="s">
        <v>783</v>
      </c>
      <c r="B1298">
        <v>1</v>
      </c>
    </row>
    <row r="1299" spans="1:2" x14ac:dyDescent="0.25">
      <c r="A1299" s="81" t="s">
        <v>25</v>
      </c>
      <c r="B1299">
        <v>1</v>
      </c>
    </row>
    <row r="1300" spans="1:2" x14ac:dyDescent="0.25">
      <c r="A1300" s="79" t="s">
        <v>782</v>
      </c>
      <c r="B1300">
        <v>1</v>
      </c>
    </row>
    <row r="1301" spans="1:2" x14ac:dyDescent="0.25">
      <c r="A1301" s="81" t="s">
        <v>25</v>
      </c>
      <c r="B1301">
        <v>1</v>
      </c>
    </row>
    <row r="1302" spans="1:2" x14ac:dyDescent="0.25">
      <c r="A1302" s="79" t="s">
        <v>793</v>
      </c>
      <c r="B1302">
        <v>1</v>
      </c>
    </row>
    <row r="1303" spans="1:2" x14ac:dyDescent="0.25">
      <c r="A1303" s="81" t="s">
        <v>25</v>
      </c>
      <c r="B1303">
        <v>1</v>
      </c>
    </row>
    <row r="1304" spans="1:2" x14ac:dyDescent="0.25">
      <c r="A1304" s="79" t="s">
        <v>493</v>
      </c>
      <c r="B1304">
        <v>1</v>
      </c>
    </row>
    <row r="1305" spans="1:2" x14ac:dyDescent="0.25">
      <c r="A1305" s="81" t="s">
        <v>25</v>
      </c>
      <c r="B1305">
        <v>1</v>
      </c>
    </row>
    <row r="1306" spans="1:2" x14ac:dyDescent="0.25">
      <c r="A1306" s="79" t="s">
        <v>492</v>
      </c>
      <c r="B1306">
        <v>1</v>
      </c>
    </row>
    <row r="1307" spans="1:2" x14ac:dyDescent="0.25">
      <c r="A1307" s="81" t="s">
        <v>25</v>
      </c>
      <c r="B1307">
        <v>1</v>
      </c>
    </row>
    <row r="1308" spans="1:2" x14ac:dyDescent="0.25">
      <c r="A1308" s="79" t="s">
        <v>502</v>
      </c>
      <c r="B1308">
        <v>1</v>
      </c>
    </row>
    <row r="1309" spans="1:2" x14ac:dyDescent="0.25">
      <c r="A1309" s="81" t="s">
        <v>25</v>
      </c>
      <c r="B1309">
        <v>1</v>
      </c>
    </row>
    <row r="1310" spans="1:2" x14ac:dyDescent="0.25">
      <c r="A1310" s="79" t="s">
        <v>538</v>
      </c>
      <c r="B1310">
        <v>1</v>
      </c>
    </row>
    <row r="1311" spans="1:2" x14ac:dyDescent="0.25">
      <c r="A1311" s="81" t="s">
        <v>25</v>
      </c>
      <c r="B1311">
        <v>1</v>
      </c>
    </row>
    <row r="1312" spans="1:2" x14ac:dyDescent="0.25">
      <c r="A1312" s="79" t="s">
        <v>882</v>
      </c>
      <c r="B1312">
        <v>2</v>
      </c>
    </row>
    <row r="1313" spans="1:2" x14ac:dyDescent="0.25">
      <c r="A1313" s="81" t="s">
        <v>25</v>
      </c>
      <c r="B1313">
        <v>2</v>
      </c>
    </row>
    <row r="1314" spans="1:2" x14ac:dyDescent="0.25">
      <c r="A1314" s="79" t="s">
        <v>879</v>
      </c>
      <c r="B1314">
        <v>2</v>
      </c>
    </row>
    <row r="1315" spans="1:2" x14ac:dyDescent="0.25">
      <c r="A1315" s="81" t="s">
        <v>25</v>
      </c>
      <c r="B1315">
        <v>2</v>
      </c>
    </row>
    <row r="1316" spans="1:2" x14ac:dyDescent="0.25">
      <c r="A1316" s="79" t="s">
        <v>922</v>
      </c>
      <c r="B1316">
        <v>1</v>
      </c>
    </row>
    <row r="1317" spans="1:2" x14ac:dyDescent="0.25">
      <c r="A1317" s="81" t="s">
        <v>25</v>
      </c>
      <c r="B1317">
        <v>1</v>
      </c>
    </row>
    <row r="1318" spans="1:2" x14ac:dyDescent="0.25">
      <c r="A1318" s="45" t="s">
        <v>1067</v>
      </c>
      <c r="B1318">
        <v>8</v>
      </c>
    </row>
    <row r="1319" spans="1:2" x14ac:dyDescent="0.25">
      <c r="A1319" s="77" t="s">
        <v>22</v>
      </c>
      <c r="B1319">
        <v>8</v>
      </c>
    </row>
    <row r="1320" spans="1:2" x14ac:dyDescent="0.25">
      <c r="A1320" s="78" t="s">
        <v>23</v>
      </c>
      <c r="B1320">
        <v>8</v>
      </c>
    </row>
    <row r="1321" spans="1:2" x14ac:dyDescent="0.25">
      <c r="A1321" s="79" t="s">
        <v>182</v>
      </c>
      <c r="B1321">
        <v>2</v>
      </c>
    </row>
    <row r="1322" spans="1:2" x14ac:dyDescent="0.25">
      <c r="A1322" s="81" t="s">
        <v>25</v>
      </c>
      <c r="B1322">
        <v>2</v>
      </c>
    </row>
    <row r="1323" spans="1:2" x14ac:dyDescent="0.25">
      <c r="A1323" s="79" t="s">
        <v>984</v>
      </c>
      <c r="B1323">
        <v>1</v>
      </c>
    </row>
    <row r="1324" spans="1:2" x14ac:dyDescent="0.25">
      <c r="A1324" s="81" t="s">
        <v>25</v>
      </c>
      <c r="B1324">
        <v>1</v>
      </c>
    </row>
    <row r="1325" spans="1:2" x14ac:dyDescent="0.25">
      <c r="A1325" s="79" t="s">
        <v>996</v>
      </c>
      <c r="B1325">
        <v>1</v>
      </c>
    </row>
    <row r="1326" spans="1:2" x14ac:dyDescent="0.25">
      <c r="A1326" s="81" t="s">
        <v>25</v>
      </c>
      <c r="B1326">
        <v>1</v>
      </c>
    </row>
    <row r="1327" spans="1:2" x14ac:dyDescent="0.25">
      <c r="A1327" s="79" t="s">
        <v>995</v>
      </c>
      <c r="B1327">
        <v>1</v>
      </c>
    </row>
    <row r="1328" spans="1:2" x14ac:dyDescent="0.25">
      <c r="A1328" s="81" t="s">
        <v>25</v>
      </c>
      <c r="B1328">
        <v>1</v>
      </c>
    </row>
    <row r="1329" spans="1:2" x14ac:dyDescent="0.25">
      <c r="A1329" s="79" t="s">
        <v>1010</v>
      </c>
      <c r="B1329">
        <v>1</v>
      </c>
    </row>
    <row r="1330" spans="1:2" x14ac:dyDescent="0.25">
      <c r="A1330" s="81" t="s">
        <v>25</v>
      </c>
      <c r="B1330">
        <v>1</v>
      </c>
    </row>
    <row r="1331" spans="1:2" x14ac:dyDescent="0.25">
      <c r="A1331" s="79" t="s">
        <v>171</v>
      </c>
      <c r="B1331">
        <v>2</v>
      </c>
    </row>
    <row r="1332" spans="1:2" x14ac:dyDescent="0.25">
      <c r="A1332" s="81" t="s">
        <v>25</v>
      </c>
      <c r="B1332">
        <v>2</v>
      </c>
    </row>
    <row r="1333" spans="1:2" x14ac:dyDescent="0.25">
      <c r="A1333" s="45" t="s">
        <v>946</v>
      </c>
      <c r="B1333">
        <v>1</v>
      </c>
    </row>
    <row r="1334" spans="1:2" x14ac:dyDescent="0.25">
      <c r="A1334" s="77" t="s">
        <v>22</v>
      </c>
      <c r="B1334">
        <v>1</v>
      </c>
    </row>
    <row r="1335" spans="1:2" x14ac:dyDescent="0.25">
      <c r="A1335" s="78" t="s">
        <v>23</v>
      </c>
      <c r="B1335">
        <v>1</v>
      </c>
    </row>
    <row r="1336" spans="1:2" x14ac:dyDescent="0.25">
      <c r="A1336" s="79" t="s">
        <v>936</v>
      </c>
      <c r="B1336">
        <v>1</v>
      </c>
    </row>
    <row r="1337" spans="1:2" x14ac:dyDescent="0.25">
      <c r="A1337" s="81" t="s">
        <v>129</v>
      </c>
      <c r="B1337">
        <v>1</v>
      </c>
    </row>
    <row r="1338" spans="1:2" x14ac:dyDescent="0.25">
      <c r="A1338" s="45" t="s">
        <v>1068</v>
      </c>
      <c r="B1338">
        <v>6</v>
      </c>
    </row>
    <row r="1339" spans="1:2" x14ac:dyDescent="0.25">
      <c r="A1339" s="77" t="s">
        <v>22</v>
      </c>
      <c r="B1339">
        <v>6</v>
      </c>
    </row>
    <row r="1340" spans="1:2" x14ac:dyDescent="0.25">
      <c r="A1340" s="78" t="s">
        <v>23</v>
      </c>
      <c r="B1340">
        <v>6</v>
      </c>
    </row>
    <row r="1341" spans="1:2" x14ac:dyDescent="0.25">
      <c r="A1341" s="79" t="s">
        <v>40</v>
      </c>
      <c r="B1341">
        <v>2</v>
      </c>
    </row>
    <row r="1342" spans="1:2" x14ac:dyDescent="0.25">
      <c r="A1342" s="81" t="s">
        <v>25</v>
      </c>
      <c r="B1342">
        <v>2</v>
      </c>
    </row>
    <row r="1343" spans="1:2" x14ac:dyDescent="0.25">
      <c r="A1343" s="79" t="s">
        <v>42</v>
      </c>
      <c r="B1343">
        <v>1</v>
      </c>
    </row>
    <row r="1344" spans="1:2" x14ac:dyDescent="0.25">
      <c r="A1344" s="81" t="s">
        <v>25</v>
      </c>
      <c r="B1344">
        <v>1</v>
      </c>
    </row>
    <row r="1345" spans="1:2" x14ac:dyDescent="0.25">
      <c r="A1345" s="79" t="s">
        <v>57</v>
      </c>
      <c r="B1345">
        <v>1</v>
      </c>
    </row>
    <row r="1346" spans="1:2" x14ac:dyDescent="0.25">
      <c r="A1346" s="81" t="s">
        <v>25</v>
      </c>
      <c r="B1346">
        <v>1</v>
      </c>
    </row>
    <row r="1347" spans="1:2" x14ac:dyDescent="0.25">
      <c r="A1347" s="79" t="s">
        <v>43</v>
      </c>
      <c r="B1347">
        <v>1</v>
      </c>
    </row>
    <row r="1348" spans="1:2" x14ac:dyDescent="0.25">
      <c r="A1348" s="81" t="s">
        <v>25</v>
      </c>
      <c r="B1348">
        <v>1</v>
      </c>
    </row>
    <row r="1349" spans="1:2" x14ac:dyDescent="0.25">
      <c r="A1349" s="79" t="s">
        <v>551</v>
      </c>
      <c r="B1349">
        <v>1</v>
      </c>
    </row>
    <row r="1350" spans="1:2" x14ac:dyDescent="0.25">
      <c r="A1350" s="81" t="s">
        <v>25</v>
      </c>
      <c r="B1350">
        <v>1</v>
      </c>
    </row>
    <row r="1351" spans="1:2" x14ac:dyDescent="0.25">
      <c r="A1351" s="45" t="s">
        <v>329</v>
      </c>
      <c r="B1351">
        <v>2</v>
      </c>
    </row>
    <row r="1352" spans="1:2" x14ac:dyDescent="0.25">
      <c r="A1352" s="77" t="s">
        <v>22</v>
      </c>
      <c r="B1352">
        <v>2</v>
      </c>
    </row>
    <row r="1353" spans="1:2" x14ac:dyDescent="0.25">
      <c r="A1353" s="78" t="s">
        <v>23</v>
      </c>
      <c r="B1353">
        <v>2</v>
      </c>
    </row>
    <row r="1354" spans="1:2" x14ac:dyDescent="0.25">
      <c r="A1354" s="79" t="s">
        <v>240</v>
      </c>
      <c r="B1354">
        <v>2</v>
      </c>
    </row>
    <row r="1355" spans="1:2" x14ac:dyDescent="0.25">
      <c r="A1355" s="81" t="s">
        <v>129</v>
      </c>
      <c r="B1355">
        <v>2</v>
      </c>
    </row>
    <row r="1356" spans="1:2" x14ac:dyDescent="0.25">
      <c r="A1356" s="45" t="s">
        <v>1069</v>
      </c>
      <c r="B1356">
        <v>1</v>
      </c>
    </row>
    <row r="1357" spans="1:2" x14ac:dyDescent="0.25">
      <c r="A1357" s="77" t="s">
        <v>22</v>
      </c>
      <c r="B1357">
        <v>1</v>
      </c>
    </row>
    <row r="1358" spans="1:2" x14ac:dyDescent="0.25">
      <c r="A1358" s="78" t="s">
        <v>23</v>
      </c>
      <c r="B1358">
        <v>1</v>
      </c>
    </row>
    <row r="1359" spans="1:2" x14ac:dyDescent="0.25">
      <c r="A1359" s="79" t="s">
        <v>206</v>
      </c>
      <c r="B1359">
        <v>1</v>
      </c>
    </row>
    <row r="1360" spans="1:2" x14ac:dyDescent="0.25">
      <c r="A1360" s="81" t="s">
        <v>61</v>
      </c>
      <c r="B1360">
        <v>1</v>
      </c>
    </row>
    <row r="1361" spans="1:2" x14ac:dyDescent="0.25">
      <c r="A1361" s="45" t="s">
        <v>332</v>
      </c>
      <c r="B1361">
        <v>1</v>
      </c>
    </row>
    <row r="1362" spans="1:2" x14ac:dyDescent="0.25">
      <c r="A1362" s="77" t="s">
        <v>22</v>
      </c>
      <c r="B1362">
        <v>1</v>
      </c>
    </row>
    <row r="1363" spans="1:2" x14ac:dyDescent="0.25">
      <c r="A1363" s="78" t="s">
        <v>23</v>
      </c>
      <c r="B1363">
        <v>1</v>
      </c>
    </row>
    <row r="1364" spans="1:2" x14ac:dyDescent="0.25">
      <c r="A1364" s="79" t="s">
        <v>330</v>
      </c>
      <c r="B1364">
        <v>1</v>
      </c>
    </row>
    <row r="1365" spans="1:2" x14ac:dyDescent="0.25">
      <c r="A1365" s="81" t="s">
        <v>129</v>
      </c>
      <c r="B1365">
        <v>1</v>
      </c>
    </row>
    <row r="1366" spans="1:2" x14ac:dyDescent="0.25">
      <c r="A1366" s="45" t="s">
        <v>1070</v>
      </c>
      <c r="B1366">
        <v>1</v>
      </c>
    </row>
    <row r="1367" spans="1:2" x14ac:dyDescent="0.25">
      <c r="A1367" s="77" t="s">
        <v>22</v>
      </c>
      <c r="B1367">
        <v>1</v>
      </c>
    </row>
    <row r="1368" spans="1:2" x14ac:dyDescent="0.25">
      <c r="A1368" s="78" t="s">
        <v>23</v>
      </c>
      <c r="B1368">
        <v>1</v>
      </c>
    </row>
    <row r="1369" spans="1:2" x14ac:dyDescent="0.25">
      <c r="A1369" s="79" t="s">
        <v>216</v>
      </c>
      <c r="B1369">
        <v>1</v>
      </c>
    </row>
    <row r="1370" spans="1:2" x14ac:dyDescent="0.25">
      <c r="A1370" s="81" t="s">
        <v>25</v>
      </c>
      <c r="B1370">
        <v>1</v>
      </c>
    </row>
    <row r="1371" spans="1:2" x14ac:dyDescent="0.25">
      <c r="A1371" s="45" t="s">
        <v>334</v>
      </c>
      <c r="B1371">
        <v>2</v>
      </c>
    </row>
    <row r="1372" spans="1:2" x14ac:dyDescent="0.25">
      <c r="A1372" s="77" t="s">
        <v>22</v>
      </c>
      <c r="B1372">
        <v>2</v>
      </c>
    </row>
    <row r="1373" spans="1:2" x14ac:dyDescent="0.25">
      <c r="A1373" s="78" t="s">
        <v>23</v>
      </c>
      <c r="B1373">
        <v>2</v>
      </c>
    </row>
    <row r="1374" spans="1:2" x14ac:dyDescent="0.25">
      <c r="A1374" s="79" t="s">
        <v>219</v>
      </c>
      <c r="B1374">
        <v>1</v>
      </c>
    </row>
    <row r="1375" spans="1:2" x14ac:dyDescent="0.25">
      <c r="A1375" s="81" t="s">
        <v>25</v>
      </c>
      <c r="B1375">
        <v>1</v>
      </c>
    </row>
    <row r="1376" spans="1:2" x14ac:dyDescent="0.25">
      <c r="A1376" s="79" t="s">
        <v>330</v>
      </c>
      <c r="B1376">
        <v>1</v>
      </c>
    </row>
    <row r="1377" spans="1:2" x14ac:dyDescent="0.25">
      <c r="A1377" s="81" t="s">
        <v>129</v>
      </c>
      <c r="B1377">
        <v>1</v>
      </c>
    </row>
    <row r="1378" spans="1:2" x14ac:dyDescent="0.25">
      <c r="A1378" s="45" t="s">
        <v>335</v>
      </c>
      <c r="B1378">
        <v>8</v>
      </c>
    </row>
    <row r="1379" spans="1:2" x14ac:dyDescent="0.25">
      <c r="A1379" s="77" t="s">
        <v>22</v>
      </c>
      <c r="B1379">
        <v>7</v>
      </c>
    </row>
    <row r="1380" spans="1:2" x14ac:dyDescent="0.25">
      <c r="A1380" s="78" t="s">
        <v>631</v>
      </c>
      <c r="B1380">
        <v>3</v>
      </c>
    </row>
    <row r="1381" spans="1:2" x14ac:dyDescent="0.25">
      <c r="A1381" s="79" t="s">
        <v>176</v>
      </c>
      <c r="B1381">
        <v>1</v>
      </c>
    </row>
    <row r="1382" spans="1:2" x14ac:dyDescent="0.25">
      <c r="A1382" s="81" t="s">
        <v>129</v>
      </c>
      <c r="B1382">
        <v>1</v>
      </c>
    </row>
    <row r="1383" spans="1:2" x14ac:dyDescent="0.25">
      <c r="A1383" s="79" t="s">
        <v>649</v>
      </c>
      <c r="B1383">
        <v>1</v>
      </c>
    </row>
    <row r="1384" spans="1:2" x14ac:dyDescent="0.25">
      <c r="A1384" s="81" t="s">
        <v>129</v>
      </c>
      <c r="B1384">
        <v>1</v>
      </c>
    </row>
    <row r="1385" spans="1:2" x14ac:dyDescent="0.25">
      <c r="A1385" s="79" t="s">
        <v>632</v>
      </c>
      <c r="B1385">
        <v>1</v>
      </c>
    </row>
    <row r="1386" spans="1:2" x14ac:dyDescent="0.25">
      <c r="A1386" s="81" t="s">
        <v>129</v>
      </c>
      <c r="B1386">
        <v>1</v>
      </c>
    </row>
    <row r="1387" spans="1:2" x14ac:dyDescent="0.25">
      <c r="A1387" s="78" t="s">
        <v>23</v>
      </c>
      <c r="B1387">
        <v>4</v>
      </c>
    </row>
    <row r="1388" spans="1:2" x14ac:dyDescent="0.25">
      <c r="A1388" s="79" t="s">
        <v>176</v>
      </c>
      <c r="B1388">
        <v>1</v>
      </c>
    </row>
    <row r="1389" spans="1:2" x14ac:dyDescent="0.25">
      <c r="A1389" s="81" t="s">
        <v>25</v>
      </c>
      <c r="B1389">
        <v>1</v>
      </c>
    </row>
    <row r="1390" spans="1:2" x14ac:dyDescent="0.25">
      <c r="A1390" s="79" t="s">
        <v>182</v>
      </c>
      <c r="B1390">
        <v>1</v>
      </c>
    </row>
    <row r="1391" spans="1:2" x14ac:dyDescent="0.25">
      <c r="A1391" s="81" t="s">
        <v>25</v>
      </c>
      <c r="B1391">
        <v>1</v>
      </c>
    </row>
    <row r="1392" spans="1:2" x14ac:dyDescent="0.25">
      <c r="A1392" s="79" t="s">
        <v>171</v>
      </c>
      <c r="B1392">
        <v>1</v>
      </c>
    </row>
    <row r="1393" spans="1:2" x14ac:dyDescent="0.25">
      <c r="A1393" s="81" t="s">
        <v>25</v>
      </c>
      <c r="B1393">
        <v>1</v>
      </c>
    </row>
    <row r="1394" spans="1:2" x14ac:dyDescent="0.25">
      <c r="A1394" s="79" t="s">
        <v>240</v>
      </c>
      <c r="B1394">
        <v>1</v>
      </c>
    </row>
    <row r="1395" spans="1:2" x14ac:dyDescent="0.25">
      <c r="A1395" s="81" t="s">
        <v>129</v>
      </c>
      <c r="B1395">
        <v>1</v>
      </c>
    </row>
    <row r="1396" spans="1:2" x14ac:dyDescent="0.25">
      <c r="A1396" s="77" t="s">
        <v>728</v>
      </c>
      <c r="B1396">
        <v>1</v>
      </c>
    </row>
    <row r="1397" spans="1:2" x14ac:dyDescent="0.25">
      <c r="A1397" s="78" t="s">
        <v>729</v>
      </c>
      <c r="B1397">
        <v>1</v>
      </c>
    </row>
    <row r="1398" spans="1:2" x14ac:dyDescent="0.25">
      <c r="A1398" s="79" t="s">
        <v>730</v>
      </c>
      <c r="B1398">
        <v>1</v>
      </c>
    </row>
    <row r="1399" spans="1:2" x14ac:dyDescent="0.25">
      <c r="A1399" s="81" t="s">
        <v>129</v>
      </c>
      <c r="B1399">
        <v>1</v>
      </c>
    </row>
    <row r="1400" spans="1:2" x14ac:dyDescent="0.25">
      <c r="A1400" s="45" t="s">
        <v>947</v>
      </c>
      <c r="B1400">
        <v>2</v>
      </c>
    </row>
    <row r="1401" spans="1:2" x14ac:dyDescent="0.25">
      <c r="A1401" s="77" t="s">
        <v>22</v>
      </c>
      <c r="B1401">
        <v>2</v>
      </c>
    </row>
    <row r="1402" spans="1:2" x14ac:dyDescent="0.25">
      <c r="A1402" s="78" t="s">
        <v>23</v>
      </c>
      <c r="B1402">
        <v>2</v>
      </c>
    </row>
    <row r="1403" spans="1:2" x14ac:dyDescent="0.25">
      <c r="A1403" s="79" t="s">
        <v>928</v>
      </c>
      <c r="B1403">
        <v>2</v>
      </c>
    </row>
    <row r="1404" spans="1:2" x14ac:dyDescent="0.25">
      <c r="A1404" s="81" t="s">
        <v>129</v>
      </c>
      <c r="B1404">
        <v>2</v>
      </c>
    </row>
    <row r="1405" spans="1:2" x14ac:dyDescent="0.25">
      <c r="A1405" s="45" t="s">
        <v>337</v>
      </c>
      <c r="B1405">
        <v>1</v>
      </c>
    </row>
    <row r="1406" spans="1:2" x14ac:dyDescent="0.25">
      <c r="A1406" s="77" t="s">
        <v>22</v>
      </c>
      <c r="B1406">
        <v>1</v>
      </c>
    </row>
    <row r="1407" spans="1:2" x14ac:dyDescent="0.25">
      <c r="A1407" s="78" t="s">
        <v>23</v>
      </c>
      <c r="B1407">
        <v>1</v>
      </c>
    </row>
    <row r="1408" spans="1:2" x14ac:dyDescent="0.25">
      <c r="A1408" s="79" t="s">
        <v>273</v>
      </c>
      <c r="B1408">
        <v>1</v>
      </c>
    </row>
    <row r="1409" spans="1:2" x14ac:dyDescent="0.25">
      <c r="A1409" s="81" t="s">
        <v>129</v>
      </c>
      <c r="B1409">
        <v>1</v>
      </c>
    </row>
    <row r="1410" spans="1:2" x14ac:dyDescent="0.25">
      <c r="A1410" s="45" t="s">
        <v>338</v>
      </c>
      <c r="B1410">
        <v>1</v>
      </c>
    </row>
    <row r="1411" spans="1:2" x14ac:dyDescent="0.25">
      <c r="A1411" s="77" t="s">
        <v>22</v>
      </c>
      <c r="B1411">
        <v>1</v>
      </c>
    </row>
    <row r="1412" spans="1:2" x14ac:dyDescent="0.25">
      <c r="A1412" s="78" t="s">
        <v>23</v>
      </c>
      <c r="B1412">
        <v>1</v>
      </c>
    </row>
    <row r="1413" spans="1:2" x14ac:dyDescent="0.25">
      <c r="A1413" s="79" t="s">
        <v>273</v>
      </c>
      <c r="B1413">
        <v>1</v>
      </c>
    </row>
    <row r="1414" spans="1:2" x14ac:dyDescent="0.25">
      <c r="A1414" s="81" t="s">
        <v>129</v>
      </c>
      <c r="B1414">
        <v>1</v>
      </c>
    </row>
    <row r="1415" spans="1:2" x14ac:dyDescent="0.25">
      <c r="A1415" s="45" t="s">
        <v>157</v>
      </c>
      <c r="B1415">
        <v>3</v>
      </c>
    </row>
    <row r="1416" spans="1:2" x14ac:dyDescent="0.25">
      <c r="A1416" s="77" t="s">
        <v>22</v>
      </c>
      <c r="B1416">
        <v>3</v>
      </c>
    </row>
    <row r="1417" spans="1:2" x14ac:dyDescent="0.25">
      <c r="A1417" s="78" t="s">
        <v>23</v>
      </c>
      <c r="B1417">
        <v>3</v>
      </c>
    </row>
    <row r="1418" spans="1:2" x14ac:dyDescent="0.25">
      <c r="A1418" s="79" t="s">
        <v>24</v>
      </c>
      <c r="B1418">
        <v>1</v>
      </c>
    </row>
    <row r="1419" spans="1:2" x14ac:dyDescent="0.25">
      <c r="A1419" s="81" t="s">
        <v>129</v>
      </c>
      <c r="B1419">
        <v>1</v>
      </c>
    </row>
    <row r="1420" spans="1:2" x14ac:dyDescent="0.25">
      <c r="A1420" s="79" t="s">
        <v>140</v>
      </c>
      <c r="B1420">
        <v>1</v>
      </c>
    </row>
    <row r="1421" spans="1:2" x14ac:dyDescent="0.25">
      <c r="A1421" s="81" t="s">
        <v>129</v>
      </c>
      <c r="B1421">
        <v>1</v>
      </c>
    </row>
    <row r="1422" spans="1:2" x14ac:dyDescent="0.25">
      <c r="A1422" s="79" t="s">
        <v>472</v>
      </c>
      <c r="B1422">
        <v>1</v>
      </c>
    </row>
    <row r="1423" spans="1:2" x14ac:dyDescent="0.25">
      <c r="A1423" s="81" t="s">
        <v>129</v>
      </c>
      <c r="B1423">
        <v>1</v>
      </c>
    </row>
    <row r="1424" spans="1:2" x14ac:dyDescent="0.25">
      <c r="A1424" s="45" t="s">
        <v>859</v>
      </c>
      <c r="B1424">
        <v>2</v>
      </c>
    </row>
    <row r="1425" spans="1:2" x14ac:dyDescent="0.25">
      <c r="A1425" s="77" t="s">
        <v>22</v>
      </c>
      <c r="B1425">
        <v>2</v>
      </c>
    </row>
    <row r="1426" spans="1:2" x14ac:dyDescent="0.25">
      <c r="A1426" s="78" t="s">
        <v>23</v>
      </c>
      <c r="B1426">
        <v>2</v>
      </c>
    </row>
    <row r="1427" spans="1:2" x14ac:dyDescent="0.25">
      <c r="A1427" s="79" t="s">
        <v>854</v>
      </c>
      <c r="B1427">
        <v>1</v>
      </c>
    </row>
    <row r="1428" spans="1:2" x14ac:dyDescent="0.25">
      <c r="A1428" s="81" t="s">
        <v>129</v>
      </c>
      <c r="B1428">
        <v>1</v>
      </c>
    </row>
    <row r="1429" spans="1:2" x14ac:dyDescent="0.25">
      <c r="A1429" s="79" t="s">
        <v>978</v>
      </c>
      <c r="B1429">
        <v>1</v>
      </c>
    </row>
    <row r="1430" spans="1:2" x14ac:dyDescent="0.25">
      <c r="A1430" s="81" t="s">
        <v>129</v>
      </c>
      <c r="B1430">
        <v>1</v>
      </c>
    </row>
    <row r="1431" spans="1:2" x14ac:dyDescent="0.25">
      <c r="A1431" s="45" t="s">
        <v>1071</v>
      </c>
      <c r="B1431">
        <v>3</v>
      </c>
    </row>
    <row r="1432" spans="1:2" x14ac:dyDescent="0.25">
      <c r="A1432" s="77" t="s">
        <v>22</v>
      </c>
      <c r="B1432">
        <v>3</v>
      </c>
    </row>
    <row r="1433" spans="1:2" x14ac:dyDescent="0.25">
      <c r="A1433" s="78" t="s">
        <v>23</v>
      </c>
      <c r="B1433">
        <v>3</v>
      </c>
    </row>
    <row r="1434" spans="1:2" x14ac:dyDescent="0.25">
      <c r="A1434" s="79" t="s">
        <v>793</v>
      </c>
      <c r="B1434">
        <v>1</v>
      </c>
    </row>
    <row r="1435" spans="1:2" x14ac:dyDescent="0.25">
      <c r="A1435" s="81" t="s">
        <v>25</v>
      </c>
      <c r="B1435">
        <v>1</v>
      </c>
    </row>
    <row r="1436" spans="1:2" x14ac:dyDescent="0.25">
      <c r="A1436" s="79" t="s">
        <v>502</v>
      </c>
      <c r="B1436">
        <v>1</v>
      </c>
    </row>
    <row r="1437" spans="1:2" x14ac:dyDescent="0.25">
      <c r="A1437" s="81" t="s">
        <v>25</v>
      </c>
      <c r="B1437">
        <v>1</v>
      </c>
    </row>
    <row r="1438" spans="1:2" x14ac:dyDescent="0.25">
      <c r="A1438" s="79" t="s">
        <v>922</v>
      </c>
      <c r="B1438">
        <v>1</v>
      </c>
    </row>
    <row r="1439" spans="1:2" x14ac:dyDescent="0.25">
      <c r="A1439" s="81" t="s">
        <v>25</v>
      </c>
      <c r="B1439">
        <v>1</v>
      </c>
    </row>
    <row r="1440" spans="1:2" x14ac:dyDescent="0.25">
      <c r="A1440" s="45" t="s">
        <v>1072</v>
      </c>
      <c r="B1440">
        <v>1</v>
      </c>
    </row>
    <row r="1441" spans="1:2" x14ac:dyDescent="0.25">
      <c r="A1441" s="77" t="s">
        <v>22</v>
      </c>
      <c r="B1441">
        <v>1</v>
      </c>
    </row>
    <row r="1442" spans="1:2" x14ac:dyDescent="0.25">
      <c r="A1442" s="78" t="s">
        <v>23</v>
      </c>
      <c r="B1442">
        <v>1</v>
      </c>
    </row>
    <row r="1443" spans="1:2" x14ac:dyDescent="0.25">
      <c r="A1443" s="79" t="s">
        <v>1010</v>
      </c>
      <c r="B1443">
        <v>1</v>
      </c>
    </row>
    <row r="1444" spans="1:2" x14ac:dyDescent="0.25">
      <c r="A1444" s="81" t="s">
        <v>25</v>
      </c>
      <c r="B1444">
        <v>1</v>
      </c>
    </row>
    <row r="1445" spans="1:2" x14ac:dyDescent="0.25">
      <c r="A1445" s="45" t="s">
        <v>1073</v>
      </c>
      <c r="B1445">
        <v>1</v>
      </c>
    </row>
    <row r="1446" spans="1:2" x14ac:dyDescent="0.25">
      <c r="A1446" s="77" t="s">
        <v>22</v>
      </c>
      <c r="B1446">
        <v>1</v>
      </c>
    </row>
    <row r="1447" spans="1:2" x14ac:dyDescent="0.25">
      <c r="A1447" s="78" t="s">
        <v>23</v>
      </c>
      <c r="B1447">
        <v>1</v>
      </c>
    </row>
    <row r="1448" spans="1:2" x14ac:dyDescent="0.25">
      <c r="A1448" s="79" t="s">
        <v>551</v>
      </c>
      <c r="B1448">
        <v>1</v>
      </c>
    </row>
    <row r="1449" spans="1:2" x14ac:dyDescent="0.25">
      <c r="A1449" s="81" t="s">
        <v>25</v>
      </c>
      <c r="B1449">
        <v>1</v>
      </c>
    </row>
    <row r="1450" spans="1:2" x14ac:dyDescent="0.25">
      <c r="A1450" s="45" t="s">
        <v>159</v>
      </c>
      <c r="B1450">
        <v>22</v>
      </c>
    </row>
    <row r="1451" spans="1:2" x14ac:dyDescent="0.25">
      <c r="A1451" s="77" t="s">
        <v>22</v>
      </c>
      <c r="B1451">
        <v>22</v>
      </c>
    </row>
    <row r="1452" spans="1:2" x14ac:dyDescent="0.25">
      <c r="A1452" s="78" t="s">
        <v>23</v>
      </c>
      <c r="B1452">
        <v>22</v>
      </c>
    </row>
    <row r="1453" spans="1:2" x14ac:dyDescent="0.25">
      <c r="A1453" s="79" t="s">
        <v>266</v>
      </c>
      <c r="B1453">
        <v>1</v>
      </c>
    </row>
    <row r="1454" spans="1:2" x14ac:dyDescent="0.25">
      <c r="A1454" s="81" t="s">
        <v>129</v>
      </c>
      <c r="B1454">
        <v>1</v>
      </c>
    </row>
    <row r="1455" spans="1:2" x14ac:dyDescent="0.25">
      <c r="A1455" s="79" t="s">
        <v>223</v>
      </c>
      <c r="B1455">
        <v>1</v>
      </c>
    </row>
    <row r="1456" spans="1:2" x14ac:dyDescent="0.25">
      <c r="A1456" s="81" t="s">
        <v>25</v>
      </c>
      <c r="B1456">
        <v>1</v>
      </c>
    </row>
    <row r="1457" spans="1:2" x14ac:dyDescent="0.25">
      <c r="A1457" s="79" t="s">
        <v>226</v>
      </c>
      <c r="B1457">
        <v>1</v>
      </c>
    </row>
    <row r="1458" spans="1:2" x14ac:dyDescent="0.25">
      <c r="A1458" s="81" t="s">
        <v>25</v>
      </c>
      <c r="B1458">
        <v>1</v>
      </c>
    </row>
    <row r="1459" spans="1:2" x14ac:dyDescent="0.25">
      <c r="A1459" s="79" t="s">
        <v>147</v>
      </c>
      <c r="B1459">
        <v>1</v>
      </c>
    </row>
    <row r="1460" spans="1:2" x14ac:dyDescent="0.25">
      <c r="A1460" s="81" t="s">
        <v>129</v>
      </c>
      <c r="B1460">
        <v>1</v>
      </c>
    </row>
    <row r="1461" spans="1:2" x14ac:dyDescent="0.25">
      <c r="A1461" s="79" t="s">
        <v>140</v>
      </c>
      <c r="B1461">
        <v>1</v>
      </c>
    </row>
    <row r="1462" spans="1:2" x14ac:dyDescent="0.25">
      <c r="A1462" s="81" t="s">
        <v>129</v>
      </c>
      <c r="B1462">
        <v>1</v>
      </c>
    </row>
    <row r="1463" spans="1:2" x14ac:dyDescent="0.25">
      <c r="A1463" s="79" t="s">
        <v>474</v>
      </c>
      <c r="B1463">
        <v>1</v>
      </c>
    </row>
    <row r="1464" spans="1:2" x14ac:dyDescent="0.25">
      <c r="A1464" s="81" t="s">
        <v>129</v>
      </c>
      <c r="B1464">
        <v>1</v>
      </c>
    </row>
    <row r="1465" spans="1:2" x14ac:dyDescent="0.25">
      <c r="A1465" s="79" t="s">
        <v>472</v>
      </c>
      <c r="B1465">
        <v>1</v>
      </c>
    </row>
    <row r="1466" spans="1:2" x14ac:dyDescent="0.25">
      <c r="A1466" s="81" t="s">
        <v>129</v>
      </c>
      <c r="B1466">
        <v>1</v>
      </c>
    </row>
    <row r="1467" spans="1:2" x14ac:dyDescent="0.25">
      <c r="A1467" s="79" t="s">
        <v>795</v>
      </c>
      <c r="B1467">
        <v>1</v>
      </c>
    </row>
    <row r="1468" spans="1:2" x14ac:dyDescent="0.25">
      <c r="A1468" s="81" t="s">
        <v>25</v>
      </c>
      <c r="B1468">
        <v>1</v>
      </c>
    </row>
    <row r="1469" spans="1:2" x14ac:dyDescent="0.25">
      <c r="A1469" s="79" t="s">
        <v>793</v>
      </c>
      <c r="B1469">
        <v>1</v>
      </c>
    </row>
    <row r="1470" spans="1:2" x14ac:dyDescent="0.25">
      <c r="A1470" s="81" t="s">
        <v>25</v>
      </c>
      <c r="B1470">
        <v>1</v>
      </c>
    </row>
    <row r="1471" spans="1:2" x14ac:dyDescent="0.25">
      <c r="A1471" s="79" t="s">
        <v>508</v>
      </c>
      <c r="B1471">
        <v>1</v>
      </c>
    </row>
    <row r="1472" spans="1:2" x14ac:dyDescent="0.25">
      <c r="A1472" s="81" t="s">
        <v>25</v>
      </c>
      <c r="B1472">
        <v>1</v>
      </c>
    </row>
    <row r="1473" spans="1:2" x14ac:dyDescent="0.25">
      <c r="A1473" s="79" t="s">
        <v>502</v>
      </c>
      <c r="B1473">
        <v>1</v>
      </c>
    </row>
    <row r="1474" spans="1:2" x14ac:dyDescent="0.25">
      <c r="A1474" s="81" t="s">
        <v>25</v>
      </c>
      <c r="B1474">
        <v>1</v>
      </c>
    </row>
    <row r="1475" spans="1:2" x14ac:dyDescent="0.25">
      <c r="A1475" s="79" t="s">
        <v>553</v>
      </c>
      <c r="B1475">
        <v>1</v>
      </c>
    </row>
    <row r="1476" spans="1:2" x14ac:dyDescent="0.25">
      <c r="A1476" s="81" t="s">
        <v>25</v>
      </c>
      <c r="B1476">
        <v>1</v>
      </c>
    </row>
    <row r="1477" spans="1:2" x14ac:dyDescent="0.25">
      <c r="A1477" s="79" t="s">
        <v>551</v>
      </c>
      <c r="B1477">
        <v>1</v>
      </c>
    </row>
    <row r="1478" spans="1:2" x14ac:dyDescent="0.25">
      <c r="A1478" s="81" t="s">
        <v>25</v>
      </c>
      <c r="B1478">
        <v>1</v>
      </c>
    </row>
    <row r="1479" spans="1:2" x14ac:dyDescent="0.25">
      <c r="A1479" s="79" t="s">
        <v>1012</v>
      </c>
      <c r="B1479">
        <v>1</v>
      </c>
    </row>
    <row r="1480" spans="1:2" x14ac:dyDescent="0.25">
      <c r="A1480" s="81" t="s">
        <v>25</v>
      </c>
      <c r="B1480">
        <v>1</v>
      </c>
    </row>
    <row r="1481" spans="1:2" x14ac:dyDescent="0.25">
      <c r="A1481" s="79" t="s">
        <v>1010</v>
      </c>
      <c r="B1481">
        <v>1</v>
      </c>
    </row>
    <row r="1482" spans="1:2" x14ac:dyDescent="0.25">
      <c r="A1482" s="81" t="s">
        <v>25</v>
      </c>
      <c r="B1482">
        <v>1</v>
      </c>
    </row>
    <row r="1483" spans="1:2" x14ac:dyDescent="0.25">
      <c r="A1483" s="79" t="s">
        <v>856</v>
      </c>
      <c r="B1483">
        <v>1</v>
      </c>
    </row>
    <row r="1484" spans="1:2" x14ac:dyDescent="0.25">
      <c r="A1484" s="81" t="s">
        <v>129</v>
      </c>
      <c r="B1484">
        <v>1</v>
      </c>
    </row>
    <row r="1485" spans="1:2" x14ac:dyDescent="0.25">
      <c r="A1485" s="79" t="s">
        <v>854</v>
      </c>
      <c r="B1485">
        <v>1</v>
      </c>
    </row>
    <row r="1486" spans="1:2" x14ac:dyDescent="0.25">
      <c r="A1486" s="81" t="s">
        <v>129</v>
      </c>
      <c r="B1486">
        <v>1</v>
      </c>
    </row>
    <row r="1487" spans="1:2" x14ac:dyDescent="0.25">
      <c r="A1487" s="79" t="s">
        <v>924</v>
      </c>
      <c r="B1487">
        <v>1</v>
      </c>
    </row>
    <row r="1488" spans="1:2" x14ac:dyDescent="0.25">
      <c r="A1488" s="81" t="s">
        <v>25</v>
      </c>
      <c r="B1488">
        <v>1</v>
      </c>
    </row>
    <row r="1489" spans="1:2" x14ac:dyDescent="0.25">
      <c r="A1489" s="79" t="s">
        <v>922</v>
      </c>
      <c r="B1489">
        <v>1</v>
      </c>
    </row>
    <row r="1490" spans="1:2" x14ac:dyDescent="0.25">
      <c r="A1490" s="81" t="s">
        <v>25</v>
      </c>
      <c r="B1490">
        <v>1</v>
      </c>
    </row>
    <row r="1491" spans="1:2" x14ac:dyDescent="0.25">
      <c r="A1491" s="79" t="s">
        <v>980</v>
      </c>
      <c r="B1491">
        <v>1</v>
      </c>
    </row>
    <row r="1492" spans="1:2" x14ac:dyDescent="0.25">
      <c r="A1492" s="81" t="s">
        <v>129</v>
      </c>
      <c r="B1492">
        <v>1</v>
      </c>
    </row>
    <row r="1493" spans="1:2" x14ac:dyDescent="0.25">
      <c r="A1493" s="79" t="s">
        <v>978</v>
      </c>
      <c r="B1493">
        <v>1</v>
      </c>
    </row>
    <row r="1494" spans="1:2" x14ac:dyDescent="0.25">
      <c r="A1494" s="81" t="s">
        <v>129</v>
      </c>
      <c r="B1494">
        <v>1</v>
      </c>
    </row>
    <row r="1495" spans="1:2" x14ac:dyDescent="0.25">
      <c r="A1495" s="79" t="s">
        <v>340</v>
      </c>
      <c r="B1495">
        <v>1</v>
      </c>
    </row>
    <row r="1496" spans="1:2" x14ac:dyDescent="0.25">
      <c r="A1496" s="81" t="s">
        <v>129</v>
      </c>
      <c r="B1496">
        <v>1</v>
      </c>
    </row>
    <row r="1497" spans="1:2" x14ac:dyDescent="0.25">
      <c r="A1497" s="45" t="s">
        <v>343</v>
      </c>
      <c r="B1497">
        <v>1</v>
      </c>
    </row>
    <row r="1498" spans="1:2" x14ac:dyDescent="0.25">
      <c r="A1498" s="77" t="s">
        <v>22</v>
      </c>
      <c r="B1498">
        <v>1</v>
      </c>
    </row>
    <row r="1499" spans="1:2" x14ac:dyDescent="0.25">
      <c r="A1499" s="78" t="s">
        <v>23</v>
      </c>
      <c r="B1499">
        <v>1</v>
      </c>
    </row>
    <row r="1500" spans="1:2" x14ac:dyDescent="0.25">
      <c r="A1500" s="79" t="s">
        <v>342</v>
      </c>
      <c r="B1500">
        <v>1</v>
      </c>
    </row>
    <row r="1501" spans="1:2" x14ac:dyDescent="0.25">
      <c r="A1501" s="81" t="s">
        <v>129</v>
      </c>
      <c r="B1501">
        <v>1</v>
      </c>
    </row>
    <row r="1502" spans="1:2" x14ac:dyDescent="0.25">
      <c r="A1502" s="45" t="s">
        <v>1074</v>
      </c>
      <c r="B1502">
        <v>4</v>
      </c>
    </row>
    <row r="1503" spans="1:2" x14ac:dyDescent="0.25">
      <c r="A1503" s="77" t="s">
        <v>22</v>
      </c>
      <c r="B1503">
        <v>4</v>
      </c>
    </row>
    <row r="1504" spans="1:2" x14ac:dyDescent="0.25">
      <c r="A1504" s="78" t="s">
        <v>23</v>
      </c>
      <c r="B1504">
        <v>4</v>
      </c>
    </row>
    <row r="1505" spans="1:2" x14ac:dyDescent="0.25">
      <c r="A1505" s="79" t="s">
        <v>766</v>
      </c>
      <c r="B1505">
        <v>2</v>
      </c>
    </row>
    <row r="1506" spans="1:2" x14ac:dyDescent="0.25">
      <c r="A1506" s="81" t="s">
        <v>25</v>
      </c>
      <c r="B1506">
        <v>2</v>
      </c>
    </row>
    <row r="1507" spans="1:2" x14ac:dyDescent="0.25">
      <c r="A1507" s="79" t="s">
        <v>783</v>
      </c>
      <c r="B1507">
        <v>1</v>
      </c>
    </row>
    <row r="1508" spans="1:2" x14ac:dyDescent="0.25">
      <c r="A1508" s="81" t="s">
        <v>25</v>
      </c>
      <c r="B1508">
        <v>1</v>
      </c>
    </row>
    <row r="1509" spans="1:2" x14ac:dyDescent="0.25">
      <c r="A1509" s="79" t="s">
        <v>782</v>
      </c>
      <c r="B1509">
        <v>1</v>
      </c>
    </row>
    <row r="1510" spans="1:2" x14ac:dyDescent="0.25">
      <c r="A1510" s="81" t="s">
        <v>25</v>
      </c>
      <c r="B1510">
        <v>1</v>
      </c>
    </row>
    <row r="1511" spans="1:2" x14ac:dyDescent="0.25">
      <c r="A1511" s="45" t="s">
        <v>1075</v>
      </c>
      <c r="B1511">
        <v>2</v>
      </c>
    </row>
    <row r="1512" spans="1:2" x14ac:dyDescent="0.25">
      <c r="A1512" s="77" t="s">
        <v>22</v>
      </c>
      <c r="B1512">
        <v>2</v>
      </c>
    </row>
    <row r="1513" spans="1:2" x14ac:dyDescent="0.25">
      <c r="A1513" s="78" t="s">
        <v>23</v>
      </c>
      <c r="B1513">
        <v>2</v>
      </c>
    </row>
    <row r="1514" spans="1:2" x14ac:dyDescent="0.25">
      <c r="A1514" s="79" t="s">
        <v>525</v>
      </c>
      <c r="B1514">
        <v>1</v>
      </c>
    </row>
    <row r="1515" spans="1:2" x14ac:dyDescent="0.25">
      <c r="A1515" s="81" t="s">
        <v>25</v>
      </c>
      <c r="B1515">
        <v>1</v>
      </c>
    </row>
    <row r="1516" spans="1:2" x14ac:dyDescent="0.25">
      <c r="A1516" s="79" t="s">
        <v>540</v>
      </c>
      <c r="B1516">
        <v>1</v>
      </c>
    </row>
    <row r="1517" spans="1:2" x14ac:dyDescent="0.25">
      <c r="A1517" s="81" t="s">
        <v>25</v>
      </c>
      <c r="B1517">
        <v>1</v>
      </c>
    </row>
    <row r="1518" spans="1:2" x14ac:dyDescent="0.25">
      <c r="A1518" s="45" t="s">
        <v>1076</v>
      </c>
      <c r="B1518">
        <v>1</v>
      </c>
    </row>
    <row r="1519" spans="1:2" x14ac:dyDescent="0.25">
      <c r="A1519" s="77" t="s">
        <v>22</v>
      </c>
      <c r="B1519">
        <v>1</v>
      </c>
    </row>
    <row r="1520" spans="1:2" x14ac:dyDescent="0.25">
      <c r="A1520" s="78" t="s">
        <v>23</v>
      </c>
      <c r="B1520">
        <v>1</v>
      </c>
    </row>
    <row r="1521" spans="1:2" x14ac:dyDescent="0.25">
      <c r="A1521" s="79" t="s">
        <v>525</v>
      </c>
      <c r="B1521">
        <v>1</v>
      </c>
    </row>
    <row r="1522" spans="1:2" x14ac:dyDescent="0.25">
      <c r="A1522" s="81" t="s">
        <v>25</v>
      </c>
      <c r="B1522">
        <v>1</v>
      </c>
    </row>
    <row r="1523" spans="1:2" x14ac:dyDescent="0.25">
      <c r="A1523" s="45" t="s">
        <v>1077</v>
      </c>
      <c r="B1523">
        <v>2</v>
      </c>
    </row>
    <row r="1524" spans="1:2" x14ac:dyDescent="0.25">
      <c r="A1524" s="77" t="s">
        <v>22</v>
      </c>
      <c r="B1524">
        <v>2</v>
      </c>
    </row>
    <row r="1525" spans="1:2" x14ac:dyDescent="0.25">
      <c r="A1525" s="78" t="s">
        <v>23</v>
      </c>
      <c r="B1525">
        <v>2</v>
      </c>
    </row>
    <row r="1526" spans="1:2" x14ac:dyDescent="0.25">
      <c r="A1526" s="79" t="s">
        <v>525</v>
      </c>
      <c r="B1526">
        <v>1</v>
      </c>
    </row>
    <row r="1527" spans="1:2" x14ac:dyDescent="0.25">
      <c r="A1527" s="81" t="s">
        <v>25</v>
      </c>
      <c r="B1527">
        <v>1</v>
      </c>
    </row>
    <row r="1528" spans="1:2" x14ac:dyDescent="0.25">
      <c r="A1528" s="79" t="s">
        <v>540</v>
      </c>
      <c r="B1528">
        <v>1</v>
      </c>
    </row>
    <row r="1529" spans="1:2" x14ac:dyDescent="0.25">
      <c r="A1529" s="81" t="s">
        <v>25</v>
      </c>
      <c r="B1529">
        <v>1</v>
      </c>
    </row>
    <row r="1530" spans="1:2" x14ac:dyDescent="0.25">
      <c r="A1530" s="45" t="s">
        <v>1078</v>
      </c>
      <c r="B1530">
        <v>1</v>
      </c>
    </row>
    <row r="1531" spans="1:2" x14ac:dyDescent="0.25">
      <c r="A1531" s="77" t="s">
        <v>22</v>
      </c>
      <c r="B1531">
        <v>1</v>
      </c>
    </row>
    <row r="1532" spans="1:2" x14ac:dyDescent="0.25">
      <c r="A1532" s="78" t="s">
        <v>23</v>
      </c>
      <c r="B1532">
        <v>1</v>
      </c>
    </row>
    <row r="1533" spans="1:2" x14ac:dyDescent="0.25">
      <c r="A1533" s="79" t="s">
        <v>525</v>
      </c>
      <c r="B1533">
        <v>1</v>
      </c>
    </row>
    <row r="1534" spans="1:2" x14ac:dyDescent="0.25">
      <c r="A1534" s="81" t="s">
        <v>25</v>
      </c>
      <c r="B1534">
        <v>1</v>
      </c>
    </row>
    <row r="1535" spans="1:2" x14ac:dyDescent="0.25">
      <c r="A1535" s="45" t="s">
        <v>344</v>
      </c>
      <c r="B1535">
        <v>5</v>
      </c>
    </row>
    <row r="1536" spans="1:2" x14ac:dyDescent="0.25">
      <c r="A1536" s="77" t="s">
        <v>22</v>
      </c>
      <c r="B1536">
        <v>4</v>
      </c>
    </row>
    <row r="1537" spans="1:2" x14ac:dyDescent="0.25">
      <c r="A1537" s="78" t="s">
        <v>23</v>
      </c>
      <c r="B1537">
        <v>4</v>
      </c>
    </row>
    <row r="1538" spans="1:2" x14ac:dyDescent="0.25">
      <c r="A1538" s="79" t="s">
        <v>863</v>
      </c>
      <c r="B1538">
        <v>1</v>
      </c>
    </row>
    <row r="1539" spans="1:2" x14ac:dyDescent="0.25">
      <c r="A1539" s="81" t="s">
        <v>25</v>
      </c>
      <c r="B1539">
        <v>1</v>
      </c>
    </row>
    <row r="1540" spans="1:2" x14ac:dyDescent="0.25">
      <c r="A1540" s="79" t="s">
        <v>279</v>
      </c>
      <c r="B1540">
        <v>1</v>
      </c>
    </row>
    <row r="1541" spans="1:2" x14ac:dyDescent="0.25">
      <c r="A1541" s="81" t="s">
        <v>129</v>
      </c>
      <c r="B1541">
        <v>1</v>
      </c>
    </row>
    <row r="1542" spans="1:2" x14ac:dyDescent="0.25">
      <c r="A1542" s="79" t="s">
        <v>232</v>
      </c>
      <c r="B1542">
        <v>1</v>
      </c>
    </row>
    <row r="1543" spans="1:2" x14ac:dyDescent="0.25">
      <c r="A1543" s="81" t="s">
        <v>129</v>
      </c>
      <c r="B1543">
        <v>1</v>
      </c>
    </row>
    <row r="1544" spans="1:2" x14ac:dyDescent="0.25">
      <c r="A1544" s="79" t="s">
        <v>282</v>
      </c>
      <c r="B1544">
        <v>1</v>
      </c>
    </row>
    <row r="1545" spans="1:2" x14ac:dyDescent="0.25">
      <c r="A1545" s="81" t="s">
        <v>129</v>
      </c>
      <c r="B1545">
        <v>1</v>
      </c>
    </row>
    <row r="1546" spans="1:2" x14ac:dyDescent="0.25">
      <c r="A1546" s="77" t="s">
        <v>728</v>
      </c>
      <c r="B1546">
        <v>1</v>
      </c>
    </row>
    <row r="1547" spans="1:2" x14ac:dyDescent="0.25">
      <c r="A1547" s="78" t="s">
        <v>729</v>
      </c>
      <c r="B1547">
        <v>1</v>
      </c>
    </row>
    <row r="1548" spans="1:2" x14ac:dyDescent="0.25">
      <c r="A1548" s="79" t="s">
        <v>730</v>
      </c>
      <c r="B1548">
        <v>1</v>
      </c>
    </row>
    <row r="1549" spans="1:2" x14ac:dyDescent="0.25">
      <c r="A1549" s="81" t="s">
        <v>129</v>
      </c>
      <c r="B1549">
        <v>1</v>
      </c>
    </row>
    <row r="1550" spans="1:2" x14ac:dyDescent="0.25">
      <c r="A1550" s="45" t="s">
        <v>345</v>
      </c>
      <c r="B1550">
        <v>3</v>
      </c>
    </row>
    <row r="1551" spans="1:2" x14ac:dyDescent="0.25">
      <c r="A1551" s="77" t="s">
        <v>22</v>
      </c>
      <c r="B1551">
        <v>3</v>
      </c>
    </row>
    <row r="1552" spans="1:2" x14ac:dyDescent="0.25">
      <c r="A1552" s="78" t="s">
        <v>23</v>
      </c>
      <c r="B1552">
        <v>3</v>
      </c>
    </row>
    <row r="1553" spans="1:2" x14ac:dyDescent="0.25">
      <c r="A1553" s="79" t="s">
        <v>279</v>
      </c>
      <c r="B1553">
        <v>1</v>
      </c>
    </row>
    <row r="1554" spans="1:2" x14ac:dyDescent="0.25">
      <c r="A1554" s="81" t="s">
        <v>129</v>
      </c>
      <c r="B1554">
        <v>1</v>
      </c>
    </row>
    <row r="1555" spans="1:2" x14ac:dyDescent="0.25">
      <c r="A1555" s="79" t="s">
        <v>232</v>
      </c>
      <c r="B1555">
        <v>1</v>
      </c>
    </row>
    <row r="1556" spans="1:2" x14ac:dyDescent="0.25">
      <c r="A1556" s="81" t="s">
        <v>129</v>
      </c>
      <c r="B1556">
        <v>1</v>
      </c>
    </row>
    <row r="1557" spans="1:2" x14ac:dyDescent="0.25">
      <c r="A1557" s="79" t="s">
        <v>282</v>
      </c>
      <c r="B1557">
        <v>1</v>
      </c>
    </row>
    <row r="1558" spans="1:2" x14ac:dyDescent="0.25">
      <c r="A1558" s="81" t="s">
        <v>129</v>
      </c>
      <c r="B1558">
        <v>1</v>
      </c>
    </row>
    <row r="1559" spans="1:2" x14ac:dyDescent="0.25">
      <c r="A1559" s="45" t="s">
        <v>1079</v>
      </c>
      <c r="B1559">
        <v>10</v>
      </c>
    </row>
    <row r="1560" spans="1:2" x14ac:dyDescent="0.25">
      <c r="A1560" s="77" t="s">
        <v>22</v>
      </c>
      <c r="B1560">
        <v>10</v>
      </c>
    </row>
    <row r="1561" spans="1:2" x14ac:dyDescent="0.25">
      <c r="A1561" s="78" t="s">
        <v>23</v>
      </c>
      <c r="B1561">
        <v>10</v>
      </c>
    </row>
    <row r="1562" spans="1:2" x14ac:dyDescent="0.25">
      <c r="A1562" s="79" t="s">
        <v>525</v>
      </c>
      <c r="B1562">
        <v>1</v>
      </c>
    </row>
    <row r="1563" spans="1:2" x14ac:dyDescent="0.25">
      <c r="A1563" s="81" t="s">
        <v>25</v>
      </c>
      <c r="B1563">
        <v>1</v>
      </c>
    </row>
    <row r="1564" spans="1:2" x14ac:dyDescent="0.25">
      <c r="A1564" s="79" t="s">
        <v>863</v>
      </c>
      <c r="B1564">
        <v>3</v>
      </c>
    </row>
    <row r="1565" spans="1:2" x14ac:dyDescent="0.25">
      <c r="A1565" s="81" t="s">
        <v>25</v>
      </c>
      <c r="B1565">
        <v>3</v>
      </c>
    </row>
    <row r="1566" spans="1:2" x14ac:dyDescent="0.25">
      <c r="A1566" s="79" t="s">
        <v>911</v>
      </c>
      <c r="B1566">
        <v>1</v>
      </c>
    </row>
    <row r="1567" spans="1:2" x14ac:dyDescent="0.25">
      <c r="A1567" s="81" t="s">
        <v>25</v>
      </c>
      <c r="B1567">
        <v>1</v>
      </c>
    </row>
    <row r="1568" spans="1:2" x14ac:dyDescent="0.25">
      <c r="A1568" s="79" t="s">
        <v>882</v>
      </c>
      <c r="B1568">
        <v>2</v>
      </c>
    </row>
    <row r="1569" spans="1:2" x14ac:dyDescent="0.25">
      <c r="A1569" s="81" t="s">
        <v>25</v>
      </c>
      <c r="B1569">
        <v>2</v>
      </c>
    </row>
    <row r="1570" spans="1:2" x14ac:dyDescent="0.25">
      <c r="A1570" s="79" t="s">
        <v>879</v>
      </c>
      <c r="B1570">
        <v>2</v>
      </c>
    </row>
    <row r="1571" spans="1:2" x14ac:dyDescent="0.25">
      <c r="A1571" s="81" t="s">
        <v>25</v>
      </c>
      <c r="B1571">
        <v>2</v>
      </c>
    </row>
    <row r="1572" spans="1:2" x14ac:dyDescent="0.25">
      <c r="A1572" s="79" t="s">
        <v>922</v>
      </c>
      <c r="B1572">
        <v>1</v>
      </c>
    </row>
    <row r="1573" spans="1:2" x14ac:dyDescent="0.25">
      <c r="A1573" s="81" t="s">
        <v>25</v>
      </c>
      <c r="B1573">
        <v>1</v>
      </c>
    </row>
    <row r="1574" spans="1:2" x14ac:dyDescent="0.25">
      <c r="A1574" s="45" t="s">
        <v>476</v>
      </c>
      <c r="B1574">
        <v>1</v>
      </c>
    </row>
    <row r="1575" spans="1:2" x14ac:dyDescent="0.25">
      <c r="A1575" s="77" t="s">
        <v>22</v>
      </c>
      <c r="B1575">
        <v>1</v>
      </c>
    </row>
    <row r="1576" spans="1:2" x14ac:dyDescent="0.25">
      <c r="A1576" s="78" t="s">
        <v>23</v>
      </c>
      <c r="B1576">
        <v>1</v>
      </c>
    </row>
    <row r="1577" spans="1:2" x14ac:dyDescent="0.25">
      <c r="A1577" s="79" t="s">
        <v>457</v>
      </c>
      <c r="B1577">
        <v>1</v>
      </c>
    </row>
    <row r="1578" spans="1:2" x14ac:dyDescent="0.25">
      <c r="A1578" s="81" t="s">
        <v>129</v>
      </c>
      <c r="B1578">
        <v>1</v>
      </c>
    </row>
    <row r="1579" spans="1:2" x14ac:dyDescent="0.25">
      <c r="A1579" s="45" t="s">
        <v>1080</v>
      </c>
      <c r="B1579">
        <v>3</v>
      </c>
    </row>
    <row r="1580" spans="1:2" x14ac:dyDescent="0.25">
      <c r="A1580" s="77" t="s">
        <v>22</v>
      </c>
      <c r="B1580">
        <v>3</v>
      </c>
    </row>
    <row r="1581" spans="1:2" x14ac:dyDescent="0.25">
      <c r="A1581" s="78" t="s">
        <v>23</v>
      </c>
      <c r="B1581">
        <v>3</v>
      </c>
    </row>
    <row r="1582" spans="1:2" x14ac:dyDescent="0.25">
      <c r="A1582" s="79" t="s">
        <v>457</v>
      </c>
      <c r="B1582">
        <v>1</v>
      </c>
    </row>
    <row r="1583" spans="1:2" x14ac:dyDescent="0.25">
      <c r="A1583" s="81" t="s">
        <v>25</v>
      </c>
      <c r="B1583">
        <v>1</v>
      </c>
    </row>
    <row r="1584" spans="1:2" x14ac:dyDescent="0.25">
      <c r="A1584" s="79" t="s">
        <v>465</v>
      </c>
      <c r="B1584">
        <v>1</v>
      </c>
    </row>
    <row r="1585" spans="1:2" x14ac:dyDescent="0.25">
      <c r="A1585" s="81" t="s">
        <v>25</v>
      </c>
      <c r="B1585">
        <v>1</v>
      </c>
    </row>
    <row r="1586" spans="1:2" x14ac:dyDescent="0.25">
      <c r="A1586" s="79" t="s">
        <v>464</v>
      </c>
      <c r="B1586">
        <v>1</v>
      </c>
    </row>
    <row r="1587" spans="1:2" x14ac:dyDescent="0.25">
      <c r="A1587" s="81" t="s">
        <v>25</v>
      </c>
      <c r="B1587">
        <v>1</v>
      </c>
    </row>
    <row r="1588" spans="1:2" x14ac:dyDescent="0.25">
      <c r="A1588" s="45" t="s">
        <v>1081</v>
      </c>
      <c r="B1588">
        <v>4</v>
      </c>
    </row>
    <row r="1589" spans="1:2" x14ac:dyDescent="0.25">
      <c r="A1589" s="77" t="s">
        <v>22</v>
      </c>
      <c r="B1589">
        <v>4</v>
      </c>
    </row>
    <row r="1590" spans="1:2" x14ac:dyDescent="0.25">
      <c r="A1590" s="78" t="s">
        <v>23</v>
      </c>
      <c r="B1590">
        <v>4</v>
      </c>
    </row>
    <row r="1591" spans="1:2" x14ac:dyDescent="0.25">
      <c r="A1591" s="79" t="s">
        <v>863</v>
      </c>
      <c r="B1591">
        <v>2</v>
      </c>
    </row>
    <row r="1592" spans="1:2" x14ac:dyDescent="0.25">
      <c r="A1592" s="81" t="s">
        <v>25</v>
      </c>
      <c r="B1592">
        <v>2</v>
      </c>
    </row>
    <row r="1593" spans="1:2" x14ac:dyDescent="0.25">
      <c r="A1593" s="79" t="s">
        <v>867</v>
      </c>
      <c r="B1593">
        <v>1</v>
      </c>
    </row>
    <row r="1594" spans="1:2" x14ac:dyDescent="0.25">
      <c r="A1594" s="81" t="s">
        <v>25</v>
      </c>
      <c r="B1594">
        <v>1</v>
      </c>
    </row>
    <row r="1595" spans="1:2" x14ac:dyDescent="0.25">
      <c r="A1595" s="79" t="s">
        <v>868</v>
      </c>
      <c r="B1595">
        <v>1</v>
      </c>
    </row>
    <row r="1596" spans="1:2" x14ac:dyDescent="0.25">
      <c r="A1596" s="81" t="s">
        <v>25</v>
      </c>
      <c r="B1596">
        <v>1</v>
      </c>
    </row>
    <row r="1597" spans="1:2" x14ac:dyDescent="0.25">
      <c r="A1597" s="45" t="s">
        <v>347</v>
      </c>
      <c r="B1597">
        <v>3</v>
      </c>
    </row>
    <row r="1598" spans="1:2" x14ac:dyDescent="0.25">
      <c r="A1598" s="77" t="s">
        <v>22</v>
      </c>
      <c r="B1598">
        <v>3</v>
      </c>
    </row>
    <row r="1599" spans="1:2" x14ac:dyDescent="0.25">
      <c r="A1599" s="78" t="s">
        <v>23</v>
      </c>
      <c r="B1599">
        <v>3</v>
      </c>
    </row>
    <row r="1600" spans="1:2" x14ac:dyDescent="0.25">
      <c r="A1600" s="79" t="s">
        <v>279</v>
      </c>
      <c r="B1600">
        <v>1</v>
      </c>
    </row>
    <row r="1601" spans="1:2" x14ac:dyDescent="0.25">
      <c r="A1601" s="81" t="s">
        <v>129</v>
      </c>
      <c r="B1601">
        <v>1</v>
      </c>
    </row>
    <row r="1602" spans="1:2" x14ac:dyDescent="0.25">
      <c r="A1602" s="79" t="s">
        <v>232</v>
      </c>
      <c r="B1602">
        <v>2</v>
      </c>
    </row>
    <row r="1603" spans="1:2" x14ac:dyDescent="0.25">
      <c r="A1603" s="81" t="s">
        <v>129</v>
      </c>
      <c r="B1603">
        <v>2</v>
      </c>
    </row>
    <row r="1604" spans="1:2" x14ac:dyDescent="0.25">
      <c r="A1604" s="45" t="s">
        <v>350</v>
      </c>
      <c r="B1604">
        <v>1</v>
      </c>
    </row>
    <row r="1605" spans="1:2" x14ac:dyDescent="0.25">
      <c r="A1605" s="77" t="s">
        <v>22</v>
      </c>
      <c r="B1605">
        <v>1</v>
      </c>
    </row>
    <row r="1606" spans="1:2" x14ac:dyDescent="0.25">
      <c r="A1606" s="78" t="s">
        <v>23</v>
      </c>
      <c r="B1606">
        <v>1</v>
      </c>
    </row>
    <row r="1607" spans="1:2" x14ac:dyDescent="0.25">
      <c r="A1607" s="79" t="s">
        <v>348</v>
      </c>
      <c r="B1607">
        <v>1</v>
      </c>
    </row>
    <row r="1608" spans="1:2" x14ac:dyDescent="0.25">
      <c r="A1608" s="81" t="s">
        <v>129</v>
      </c>
      <c r="B1608">
        <v>1</v>
      </c>
    </row>
    <row r="1609" spans="1:2" x14ac:dyDescent="0.25">
      <c r="A1609" s="45" t="s">
        <v>351</v>
      </c>
      <c r="B1609">
        <v>2</v>
      </c>
    </row>
    <row r="1610" spans="1:2" x14ac:dyDescent="0.25">
      <c r="A1610" s="77" t="s">
        <v>22</v>
      </c>
      <c r="B1610">
        <v>2</v>
      </c>
    </row>
    <row r="1611" spans="1:2" x14ac:dyDescent="0.25">
      <c r="A1611" s="78" t="s">
        <v>23</v>
      </c>
      <c r="B1611">
        <v>2</v>
      </c>
    </row>
    <row r="1612" spans="1:2" x14ac:dyDescent="0.25">
      <c r="A1612" s="79" t="s">
        <v>279</v>
      </c>
      <c r="B1612">
        <v>1</v>
      </c>
    </row>
    <row r="1613" spans="1:2" x14ac:dyDescent="0.25">
      <c r="A1613" s="81" t="s">
        <v>129</v>
      </c>
      <c r="B1613">
        <v>1</v>
      </c>
    </row>
    <row r="1614" spans="1:2" x14ac:dyDescent="0.25">
      <c r="A1614" s="79" t="s">
        <v>232</v>
      </c>
      <c r="B1614">
        <v>1</v>
      </c>
    </row>
    <row r="1615" spans="1:2" x14ac:dyDescent="0.25">
      <c r="A1615" s="81" t="s">
        <v>129</v>
      </c>
      <c r="B1615">
        <v>1</v>
      </c>
    </row>
    <row r="1616" spans="1:2" x14ac:dyDescent="0.25">
      <c r="A1616" s="45" t="s">
        <v>352</v>
      </c>
      <c r="B1616">
        <v>2</v>
      </c>
    </row>
    <row r="1617" spans="1:2" x14ac:dyDescent="0.25">
      <c r="A1617" s="77" t="s">
        <v>22</v>
      </c>
      <c r="B1617">
        <v>2</v>
      </c>
    </row>
    <row r="1618" spans="1:2" x14ac:dyDescent="0.25">
      <c r="A1618" s="78" t="s">
        <v>23</v>
      </c>
      <c r="B1618">
        <v>2</v>
      </c>
    </row>
    <row r="1619" spans="1:2" x14ac:dyDescent="0.25">
      <c r="A1619" s="79" t="s">
        <v>279</v>
      </c>
      <c r="B1619">
        <v>1</v>
      </c>
    </row>
    <row r="1620" spans="1:2" x14ac:dyDescent="0.25">
      <c r="A1620" s="81" t="s">
        <v>129</v>
      </c>
      <c r="B1620">
        <v>1</v>
      </c>
    </row>
    <row r="1621" spans="1:2" x14ac:dyDescent="0.25">
      <c r="A1621" s="79" t="s">
        <v>232</v>
      </c>
      <c r="B1621">
        <v>1</v>
      </c>
    </row>
    <row r="1622" spans="1:2" x14ac:dyDescent="0.25">
      <c r="A1622" s="81" t="s">
        <v>129</v>
      </c>
      <c r="B1622">
        <v>1</v>
      </c>
    </row>
    <row r="1623" spans="1:2" x14ac:dyDescent="0.25">
      <c r="A1623" s="45" t="s">
        <v>1082</v>
      </c>
      <c r="B1623">
        <v>3</v>
      </c>
    </row>
    <row r="1624" spans="1:2" x14ac:dyDescent="0.25">
      <c r="A1624" s="77" t="s">
        <v>22</v>
      </c>
      <c r="B1624">
        <v>3</v>
      </c>
    </row>
    <row r="1625" spans="1:2" x14ac:dyDescent="0.25">
      <c r="A1625" s="78" t="s">
        <v>23</v>
      </c>
      <c r="B1625">
        <v>3</v>
      </c>
    </row>
    <row r="1626" spans="1:2" x14ac:dyDescent="0.25">
      <c r="A1626" s="79" t="s">
        <v>51</v>
      </c>
      <c r="B1626">
        <v>2</v>
      </c>
    </row>
    <row r="1627" spans="1:2" x14ac:dyDescent="0.25">
      <c r="A1627" s="81" t="s">
        <v>25</v>
      </c>
      <c r="B1627">
        <v>2</v>
      </c>
    </row>
    <row r="1628" spans="1:2" x14ac:dyDescent="0.25">
      <c r="A1628" s="79" t="s">
        <v>84</v>
      </c>
      <c r="B1628">
        <v>1</v>
      </c>
    </row>
    <row r="1629" spans="1:2" x14ac:dyDescent="0.25">
      <c r="A1629" s="81" t="s">
        <v>25</v>
      </c>
      <c r="B1629">
        <v>1</v>
      </c>
    </row>
    <row r="1630" spans="1:2" x14ac:dyDescent="0.25">
      <c r="A1630" s="45" t="s">
        <v>162</v>
      </c>
      <c r="B1630">
        <v>1</v>
      </c>
    </row>
    <row r="1631" spans="1:2" x14ac:dyDescent="0.25">
      <c r="A1631" s="77" t="s">
        <v>22</v>
      </c>
      <c r="B1631">
        <v>1</v>
      </c>
    </row>
    <row r="1632" spans="1:2" x14ac:dyDescent="0.25">
      <c r="A1632" s="78" t="s">
        <v>23</v>
      </c>
      <c r="B1632">
        <v>1</v>
      </c>
    </row>
    <row r="1633" spans="1:2" x14ac:dyDescent="0.25">
      <c r="A1633" s="79" t="s">
        <v>24</v>
      </c>
      <c r="B1633">
        <v>1</v>
      </c>
    </row>
    <row r="1634" spans="1:2" x14ac:dyDescent="0.25">
      <c r="A1634" s="81" t="s">
        <v>129</v>
      </c>
      <c r="B1634">
        <v>1</v>
      </c>
    </row>
    <row r="1635" spans="1:2" x14ac:dyDescent="0.25">
      <c r="A1635" s="45" t="s">
        <v>824</v>
      </c>
      <c r="B1635">
        <v>4</v>
      </c>
    </row>
    <row r="1636" spans="1:2" x14ac:dyDescent="0.25">
      <c r="A1636" s="77" t="s">
        <v>22</v>
      </c>
      <c r="B1636">
        <v>4</v>
      </c>
    </row>
    <row r="1637" spans="1:2" x14ac:dyDescent="0.25">
      <c r="A1637" s="78" t="s">
        <v>23</v>
      </c>
      <c r="B1637">
        <v>4</v>
      </c>
    </row>
    <row r="1638" spans="1:2" x14ac:dyDescent="0.25">
      <c r="A1638" s="79" t="s">
        <v>799</v>
      </c>
      <c r="B1638">
        <v>2</v>
      </c>
    </row>
    <row r="1639" spans="1:2" x14ac:dyDescent="0.25">
      <c r="A1639" s="81" t="s">
        <v>129</v>
      </c>
      <c r="B1639">
        <v>2</v>
      </c>
    </row>
    <row r="1640" spans="1:2" x14ac:dyDescent="0.25">
      <c r="A1640" s="79" t="s">
        <v>928</v>
      </c>
      <c r="B1640">
        <v>2</v>
      </c>
    </row>
    <row r="1641" spans="1:2" x14ac:dyDescent="0.25">
      <c r="A1641" s="81" t="s">
        <v>129</v>
      </c>
      <c r="B1641">
        <v>2</v>
      </c>
    </row>
    <row r="1642" spans="1:2" x14ac:dyDescent="0.25">
      <c r="A1642" s="45" t="s">
        <v>1083</v>
      </c>
      <c r="B1642">
        <v>5</v>
      </c>
    </row>
    <row r="1643" spans="1:2" x14ac:dyDescent="0.25">
      <c r="A1643" s="77" t="s">
        <v>22</v>
      </c>
      <c r="B1643">
        <v>5</v>
      </c>
    </row>
    <row r="1644" spans="1:2" x14ac:dyDescent="0.25">
      <c r="A1644" s="78" t="s">
        <v>23</v>
      </c>
      <c r="B1644">
        <v>5</v>
      </c>
    </row>
    <row r="1645" spans="1:2" x14ac:dyDescent="0.25">
      <c r="A1645" s="79" t="s">
        <v>24</v>
      </c>
      <c r="B1645">
        <v>1</v>
      </c>
    </row>
    <row r="1646" spans="1:2" x14ac:dyDescent="0.25">
      <c r="A1646" s="81" t="s">
        <v>25</v>
      </c>
      <c r="B1646">
        <v>1</v>
      </c>
    </row>
    <row r="1647" spans="1:2" x14ac:dyDescent="0.25">
      <c r="A1647" s="79" t="s">
        <v>766</v>
      </c>
      <c r="B1647">
        <v>2</v>
      </c>
    </row>
    <row r="1648" spans="1:2" x14ac:dyDescent="0.25">
      <c r="A1648" s="81" t="s">
        <v>25</v>
      </c>
      <c r="B1648">
        <v>2</v>
      </c>
    </row>
    <row r="1649" spans="1:2" x14ac:dyDescent="0.25">
      <c r="A1649" s="79" t="s">
        <v>783</v>
      </c>
      <c r="B1649">
        <v>1</v>
      </c>
    </row>
    <row r="1650" spans="1:2" x14ac:dyDescent="0.25">
      <c r="A1650" s="81" t="s">
        <v>25</v>
      </c>
      <c r="B1650">
        <v>1</v>
      </c>
    </row>
    <row r="1651" spans="1:2" x14ac:dyDescent="0.25">
      <c r="A1651" s="79" t="s">
        <v>782</v>
      </c>
      <c r="B1651">
        <v>1</v>
      </c>
    </row>
    <row r="1652" spans="1:2" x14ac:dyDescent="0.25">
      <c r="A1652" s="81" t="s">
        <v>25</v>
      </c>
      <c r="B1652">
        <v>1</v>
      </c>
    </row>
    <row r="1653" spans="1:2" x14ac:dyDescent="0.25">
      <c r="A1653" s="45" t="s">
        <v>825</v>
      </c>
      <c r="B1653">
        <v>4</v>
      </c>
    </row>
    <row r="1654" spans="1:2" x14ac:dyDescent="0.25">
      <c r="A1654" s="77" t="s">
        <v>22</v>
      </c>
      <c r="B1654">
        <v>4</v>
      </c>
    </row>
    <row r="1655" spans="1:2" x14ac:dyDescent="0.25">
      <c r="A1655" s="78" t="s">
        <v>23</v>
      </c>
      <c r="B1655">
        <v>4</v>
      </c>
    </row>
    <row r="1656" spans="1:2" x14ac:dyDescent="0.25">
      <c r="A1656" s="79" t="s">
        <v>799</v>
      </c>
      <c r="B1656">
        <v>2</v>
      </c>
    </row>
    <row r="1657" spans="1:2" x14ac:dyDescent="0.25">
      <c r="A1657" s="81" t="s">
        <v>129</v>
      </c>
      <c r="B1657">
        <v>2</v>
      </c>
    </row>
    <row r="1658" spans="1:2" x14ac:dyDescent="0.25">
      <c r="A1658" s="79" t="s">
        <v>812</v>
      </c>
      <c r="B1658">
        <v>1</v>
      </c>
    </row>
    <row r="1659" spans="1:2" x14ac:dyDescent="0.25">
      <c r="A1659" s="81" t="s">
        <v>129</v>
      </c>
      <c r="B1659">
        <v>1</v>
      </c>
    </row>
    <row r="1660" spans="1:2" x14ac:dyDescent="0.25">
      <c r="A1660" s="79" t="s">
        <v>818</v>
      </c>
      <c r="B1660">
        <v>1</v>
      </c>
    </row>
    <row r="1661" spans="1:2" x14ac:dyDescent="0.25">
      <c r="A1661" s="81" t="s">
        <v>129</v>
      </c>
      <c r="B1661">
        <v>1</v>
      </c>
    </row>
    <row r="1662" spans="1:2" x14ac:dyDescent="0.25">
      <c r="A1662" s="45" t="s">
        <v>1084</v>
      </c>
      <c r="B1662">
        <v>1</v>
      </c>
    </row>
    <row r="1663" spans="1:2" x14ac:dyDescent="0.25">
      <c r="A1663" s="77" t="s">
        <v>22</v>
      </c>
      <c r="B1663">
        <v>1</v>
      </c>
    </row>
    <row r="1664" spans="1:2" x14ac:dyDescent="0.25">
      <c r="A1664" s="78" t="s">
        <v>23</v>
      </c>
      <c r="B1664">
        <v>1</v>
      </c>
    </row>
    <row r="1665" spans="1:2" x14ac:dyDescent="0.25">
      <c r="A1665" s="79" t="s">
        <v>863</v>
      </c>
      <c r="B1665">
        <v>1</v>
      </c>
    </row>
    <row r="1666" spans="1:2" x14ac:dyDescent="0.25">
      <c r="A1666" s="81" t="s">
        <v>25</v>
      </c>
      <c r="B1666">
        <v>1</v>
      </c>
    </row>
    <row r="1667" spans="1:2" x14ac:dyDescent="0.25">
      <c r="A1667" s="45" t="s">
        <v>1085</v>
      </c>
      <c r="B1667">
        <v>1</v>
      </c>
    </row>
    <row r="1668" spans="1:2" x14ac:dyDescent="0.25">
      <c r="A1668" s="77" t="s">
        <v>22</v>
      </c>
      <c r="B1668">
        <v>1</v>
      </c>
    </row>
    <row r="1669" spans="1:2" x14ac:dyDescent="0.25">
      <c r="A1669" s="78" t="s">
        <v>23</v>
      </c>
      <c r="B1669">
        <v>1</v>
      </c>
    </row>
    <row r="1670" spans="1:2" x14ac:dyDescent="0.25">
      <c r="A1670" s="79" t="s">
        <v>863</v>
      </c>
      <c r="B1670">
        <v>1</v>
      </c>
    </row>
    <row r="1671" spans="1:2" x14ac:dyDescent="0.25">
      <c r="A1671" s="81" t="s">
        <v>25</v>
      </c>
      <c r="B1671">
        <v>1</v>
      </c>
    </row>
    <row r="1672" spans="1:2" x14ac:dyDescent="0.25">
      <c r="A1672" s="45" t="s">
        <v>1086</v>
      </c>
      <c r="B1672">
        <v>12</v>
      </c>
    </row>
    <row r="1673" spans="1:2" x14ac:dyDescent="0.25">
      <c r="A1673" s="77" t="s">
        <v>22</v>
      </c>
      <c r="B1673">
        <v>12</v>
      </c>
    </row>
    <row r="1674" spans="1:2" x14ac:dyDescent="0.25">
      <c r="A1674" s="78" t="s">
        <v>23</v>
      </c>
      <c r="B1674">
        <v>12</v>
      </c>
    </row>
    <row r="1675" spans="1:2" x14ac:dyDescent="0.25">
      <c r="A1675" s="79" t="s">
        <v>863</v>
      </c>
      <c r="B1675">
        <v>3</v>
      </c>
    </row>
    <row r="1676" spans="1:2" x14ac:dyDescent="0.25">
      <c r="A1676" s="81" t="s">
        <v>25</v>
      </c>
      <c r="B1676">
        <v>3</v>
      </c>
    </row>
    <row r="1677" spans="1:2" x14ac:dyDescent="0.25">
      <c r="A1677" s="79" t="s">
        <v>882</v>
      </c>
      <c r="B1677">
        <v>2</v>
      </c>
    </row>
    <row r="1678" spans="1:2" x14ac:dyDescent="0.25">
      <c r="A1678" s="81" t="s">
        <v>25</v>
      </c>
      <c r="B1678">
        <v>2</v>
      </c>
    </row>
    <row r="1679" spans="1:2" x14ac:dyDescent="0.25">
      <c r="A1679" s="79" t="s">
        <v>879</v>
      </c>
      <c r="B1679">
        <v>2</v>
      </c>
    </row>
    <row r="1680" spans="1:2" x14ac:dyDescent="0.25">
      <c r="A1680" s="81" t="s">
        <v>25</v>
      </c>
      <c r="B1680">
        <v>2</v>
      </c>
    </row>
    <row r="1681" spans="1:2" x14ac:dyDescent="0.25">
      <c r="A1681" s="79" t="s">
        <v>922</v>
      </c>
      <c r="B1681">
        <v>1</v>
      </c>
    </row>
    <row r="1682" spans="1:2" x14ac:dyDescent="0.25">
      <c r="A1682" s="81" t="s">
        <v>25</v>
      </c>
      <c r="B1682">
        <v>1</v>
      </c>
    </row>
    <row r="1683" spans="1:2" x14ac:dyDescent="0.25">
      <c r="A1683" s="79" t="s">
        <v>869</v>
      </c>
      <c r="B1683">
        <v>2</v>
      </c>
    </row>
    <row r="1684" spans="1:2" x14ac:dyDescent="0.25">
      <c r="A1684" s="81" t="s">
        <v>25</v>
      </c>
      <c r="B1684">
        <v>2</v>
      </c>
    </row>
    <row r="1685" spans="1:2" x14ac:dyDescent="0.25">
      <c r="A1685" s="79" t="s">
        <v>870</v>
      </c>
      <c r="B1685">
        <v>2</v>
      </c>
    </row>
    <row r="1686" spans="1:2" x14ac:dyDescent="0.25">
      <c r="A1686" s="81" t="s">
        <v>25</v>
      </c>
      <c r="B1686">
        <v>2</v>
      </c>
    </row>
    <row r="1687" spans="1:2" x14ac:dyDescent="0.25">
      <c r="A1687" s="45" t="s">
        <v>1087</v>
      </c>
      <c r="B1687">
        <v>43</v>
      </c>
    </row>
    <row r="1688" spans="1:2" x14ac:dyDescent="0.25">
      <c r="A1688" s="77" t="s">
        <v>22</v>
      </c>
      <c r="B1688">
        <v>43</v>
      </c>
    </row>
    <row r="1689" spans="1:2" x14ac:dyDescent="0.25">
      <c r="A1689" s="78" t="s">
        <v>23</v>
      </c>
      <c r="B1689">
        <v>43</v>
      </c>
    </row>
    <row r="1690" spans="1:2" x14ac:dyDescent="0.25">
      <c r="A1690" s="79" t="s">
        <v>487</v>
      </c>
      <c r="B1690">
        <v>6</v>
      </c>
    </row>
    <row r="1691" spans="1:2" x14ac:dyDescent="0.25">
      <c r="A1691" s="81" t="s">
        <v>25</v>
      </c>
      <c r="B1691">
        <v>6</v>
      </c>
    </row>
    <row r="1692" spans="1:2" x14ac:dyDescent="0.25">
      <c r="A1692" s="79" t="s">
        <v>495</v>
      </c>
      <c r="B1692">
        <v>1</v>
      </c>
    </row>
    <row r="1693" spans="1:2" x14ac:dyDescent="0.25">
      <c r="A1693" s="81" t="s">
        <v>25</v>
      </c>
      <c r="B1693">
        <v>1</v>
      </c>
    </row>
    <row r="1694" spans="1:2" x14ac:dyDescent="0.25">
      <c r="A1694" s="79" t="s">
        <v>484</v>
      </c>
      <c r="B1694">
        <v>1</v>
      </c>
    </row>
    <row r="1695" spans="1:2" x14ac:dyDescent="0.25">
      <c r="A1695" s="81" t="s">
        <v>25</v>
      </c>
      <c r="B1695">
        <v>1</v>
      </c>
    </row>
    <row r="1696" spans="1:2" x14ac:dyDescent="0.25">
      <c r="A1696" s="79" t="s">
        <v>490</v>
      </c>
      <c r="B1696">
        <v>1</v>
      </c>
    </row>
    <row r="1697" spans="1:2" x14ac:dyDescent="0.25">
      <c r="A1697" s="81" t="s">
        <v>25</v>
      </c>
      <c r="B1697">
        <v>1</v>
      </c>
    </row>
    <row r="1698" spans="1:2" x14ac:dyDescent="0.25">
      <c r="A1698" s="79" t="s">
        <v>493</v>
      </c>
      <c r="B1698">
        <v>15</v>
      </c>
    </row>
    <row r="1699" spans="1:2" x14ac:dyDescent="0.25">
      <c r="A1699" s="81" t="s">
        <v>25</v>
      </c>
      <c r="B1699">
        <v>15</v>
      </c>
    </row>
    <row r="1700" spans="1:2" x14ac:dyDescent="0.25">
      <c r="A1700" s="79" t="s">
        <v>492</v>
      </c>
      <c r="B1700">
        <v>15</v>
      </c>
    </row>
    <row r="1701" spans="1:2" x14ac:dyDescent="0.25">
      <c r="A1701" s="81" t="s">
        <v>25</v>
      </c>
      <c r="B1701">
        <v>15</v>
      </c>
    </row>
    <row r="1702" spans="1:2" x14ac:dyDescent="0.25">
      <c r="A1702" s="79" t="s">
        <v>502</v>
      </c>
      <c r="B1702">
        <v>3</v>
      </c>
    </row>
    <row r="1703" spans="1:2" x14ac:dyDescent="0.25">
      <c r="A1703" s="81" t="s">
        <v>25</v>
      </c>
      <c r="B1703">
        <v>3</v>
      </c>
    </row>
    <row r="1704" spans="1:2" x14ac:dyDescent="0.25">
      <c r="A1704" s="79" t="s">
        <v>491</v>
      </c>
      <c r="B1704">
        <v>1</v>
      </c>
    </row>
    <row r="1705" spans="1:2" x14ac:dyDescent="0.25">
      <c r="A1705" s="81" t="s">
        <v>25</v>
      </c>
      <c r="B1705">
        <v>1</v>
      </c>
    </row>
    <row r="1706" spans="1:2" x14ac:dyDescent="0.25">
      <c r="A1706" s="45" t="s">
        <v>1088</v>
      </c>
      <c r="B1706">
        <v>1</v>
      </c>
    </row>
    <row r="1707" spans="1:2" x14ac:dyDescent="0.25">
      <c r="A1707" s="77" t="s">
        <v>22</v>
      </c>
      <c r="B1707">
        <v>1</v>
      </c>
    </row>
    <row r="1708" spans="1:2" x14ac:dyDescent="0.25">
      <c r="A1708" s="78" t="s">
        <v>23</v>
      </c>
      <c r="B1708">
        <v>1</v>
      </c>
    </row>
    <row r="1709" spans="1:2" x14ac:dyDescent="0.25">
      <c r="A1709" s="79" t="s">
        <v>786</v>
      </c>
      <c r="B1709">
        <v>1</v>
      </c>
    </row>
    <row r="1710" spans="1:2" x14ac:dyDescent="0.25">
      <c r="A1710" s="81" t="s">
        <v>25</v>
      </c>
      <c r="B1710">
        <v>1</v>
      </c>
    </row>
    <row r="1711" spans="1:2" x14ac:dyDescent="0.25">
      <c r="A1711" s="45" t="s">
        <v>1089</v>
      </c>
      <c r="B1711">
        <v>1</v>
      </c>
    </row>
    <row r="1712" spans="1:2" x14ac:dyDescent="0.25">
      <c r="A1712" s="77" t="s">
        <v>22</v>
      </c>
      <c r="B1712">
        <v>1</v>
      </c>
    </row>
    <row r="1713" spans="1:2" x14ac:dyDescent="0.25">
      <c r="A1713" s="78" t="s">
        <v>23</v>
      </c>
      <c r="B1713">
        <v>1</v>
      </c>
    </row>
    <row r="1714" spans="1:2" x14ac:dyDescent="0.25">
      <c r="A1714" s="79" t="s">
        <v>545</v>
      </c>
      <c r="B1714">
        <v>1</v>
      </c>
    </row>
    <row r="1715" spans="1:2" x14ac:dyDescent="0.25">
      <c r="A1715" s="81" t="s">
        <v>25</v>
      </c>
      <c r="B1715">
        <v>1</v>
      </c>
    </row>
    <row r="1716" spans="1:2" x14ac:dyDescent="0.25">
      <c r="A1716" s="45" t="s">
        <v>1090</v>
      </c>
      <c r="B1716">
        <v>1</v>
      </c>
    </row>
    <row r="1717" spans="1:2" x14ac:dyDescent="0.25">
      <c r="A1717" s="77" t="s">
        <v>22</v>
      </c>
      <c r="B1717">
        <v>1</v>
      </c>
    </row>
    <row r="1718" spans="1:2" x14ac:dyDescent="0.25">
      <c r="A1718" s="78" t="s">
        <v>23</v>
      </c>
      <c r="B1718">
        <v>1</v>
      </c>
    </row>
    <row r="1719" spans="1:2" x14ac:dyDescent="0.25">
      <c r="A1719" s="79" t="s">
        <v>496</v>
      </c>
      <c r="B1719">
        <v>1</v>
      </c>
    </row>
    <row r="1720" spans="1:2" x14ac:dyDescent="0.25">
      <c r="A1720" s="81" t="s">
        <v>25</v>
      </c>
      <c r="B1720">
        <v>1</v>
      </c>
    </row>
    <row r="1721" spans="1:2" x14ac:dyDescent="0.25">
      <c r="A1721" s="45" t="s">
        <v>1091</v>
      </c>
      <c r="B1721">
        <v>2</v>
      </c>
    </row>
    <row r="1722" spans="1:2" x14ac:dyDescent="0.25">
      <c r="A1722" s="77" t="s">
        <v>22</v>
      </c>
      <c r="B1722">
        <v>2</v>
      </c>
    </row>
    <row r="1723" spans="1:2" x14ac:dyDescent="0.25">
      <c r="A1723" s="78" t="s">
        <v>23</v>
      </c>
      <c r="B1723">
        <v>2</v>
      </c>
    </row>
    <row r="1724" spans="1:2" x14ac:dyDescent="0.25">
      <c r="A1724" s="79" t="s">
        <v>487</v>
      </c>
      <c r="B1724">
        <v>2</v>
      </c>
    </row>
    <row r="1725" spans="1:2" x14ac:dyDescent="0.25">
      <c r="A1725" s="81" t="s">
        <v>25</v>
      </c>
      <c r="B1725">
        <v>2</v>
      </c>
    </row>
    <row r="1726" spans="1:2" x14ac:dyDescent="0.25">
      <c r="A1726" s="45" t="s">
        <v>949</v>
      </c>
      <c r="B1726">
        <v>2</v>
      </c>
    </row>
    <row r="1727" spans="1:2" x14ac:dyDescent="0.25">
      <c r="A1727" s="77" t="s">
        <v>22</v>
      </c>
      <c r="B1727">
        <v>2</v>
      </c>
    </row>
    <row r="1728" spans="1:2" x14ac:dyDescent="0.25">
      <c r="A1728" s="78" t="s">
        <v>23</v>
      </c>
      <c r="B1728">
        <v>2</v>
      </c>
    </row>
    <row r="1729" spans="1:2" x14ac:dyDescent="0.25">
      <c r="A1729" s="79" t="s">
        <v>928</v>
      </c>
      <c r="B1729">
        <v>2</v>
      </c>
    </row>
    <row r="1730" spans="1:2" x14ac:dyDescent="0.25">
      <c r="A1730" s="81" t="s">
        <v>129</v>
      </c>
      <c r="B1730">
        <v>2</v>
      </c>
    </row>
    <row r="1731" spans="1:2" x14ac:dyDescent="0.25">
      <c r="A1731" s="45" t="s">
        <v>354</v>
      </c>
      <c r="B1731">
        <v>1</v>
      </c>
    </row>
    <row r="1732" spans="1:2" x14ac:dyDescent="0.25">
      <c r="A1732" s="77" t="s">
        <v>22</v>
      </c>
      <c r="B1732">
        <v>1</v>
      </c>
    </row>
    <row r="1733" spans="1:2" x14ac:dyDescent="0.25">
      <c r="A1733" s="78" t="s">
        <v>23</v>
      </c>
      <c r="B1733">
        <v>1</v>
      </c>
    </row>
    <row r="1734" spans="1:2" x14ac:dyDescent="0.25">
      <c r="A1734" s="79" t="s">
        <v>266</v>
      </c>
      <c r="B1734">
        <v>1</v>
      </c>
    </row>
    <row r="1735" spans="1:2" x14ac:dyDescent="0.25">
      <c r="A1735" s="81" t="s">
        <v>129</v>
      </c>
      <c r="B1735">
        <v>1</v>
      </c>
    </row>
    <row r="1736" spans="1:2" x14ac:dyDescent="0.25">
      <c r="A1736" s="45" t="s">
        <v>951</v>
      </c>
      <c r="B1736">
        <v>2</v>
      </c>
    </row>
    <row r="1737" spans="1:2" x14ac:dyDescent="0.25">
      <c r="A1737" s="77" t="s">
        <v>22</v>
      </c>
      <c r="B1737">
        <v>2</v>
      </c>
    </row>
    <row r="1738" spans="1:2" x14ac:dyDescent="0.25">
      <c r="A1738" s="78" t="s">
        <v>23</v>
      </c>
      <c r="B1738">
        <v>2</v>
      </c>
    </row>
    <row r="1739" spans="1:2" x14ac:dyDescent="0.25">
      <c r="A1739" s="79" t="s">
        <v>928</v>
      </c>
      <c r="B1739">
        <v>2</v>
      </c>
    </row>
    <row r="1740" spans="1:2" x14ac:dyDescent="0.25">
      <c r="A1740" s="81" t="s">
        <v>129</v>
      </c>
      <c r="B1740">
        <v>2</v>
      </c>
    </row>
    <row r="1741" spans="1:2" x14ac:dyDescent="0.25">
      <c r="A1741" s="45" t="s">
        <v>953</v>
      </c>
      <c r="B1741">
        <v>2</v>
      </c>
    </row>
    <row r="1742" spans="1:2" x14ac:dyDescent="0.25">
      <c r="A1742" s="77" t="s">
        <v>22</v>
      </c>
      <c r="B1742">
        <v>2</v>
      </c>
    </row>
    <row r="1743" spans="1:2" x14ac:dyDescent="0.25">
      <c r="A1743" s="78" t="s">
        <v>23</v>
      </c>
      <c r="B1743">
        <v>2</v>
      </c>
    </row>
    <row r="1744" spans="1:2" x14ac:dyDescent="0.25">
      <c r="A1744" s="79" t="s">
        <v>928</v>
      </c>
      <c r="B1744">
        <v>2</v>
      </c>
    </row>
    <row r="1745" spans="1:2" x14ac:dyDescent="0.25">
      <c r="A1745" s="81" t="s">
        <v>129</v>
      </c>
      <c r="B1745">
        <v>2</v>
      </c>
    </row>
    <row r="1746" spans="1:2" x14ac:dyDescent="0.25">
      <c r="A1746" s="45" t="s">
        <v>1092</v>
      </c>
      <c r="B1746">
        <v>3</v>
      </c>
    </row>
    <row r="1747" spans="1:2" x14ac:dyDescent="0.25">
      <c r="A1747" s="77" t="s">
        <v>22</v>
      </c>
      <c r="B1747">
        <v>3</v>
      </c>
    </row>
    <row r="1748" spans="1:2" x14ac:dyDescent="0.25">
      <c r="A1748" s="78" t="s">
        <v>23</v>
      </c>
      <c r="B1748">
        <v>3</v>
      </c>
    </row>
    <row r="1749" spans="1:2" x14ac:dyDescent="0.25">
      <c r="A1749" s="79" t="s">
        <v>51</v>
      </c>
      <c r="B1749">
        <v>2</v>
      </c>
    </row>
    <row r="1750" spans="1:2" x14ac:dyDescent="0.25">
      <c r="A1750" s="81" t="s">
        <v>25</v>
      </c>
      <c r="B1750">
        <v>2</v>
      </c>
    </row>
    <row r="1751" spans="1:2" x14ac:dyDescent="0.25">
      <c r="A1751" s="79" t="s">
        <v>84</v>
      </c>
      <c r="B1751">
        <v>1</v>
      </c>
    </row>
    <row r="1752" spans="1:2" x14ac:dyDescent="0.25">
      <c r="A1752" s="81" t="s">
        <v>25</v>
      </c>
      <c r="B1752">
        <v>1</v>
      </c>
    </row>
    <row r="1753" spans="1:2" x14ac:dyDescent="0.25">
      <c r="A1753" s="45" t="s">
        <v>681</v>
      </c>
      <c r="B1753">
        <v>1</v>
      </c>
    </row>
    <row r="1754" spans="1:2" x14ac:dyDescent="0.25">
      <c r="A1754" s="77" t="s">
        <v>676</v>
      </c>
      <c r="B1754">
        <v>1</v>
      </c>
    </row>
    <row r="1755" spans="1:2" x14ac:dyDescent="0.25">
      <c r="A1755" s="78" t="s">
        <v>677</v>
      </c>
      <c r="B1755">
        <v>1</v>
      </c>
    </row>
    <row r="1756" spans="1:2" x14ac:dyDescent="0.25">
      <c r="A1756" s="79" t="s">
        <v>680</v>
      </c>
      <c r="B1756">
        <v>1</v>
      </c>
    </row>
    <row r="1757" spans="1:2" x14ac:dyDescent="0.25">
      <c r="A1757" s="81" t="s">
        <v>142</v>
      </c>
      <c r="B1757">
        <v>1</v>
      </c>
    </row>
    <row r="1758" spans="1:2" x14ac:dyDescent="0.25">
      <c r="A1758" s="45" t="s">
        <v>355</v>
      </c>
      <c r="B1758">
        <v>3</v>
      </c>
    </row>
    <row r="1759" spans="1:2" x14ac:dyDescent="0.25">
      <c r="A1759" s="77" t="s">
        <v>22</v>
      </c>
      <c r="B1759">
        <v>1</v>
      </c>
    </row>
    <row r="1760" spans="1:2" x14ac:dyDescent="0.25">
      <c r="A1760" s="78" t="s">
        <v>23</v>
      </c>
      <c r="B1760">
        <v>1</v>
      </c>
    </row>
    <row r="1761" spans="1:2" x14ac:dyDescent="0.25">
      <c r="A1761" s="79" t="s">
        <v>256</v>
      </c>
      <c r="B1761">
        <v>1</v>
      </c>
    </row>
    <row r="1762" spans="1:2" x14ac:dyDescent="0.25">
      <c r="A1762" s="81" t="s">
        <v>142</v>
      </c>
      <c r="B1762">
        <v>1</v>
      </c>
    </row>
    <row r="1763" spans="1:2" x14ac:dyDescent="0.25">
      <c r="A1763" s="77" t="s">
        <v>676</v>
      </c>
      <c r="B1763">
        <v>2</v>
      </c>
    </row>
    <row r="1764" spans="1:2" x14ac:dyDescent="0.25">
      <c r="A1764" s="78" t="s">
        <v>677</v>
      </c>
      <c r="B1764">
        <v>1</v>
      </c>
    </row>
    <row r="1765" spans="1:2" x14ac:dyDescent="0.25">
      <c r="A1765" s="79" t="s">
        <v>680</v>
      </c>
      <c r="B1765">
        <v>1</v>
      </c>
    </row>
    <row r="1766" spans="1:2" x14ac:dyDescent="0.25">
      <c r="A1766" s="81" t="s">
        <v>142</v>
      </c>
      <c r="B1766">
        <v>1</v>
      </c>
    </row>
    <row r="1767" spans="1:2" x14ac:dyDescent="0.25">
      <c r="A1767" s="78" t="s">
        <v>703</v>
      </c>
      <c r="B1767">
        <v>1</v>
      </c>
    </row>
    <row r="1768" spans="1:2" x14ac:dyDescent="0.25">
      <c r="A1768" s="79" t="s">
        <v>704</v>
      </c>
      <c r="B1768">
        <v>1</v>
      </c>
    </row>
    <row r="1769" spans="1:2" x14ac:dyDescent="0.25">
      <c r="A1769" s="81" t="s">
        <v>142</v>
      </c>
      <c r="B1769">
        <v>1</v>
      </c>
    </row>
    <row r="1770" spans="1:2" x14ac:dyDescent="0.25">
      <c r="A1770" s="45" t="s">
        <v>358</v>
      </c>
      <c r="B1770">
        <v>2</v>
      </c>
    </row>
    <row r="1771" spans="1:2" x14ac:dyDescent="0.25">
      <c r="A1771" s="77" t="s">
        <v>22</v>
      </c>
      <c r="B1771">
        <v>1</v>
      </c>
    </row>
    <row r="1772" spans="1:2" x14ac:dyDescent="0.25">
      <c r="A1772" s="78" t="s">
        <v>23</v>
      </c>
      <c r="B1772">
        <v>1</v>
      </c>
    </row>
    <row r="1773" spans="1:2" x14ac:dyDescent="0.25">
      <c r="A1773" s="79" t="s">
        <v>256</v>
      </c>
      <c r="B1773">
        <v>1</v>
      </c>
    </row>
    <row r="1774" spans="1:2" x14ac:dyDescent="0.25">
      <c r="A1774" s="81" t="s">
        <v>142</v>
      </c>
      <c r="B1774">
        <v>1</v>
      </c>
    </row>
    <row r="1775" spans="1:2" x14ac:dyDescent="0.25">
      <c r="A1775" s="77" t="s">
        <v>676</v>
      </c>
      <c r="B1775">
        <v>1</v>
      </c>
    </row>
    <row r="1776" spans="1:2" x14ac:dyDescent="0.25">
      <c r="A1776" s="78" t="s">
        <v>703</v>
      </c>
      <c r="B1776">
        <v>1</v>
      </c>
    </row>
    <row r="1777" spans="1:2" x14ac:dyDescent="0.25">
      <c r="A1777" s="79" t="s">
        <v>704</v>
      </c>
      <c r="B1777">
        <v>1</v>
      </c>
    </row>
    <row r="1778" spans="1:2" x14ac:dyDescent="0.25">
      <c r="A1778" s="81" t="s">
        <v>163</v>
      </c>
      <c r="B1778">
        <v>1</v>
      </c>
    </row>
    <row r="1779" spans="1:2" x14ac:dyDescent="0.25">
      <c r="A1779" s="45" t="s">
        <v>685</v>
      </c>
      <c r="B1779">
        <v>1</v>
      </c>
    </row>
    <row r="1780" spans="1:2" x14ac:dyDescent="0.25">
      <c r="A1780" s="77" t="s">
        <v>676</v>
      </c>
      <c r="B1780">
        <v>1</v>
      </c>
    </row>
    <row r="1781" spans="1:2" x14ac:dyDescent="0.25">
      <c r="A1781" s="78" t="s">
        <v>677</v>
      </c>
      <c r="B1781">
        <v>1</v>
      </c>
    </row>
    <row r="1782" spans="1:2" x14ac:dyDescent="0.25">
      <c r="A1782" s="79" t="s">
        <v>684</v>
      </c>
      <c r="B1782">
        <v>1</v>
      </c>
    </row>
    <row r="1783" spans="1:2" x14ac:dyDescent="0.25">
      <c r="A1783" s="81" t="s">
        <v>142</v>
      </c>
      <c r="B1783">
        <v>1</v>
      </c>
    </row>
    <row r="1784" spans="1:2" x14ac:dyDescent="0.25">
      <c r="A1784" s="45" t="s">
        <v>687</v>
      </c>
      <c r="B1784">
        <v>1</v>
      </c>
    </row>
    <row r="1785" spans="1:2" x14ac:dyDescent="0.25">
      <c r="A1785" s="77" t="s">
        <v>676</v>
      </c>
      <c r="B1785">
        <v>1</v>
      </c>
    </row>
    <row r="1786" spans="1:2" x14ac:dyDescent="0.25">
      <c r="A1786" s="78" t="s">
        <v>677</v>
      </c>
      <c r="B1786">
        <v>1</v>
      </c>
    </row>
    <row r="1787" spans="1:2" x14ac:dyDescent="0.25">
      <c r="A1787" s="79" t="s">
        <v>684</v>
      </c>
      <c r="B1787">
        <v>1</v>
      </c>
    </row>
    <row r="1788" spans="1:2" x14ac:dyDescent="0.25">
      <c r="A1788" s="81" t="s">
        <v>142</v>
      </c>
      <c r="B1788">
        <v>1</v>
      </c>
    </row>
    <row r="1789" spans="1:2" x14ac:dyDescent="0.25">
      <c r="A1789" s="45" t="s">
        <v>691</v>
      </c>
      <c r="B1789">
        <v>1</v>
      </c>
    </row>
    <row r="1790" spans="1:2" x14ac:dyDescent="0.25">
      <c r="A1790" s="77" t="s">
        <v>676</v>
      </c>
      <c r="B1790">
        <v>1</v>
      </c>
    </row>
    <row r="1791" spans="1:2" x14ac:dyDescent="0.25">
      <c r="A1791" s="78" t="s">
        <v>677</v>
      </c>
      <c r="B1791">
        <v>1</v>
      </c>
    </row>
    <row r="1792" spans="1:2" x14ac:dyDescent="0.25">
      <c r="A1792" s="79" t="s">
        <v>689</v>
      </c>
      <c r="B1792">
        <v>1</v>
      </c>
    </row>
    <row r="1793" spans="1:2" x14ac:dyDescent="0.25">
      <c r="A1793" s="81" t="s">
        <v>129</v>
      </c>
      <c r="B1793">
        <v>1</v>
      </c>
    </row>
    <row r="1794" spans="1:2" x14ac:dyDescent="0.25">
      <c r="A1794" s="45" t="s">
        <v>694</v>
      </c>
      <c r="B1794">
        <v>1</v>
      </c>
    </row>
    <row r="1795" spans="1:2" x14ac:dyDescent="0.25">
      <c r="A1795" s="77" t="s">
        <v>676</v>
      </c>
      <c r="B1795">
        <v>1</v>
      </c>
    </row>
    <row r="1796" spans="1:2" x14ac:dyDescent="0.25">
      <c r="A1796" s="78" t="s">
        <v>677</v>
      </c>
      <c r="B1796">
        <v>1</v>
      </c>
    </row>
    <row r="1797" spans="1:2" x14ac:dyDescent="0.25">
      <c r="A1797" s="79" t="s">
        <v>689</v>
      </c>
      <c r="B1797">
        <v>1</v>
      </c>
    </row>
    <row r="1798" spans="1:2" x14ac:dyDescent="0.25">
      <c r="A1798" s="81" t="s">
        <v>129</v>
      </c>
      <c r="B1798">
        <v>1</v>
      </c>
    </row>
    <row r="1799" spans="1:2" x14ac:dyDescent="0.25">
      <c r="A1799" s="45" t="s">
        <v>696</v>
      </c>
      <c r="B1799">
        <v>8</v>
      </c>
    </row>
    <row r="1800" spans="1:2" x14ac:dyDescent="0.25">
      <c r="A1800" s="77" t="s">
        <v>676</v>
      </c>
      <c r="B1800">
        <v>8</v>
      </c>
    </row>
    <row r="1801" spans="1:2" x14ac:dyDescent="0.25">
      <c r="A1801" s="78" t="s">
        <v>677</v>
      </c>
      <c r="B1801">
        <v>8</v>
      </c>
    </row>
    <row r="1802" spans="1:2" x14ac:dyDescent="0.25">
      <c r="A1802" s="79" t="s">
        <v>199</v>
      </c>
      <c r="B1802">
        <v>1</v>
      </c>
    </row>
    <row r="1803" spans="1:2" x14ac:dyDescent="0.25">
      <c r="A1803" s="81" t="s">
        <v>129</v>
      </c>
      <c r="B1803">
        <v>1</v>
      </c>
    </row>
    <row r="1804" spans="1:2" x14ac:dyDescent="0.25">
      <c r="A1804" s="79" t="s">
        <v>680</v>
      </c>
      <c r="B1804">
        <v>1</v>
      </c>
    </row>
    <row r="1805" spans="1:2" x14ac:dyDescent="0.25">
      <c r="A1805" s="81" t="s">
        <v>129</v>
      </c>
      <c r="B1805">
        <v>1</v>
      </c>
    </row>
    <row r="1806" spans="1:2" x14ac:dyDescent="0.25">
      <c r="A1806" s="79" t="s">
        <v>684</v>
      </c>
      <c r="B1806">
        <v>2</v>
      </c>
    </row>
    <row r="1807" spans="1:2" x14ac:dyDescent="0.25">
      <c r="A1807" s="81" t="s">
        <v>129</v>
      </c>
      <c r="B1807">
        <v>2</v>
      </c>
    </row>
    <row r="1808" spans="1:2" x14ac:dyDescent="0.25">
      <c r="A1808" s="79" t="s">
        <v>201</v>
      </c>
      <c r="B1808">
        <v>2</v>
      </c>
    </row>
    <row r="1809" spans="1:2" x14ac:dyDescent="0.25">
      <c r="A1809" s="81" t="s">
        <v>129</v>
      </c>
      <c r="B1809">
        <v>2</v>
      </c>
    </row>
    <row r="1810" spans="1:2" x14ac:dyDescent="0.25">
      <c r="A1810" s="79" t="s">
        <v>176</v>
      </c>
      <c r="B1810">
        <v>1</v>
      </c>
    </row>
    <row r="1811" spans="1:2" x14ac:dyDescent="0.25">
      <c r="A1811" s="81" t="s">
        <v>129</v>
      </c>
      <c r="B1811">
        <v>1</v>
      </c>
    </row>
    <row r="1812" spans="1:2" x14ac:dyDescent="0.25">
      <c r="A1812" s="79" t="s">
        <v>678</v>
      </c>
      <c r="B1812">
        <v>1</v>
      </c>
    </row>
    <row r="1813" spans="1:2" x14ac:dyDescent="0.25">
      <c r="A1813" s="81" t="s">
        <v>129</v>
      </c>
      <c r="B1813">
        <v>1</v>
      </c>
    </row>
    <row r="1814" spans="1:2" x14ac:dyDescent="0.25">
      <c r="A1814" s="45" t="s">
        <v>702</v>
      </c>
      <c r="B1814">
        <v>2</v>
      </c>
    </row>
    <row r="1815" spans="1:2" x14ac:dyDescent="0.25">
      <c r="A1815" s="77" t="s">
        <v>676</v>
      </c>
      <c r="B1815">
        <v>2</v>
      </c>
    </row>
    <row r="1816" spans="1:2" x14ac:dyDescent="0.25">
      <c r="A1816" s="78" t="s">
        <v>677</v>
      </c>
      <c r="B1816">
        <v>1</v>
      </c>
    </row>
    <row r="1817" spans="1:2" x14ac:dyDescent="0.25">
      <c r="A1817" s="79" t="s">
        <v>678</v>
      </c>
      <c r="B1817">
        <v>1</v>
      </c>
    </row>
    <row r="1818" spans="1:2" x14ac:dyDescent="0.25">
      <c r="A1818" s="81" t="s">
        <v>129</v>
      </c>
      <c r="B1818">
        <v>1</v>
      </c>
    </row>
    <row r="1819" spans="1:2" x14ac:dyDescent="0.25">
      <c r="A1819" s="78" t="s">
        <v>703</v>
      </c>
      <c r="B1819">
        <v>1</v>
      </c>
    </row>
    <row r="1820" spans="1:2" x14ac:dyDescent="0.25">
      <c r="A1820" s="79" t="s">
        <v>441</v>
      </c>
      <c r="B1820">
        <v>1</v>
      </c>
    </row>
    <row r="1821" spans="1:2" x14ac:dyDescent="0.25">
      <c r="A1821" s="81" t="s">
        <v>129</v>
      </c>
      <c r="B1821">
        <v>1</v>
      </c>
    </row>
    <row r="1822" spans="1:2" x14ac:dyDescent="0.25">
      <c r="A1822" s="45" t="s">
        <v>712</v>
      </c>
      <c r="B1822">
        <v>4</v>
      </c>
    </row>
    <row r="1823" spans="1:2" x14ac:dyDescent="0.25">
      <c r="A1823" s="77" t="s">
        <v>676</v>
      </c>
      <c r="B1823">
        <v>4</v>
      </c>
    </row>
    <row r="1824" spans="1:2" x14ac:dyDescent="0.25">
      <c r="A1824" s="78" t="s">
        <v>703</v>
      </c>
      <c r="B1824">
        <v>4</v>
      </c>
    </row>
    <row r="1825" spans="1:2" x14ac:dyDescent="0.25">
      <c r="A1825" s="79" t="s">
        <v>201</v>
      </c>
      <c r="B1825">
        <v>2</v>
      </c>
    </row>
    <row r="1826" spans="1:2" x14ac:dyDescent="0.25">
      <c r="A1826" s="81" t="s">
        <v>129</v>
      </c>
      <c r="B1826">
        <v>2</v>
      </c>
    </row>
    <row r="1827" spans="1:2" x14ac:dyDescent="0.25">
      <c r="A1827" s="79" t="s">
        <v>176</v>
      </c>
      <c r="B1827">
        <v>1</v>
      </c>
    </row>
    <row r="1828" spans="1:2" x14ac:dyDescent="0.25">
      <c r="A1828" s="81" t="s">
        <v>129</v>
      </c>
      <c r="B1828">
        <v>1</v>
      </c>
    </row>
    <row r="1829" spans="1:2" x14ac:dyDescent="0.25">
      <c r="A1829" s="79" t="s">
        <v>704</v>
      </c>
      <c r="B1829">
        <v>1</v>
      </c>
    </row>
    <row r="1830" spans="1:2" x14ac:dyDescent="0.25">
      <c r="A1830" s="81" t="s">
        <v>129</v>
      </c>
      <c r="B1830">
        <v>1</v>
      </c>
    </row>
    <row r="1831" spans="1:2" x14ac:dyDescent="0.25">
      <c r="A1831" s="45" t="s">
        <v>716</v>
      </c>
      <c r="B1831">
        <v>1</v>
      </c>
    </row>
    <row r="1832" spans="1:2" x14ac:dyDescent="0.25">
      <c r="A1832" s="77" t="s">
        <v>676</v>
      </c>
      <c r="B1832">
        <v>1</v>
      </c>
    </row>
    <row r="1833" spans="1:2" x14ac:dyDescent="0.25">
      <c r="A1833" s="78" t="s">
        <v>703</v>
      </c>
      <c r="B1833">
        <v>1</v>
      </c>
    </row>
    <row r="1834" spans="1:2" x14ac:dyDescent="0.25">
      <c r="A1834" s="79" t="s">
        <v>199</v>
      </c>
      <c r="B1834">
        <v>1</v>
      </c>
    </row>
    <row r="1835" spans="1:2" x14ac:dyDescent="0.25">
      <c r="A1835" s="81" t="s">
        <v>129</v>
      </c>
      <c r="B1835">
        <v>1</v>
      </c>
    </row>
    <row r="1836" spans="1:2" x14ac:dyDescent="0.25">
      <c r="A1836" s="45" t="s">
        <v>361</v>
      </c>
      <c r="B1836">
        <v>1</v>
      </c>
    </row>
    <row r="1837" spans="1:2" x14ac:dyDescent="0.25">
      <c r="A1837" s="77" t="s">
        <v>22</v>
      </c>
      <c r="B1837">
        <v>1</v>
      </c>
    </row>
    <row r="1838" spans="1:2" x14ac:dyDescent="0.25">
      <c r="A1838" s="78" t="s">
        <v>23</v>
      </c>
      <c r="B1838">
        <v>1</v>
      </c>
    </row>
    <row r="1839" spans="1:2" x14ac:dyDescent="0.25">
      <c r="A1839" s="79" t="s">
        <v>260</v>
      </c>
      <c r="B1839">
        <v>1</v>
      </c>
    </row>
    <row r="1840" spans="1:2" x14ac:dyDescent="0.25">
      <c r="A1840" s="81" t="s">
        <v>129</v>
      </c>
      <c r="B1840">
        <v>1</v>
      </c>
    </row>
    <row r="1841" spans="1:2" x14ac:dyDescent="0.25">
      <c r="A1841" s="45" t="s">
        <v>164</v>
      </c>
      <c r="B1841">
        <v>29</v>
      </c>
    </row>
    <row r="1842" spans="1:2" x14ac:dyDescent="0.25">
      <c r="A1842" s="77" t="s">
        <v>22</v>
      </c>
      <c r="B1842">
        <v>29</v>
      </c>
    </row>
    <row r="1843" spans="1:2" x14ac:dyDescent="0.25">
      <c r="A1843" s="78" t="s">
        <v>23</v>
      </c>
      <c r="B1843">
        <v>29</v>
      </c>
    </row>
    <row r="1844" spans="1:2" x14ac:dyDescent="0.25">
      <c r="A1844" s="79" t="s">
        <v>40</v>
      </c>
      <c r="B1844">
        <v>1</v>
      </c>
    </row>
    <row r="1845" spans="1:2" x14ac:dyDescent="0.25">
      <c r="A1845" s="81" t="s">
        <v>90</v>
      </c>
      <c r="B1845">
        <v>1</v>
      </c>
    </row>
    <row r="1846" spans="1:2" x14ac:dyDescent="0.25">
      <c r="A1846" s="79" t="s">
        <v>57</v>
      </c>
      <c r="B1846">
        <v>1</v>
      </c>
    </row>
    <row r="1847" spans="1:2" x14ac:dyDescent="0.25">
      <c r="A1847" s="81" t="s">
        <v>90</v>
      </c>
      <c r="B1847">
        <v>1</v>
      </c>
    </row>
    <row r="1848" spans="1:2" x14ac:dyDescent="0.25">
      <c r="A1848" s="79" t="s">
        <v>140</v>
      </c>
      <c r="B1848">
        <v>1</v>
      </c>
    </row>
    <row r="1849" spans="1:2" x14ac:dyDescent="0.25">
      <c r="A1849" s="81" t="s">
        <v>163</v>
      </c>
      <c r="B1849">
        <v>1</v>
      </c>
    </row>
    <row r="1850" spans="1:2" x14ac:dyDescent="0.25">
      <c r="A1850" s="79" t="s">
        <v>465</v>
      </c>
      <c r="B1850">
        <v>1</v>
      </c>
    </row>
    <row r="1851" spans="1:2" x14ac:dyDescent="0.25">
      <c r="A1851" s="81" t="s">
        <v>90</v>
      </c>
      <c r="B1851">
        <v>1</v>
      </c>
    </row>
    <row r="1852" spans="1:2" x14ac:dyDescent="0.25">
      <c r="A1852" s="79" t="s">
        <v>464</v>
      </c>
      <c r="B1852">
        <v>1</v>
      </c>
    </row>
    <row r="1853" spans="1:2" x14ac:dyDescent="0.25">
      <c r="A1853" s="81" t="s">
        <v>90</v>
      </c>
      <c r="B1853">
        <v>1</v>
      </c>
    </row>
    <row r="1854" spans="1:2" x14ac:dyDescent="0.25">
      <c r="A1854" s="79" t="s">
        <v>472</v>
      </c>
      <c r="B1854">
        <v>1</v>
      </c>
    </row>
    <row r="1855" spans="1:2" x14ac:dyDescent="0.25">
      <c r="A1855" s="81" t="s">
        <v>163</v>
      </c>
      <c r="B1855">
        <v>1</v>
      </c>
    </row>
    <row r="1856" spans="1:2" x14ac:dyDescent="0.25">
      <c r="A1856" s="79" t="s">
        <v>783</v>
      </c>
      <c r="B1856">
        <v>1</v>
      </c>
    </row>
    <row r="1857" spans="1:2" x14ac:dyDescent="0.25">
      <c r="A1857" s="81" t="s">
        <v>90</v>
      </c>
      <c r="B1857">
        <v>1</v>
      </c>
    </row>
    <row r="1858" spans="1:2" x14ac:dyDescent="0.25">
      <c r="A1858" s="79" t="s">
        <v>782</v>
      </c>
      <c r="B1858">
        <v>1</v>
      </c>
    </row>
    <row r="1859" spans="1:2" x14ac:dyDescent="0.25">
      <c r="A1859" s="81" t="s">
        <v>90</v>
      </c>
      <c r="B1859">
        <v>1</v>
      </c>
    </row>
    <row r="1860" spans="1:2" x14ac:dyDescent="0.25">
      <c r="A1860" s="79" t="s">
        <v>793</v>
      </c>
      <c r="B1860">
        <v>1</v>
      </c>
    </row>
    <row r="1861" spans="1:2" x14ac:dyDescent="0.25">
      <c r="A1861" s="81" t="s">
        <v>90</v>
      </c>
      <c r="B1861">
        <v>1</v>
      </c>
    </row>
    <row r="1862" spans="1:2" x14ac:dyDescent="0.25">
      <c r="A1862" s="79" t="s">
        <v>493</v>
      </c>
      <c r="B1862">
        <v>1</v>
      </c>
    </row>
    <row r="1863" spans="1:2" x14ac:dyDescent="0.25">
      <c r="A1863" s="81" t="s">
        <v>90</v>
      </c>
      <c r="B1863">
        <v>1</v>
      </c>
    </row>
    <row r="1864" spans="1:2" x14ac:dyDescent="0.25">
      <c r="A1864" s="79" t="s">
        <v>492</v>
      </c>
      <c r="B1864">
        <v>1</v>
      </c>
    </row>
    <row r="1865" spans="1:2" x14ac:dyDescent="0.25">
      <c r="A1865" s="81" t="s">
        <v>90</v>
      </c>
      <c r="B1865">
        <v>1</v>
      </c>
    </row>
    <row r="1866" spans="1:2" x14ac:dyDescent="0.25">
      <c r="A1866" s="79" t="s">
        <v>502</v>
      </c>
      <c r="B1866">
        <v>1</v>
      </c>
    </row>
    <row r="1867" spans="1:2" x14ac:dyDescent="0.25">
      <c r="A1867" s="81" t="s">
        <v>90</v>
      </c>
      <c r="B1867">
        <v>1</v>
      </c>
    </row>
    <row r="1868" spans="1:2" x14ac:dyDescent="0.25">
      <c r="A1868" s="79" t="s">
        <v>996</v>
      </c>
      <c r="B1868">
        <v>1</v>
      </c>
    </row>
    <row r="1869" spans="1:2" x14ac:dyDescent="0.25">
      <c r="A1869" s="81" t="s">
        <v>90</v>
      </c>
      <c r="B1869">
        <v>1</v>
      </c>
    </row>
    <row r="1870" spans="1:2" x14ac:dyDescent="0.25">
      <c r="A1870" s="79" t="s">
        <v>995</v>
      </c>
      <c r="B1870">
        <v>1</v>
      </c>
    </row>
    <row r="1871" spans="1:2" x14ac:dyDescent="0.25">
      <c r="A1871" s="81" t="s">
        <v>90</v>
      </c>
      <c r="B1871">
        <v>1</v>
      </c>
    </row>
    <row r="1872" spans="1:2" x14ac:dyDescent="0.25">
      <c r="A1872" s="79" t="s">
        <v>538</v>
      </c>
      <c r="B1872">
        <v>1</v>
      </c>
    </row>
    <row r="1873" spans="1:2" x14ac:dyDescent="0.25">
      <c r="A1873" s="81" t="s">
        <v>90</v>
      </c>
      <c r="B1873">
        <v>1</v>
      </c>
    </row>
    <row r="1874" spans="1:2" x14ac:dyDescent="0.25">
      <c r="A1874" s="79" t="s">
        <v>540</v>
      </c>
      <c r="B1874">
        <v>1</v>
      </c>
    </row>
    <row r="1875" spans="1:2" x14ac:dyDescent="0.25">
      <c r="A1875" s="81" t="s">
        <v>90</v>
      </c>
      <c r="B1875">
        <v>1</v>
      </c>
    </row>
    <row r="1876" spans="1:2" x14ac:dyDescent="0.25">
      <c r="A1876" s="79" t="s">
        <v>551</v>
      </c>
      <c r="B1876">
        <v>1</v>
      </c>
    </row>
    <row r="1877" spans="1:2" x14ac:dyDescent="0.25">
      <c r="A1877" s="81" t="s">
        <v>90</v>
      </c>
      <c r="B1877">
        <v>1</v>
      </c>
    </row>
    <row r="1878" spans="1:2" x14ac:dyDescent="0.25">
      <c r="A1878" s="79" t="s">
        <v>1010</v>
      </c>
      <c r="B1878">
        <v>1</v>
      </c>
    </row>
    <row r="1879" spans="1:2" x14ac:dyDescent="0.25">
      <c r="A1879" s="81" t="s">
        <v>90</v>
      </c>
      <c r="B1879">
        <v>1</v>
      </c>
    </row>
    <row r="1880" spans="1:2" x14ac:dyDescent="0.25">
      <c r="A1880" s="79" t="s">
        <v>812</v>
      </c>
      <c r="B1880">
        <v>1</v>
      </c>
    </row>
    <row r="1881" spans="1:2" x14ac:dyDescent="0.25">
      <c r="A1881" s="81" t="s">
        <v>163</v>
      </c>
      <c r="B1881">
        <v>1</v>
      </c>
    </row>
    <row r="1882" spans="1:2" x14ac:dyDescent="0.25">
      <c r="A1882" s="79" t="s">
        <v>818</v>
      </c>
      <c r="B1882">
        <v>1</v>
      </c>
    </row>
    <row r="1883" spans="1:2" x14ac:dyDescent="0.25">
      <c r="A1883" s="81" t="s">
        <v>163</v>
      </c>
      <c r="B1883">
        <v>1</v>
      </c>
    </row>
    <row r="1884" spans="1:2" x14ac:dyDescent="0.25">
      <c r="A1884" s="79" t="s">
        <v>854</v>
      </c>
      <c r="B1884">
        <v>1</v>
      </c>
    </row>
    <row r="1885" spans="1:2" x14ac:dyDescent="0.25">
      <c r="A1885" s="81" t="s">
        <v>163</v>
      </c>
      <c r="B1885">
        <v>1</v>
      </c>
    </row>
    <row r="1886" spans="1:2" x14ac:dyDescent="0.25">
      <c r="A1886" s="79" t="s">
        <v>882</v>
      </c>
      <c r="B1886">
        <v>1</v>
      </c>
    </row>
    <row r="1887" spans="1:2" x14ac:dyDescent="0.25">
      <c r="A1887" s="81" t="s">
        <v>90</v>
      </c>
      <c r="B1887">
        <v>1</v>
      </c>
    </row>
    <row r="1888" spans="1:2" x14ac:dyDescent="0.25">
      <c r="A1888" s="79" t="s">
        <v>879</v>
      </c>
      <c r="B1888">
        <v>1</v>
      </c>
    </row>
    <row r="1889" spans="1:2" x14ac:dyDescent="0.25">
      <c r="A1889" s="81" t="s">
        <v>90</v>
      </c>
      <c r="B1889">
        <v>1</v>
      </c>
    </row>
    <row r="1890" spans="1:2" x14ac:dyDescent="0.25">
      <c r="A1890" s="79" t="s">
        <v>922</v>
      </c>
      <c r="B1890">
        <v>1</v>
      </c>
    </row>
    <row r="1891" spans="1:2" x14ac:dyDescent="0.25">
      <c r="A1891" s="81" t="s">
        <v>90</v>
      </c>
      <c r="B1891">
        <v>1</v>
      </c>
    </row>
    <row r="1892" spans="1:2" x14ac:dyDescent="0.25">
      <c r="A1892" s="79" t="s">
        <v>934</v>
      </c>
      <c r="B1892">
        <v>1</v>
      </c>
    </row>
    <row r="1893" spans="1:2" x14ac:dyDescent="0.25">
      <c r="A1893" s="81" t="s">
        <v>163</v>
      </c>
      <c r="B1893">
        <v>1</v>
      </c>
    </row>
    <row r="1894" spans="1:2" x14ac:dyDescent="0.25">
      <c r="A1894" s="79" t="s">
        <v>940</v>
      </c>
      <c r="B1894">
        <v>1</v>
      </c>
    </row>
    <row r="1895" spans="1:2" x14ac:dyDescent="0.25">
      <c r="A1895" s="81" t="s">
        <v>163</v>
      </c>
      <c r="B1895">
        <v>1</v>
      </c>
    </row>
    <row r="1896" spans="1:2" x14ac:dyDescent="0.25">
      <c r="A1896" s="79" t="s">
        <v>978</v>
      </c>
      <c r="B1896">
        <v>1</v>
      </c>
    </row>
    <row r="1897" spans="1:2" x14ac:dyDescent="0.25">
      <c r="A1897" s="81" t="s">
        <v>163</v>
      </c>
      <c r="B1897">
        <v>1</v>
      </c>
    </row>
    <row r="1898" spans="1:2" x14ac:dyDescent="0.25">
      <c r="A1898" s="79" t="s">
        <v>171</v>
      </c>
      <c r="B1898">
        <v>1</v>
      </c>
    </row>
    <row r="1899" spans="1:2" x14ac:dyDescent="0.25">
      <c r="A1899" s="81" t="s">
        <v>61</v>
      </c>
      <c r="B1899">
        <v>1</v>
      </c>
    </row>
    <row r="1900" spans="1:2" x14ac:dyDescent="0.25">
      <c r="A1900" s="79" t="s">
        <v>240</v>
      </c>
      <c r="B1900">
        <v>1</v>
      </c>
    </row>
    <row r="1901" spans="1:2" x14ac:dyDescent="0.25">
      <c r="A1901" s="81" t="s">
        <v>142</v>
      </c>
      <c r="B1901">
        <v>1</v>
      </c>
    </row>
    <row r="1902" spans="1:2" x14ac:dyDescent="0.25">
      <c r="A1902" s="45" t="s">
        <v>669</v>
      </c>
      <c r="B1902">
        <v>2</v>
      </c>
    </row>
    <row r="1903" spans="1:2" x14ac:dyDescent="0.25">
      <c r="A1903" s="77" t="s">
        <v>667</v>
      </c>
      <c r="B1903">
        <v>1</v>
      </c>
    </row>
    <row r="1904" spans="1:2" x14ac:dyDescent="0.25">
      <c r="A1904" s="78" t="s">
        <v>27</v>
      </c>
      <c r="B1904">
        <v>1</v>
      </c>
    </row>
    <row r="1905" spans="1:2" x14ac:dyDescent="0.25">
      <c r="A1905" s="79" t="s">
        <v>176</v>
      </c>
      <c r="B1905">
        <v>1</v>
      </c>
    </row>
    <row r="1906" spans="1:2" x14ac:dyDescent="0.25">
      <c r="A1906" s="81" t="s">
        <v>129</v>
      </c>
      <c r="B1906">
        <v>1</v>
      </c>
    </row>
    <row r="1907" spans="1:2" x14ac:dyDescent="0.25">
      <c r="A1907" s="77" t="s">
        <v>728</v>
      </c>
      <c r="B1907">
        <v>1</v>
      </c>
    </row>
    <row r="1908" spans="1:2" x14ac:dyDescent="0.25">
      <c r="A1908" s="78" t="s">
        <v>729</v>
      </c>
      <c r="B1908">
        <v>1</v>
      </c>
    </row>
    <row r="1909" spans="1:2" x14ac:dyDescent="0.25">
      <c r="A1909" s="79" t="s">
        <v>730</v>
      </c>
      <c r="B1909">
        <v>1</v>
      </c>
    </row>
    <row r="1910" spans="1:2" x14ac:dyDescent="0.25">
      <c r="A1910" s="81" t="s">
        <v>129</v>
      </c>
      <c r="B1910">
        <v>1</v>
      </c>
    </row>
    <row r="1911" spans="1:2" x14ac:dyDescent="0.25">
      <c r="A1911" s="45" t="s">
        <v>672</v>
      </c>
      <c r="B1911">
        <v>1</v>
      </c>
    </row>
    <row r="1912" spans="1:2" x14ac:dyDescent="0.25">
      <c r="A1912" s="77" t="s">
        <v>667</v>
      </c>
      <c r="B1912">
        <v>1</v>
      </c>
    </row>
    <row r="1913" spans="1:2" x14ac:dyDescent="0.25">
      <c r="A1913" s="78" t="s">
        <v>27</v>
      </c>
      <c r="B1913">
        <v>1</v>
      </c>
    </row>
    <row r="1914" spans="1:2" x14ac:dyDescent="0.25">
      <c r="A1914" s="79" t="s">
        <v>650</v>
      </c>
      <c r="B1914">
        <v>1</v>
      </c>
    </row>
    <row r="1915" spans="1:2" x14ac:dyDescent="0.25">
      <c r="A1915" s="81" t="s">
        <v>129</v>
      </c>
      <c r="B1915">
        <v>1</v>
      </c>
    </row>
    <row r="1916" spans="1:2" x14ac:dyDescent="0.25">
      <c r="A1916" s="45" t="s">
        <v>673</v>
      </c>
      <c r="B1916">
        <v>1</v>
      </c>
    </row>
    <row r="1917" spans="1:2" x14ac:dyDescent="0.25">
      <c r="A1917" s="77" t="s">
        <v>667</v>
      </c>
      <c r="B1917">
        <v>1</v>
      </c>
    </row>
    <row r="1918" spans="1:2" x14ac:dyDescent="0.25">
      <c r="A1918" s="78" t="s">
        <v>27</v>
      </c>
      <c r="B1918">
        <v>1</v>
      </c>
    </row>
    <row r="1919" spans="1:2" x14ac:dyDescent="0.25">
      <c r="A1919" s="79" t="s">
        <v>176</v>
      </c>
      <c r="B1919">
        <v>1</v>
      </c>
    </row>
    <row r="1920" spans="1:2" x14ac:dyDescent="0.25">
      <c r="A1920" s="81" t="s">
        <v>129</v>
      </c>
      <c r="B1920">
        <v>1</v>
      </c>
    </row>
    <row r="1921" spans="1:2" x14ac:dyDescent="0.25">
      <c r="A1921" s="45" t="s">
        <v>675</v>
      </c>
      <c r="B1921">
        <v>1</v>
      </c>
    </row>
    <row r="1922" spans="1:2" x14ac:dyDescent="0.25">
      <c r="A1922" s="77" t="s">
        <v>667</v>
      </c>
      <c r="B1922">
        <v>1</v>
      </c>
    </row>
    <row r="1923" spans="1:2" x14ac:dyDescent="0.25">
      <c r="A1923" s="78" t="s">
        <v>27</v>
      </c>
      <c r="B1923">
        <v>1</v>
      </c>
    </row>
    <row r="1924" spans="1:2" x14ac:dyDescent="0.25">
      <c r="A1924" s="79" t="s">
        <v>201</v>
      </c>
      <c r="B1924">
        <v>1</v>
      </c>
    </row>
    <row r="1925" spans="1:2" x14ac:dyDescent="0.25">
      <c r="A1925" s="81" t="s">
        <v>129</v>
      </c>
      <c r="B1925">
        <v>1</v>
      </c>
    </row>
    <row r="1926" spans="1:2" x14ac:dyDescent="0.25">
      <c r="A1926" s="83" t="s">
        <v>364</v>
      </c>
      <c r="B1926">
        <v>3</v>
      </c>
    </row>
    <row r="1927" spans="1:2" x14ac:dyDescent="0.25">
      <c r="A1927" s="77" t="s">
        <v>22</v>
      </c>
      <c r="B1927">
        <v>2</v>
      </c>
    </row>
    <row r="1928" spans="1:2" x14ac:dyDescent="0.25">
      <c r="A1928" s="78" t="s">
        <v>23</v>
      </c>
      <c r="B1928">
        <v>2</v>
      </c>
    </row>
    <row r="1929" spans="1:2" x14ac:dyDescent="0.25">
      <c r="A1929" s="79" t="s">
        <v>348</v>
      </c>
      <c r="B1929">
        <v>1</v>
      </c>
    </row>
    <row r="1930" spans="1:2" x14ac:dyDescent="0.25">
      <c r="A1930" s="81" t="s">
        <v>142</v>
      </c>
      <c r="B1930">
        <v>1</v>
      </c>
    </row>
    <row r="1931" spans="1:2" x14ac:dyDescent="0.25">
      <c r="A1931" s="79" t="s">
        <v>340</v>
      </c>
      <c r="B1931">
        <v>1</v>
      </c>
    </row>
    <row r="1932" spans="1:2" x14ac:dyDescent="0.25">
      <c r="A1932" s="81" t="s">
        <v>142</v>
      </c>
      <c r="B1932">
        <v>1</v>
      </c>
    </row>
    <row r="1933" spans="1:2" x14ac:dyDescent="0.25">
      <c r="A1933" s="77" t="s">
        <v>728</v>
      </c>
      <c r="B1933">
        <v>1</v>
      </c>
    </row>
    <row r="1934" spans="1:2" x14ac:dyDescent="0.25">
      <c r="A1934" s="78" t="s">
        <v>729</v>
      </c>
      <c r="B1934">
        <v>1</v>
      </c>
    </row>
    <row r="1935" spans="1:2" x14ac:dyDescent="0.25">
      <c r="A1935" s="79" t="s">
        <v>730</v>
      </c>
      <c r="B1935">
        <v>1</v>
      </c>
    </row>
    <row r="1936" spans="1:2" x14ac:dyDescent="0.25">
      <c r="A1936" s="81" t="s">
        <v>142</v>
      </c>
      <c r="B1936">
        <v>1</v>
      </c>
    </row>
    <row r="1937" spans="1:2" x14ac:dyDescent="0.25">
      <c r="A1937" s="45" t="s">
        <v>368</v>
      </c>
      <c r="B1937">
        <v>2</v>
      </c>
    </row>
    <row r="1938" spans="1:2" x14ac:dyDescent="0.25">
      <c r="A1938" s="77" t="s">
        <v>619</v>
      </c>
      <c r="B1938">
        <v>1</v>
      </c>
    </row>
    <row r="1939" spans="1:2" x14ac:dyDescent="0.25">
      <c r="A1939" s="78" t="s">
        <v>620</v>
      </c>
      <c r="B1939">
        <v>1</v>
      </c>
    </row>
    <row r="1940" spans="1:2" x14ac:dyDescent="0.25">
      <c r="A1940" s="79" t="s">
        <v>629</v>
      </c>
      <c r="B1940">
        <v>1</v>
      </c>
    </row>
    <row r="1941" spans="1:2" x14ac:dyDescent="0.25">
      <c r="A1941" s="81" t="s">
        <v>142</v>
      </c>
      <c r="B1941">
        <v>1</v>
      </c>
    </row>
    <row r="1942" spans="1:2" x14ac:dyDescent="0.25">
      <c r="A1942" s="77" t="s">
        <v>22</v>
      </c>
      <c r="B1942">
        <v>1</v>
      </c>
    </row>
    <row r="1943" spans="1:2" x14ac:dyDescent="0.25">
      <c r="A1943" s="78" t="s">
        <v>23</v>
      </c>
      <c r="B1943">
        <v>1</v>
      </c>
    </row>
    <row r="1944" spans="1:2" x14ac:dyDescent="0.25">
      <c r="A1944" s="79" t="s">
        <v>342</v>
      </c>
      <c r="B1944">
        <v>1</v>
      </c>
    </row>
    <row r="1945" spans="1:2" x14ac:dyDescent="0.25">
      <c r="A1945" s="81" t="s">
        <v>142</v>
      </c>
      <c r="B1945">
        <v>1</v>
      </c>
    </row>
    <row r="1946" spans="1:2" x14ac:dyDescent="0.25">
      <c r="A1946" s="45" t="s">
        <v>372</v>
      </c>
      <c r="B1946">
        <v>4</v>
      </c>
    </row>
    <row r="1947" spans="1:2" x14ac:dyDescent="0.25">
      <c r="A1947" s="77" t="s">
        <v>22</v>
      </c>
      <c r="B1947">
        <v>2</v>
      </c>
    </row>
    <row r="1948" spans="1:2" x14ac:dyDescent="0.25">
      <c r="A1948" s="78" t="s">
        <v>23</v>
      </c>
      <c r="B1948">
        <v>2</v>
      </c>
    </row>
    <row r="1949" spans="1:2" x14ac:dyDescent="0.25">
      <c r="A1949" s="79" t="s">
        <v>232</v>
      </c>
      <c r="B1949">
        <v>2</v>
      </c>
    </row>
    <row r="1950" spans="1:2" x14ac:dyDescent="0.25">
      <c r="A1950" s="81" t="s">
        <v>129</v>
      </c>
      <c r="B1950">
        <v>2</v>
      </c>
    </row>
    <row r="1951" spans="1:2" x14ac:dyDescent="0.25">
      <c r="A1951" s="77" t="s">
        <v>717</v>
      </c>
      <c r="B1951">
        <v>2</v>
      </c>
    </row>
    <row r="1952" spans="1:2" x14ac:dyDescent="0.25">
      <c r="A1952" s="78" t="s">
        <v>27</v>
      </c>
      <c r="B1952">
        <v>2</v>
      </c>
    </row>
    <row r="1953" spans="1:2" x14ac:dyDescent="0.25">
      <c r="A1953" s="79" t="s">
        <v>27</v>
      </c>
      <c r="B1953">
        <v>2</v>
      </c>
    </row>
    <row r="1954" spans="1:2" x14ac:dyDescent="0.25">
      <c r="A1954" s="81" t="s">
        <v>129</v>
      </c>
      <c r="B1954">
        <v>2</v>
      </c>
    </row>
    <row r="1955" spans="1:2" x14ac:dyDescent="0.25">
      <c r="A1955" s="45" t="s">
        <v>374</v>
      </c>
      <c r="B1955">
        <v>2</v>
      </c>
    </row>
    <row r="1956" spans="1:2" x14ac:dyDescent="0.25">
      <c r="A1956" s="77" t="s">
        <v>22</v>
      </c>
      <c r="B1956">
        <v>1</v>
      </c>
    </row>
    <row r="1957" spans="1:2" x14ac:dyDescent="0.25">
      <c r="A1957" s="78" t="s">
        <v>23</v>
      </c>
      <c r="B1957">
        <v>1</v>
      </c>
    </row>
    <row r="1958" spans="1:2" x14ac:dyDescent="0.25">
      <c r="A1958" s="79" t="s">
        <v>232</v>
      </c>
      <c r="B1958">
        <v>1</v>
      </c>
    </row>
    <row r="1959" spans="1:2" x14ac:dyDescent="0.25">
      <c r="A1959" s="81" t="s">
        <v>129</v>
      </c>
      <c r="B1959">
        <v>1</v>
      </c>
    </row>
    <row r="1960" spans="1:2" x14ac:dyDescent="0.25">
      <c r="A1960" s="77" t="s">
        <v>717</v>
      </c>
      <c r="B1960">
        <v>1</v>
      </c>
    </row>
    <row r="1961" spans="1:2" x14ac:dyDescent="0.25">
      <c r="A1961" s="78" t="s">
        <v>27</v>
      </c>
      <c r="B1961">
        <v>1</v>
      </c>
    </row>
    <row r="1962" spans="1:2" x14ac:dyDescent="0.25">
      <c r="A1962" s="79" t="s">
        <v>27</v>
      </c>
      <c r="B1962">
        <v>1</v>
      </c>
    </row>
    <row r="1963" spans="1:2" x14ac:dyDescent="0.25">
      <c r="A1963" s="81" t="s">
        <v>129</v>
      </c>
      <c r="B1963">
        <v>1</v>
      </c>
    </row>
    <row r="1964" spans="1:2" x14ac:dyDescent="0.25">
      <c r="A1964" s="45" t="s">
        <v>377</v>
      </c>
      <c r="B1964">
        <v>2</v>
      </c>
    </row>
    <row r="1965" spans="1:2" x14ac:dyDescent="0.25">
      <c r="A1965" s="77" t="s">
        <v>22</v>
      </c>
      <c r="B1965">
        <v>1</v>
      </c>
    </row>
    <row r="1966" spans="1:2" x14ac:dyDescent="0.25">
      <c r="A1966" s="78" t="s">
        <v>23</v>
      </c>
      <c r="B1966">
        <v>1</v>
      </c>
    </row>
    <row r="1967" spans="1:2" x14ac:dyDescent="0.25">
      <c r="A1967" s="79" t="s">
        <v>232</v>
      </c>
      <c r="B1967">
        <v>1</v>
      </c>
    </row>
    <row r="1968" spans="1:2" x14ac:dyDescent="0.25">
      <c r="A1968" s="81" t="s">
        <v>129</v>
      </c>
      <c r="B1968">
        <v>1</v>
      </c>
    </row>
    <row r="1969" spans="1:2" x14ac:dyDescent="0.25">
      <c r="A1969" s="77" t="s">
        <v>717</v>
      </c>
      <c r="B1969">
        <v>1</v>
      </c>
    </row>
    <row r="1970" spans="1:2" x14ac:dyDescent="0.25">
      <c r="A1970" s="78" t="s">
        <v>27</v>
      </c>
      <c r="B1970">
        <v>1</v>
      </c>
    </row>
    <row r="1971" spans="1:2" x14ac:dyDescent="0.25">
      <c r="A1971" s="79" t="s">
        <v>27</v>
      </c>
      <c r="B1971">
        <v>1</v>
      </c>
    </row>
    <row r="1972" spans="1:2" x14ac:dyDescent="0.25">
      <c r="A1972" s="81" t="s">
        <v>129</v>
      </c>
      <c r="B1972">
        <v>1</v>
      </c>
    </row>
    <row r="1973" spans="1:2" x14ac:dyDescent="0.25">
      <c r="A1973" s="45" t="s">
        <v>830</v>
      </c>
      <c r="B1973">
        <v>3</v>
      </c>
    </row>
    <row r="1974" spans="1:2" x14ac:dyDescent="0.25">
      <c r="A1974" s="77" t="s">
        <v>22</v>
      </c>
      <c r="B1974">
        <v>3</v>
      </c>
    </row>
    <row r="1975" spans="1:2" x14ac:dyDescent="0.25">
      <c r="A1975" s="78" t="s">
        <v>23</v>
      </c>
      <c r="B1975">
        <v>3</v>
      </c>
    </row>
    <row r="1976" spans="1:2" x14ac:dyDescent="0.25">
      <c r="A1976" s="79" t="s">
        <v>96</v>
      </c>
      <c r="B1976">
        <v>1</v>
      </c>
    </row>
    <row r="1977" spans="1:2" x14ac:dyDescent="0.25">
      <c r="A1977" s="81" t="s">
        <v>25</v>
      </c>
      <c r="B1977">
        <v>1</v>
      </c>
    </row>
    <row r="1978" spans="1:2" x14ac:dyDescent="0.25">
      <c r="A1978" s="79" t="s">
        <v>828</v>
      </c>
      <c r="B1978">
        <v>1</v>
      </c>
    </row>
    <row r="1979" spans="1:2" x14ac:dyDescent="0.25">
      <c r="A1979" s="81" t="s">
        <v>129</v>
      </c>
      <c r="B1979">
        <v>1</v>
      </c>
    </row>
    <row r="1980" spans="1:2" x14ac:dyDescent="0.25">
      <c r="A1980" s="79" t="s">
        <v>956</v>
      </c>
      <c r="B1980">
        <v>1</v>
      </c>
    </row>
    <row r="1981" spans="1:2" x14ac:dyDescent="0.25">
      <c r="A1981" s="81" t="s">
        <v>129</v>
      </c>
      <c r="B1981">
        <v>1</v>
      </c>
    </row>
    <row r="1982" spans="1:2" x14ac:dyDescent="0.25">
      <c r="A1982" s="45" t="s">
        <v>831</v>
      </c>
      <c r="B1982">
        <v>6</v>
      </c>
    </row>
    <row r="1983" spans="1:2" x14ac:dyDescent="0.25">
      <c r="A1983" s="77" t="s">
        <v>22</v>
      </c>
      <c r="B1983">
        <v>6</v>
      </c>
    </row>
    <row r="1984" spans="1:2" x14ac:dyDescent="0.25">
      <c r="A1984" s="78" t="s">
        <v>23</v>
      </c>
      <c r="B1984">
        <v>6</v>
      </c>
    </row>
    <row r="1985" spans="1:2" x14ac:dyDescent="0.25">
      <c r="A1985" s="79" t="s">
        <v>42</v>
      </c>
      <c r="B1985">
        <v>1</v>
      </c>
    </row>
    <row r="1986" spans="1:2" x14ac:dyDescent="0.25">
      <c r="A1986" s="81" t="s">
        <v>61</v>
      </c>
      <c r="B1986">
        <v>1</v>
      </c>
    </row>
    <row r="1987" spans="1:2" x14ac:dyDescent="0.25">
      <c r="A1987" s="79" t="s">
        <v>43</v>
      </c>
      <c r="B1987">
        <v>1</v>
      </c>
    </row>
    <row r="1988" spans="1:2" x14ac:dyDescent="0.25">
      <c r="A1988" s="81" t="s">
        <v>61</v>
      </c>
      <c r="B1988">
        <v>1</v>
      </c>
    </row>
    <row r="1989" spans="1:2" x14ac:dyDescent="0.25">
      <c r="A1989" s="79" t="s">
        <v>804</v>
      </c>
      <c r="B1989">
        <v>1</v>
      </c>
    </row>
    <row r="1990" spans="1:2" x14ac:dyDescent="0.25">
      <c r="A1990" s="81" t="s">
        <v>142</v>
      </c>
      <c r="B1990">
        <v>1</v>
      </c>
    </row>
    <row r="1991" spans="1:2" x14ac:dyDescent="0.25">
      <c r="A1991" s="79" t="s">
        <v>807</v>
      </c>
      <c r="B1991">
        <v>1</v>
      </c>
    </row>
    <row r="1992" spans="1:2" x14ac:dyDescent="0.25">
      <c r="A1992" s="81" t="s">
        <v>142</v>
      </c>
      <c r="B1992">
        <v>1</v>
      </c>
    </row>
    <row r="1993" spans="1:2" x14ac:dyDescent="0.25">
      <c r="A1993" s="79" t="s">
        <v>936</v>
      </c>
      <c r="B1993">
        <v>1</v>
      </c>
    </row>
    <row r="1994" spans="1:2" x14ac:dyDescent="0.25">
      <c r="A1994" s="81" t="s">
        <v>142</v>
      </c>
      <c r="B1994">
        <v>1</v>
      </c>
    </row>
    <row r="1995" spans="1:2" x14ac:dyDescent="0.25">
      <c r="A1995" s="79" t="s">
        <v>930</v>
      </c>
      <c r="B1995">
        <v>1</v>
      </c>
    </row>
    <row r="1996" spans="1:2" x14ac:dyDescent="0.25">
      <c r="A1996" s="81" t="s">
        <v>142</v>
      </c>
      <c r="B1996">
        <v>1</v>
      </c>
    </row>
    <row r="1997" spans="1:2" x14ac:dyDescent="0.25">
      <c r="A1997" s="45" t="s">
        <v>167</v>
      </c>
      <c r="B1997">
        <v>2</v>
      </c>
    </row>
    <row r="1998" spans="1:2" x14ac:dyDescent="0.25">
      <c r="A1998" s="77" t="s">
        <v>22</v>
      </c>
      <c r="B1998">
        <v>2</v>
      </c>
    </row>
    <row r="1999" spans="1:2" x14ac:dyDescent="0.25">
      <c r="A1999" s="78" t="s">
        <v>23</v>
      </c>
      <c r="B1999">
        <v>2</v>
      </c>
    </row>
    <row r="2000" spans="1:2" x14ac:dyDescent="0.25">
      <c r="A2000" s="79" t="s">
        <v>24</v>
      </c>
      <c r="B2000">
        <v>2</v>
      </c>
    </row>
    <row r="2001" spans="1:2" x14ac:dyDescent="0.25">
      <c r="A2001" s="81" t="s">
        <v>129</v>
      </c>
      <c r="B2001">
        <v>2</v>
      </c>
    </row>
    <row r="2002" spans="1:2" x14ac:dyDescent="0.25">
      <c r="A2002" s="45" t="s">
        <v>835</v>
      </c>
      <c r="B2002">
        <v>17</v>
      </c>
    </row>
    <row r="2003" spans="1:2" x14ac:dyDescent="0.25">
      <c r="A2003" s="77" t="s">
        <v>22</v>
      </c>
      <c r="B2003">
        <v>17</v>
      </c>
    </row>
    <row r="2004" spans="1:2" x14ac:dyDescent="0.25">
      <c r="A2004" s="78" t="s">
        <v>23</v>
      </c>
      <c r="B2004">
        <v>17</v>
      </c>
    </row>
    <row r="2005" spans="1:2" x14ac:dyDescent="0.25">
      <c r="A2005" s="79" t="s">
        <v>799</v>
      </c>
      <c r="B2005">
        <v>2</v>
      </c>
    </row>
    <row r="2006" spans="1:2" x14ac:dyDescent="0.25">
      <c r="A2006" s="81" t="s">
        <v>129</v>
      </c>
      <c r="B2006">
        <v>2</v>
      </c>
    </row>
    <row r="2007" spans="1:2" x14ac:dyDescent="0.25">
      <c r="A2007" s="79" t="s">
        <v>812</v>
      </c>
      <c r="B2007">
        <v>1</v>
      </c>
    </row>
    <row r="2008" spans="1:2" x14ac:dyDescent="0.25">
      <c r="A2008" s="81" t="s">
        <v>129</v>
      </c>
      <c r="B2008">
        <v>1</v>
      </c>
    </row>
    <row r="2009" spans="1:2" x14ac:dyDescent="0.25">
      <c r="A2009" s="79" t="s">
        <v>804</v>
      </c>
      <c r="B2009">
        <v>3</v>
      </c>
    </row>
    <row r="2010" spans="1:2" x14ac:dyDescent="0.25">
      <c r="A2010" s="81" t="s">
        <v>129</v>
      </c>
      <c r="B2010">
        <v>3</v>
      </c>
    </row>
    <row r="2011" spans="1:2" x14ac:dyDescent="0.25">
      <c r="A2011" s="79" t="s">
        <v>807</v>
      </c>
      <c r="B2011">
        <v>3</v>
      </c>
    </row>
    <row r="2012" spans="1:2" x14ac:dyDescent="0.25">
      <c r="A2012" s="81" t="s">
        <v>129</v>
      </c>
      <c r="B2012">
        <v>3</v>
      </c>
    </row>
    <row r="2013" spans="1:2" x14ac:dyDescent="0.25">
      <c r="A2013" s="79" t="s">
        <v>828</v>
      </c>
      <c r="B2013">
        <v>1</v>
      </c>
    </row>
    <row r="2014" spans="1:2" x14ac:dyDescent="0.25">
      <c r="A2014" s="81" t="s">
        <v>129</v>
      </c>
      <c r="B2014">
        <v>1</v>
      </c>
    </row>
    <row r="2015" spans="1:2" x14ac:dyDescent="0.25">
      <c r="A2015" s="79" t="s">
        <v>928</v>
      </c>
      <c r="B2015">
        <v>2</v>
      </c>
    </row>
    <row r="2016" spans="1:2" x14ac:dyDescent="0.25">
      <c r="A2016" s="81" t="s">
        <v>129</v>
      </c>
      <c r="B2016">
        <v>2</v>
      </c>
    </row>
    <row r="2017" spans="1:2" x14ac:dyDescent="0.25">
      <c r="A2017" s="79" t="s">
        <v>934</v>
      </c>
      <c r="B2017">
        <v>1</v>
      </c>
    </row>
    <row r="2018" spans="1:2" x14ac:dyDescent="0.25">
      <c r="A2018" s="81" t="s">
        <v>129</v>
      </c>
      <c r="B2018">
        <v>1</v>
      </c>
    </row>
    <row r="2019" spans="1:2" x14ac:dyDescent="0.25">
      <c r="A2019" s="79" t="s">
        <v>930</v>
      </c>
      <c r="B2019">
        <v>3</v>
      </c>
    </row>
    <row r="2020" spans="1:2" x14ac:dyDescent="0.25">
      <c r="A2020" s="81" t="s">
        <v>129</v>
      </c>
      <c r="B2020">
        <v>3</v>
      </c>
    </row>
    <row r="2021" spans="1:2" x14ac:dyDescent="0.25">
      <c r="A2021" s="79" t="s">
        <v>956</v>
      </c>
      <c r="B2021">
        <v>1</v>
      </c>
    </row>
    <row r="2022" spans="1:2" x14ac:dyDescent="0.25">
      <c r="A2022" s="81" t="s">
        <v>129</v>
      </c>
      <c r="B2022">
        <v>1</v>
      </c>
    </row>
    <row r="2023" spans="1:2" x14ac:dyDescent="0.25">
      <c r="A2023" s="45" t="s">
        <v>834</v>
      </c>
      <c r="B2023">
        <v>1</v>
      </c>
    </row>
    <row r="2024" spans="1:2" x14ac:dyDescent="0.25">
      <c r="A2024" s="77" t="s">
        <v>22</v>
      </c>
      <c r="B2024">
        <v>1</v>
      </c>
    </row>
    <row r="2025" spans="1:2" x14ac:dyDescent="0.25">
      <c r="A2025" s="78" t="s">
        <v>23</v>
      </c>
      <c r="B2025">
        <v>1</v>
      </c>
    </row>
    <row r="2026" spans="1:2" x14ac:dyDescent="0.25">
      <c r="A2026" s="79" t="s">
        <v>799</v>
      </c>
      <c r="B2026">
        <v>1</v>
      </c>
    </row>
    <row r="2027" spans="1:2" x14ac:dyDescent="0.25">
      <c r="A2027" s="81" t="s">
        <v>129</v>
      </c>
      <c r="B2027">
        <v>1</v>
      </c>
    </row>
    <row r="2028" spans="1:2" x14ac:dyDescent="0.25">
      <c r="A2028" s="45" t="s">
        <v>960</v>
      </c>
      <c r="B2028">
        <v>1</v>
      </c>
    </row>
    <row r="2029" spans="1:2" x14ac:dyDescent="0.25">
      <c r="A2029" s="77" t="s">
        <v>22</v>
      </c>
      <c r="B2029">
        <v>1</v>
      </c>
    </row>
    <row r="2030" spans="1:2" x14ac:dyDescent="0.25">
      <c r="A2030" s="78" t="s">
        <v>23</v>
      </c>
      <c r="B2030">
        <v>1</v>
      </c>
    </row>
    <row r="2031" spans="1:2" x14ac:dyDescent="0.25">
      <c r="A2031" s="79" t="s">
        <v>930</v>
      </c>
      <c r="B2031">
        <v>1</v>
      </c>
    </row>
    <row r="2032" spans="1:2" x14ac:dyDescent="0.25">
      <c r="A2032" s="81" t="s">
        <v>163</v>
      </c>
      <c r="B2032">
        <v>1</v>
      </c>
    </row>
    <row r="2033" spans="1:2" x14ac:dyDescent="0.25">
      <c r="A2033" s="45" t="s">
        <v>1093</v>
      </c>
      <c r="B2033">
        <v>1</v>
      </c>
    </row>
    <row r="2034" spans="1:2" x14ac:dyDescent="0.25">
      <c r="A2034" s="77" t="s">
        <v>22</v>
      </c>
      <c r="B2034">
        <v>1</v>
      </c>
    </row>
    <row r="2035" spans="1:2" x14ac:dyDescent="0.25">
      <c r="A2035" s="78" t="s">
        <v>23</v>
      </c>
      <c r="B2035">
        <v>1</v>
      </c>
    </row>
    <row r="2036" spans="1:2" x14ac:dyDescent="0.25">
      <c r="A2036" s="79" t="s">
        <v>43</v>
      </c>
      <c r="B2036">
        <v>1</v>
      </c>
    </row>
    <row r="2037" spans="1:2" x14ac:dyDescent="0.25">
      <c r="A2037" s="81" t="s">
        <v>90</v>
      </c>
      <c r="B2037">
        <v>1</v>
      </c>
    </row>
    <row r="2038" spans="1:2" x14ac:dyDescent="0.25">
      <c r="A2038" s="45" t="s">
        <v>1094</v>
      </c>
      <c r="B2038">
        <v>1</v>
      </c>
    </row>
    <row r="2039" spans="1:2" x14ac:dyDescent="0.25">
      <c r="A2039" s="77" t="s">
        <v>22</v>
      </c>
      <c r="B2039">
        <v>1</v>
      </c>
    </row>
    <row r="2040" spans="1:2" x14ac:dyDescent="0.25">
      <c r="A2040" s="78" t="s">
        <v>23</v>
      </c>
      <c r="B2040">
        <v>1</v>
      </c>
    </row>
    <row r="2041" spans="1:2" x14ac:dyDescent="0.25">
      <c r="A2041" s="79" t="s">
        <v>105</v>
      </c>
      <c r="B2041">
        <v>1</v>
      </c>
    </row>
    <row r="2042" spans="1:2" x14ac:dyDescent="0.25">
      <c r="A2042" s="81" t="s">
        <v>25</v>
      </c>
      <c r="B2042">
        <v>1</v>
      </c>
    </row>
    <row r="2043" spans="1:2" x14ac:dyDescent="0.25">
      <c r="A2043" s="45" t="s">
        <v>836</v>
      </c>
      <c r="B2043">
        <v>1</v>
      </c>
    </row>
    <row r="2044" spans="1:2" x14ac:dyDescent="0.25">
      <c r="A2044" s="77" t="s">
        <v>22</v>
      </c>
      <c r="B2044">
        <v>1</v>
      </c>
    </row>
    <row r="2045" spans="1:2" x14ac:dyDescent="0.25">
      <c r="A2045" s="78" t="s">
        <v>23</v>
      </c>
      <c r="B2045">
        <v>1</v>
      </c>
    </row>
    <row r="2046" spans="1:2" x14ac:dyDescent="0.25">
      <c r="A2046" s="79" t="s">
        <v>807</v>
      </c>
      <c r="B2046">
        <v>1</v>
      </c>
    </row>
    <row r="2047" spans="1:2" x14ac:dyDescent="0.25">
      <c r="A2047" s="81" t="s">
        <v>163</v>
      </c>
      <c r="B2047">
        <v>1</v>
      </c>
    </row>
    <row r="2048" spans="1:2" x14ac:dyDescent="0.25">
      <c r="A2048" s="45" t="s">
        <v>838</v>
      </c>
      <c r="B2048">
        <v>1</v>
      </c>
    </row>
    <row r="2049" spans="1:2" x14ac:dyDescent="0.25">
      <c r="A2049" s="77" t="s">
        <v>22</v>
      </c>
      <c r="B2049">
        <v>1</v>
      </c>
    </row>
    <row r="2050" spans="1:2" x14ac:dyDescent="0.25">
      <c r="A2050" s="78" t="s">
        <v>23</v>
      </c>
      <c r="B2050">
        <v>1</v>
      </c>
    </row>
    <row r="2051" spans="1:2" x14ac:dyDescent="0.25">
      <c r="A2051" s="79" t="s">
        <v>837</v>
      </c>
      <c r="B2051">
        <v>1</v>
      </c>
    </row>
    <row r="2052" spans="1:2" x14ac:dyDescent="0.25">
      <c r="A2052" s="81" t="s">
        <v>129</v>
      </c>
      <c r="B2052">
        <v>1</v>
      </c>
    </row>
    <row r="2053" spans="1:2" x14ac:dyDescent="0.25">
      <c r="A2053" s="45" t="s">
        <v>962</v>
      </c>
      <c r="B2053">
        <v>1</v>
      </c>
    </row>
    <row r="2054" spans="1:2" x14ac:dyDescent="0.25">
      <c r="A2054" s="77" t="s">
        <v>22</v>
      </c>
      <c r="B2054">
        <v>1</v>
      </c>
    </row>
    <row r="2055" spans="1:2" x14ac:dyDescent="0.25">
      <c r="A2055" s="78" t="s">
        <v>23</v>
      </c>
      <c r="B2055">
        <v>1</v>
      </c>
    </row>
    <row r="2056" spans="1:2" x14ac:dyDescent="0.25">
      <c r="A2056" s="79" t="s">
        <v>961</v>
      </c>
      <c r="B2056">
        <v>1</v>
      </c>
    </row>
    <row r="2057" spans="1:2" x14ac:dyDescent="0.25">
      <c r="A2057" s="81" t="s">
        <v>129</v>
      </c>
      <c r="B2057">
        <v>1</v>
      </c>
    </row>
    <row r="2058" spans="1:2" x14ac:dyDescent="0.25">
      <c r="A2058" s="45" t="s">
        <v>1095</v>
      </c>
      <c r="B2058">
        <v>2</v>
      </c>
    </row>
    <row r="2059" spans="1:2" x14ac:dyDescent="0.25">
      <c r="A2059" s="77" t="s">
        <v>22</v>
      </c>
      <c r="B2059">
        <v>2</v>
      </c>
    </row>
    <row r="2060" spans="1:2" x14ac:dyDescent="0.25">
      <c r="A2060" s="78" t="s">
        <v>23</v>
      </c>
      <c r="B2060">
        <v>2</v>
      </c>
    </row>
    <row r="2061" spans="1:2" x14ac:dyDescent="0.25">
      <c r="A2061" s="79" t="s">
        <v>24</v>
      </c>
      <c r="B2061">
        <v>2</v>
      </c>
    </row>
    <row r="2062" spans="1:2" x14ac:dyDescent="0.25">
      <c r="A2062" s="81" t="s">
        <v>25</v>
      </c>
      <c r="B2062">
        <v>2</v>
      </c>
    </row>
    <row r="2063" spans="1:2" x14ac:dyDescent="0.25">
      <c r="A2063" s="45" t="s">
        <v>964</v>
      </c>
      <c r="B2063">
        <v>3</v>
      </c>
    </row>
    <row r="2064" spans="1:2" x14ac:dyDescent="0.25">
      <c r="A2064" s="77" t="s">
        <v>22</v>
      </c>
      <c r="B2064">
        <v>3</v>
      </c>
    </row>
    <row r="2065" spans="1:2" x14ac:dyDescent="0.25">
      <c r="A2065" s="78" t="s">
        <v>23</v>
      </c>
      <c r="B2065">
        <v>3</v>
      </c>
    </row>
    <row r="2066" spans="1:2" x14ac:dyDescent="0.25">
      <c r="A2066" s="79" t="s">
        <v>936</v>
      </c>
      <c r="B2066">
        <v>3</v>
      </c>
    </row>
    <row r="2067" spans="1:2" x14ac:dyDescent="0.25">
      <c r="A2067" s="81" t="s">
        <v>129</v>
      </c>
      <c r="B2067">
        <v>3</v>
      </c>
    </row>
    <row r="2068" spans="1:2" x14ac:dyDescent="0.25">
      <c r="A2068" s="45" t="s">
        <v>1096</v>
      </c>
      <c r="B2068">
        <v>8</v>
      </c>
    </row>
    <row r="2069" spans="1:2" x14ac:dyDescent="0.25">
      <c r="A2069" s="77" t="s">
        <v>22</v>
      </c>
      <c r="B2069">
        <v>8</v>
      </c>
    </row>
    <row r="2070" spans="1:2" x14ac:dyDescent="0.25">
      <c r="A2070" s="78" t="s">
        <v>23</v>
      </c>
      <c r="B2070">
        <v>8</v>
      </c>
    </row>
    <row r="2071" spans="1:2" x14ac:dyDescent="0.25">
      <c r="A2071" s="79" t="s">
        <v>40</v>
      </c>
      <c r="B2071">
        <v>1</v>
      </c>
    </row>
    <row r="2072" spans="1:2" x14ac:dyDescent="0.25">
      <c r="A2072" s="81" t="s">
        <v>25</v>
      </c>
      <c r="B2072">
        <v>1</v>
      </c>
    </row>
    <row r="2073" spans="1:2" x14ac:dyDescent="0.25">
      <c r="A2073" s="79" t="s">
        <v>42</v>
      </c>
      <c r="B2073">
        <v>3</v>
      </c>
    </row>
    <row r="2074" spans="1:2" x14ac:dyDescent="0.25">
      <c r="A2074" s="81" t="s">
        <v>25</v>
      </c>
      <c r="B2074">
        <v>3</v>
      </c>
    </row>
    <row r="2075" spans="1:2" x14ac:dyDescent="0.25">
      <c r="A2075" s="79" t="s">
        <v>43</v>
      </c>
      <c r="B2075">
        <v>3</v>
      </c>
    </row>
    <row r="2076" spans="1:2" x14ac:dyDescent="0.25">
      <c r="A2076" s="81" t="s">
        <v>25</v>
      </c>
      <c r="B2076">
        <v>3</v>
      </c>
    </row>
    <row r="2077" spans="1:2" x14ac:dyDescent="0.25">
      <c r="A2077" s="79" t="s">
        <v>96</v>
      </c>
      <c r="B2077">
        <v>1</v>
      </c>
    </row>
    <row r="2078" spans="1:2" x14ac:dyDescent="0.25">
      <c r="A2078" s="81" t="s">
        <v>25</v>
      </c>
      <c r="B2078">
        <v>1</v>
      </c>
    </row>
    <row r="2079" spans="1:2" x14ac:dyDescent="0.25">
      <c r="A2079" s="45" t="s">
        <v>840</v>
      </c>
      <c r="B2079">
        <v>6</v>
      </c>
    </row>
    <row r="2080" spans="1:2" x14ac:dyDescent="0.25">
      <c r="A2080" s="77" t="s">
        <v>22</v>
      </c>
      <c r="B2080">
        <v>6</v>
      </c>
    </row>
    <row r="2081" spans="1:2" x14ac:dyDescent="0.25">
      <c r="A2081" s="78" t="s">
        <v>23</v>
      </c>
      <c r="B2081">
        <v>6</v>
      </c>
    </row>
    <row r="2082" spans="1:2" x14ac:dyDescent="0.25">
      <c r="A2082" s="79" t="s">
        <v>42</v>
      </c>
      <c r="B2082">
        <v>1</v>
      </c>
    </row>
    <row r="2083" spans="1:2" x14ac:dyDescent="0.25">
      <c r="A2083" s="81" t="s">
        <v>25</v>
      </c>
      <c r="B2083">
        <v>1</v>
      </c>
    </row>
    <row r="2084" spans="1:2" x14ac:dyDescent="0.25">
      <c r="A2084" s="79" t="s">
        <v>43</v>
      </c>
      <c r="B2084">
        <v>1</v>
      </c>
    </row>
    <row r="2085" spans="1:2" x14ac:dyDescent="0.25">
      <c r="A2085" s="81" t="s">
        <v>25</v>
      </c>
      <c r="B2085">
        <v>1</v>
      </c>
    </row>
    <row r="2086" spans="1:2" x14ac:dyDescent="0.25">
      <c r="A2086" s="79" t="s">
        <v>804</v>
      </c>
      <c r="B2086">
        <v>1</v>
      </c>
    </row>
    <row r="2087" spans="1:2" x14ac:dyDescent="0.25">
      <c r="A2087" s="81" t="s">
        <v>129</v>
      </c>
      <c r="B2087">
        <v>1</v>
      </c>
    </row>
    <row r="2088" spans="1:2" x14ac:dyDescent="0.25">
      <c r="A2088" s="79" t="s">
        <v>807</v>
      </c>
      <c r="B2088">
        <v>1</v>
      </c>
    </row>
    <row r="2089" spans="1:2" x14ac:dyDescent="0.25">
      <c r="A2089" s="81" t="s">
        <v>129</v>
      </c>
      <c r="B2089">
        <v>1</v>
      </c>
    </row>
    <row r="2090" spans="1:2" x14ac:dyDescent="0.25">
      <c r="A2090" s="79" t="s">
        <v>936</v>
      </c>
      <c r="B2090">
        <v>1</v>
      </c>
    </row>
    <row r="2091" spans="1:2" x14ac:dyDescent="0.25">
      <c r="A2091" s="81" t="s">
        <v>129</v>
      </c>
      <c r="B2091">
        <v>1</v>
      </c>
    </row>
    <row r="2092" spans="1:2" x14ac:dyDescent="0.25">
      <c r="A2092" s="79" t="s">
        <v>930</v>
      </c>
      <c r="B2092">
        <v>1</v>
      </c>
    </row>
    <row r="2093" spans="1:2" x14ac:dyDescent="0.25">
      <c r="A2093" s="81" t="s">
        <v>129</v>
      </c>
      <c r="B2093">
        <v>1</v>
      </c>
    </row>
    <row r="2094" spans="1:2" x14ac:dyDescent="0.25">
      <c r="A2094" s="45" t="s">
        <v>966</v>
      </c>
      <c r="B2094">
        <v>2</v>
      </c>
    </row>
    <row r="2095" spans="1:2" x14ac:dyDescent="0.25">
      <c r="A2095" s="77" t="s">
        <v>22</v>
      </c>
      <c r="B2095">
        <v>2</v>
      </c>
    </row>
    <row r="2096" spans="1:2" x14ac:dyDescent="0.25">
      <c r="A2096" s="78" t="s">
        <v>23</v>
      </c>
      <c r="B2096">
        <v>2</v>
      </c>
    </row>
    <row r="2097" spans="1:2" x14ac:dyDescent="0.25">
      <c r="A2097" s="79" t="s">
        <v>934</v>
      </c>
      <c r="B2097">
        <v>1</v>
      </c>
    </row>
    <row r="2098" spans="1:2" x14ac:dyDescent="0.25">
      <c r="A2098" s="81" t="s">
        <v>129</v>
      </c>
      <c r="B2098">
        <v>1</v>
      </c>
    </row>
    <row r="2099" spans="1:2" x14ac:dyDescent="0.25">
      <c r="A2099" s="79" t="s">
        <v>930</v>
      </c>
      <c r="B2099">
        <v>1</v>
      </c>
    </row>
    <row r="2100" spans="1:2" x14ac:dyDescent="0.25">
      <c r="A2100" s="81" t="s">
        <v>129</v>
      </c>
      <c r="B2100">
        <v>1</v>
      </c>
    </row>
    <row r="2101" spans="1:2" x14ac:dyDescent="0.25">
      <c r="A2101" s="45" t="s">
        <v>841</v>
      </c>
      <c r="B2101">
        <v>1</v>
      </c>
    </row>
    <row r="2102" spans="1:2" x14ac:dyDescent="0.25">
      <c r="A2102" s="77" t="s">
        <v>22</v>
      </c>
      <c r="B2102">
        <v>1</v>
      </c>
    </row>
    <row r="2103" spans="1:2" x14ac:dyDescent="0.25">
      <c r="A2103" s="78" t="s">
        <v>23</v>
      </c>
      <c r="B2103">
        <v>1</v>
      </c>
    </row>
    <row r="2104" spans="1:2" x14ac:dyDescent="0.25">
      <c r="A2104" s="79" t="s">
        <v>812</v>
      </c>
      <c r="B2104">
        <v>1</v>
      </c>
    </row>
    <row r="2105" spans="1:2" x14ac:dyDescent="0.25">
      <c r="A2105" s="81" t="s">
        <v>129</v>
      </c>
      <c r="B2105">
        <v>1</v>
      </c>
    </row>
    <row r="2106" spans="1:2" x14ac:dyDescent="0.25">
      <c r="A2106" s="45" t="s">
        <v>842</v>
      </c>
      <c r="B2106">
        <v>3</v>
      </c>
    </row>
    <row r="2107" spans="1:2" x14ac:dyDescent="0.25">
      <c r="A2107" s="77" t="s">
        <v>22</v>
      </c>
      <c r="B2107">
        <v>3</v>
      </c>
    </row>
    <row r="2108" spans="1:2" x14ac:dyDescent="0.25">
      <c r="A2108" s="78" t="s">
        <v>23</v>
      </c>
      <c r="B2108">
        <v>3</v>
      </c>
    </row>
    <row r="2109" spans="1:2" x14ac:dyDescent="0.25">
      <c r="A2109" s="79" t="s">
        <v>812</v>
      </c>
      <c r="B2109">
        <v>1</v>
      </c>
    </row>
    <row r="2110" spans="1:2" x14ac:dyDescent="0.25">
      <c r="A2110" s="81" t="s">
        <v>129</v>
      </c>
      <c r="B2110">
        <v>1</v>
      </c>
    </row>
    <row r="2111" spans="1:2" x14ac:dyDescent="0.25">
      <c r="A2111" s="79" t="s">
        <v>804</v>
      </c>
      <c r="B2111">
        <v>1</v>
      </c>
    </row>
    <row r="2112" spans="1:2" x14ac:dyDescent="0.25">
      <c r="A2112" s="81" t="s">
        <v>129</v>
      </c>
      <c r="B2112">
        <v>1</v>
      </c>
    </row>
    <row r="2113" spans="1:2" x14ac:dyDescent="0.25">
      <c r="A2113" s="79" t="s">
        <v>807</v>
      </c>
      <c r="B2113">
        <v>1</v>
      </c>
    </row>
    <row r="2114" spans="1:2" x14ac:dyDescent="0.25">
      <c r="A2114" s="81" t="s">
        <v>129</v>
      </c>
      <c r="B2114">
        <v>1</v>
      </c>
    </row>
    <row r="2115" spans="1:2" x14ac:dyDescent="0.25">
      <c r="A2115" s="45" t="s">
        <v>967</v>
      </c>
      <c r="B2115">
        <v>1</v>
      </c>
    </row>
    <row r="2116" spans="1:2" x14ac:dyDescent="0.25">
      <c r="A2116" s="77" t="s">
        <v>22</v>
      </c>
      <c r="B2116">
        <v>1</v>
      </c>
    </row>
    <row r="2117" spans="1:2" x14ac:dyDescent="0.25">
      <c r="A2117" s="78" t="s">
        <v>23</v>
      </c>
      <c r="B2117">
        <v>1</v>
      </c>
    </row>
    <row r="2118" spans="1:2" x14ac:dyDescent="0.25">
      <c r="A2118" s="79" t="s">
        <v>936</v>
      </c>
      <c r="B2118">
        <v>1</v>
      </c>
    </row>
    <row r="2119" spans="1:2" x14ac:dyDescent="0.25">
      <c r="A2119" s="81" t="s">
        <v>129</v>
      </c>
      <c r="B2119">
        <v>1</v>
      </c>
    </row>
    <row r="2120" spans="1:2" x14ac:dyDescent="0.25">
      <c r="A2120" s="45" t="s">
        <v>1097</v>
      </c>
      <c r="B2120">
        <v>4</v>
      </c>
    </row>
    <row r="2121" spans="1:2" x14ac:dyDescent="0.25">
      <c r="A2121" s="77" t="s">
        <v>22</v>
      </c>
      <c r="B2121">
        <v>4</v>
      </c>
    </row>
    <row r="2122" spans="1:2" x14ac:dyDescent="0.25">
      <c r="A2122" s="78" t="s">
        <v>23</v>
      </c>
      <c r="B2122">
        <v>4</v>
      </c>
    </row>
    <row r="2123" spans="1:2" x14ac:dyDescent="0.25">
      <c r="A2123" s="79" t="s">
        <v>40</v>
      </c>
      <c r="B2123">
        <v>2</v>
      </c>
    </row>
    <row r="2124" spans="1:2" x14ac:dyDescent="0.25">
      <c r="A2124" s="81" t="s">
        <v>25</v>
      </c>
      <c r="B2124">
        <v>2</v>
      </c>
    </row>
    <row r="2125" spans="1:2" x14ac:dyDescent="0.25">
      <c r="A2125" s="79" t="s">
        <v>42</v>
      </c>
      <c r="B2125">
        <v>1</v>
      </c>
    </row>
    <row r="2126" spans="1:2" x14ac:dyDescent="0.25">
      <c r="A2126" s="81" t="s">
        <v>25</v>
      </c>
      <c r="B2126">
        <v>1</v>
      </c>
    </row>
    <row r="2127" spans="1:2" x14ac:dyDescent="0.25">
      <c r="A2127" s="79" t="s">
        <v>43</v>
      </c>
      <c r="B2127">
        <v>1</v>
      </c>
    </row>
    <row r="2128" spans="1:2" x14ac:dyDescent="0.25">
      <c r="A2128" s="81" t="s">
        <v>25</v>
      </c>
      <c r="B2128">
        <v>1</v>
      </c>
    </row>
    <row r="2129" spans="1:2" x14ac:dyDescent="0.25">
      <c r="A2129" s="45" t="s">
        <v>843</v>
      </c>
      <c r="B2129">
        <v>3</v>
      </c>
    </row>
    <row r="2130" spans="1:2" x14ac:dyDescent="0.25">
      <c r="A2130" s="77" t="s">
        <v>22</v>
      </c>
      <c r="B2130">
        <v>3</v>
      </c>
    </row>
    <row r="2131" spans="1:2" x14ac:dyDescent="0.25">
      <c r="A2131" s="78" t="s">
        <v>23</v>
      </c>
      <c r="B2131">
        <v>3</v>
      </c>
    </row>
    <row r="2132" spans="1:2" x14ac:dyDescent="0.25">
      <c r="A2132" s="79" t="s">
        <v>35</v>
      </c>
      <c r="B2132">
        <v>1</v>
      </c>
    </row>
    <row r="2133" spans="1:2" x14ac:dyDescent="0.25">
      <c r="A2133" s="81" t="s">
        <v>61</v>
      </c>
      <c r="B2133">
        <v>1</v>
      </c>
    </row>
    <row r="2134" spans="1:2" x14ac:dyDescent="0.25">
      <c r="A2134" s="79" t="s">
        <v>808</v>
      </c>
      <c r="B2134">
        <v>1</v>
      </c>
    </row>
    <row r="2135" spans="1:2" x14ac:dyDescent="0.25">
      <c r="A2135" s="81" t="s">
        <v>142</v>
      </c>
      <c r="B2135">
        <v>1</v>
      </c>
    </row>
    <row r="2136" spans="1:2" x14ac:dyDescent="0.25">
      <c r="A2136" s="79" t="s">
        <v>933</v>
      </c>
      <c r="B2136">
        <v>1</v>
      </c>
    </row>
    <row r="2137" spans="1:2" x14ac:dyDescent="0.25">
      <c r="A2137" s="81" t="s">
        <v>142</v>
      </c>
      <c r="B2137">
        <v>1</v>
      </c>
    </row>
    <row r="2138" spans="1:2" x14ac:dyDescent="0.25">
      <c r="A2138" s="45" t="s">
        <v>755</v>
      </c>
      <c r="B2138">
        <v>3</v>
      </c>
    </row>
    <row r="2139" spans="1:2" x14ac:dyDescent="0.25">
      <c r="A2139" s="77" t="s">
        <v>732</v>
      </c>
      <c r="B2139">
        <v>3</v>
      </c>
    </row>
    <row r="2140" spans="1:2" x14ac:dyDescent="0.25">
      <c r="A2140" s="78" t="s">
        <v>752</v>
      </c>
      <c r="B2140">
        <v>3</v>
      </c>
    </row>
    <row r="2141" spans="1:2" x14ac:dyDescent="0.25">
      <c r="A2141" s="79" t="s">
        <v>199</v>
      </c>
      <c r="B2141">
        <v>1</v>
      </c>
    </row>
    <row r="2142" spans="1:2" x14ac:dyDescent="0.25">
      <c r="A2142" s="81" t="s">
        <v>129</v>
      </c>
      <c r="B2142">
        <v>1</v>
      </c>
    </row>
    <row r="2143" spans="1:2" x14ac:dyDescent="0.25">
      <c r="A2143" s="79" t="s">
        <v>201</v>
      </c>
      <c r="B2143">
        <v>1</v>
      </c>
    </row>
    <row r="2144" spans="1:2" x14ac:dyDescent="0.25">
      <c r="A2144" s="81" t="s">
        <v>129</v>
      </c>
      <c r="B2144">
        <v>1</v>
      </c>
    </row>
    <row r="2145" spans="1:2" x14ac:dyDescent="0.25">
      <c r="A2145" s="79" t="s">
        <v>176</v>
      </c>
      <c r="B2145">
        <v>1</v>
      </c>
    </row>
    <row r="2146" spans="1:2" x14ac:dyDescent="0.25">
      <c r="A2146" s="81" t="s">
        <v>129</v>
      </c>
      <c r="B2146">
        <v>1</v>
      </c>
    </row>
    <row r="2147" spans="1:2" x14ac:dyDescent="0.25">
      <c r="A2147" s="45" t="s">
        <v>846</v>
      </c>
      <c r="B2147">
        <v>14</v>
      </c>
    </row>
    <row r="2148" spans="1:2" x14ac:dyDescent="0.25">
      <c r="A2148" s="77" t="s">
        <v>22</v>
      </c>
      <c r="B2148">
        <v>14</v>
      </c>
    </row>
    <row r="2149" spans="1:2" x14ac:dyDescent="0.25">
      <c r="A2149" s="78" t="s">
        <v>23</v>
      </c>
      <c r="B2149">
        <v>14</v>
      </c>
    </row>
    <row r="2150" spans="1:2" x14ac:dyDescent="0.25">
      <c r="A2150" s="79" t="s">
        <v>35</v>
      </c>
      <c r="B2150">
        <v>4</v>
      </c>
    </row>
    <row r="2151" spans="1:2" x14ac:dyDescent="0.25">
      <c r="A2151" s="81" t="s">
        <v>25</v>
      </c>
      <c r="B2151">
        <v>4</v>
      </c>
    </row>
    <row r="2152" spans="1:2" x14ac:dyDescent="0.25">
      <c r="A2152" s="79" t="s">
        <v>40</v>
      </c>
      <c r="B2152">
        <v>1</v>
      </c>
    </row>
    <row r="2153" spans="1:2" x14ac:dyDescent="0.25">
      <c r="A2153" s="81" t="s">
        <v>25</v>
      </c>
      <c r="B2153">
        <v>1</v>
      </c>
    </row>
    <row r="2154" spans="1:2" x14ac:dyDescent="0.25">
      <c r="A2154" s="79" t="s">
        <v>808</v>
      </c>
      <c r="B2154">
        <v>4</v>
      </c>
    </row>
    <row r="2155" spans="1:2" x14ac:dyDescent="0.25">
      <c r="A2155" s="81" t="s">
        <v>129</v>
      </c>
      <c r="B2155">
        <v>4</v>
      </c>
    </row>
    <row r="2156" spans="1:2" x14ac:dyDescent="0.25">
      <c r="A2156" s="79" t="s">
        <v>933</v>
      </c>
      <c r="B2156">
        <v>4</v>
      </c>
    </row>
    <row r="2157" spans="1:2" x14ac:dyDescent="0.25">
      <c r="A2157" s="81" t="s">
        <v>129</v>
      </c>
      <c r="B2157">
        <v>4</v>
      </c>
    </row>
    <row r="2158" spans="1:2" x14ac:dyDescent="0.25">
      <c r="A2158" s="79" t="s">
        <v>934</v>
      </c>
      <c r="B2158">
        <v>1</v>
      </c>
    </row>
    <row r="2159" spans="1:2" x14ac:dyDescent="0.25">
      <c r="A2159" s="81" t="s">
        <v>129</v>
      </c>
      <c r="B2159">
        <v>1</v>
      </c>
    </row>
    <row r="2160" spans="1:2" x14ac:dyDescent="0.25">
      <c r="A2160" s="45" t="s">
        <v>849</v>
      </c>
      <c r="B2160">
        <v>4</v>
      </c>
    </row>
    <row r="2161" spans="1:2" x14ac:dyDescent="0.25">
      <c r="A2161" s="77" t="s">
        <v>22</v>
      </c>
      <c r="B2161">
        <v>4</v>
      </c>
    </row>
    <row r="2162" spans="1:2" x14ac:dyDescent="0.25">
      <c r="A2162" s="78" t="s">
        <v>23</v>
      </c>
      <c r="B2162">
        <v>4</v>
      </c>
    </row>
    <row r="2163" spans="1:2" x14ac:dyDescent="0.25">
      <c r="A2163" s="79" t="s">
        <v>808</v>
      </c>
      <c r="B2163">
        <v>1</v>
      </c>
    </row>
    <row r="2164" spans="1:2" x14ac:dyDescent="0.25">
      <c r="A2164" s="81" t="s">
        <v>129</v>
      </c>
      <c r="B2164">
        <v>1</v>
      </c>
    </row>
    <row r="2165" spans="1:2" x14ac:dyDescent="0.25">
      <c r="A2165" s="79" t="s">
        <v>812</v>
      </c>
      <c r="B2165">
        <v>1</v>
      </c>
    </row>
    <row r="2166" spans="1:2" x14ac:dyDescent="0.25">
      <c r="A2166" s="81" t="s">
        <v>129</v>
      </c>
      <c r="B2166">
        <v>1</v>
      </c>
    </row>
    <row r="2167" spans="1:2" x14ac:dyDescent="0.25">
      <c r="A2167" s="79" t="s">
        <v>933</v>
      </c>
      <c r="B2167">
        <v>1</v>
      </c>
    </row>
    <row r="2168" spans="1:2" x14ac:dyDescent="0.25">
      <c r="A2168" s="81" t="s">
        <v>129</v>
      </c>
      <c r="B2168">
        <v>1</v>
      </c>
    </row>
    <row r="2169" spans="1:2" x14ac:dyDescent="0.25">
      <c r="A2169" s="79" t="s">
        <v>934</v>
      </c>
      <c r="B2169">
        <v>1</v>
      </c>
    </row>
    <row r="2170" spans="1:2" x14ac:dyDescent="0.25">
      <c r="A2170" s="81" t="s">
        <v>129</v>
      </c>
      <c r="B2170">
        <v>1</v>
      </c>
    </row>
    <row r="2171" spans="1:2" x14ac:dyDescent="0.25">
      <c r="A2171" s="45" t="s">
        <v>1098</v>
      </c>
      <c r="B2171">
        <v>2</v>
      </c>
    </row>
    <row r="2172" spans="1:2" x14ac:dyDescent="0.25">
      <c r="A2172" s="77" t="s">
        <v>22</v>
      </c>
      <c r="B2172">
        <v>2</v>
      </c>
    </row>
    <row r="2173" spans="1:2" x14ac:dyDescent="0.25">
      <c r="A2173" s="78" t="s">
        <v>23</v>
      </c>
      <c r="B2173">
        <v>2</v>
      </c>
    </row>
    <row r="2174" spans="1:2" x14ac:dyDescent="0.25">
      <c r="A2174" s="79" t="s">
        <v>35</v>
      </c>
      <c r="B2174">
        <v>1</v>
      </c>
    </row>
    <row r="2175" spans="1:2" x14ac:dyDescent="0.25">
      <c r="A2175" s="81" t="s">
        <v>25</v>
      </c>
      <c r="B2175">
        <v>1</v>
      </c>
    </row>
    <row r="2176" spans="1:2" x14ac:dyDescent="0.25">
      <c r="A2176" s="79" t="s">
        <v>40</v>
      </c>
      <c r="B2176">
        <v>1</v>
      </c>
    </row>
    <row r="2177" spans="1:2" x14ac:dyDescent="0.25">
      <c r="A2177" s="81" t="s">
        <v>25</v>
      </c>
      <c r="B2177">
        <v>1</v>
      </c>
    </row>
    <row r="2178" spans="1:2" x14ac:dyDescent="0.25">
      <c r="A2178" s="45" t="s">
        <v>169</v>
      </c>
      <c r="B2178">
        <v>4</v>
      </c>
    </row>
    <row r="2179" spans="1:2" x14ac:dyDescent="0.25">
      <c r="A2179" s="77" t="s">
        <v>22</v>
      </c>
      <c r="B2179">
        <v>4</v>
      </c>
    </row>
    <row r="2180" spans="1:2" x14ac:dyDescent="0.25">
      <c r="A2180" s="78" t="s">
        <v>23</v>
      </c>
      <c r="B2180">
        <v>4</v>
      </c>
    </row>
    <row r="2181" spans="1:2" x14ac:dyDescent="0.25">
      <c r="A2181" s="79" t="s">
        <v>24</v>
      </c>
      <c r="B2181">
        <v>3</v>
      </c>
    </row>
    <row r="2182" spans="1:2" x14ac:dyDescent="0.25">
      <c r="A2182" s="81" t="s">
        <v>129</v>
      </c>
      <c r="B2182">
        <v>3</v>
      </c>
    </row>
    <row r="2183" spans="1:2" x14ac:dyDescent="0.25">
      <c r="A2183" s="79" t="s">
        <v>140</v>
      </c>
      <c r="B2183">
        <v>1</v>
      </c>
    </row>
    <row r="2184" spans="1:2" x14ac:dyDescent="0.25">
      <c r="A2184" s="81" t="s">
        <v>129</v>
      </c>
      <c r="B2184">
        <v>1</v>
      </c>
    </row>
    <row r="2185" spans="1:2" x14ac:dyDescent="0.25">
      <c r="A2185" s="45" t="s">
        <v>973</v>
      </c>
      <c r="B2185">
        <v>9</v>
      </c>
    </row>
    <row r="2186" spans="1:2" x14ac:dyDescent="0.25">
      <c r="A2186" s="77" t="s">
        <v>22</v>
      </c>
      <c r="B2186">
        <v>9</v>
      </c>
    </row>
    <row r="2187" spans="1:2" x14ac:dyDescent="0.25">
      <c r="A2187" s="78" t="s">
        <v>23</v>
      </c>
      <c r="B2187">
        <v>9</v>
      </c>
    </row>
    <row r="2188" spans="1:2" x14ac:dyDescent="0.25">
      <c r="A2188" s="79" t="s">
        <v>928</v>
      </c>
      <c r="B2188">
        <v>2</v>
      </c>
    </row>
    <row r="2189" spans="1:2" x14ac:dyDescent="0.25">
      <c r="A2189" s="81" t="s">
        <v>129</v>
      </c>
      <c r="B2189">
        <v>2</v>
      </c>
    </row>
    <row r="2190" spans="1:2" x14ac:dyDescent="0.25">
      <c r="A2190" s="79" t="s">
        <v>934</v>
      </c>
      <c r="B2190">
        <v>3</v>
      </c>
    </row>
    <row r="2191" spans="1:2" x14ac:dyDescent="0.25">
      <c r="A2191" s="81" t="s">
        <v>129</v>
      </c>
      <c r="B2191">
        <v>3</v>
      </c>
    </row>
    <row r="2192" spans="1:2" x14ac:dyDescent="0.25">
      <c r="A2192" s="79" t="s">
        <v>940</v>
      </c>
      <c r="B2192">
        <v>1</v>
      </c>
    </row>
    <row r="2193" spans="1:2" x14ac:dyDescent="0.25">
      <c r="A2193" s="81" t="s">
        <v>129</v>
      </c>
      <c r="B2193">
        <v>1</v>
      </c>
    </row>
    <row r="2194" spans="1:2" x14ac:dyDescent="0.25">
      <c r="A2194" s="79" t="s">
        <v>978</v>
      </c>
      <c r="B2194">
        <v>1</v>
      </c>
    </row>
    <row r="2195" spans="1:2" x14ac:dyDescent="0.25">
      <c r="A2195" s="81" t="s">
        <v>129</v>
      </c>
      <c r="B2195">
        <v>1</v>
      </c>
    </row>
    <row r="2196" spans="1:2" x14ac:dyDescent="0.25">
      <c r="A2196" s="79" t="s">
        <v>930</v>
      </c>
      <c r="B2196">
        <v>2</v>
      </c>
    </row>
    <row r="2197" spans="1:2" x14ac:dyDescent="0.25">
      <c r="A2197" s="81" t="s">
        <v>129</v>
      </c>
      <c r="B2197">
        <v>2</v>
      </c>
    </row>
    <row r="2198" spans="1:2" x14ac:dyDescent="0.25">
      <c r="A2198" s="45" t="s">
        <v>851</v>
      </c>
      <c r="B2198">
        <v>12</v>
      </c>
    </row>
    <row r="2199" spans="1:2" x14ac:dyDescent="0.25">
      <c r="A2199" s="77" t="s">
        <v>22</v>
      </c>
      <c r="B2199">
        <v>12</v>
      </c>
    </row>
    <row r="2200" spans="1:2" x14ac:dyDescent="0.25">
      <c r="A2200" s="78" t="s">
        <v>23</v>
      </c>
      <c r="B2200">
        <v>12</v>
      </c>
    </row>
    <row r="2201" spans="1:2" x14ac:dyDescent="0.25">
      <c r="A2201" s="79" t="s">
        <v>799</v>
      </c>
      <c r="B2201">
        <v>4</v>
      </c>
    </row>
    <row r="2202" spans="1:2" x14ac:dyDescent="0.25">
      <c r="A2202" s="81" t="s">
        <v>129</v>
      </c>
      <c r="B2202">
        <v>4</v>
      </c>
    </row>
    <row r="2203" spans="1:2" x14ac:dyDescent="0.25">
      <c r="A2203" s="79" t="s">
        <v>812</v>
      </c>
      <c r="B2203">
        <v>2</v>
      </c>
    </row>
    <row r="2204" spans="1:2" x14ac:dyDescent="0.25">
      <c r="A2204" s="81" t="s">
        <v>129</v>
      </c>
      <c r="B2204">
        <v>2</v>
      </c>
    </row>
    <row r="2205" spans="1:2" x14ac:dyDescent="0.25">
      <c r="A2205" s="79" t="s">
        <v>804</v>
      </c>
      <c r="B2205">
        <v>2</v>
      </c>
    </row>
    <row r="2206" spans="1:2" x14ac:dyDescent="0.25">
      <c r="A2206" s="81" t="s">
        <v>129</v>
      </c>
      <c r="B2206">
        <v>2</v>
      </c>
    </row>
    <row r="2207" spans="1:2" x14ac:dyDescent="0.25">
      <c r="A2207" s="79" t="s">
        <v>818</v>
      </c>
      <c r="B2207">
        <v>1</v>
      </c>
    </row>
    <row r="2208" spans="1:2" x14ac:dyDescent="0.25">
      <c r="A2208" s="81" t="s">
        <v>129</v>
      </c>
      <c r="B2208">
        <v>1</v>
      </c>
    </row>
    <row r="2209" spans="1:2" x14ac:dyDescent="0.25">
      <c r="A2209" s="79" t="s">
        <v>854</v>
      </c>
      <c r="B2209">
        <v>1</v>
      </c>
    </row>
    <row r="2210" spans="1:2" x14ac:dyDescent="0.25">
      <c r="A2210" s="81" t="s">
        <v>129</v>
      </c>
      <c r="B2210">
        <v>1</v>
      </c>
    </row>
    <row r="2211" spans="1:2" x14ac:dyDescent="0.25">
      <c r="A2211" s="79" t="s">
        <v>807</v>
      </c>
      <c r="B2211">
        <v>2</v>
      </c>
    </row>
    <row r="2212" spans="1:2" x14ac:dyDescent="0.25">
      <c r="A2212" s="81" t="s">
        <v>129</v>
      </c>
      <c r="B2212">
        <v>2</v>
      </c>
    </row>
    <row r="2213" spans="1:2" x14ac:dyDescent="0.25">
      <c r="A2213" s="45" t="s">
        <v>1099</v>
      </c>
      <c r="B2213">
        <v>2</v>
      </c>
    </row>
    <row r="2214" spans="1:2" x14ac:dyDescent="0.25">
      <c r="A2214" s="77" t="s">
        <v>22</v>
      </c>
      <c r="B2214">
        <v>2</v>
      </c>
    </row>
    <row r="2215" spans="1:2" x14ac:dyDescent="0.25">
      <c r="A2215" s="78" t="s">
        <v>23</v>
      </c>
      <c r="B2215">
        <v>2</v>
      </c>
    </row>
    <row r="2216" spans="1:2" x14ac:dyDescent="0.25">
      <c r="A2216" s="79" t="s">
        <v>24</v>
      </c>
      <c r="B2216">
        <v>2</v>
      </c>
    </row>
    <row r="2217" spans="1:2" x14ac:dyDescent="0.25">
      <c r="A2217" s="81" t="s">
        <v>25</v>
      </c>
      <c r="B2217">
        <v>2</v>
      </c>
    </row>
    <row r="2218" spans="1:2" x14ac:dyDescent="0.25">
      <c r="A2218" s="45" t="s">
        <v>975</v>
      </c>
      <c r="B2218">
        <v>2</v>
      </c>
    </row>
    <row r="2219" spans="1:2" x14ac:dyDescent="0.25">
      <c r="A2219" s="77" t="s">
        <v>22</v>
      </c>
      <c r="B2219">
        <v>2</v>
      </c>
    </row>
    <row r="2220" spans="1:2" x14ac:dyDescent="0.25">
      <c r="A2220" s="78" t="s">
        <v>23</v>
      </c>
      <c r="B2220">
        <v>2</v>
      </c>
    </row>
    <row r="2221" spans="1:2" x14ac:dyDescent="0.25">
      <c r="A2221" s="79" t="s">
        <v>936</v>
      </c>
      <c r="B2221">
        <v>2</v>
      </c>
    </row>
    <row r="2222" spans="1:2" x14ac:dyDescent="0.25">
      <c r="A2222" s="81" t="s">
        <v>129</v>
      </c>
      <c r="B2222">
        <v>2</v>
      </c>
    </row>
    <row r="2223" spans="1:2" x14ac:dyDescent="0.25">
      <c r="A2223" s="45" t="s">
        <v>1100</v>
      </c>
      <c r="B2223">
        <v>8</v>
      </c>
    </row>
    <row r="2224" spans="1:2" x14ac:dyDescent="0.25">
      <c r="A2224" s="77" t="s">
        <v>22</v>
      </c>
      <c r="B2224">
        <v>8</v>
      </c>
    </row>
    <row r="2225" spans="1:2" x14ac:dyDescent="0.25">
      <c r="A2225" s="78" t="s">
        <v>23</v>
      </c>
      <c r="B2225">
        <v>8</v>
      </c>
    </row>
    <row r="2226" spans="1:2" x14ac:dyDescent="0.25">
      <c r="A2226" s="79" t="s">
        <v>40</v>
      </c>
      <c r="B2226">
        <v>3</v>
      </c>
    </row>
    <row r="2227" spans="1:2" x14ac:dyDescent="0.25">
      <c r="A2227" s="81" t="s">
        <v>25</v>
      </c>
      <c r="B2227">
        <v>3</v>
      </c>
    </row>
    <row r="2228" spans="1:2" x14ac:dyDescent="0.25">
      <c r="A2228" s="79" t="s">
        <v>42</v>
      </c>
      <c r="B2228">
        <v>2</v>
      </c>
    </row>
    <row r="2229" spans="1:2" x14ac:dyDescent="0.25">
      <c r="A2229" s="81" t="s">
        <v>25</v>
      </c>
      <c r="B2229">
        <v>2</v>
      </c>
    </row>
    <row r="2230" spans="1:2" x14ac:dyDescent="0.25">
      <c r="A2230" s="79" t="s">
        <v>57</v>
      </c>
      <c r="B2230">
        <v>1</v>
      </c>
    </row>
    <row r="2231" spans="1:2" x14ac:dyDescent="0.25">
      <c r="A2231" s="81" t="s">
        <v>25</v>
      </c>
      <c r="B2231">
        <v>1</v>
      </c>
    </row>
    <row r="2232" spans="1:2" x14ac:dyDescent="0.25">
      <c r="A2232" s="79" t="s">
        <v>43</v>
      </c>
      <c r="B2232">
        <v>2</v>
      </c>
    </row>
    <row r="2233" spans="1:2" x14ac:dyDescent="0.25">
      <c r="A2233" s="81" t="s">
        <v>25</v>
      </c>
      <c r="B2233">
        <v>2</v>
      </c>
    </row>
    <row r="2234" spans="1:2" x14ac:dyDescent="0.25">
      <c r="A2234" s="45" t="s">
        <v>762</v>
      </c>
      <c r="B2234">
        <v>3</v>
      </c>
    </row>
    <row r="2235" spans="1:2" x14ac:dyDescent="0.25">
      <c r="A2235" s="77" t="s">
        <v>732</v>
      </c>
      <c r="B2235">
        <v>3</v>
      </c>
    </row>
    <row r="2236" spans="1:2" x14ac:dyDescent="0.25">
      <c r="A2236" s="78" t="s">
        <v>758</v>
      </c>
      <c r="B2236">
        <v>3</v>
      </c>
    </row>
    <row r="2237" spans="1:2" x14ac:dyDescent="0.25">
      <c r="A2237" s="79" t="s">
        <v>199</v>
      </c>
      <c r="B2237">
        <v>1</v>
      </c>
    </row>
    <row r="2238" spans="1:2" x14ac:dyDescent="0.25">
      <c r="A2238" s="81" t="s">
        <v>129</v>
      </c>
      <c r="B2238">
        <v>1</v>
      </c>
    </row>
    <row r="2239" spans="1:2" x14ac:dyDescent="0.25">
      <c r="A2239" s="79" t="s">
        <v>201</v>
      </c>
      <c r="B2239">
        <v>1</v>
      </c>
    </row>
    <row r="2240" spans="1:2" x14ac:dyDescent="0.25">
      <c r="A2240" s="81" t="s">
        <v>129</v>
      </c>
      <c r="B2240">
        <v>1</v>
      </c>
    </row>
    <row r="2241" spans="1:2" x14ac:dyDescent="0.25">
      <c r="A2241" s="79" t="s">
        <v>176</v>
      </c>
      <c r="B2241">
        <v>1</v>
      </c>
    </row>
    <row r="2242" spans="1:2" x14ac:dyDescent="0.25">
      <c r="A2242" s="81" t="s">
        <v>129</v>
      </c>
      <c r="B2242">
        <v>1</v>
      </c>
    </row>
    <row r="2243" spans="1:2" x14ac:dyDescent="0.25">
      <c r="A2243" s="45" t="s">
        <v>378</v>
      </c>
      <c r="B2243">
        <v>19</v>
      </c>
    </row>
    <row r="2244" spans="1:2" x14ac:dyDescent="0.25">
      <c r="A2244" s="77" t="s">
        <v>563</v>
      </c>
      <c r="B2244">
        <v>3</v>
      </c>
    </row>
    <row r="2245" spans="1:2" x14ac:dyDescent="0.25">
      <c r="A2245" s="78" t="s">
        <v>564</v>
      </c>
      <c r="B2245">
        <v>1</v>
      </c>
    </row>
    <row r="2246" spans="1:2" x14ac:dyDescent="0.25">
      <c r="A2246" s="79" t="s">
        <v>176</v>
      </c>
      <c r="B2246">
        <v>1</v>
      </c>
    </row>
    <row r="2247" spans="1:2" x14ac:dyDescent="0.25">
      <c r="A2247" s="81" t="s">
        <v>129</v>
      </c>
      <c r="B2247">
        <v>1</v>
      </c>
    </row>
    <row r="2248" spans="1:2" x14ac:dyDescent="0.25">
      <c r="A2248" s="78" t="s">
        <v>590</v>
      </c>
      <c r="B2248">
        <v>1</v>
      </c>
    </row>
    <row r="2249" spans="1:2" x14ac:dyDescent="0.25">
      <c r="A2249" s="79" t="s">
        <v>176</v>
      </c>
      <c r="B2249">
        <v>1</v>
      </c>
    </row>
    <row r="2250" spans="1:2" x14ac:dyDescent="0.25">
      <c r="A2250" s="81" t="s">
        <v>129</v>
      </c>
      <c r="B2250">
        <v>1</v>
      </c>
    </row>
    <row r="2251" spans="1:2" x14ac:dyDescent="0.25">
      <c r="A2251" s="78" t="s">
        <v>608</v>
      </c>
      <c r="B2251">
        <v>1</v>
      </c>
    </row>
    <row r="2252" spans="1:2" x14ac:dyDescent="0.25">
      <c r="A2252" s="79" t="s">
        <v>176</v>
      </c>
      <c r="B2252">
        <v>1</v>
      </c>
    </row>
    <row r="2253" spans="1:2" x14ac:dyDescent="0.25">
      <c r="A2253" s="81" t="s">
        <v>129</v>
      </c>
      <c r="B2253">
        <v>1</v>
      </c>
    </row>
    <row r="2254" spans="1:2" x14ac:dyDescent="0.25">
      <c r="A2254" s="77" t="s">
        <v>619</v>
      </c>
      <c r="B2254">
        <v>1</v>
      </c>
    </row>
    <row r="2255" spans="1:2" x14ac:dyDescent="0.25">
      <c r="A2255" s="78" t="s">
        <v>620</v>
      </c>
      <c r="B2255">
        <v>1</v>
      </c>
    </row>
    <row r="2256" spans="1:2" x14ac:dyDescent="0.25">
      <c r="A2256" s="79" t="s">
        <v>176</v>
      </c>
      <c r="B2256">
        <v>1</v>
      </c>
    </row>
    <row r="2257" spans="1:2" x14ac:dyDescent="0.25">
      <c r="A2257" s="81" t="s">
        <v>129</v>
      </c>
      <c r="B2257">
        <v>1</v>
      </c>
    </row>
    <row r="2258" spans="1:2" x14ac:dyDescent="0.25">
      <c r="A2258" s="77" t="s">
        <v>22</v>
      </c>
      <c r="B2258">
        <v>7</v>
      </c>
    </row>
    <row r="2259" spans="1:2" x14ac:dyDescent="0.25">
      <c r="A2259" s="78" t="s">
        <v>631</v>
      </c>
      <c r="B2259">
        <v>1</v>
      </c>
    </row>
    <row r="2260" spans="1:2" x14ac:dyDescent="0.25">
      <c r="A2260" s="79" t="s">
        <v>176</v>
      </c>
      <c r="B2260">
        <v>1</v>
      </c>
    </row>
    <row r="2261" spans="1:2" x14ac:dyDescent="0.25">
      <c r="A2261" s="81" t="s">
        <v>129</v>
      </c>
      <c r="B2261">
        <v>1</v>
      </c>
    </row>
    <row r="2262" spans="1:2" x14ac:dyDescent="0.25">
      <c r="A2262" s="78" t="s">
        <v>654</v>
      </c>
      <c r="B2262">
        <v>1</v>
      </c>
    </row>
    <row r="2263" spans="1:2" x14ac:dyDescent="0.25">
      <c r="A2263" s="79" t="s">
        <v>176</v>
      </c>
      <c r="B2263">
        <v>1</v>
      </c>
    </row>
    <row r="2264" spans="1:2" x14ac:dyDescent="0.25">
      <c r="A2264" s="81" t="s">
        <v>129</v>
      </c>
      <c r="B2264">
        <v>1</v>
      </c>
    </row>
    <row r="2265" spans="1:2" x14ac:dyDescent="0.25">
      <c r="A2265" s="78" t="s">
        <v>386</v>
      </c>
      <c r="B2265">
        <v>2</v>
      </c>
    </row>
    <row r="2266" spans="1:2" x14ac:dyDescent="0.25">
      <c r="A2266" s="79" t="s">
        <v>176</v>
      </c>
      <c r="B2266">
        <v>2</v>
      </c>
    </row>
    <row r="2267" spans="1:2" x14ac:dyDescent="0.25">
      <c r="A2267" s="81" t="s">
        <v>25</v>
      </c>
      <c r="B2267">
        <v>2</v>
      </c>
    </row>
    <row r="2268" spans="1:2" x14ac:dyDescent="0.25">
      <c r="A2268" s="78" t="s">
        <v>23</v>
      </c>
      <c r="B2268">
        <v>3</v>
      </c>
    </row>
    <row r="2269" spans="1:2" x14ac:dyDescent="0.25">
      <c r="A2269" s="79" t="s">
        <v>176</v>
      </c>
      <c r="B2269">
        <v>1</v>
      </c>
    </row>
    <row r="2270" spans="1:2" x14ac:dyDescent="0.25">
      <c r="A2270" s="81" t="s">
        <v>25</v>
      </c>
      <c r="B2270">
        <v>1</v>
      </c>
    </row>
    <row r="2271" spans="1:2" x14ac:dyDescent="0.25">
      <c r="A2271" s="79" t="s">
        <v>232</v>
      </c>
      <c r="B2271">
        <v>2</v>
      </c>
    </row>
    <row r="2272" spans="1:2" x14ac:dyDescent="0.25">
      <c r="A2272" s="81" t="s">
        <v>129</v>
      </c>
      <c r="B2272">
        <v>2</v>
      </c>
    </row>
    <row r="2273" spans="1:2" x14ac:dyDescent="0.25">
      <c r="A2273" s="77" t="s">
        <v>667</v>
      </c>
      <c r="B2273">
        <v>1</v>
      </c>
    </row>
    <row r="2274" spans="1:2" x14ac:dyDescent="0.25">
      <c r="A2274" s="78" t="s">
        <v>27</v>
      </c>
      <c r="B2274">
        <v>1</v>
      </c>
    </row>
    <row r="2275" spans="1:2" x14ac:dyDescent="0.25">
      <c r="A2275" s="79" t="s">
        <v>176</v>
      </c>
      <c r="B2275">
        <v>1</v>
      </c>
    </row>
    <row r="2276" spans="1:2" x14ac:dyDescent="0.25">
      <c r="A2276" s="81" t="s">
        <v>129</v>
      </c>
      <c r="B2276">
        <v>1</v>
      </c>
    </row>
    <row r="2277" spans="1:2" x14ac:dyDescent="0.25">
      <c r="A2277" s="77" t="s">
        <v>676</v>
      </c>
      <c r="B2277">
        <v>1</v>
      </c>
    </row>
    <row r="2278" spans="1:2" x14ac:dyDescent="0.25">
      <c r="A2278" s="78" t="s">
        <v>703</v>
      </c>
      <c r="B2278">
        <v>1</v>
      </c>
    </row>
    <row r="2279" spans="1:2" x14ac:dyDescent="0.25">
      <c r="A2279" s="79" t="s">
        <v>176</v>
      </c>
      <c r="B2279">
        <v>1</v>
      </c>
    </row>
    <row r="2280" spans="1:2" x14ac:dyDescent="0.25">
      <c r="A2280" s="81" t="s">
        <v>129</v>
      </c>
      <c r="B2280">
        <v>1</v>
      </c>
    </row>
    <row r="2281" spans="1:2" x14ac:dyDescent="0.25">
      <c r="A2281" s="77" t="s">
        <v>717</v>
      </c>
      <c r="B2281">
        <v>1</v>
      </c>
    </row>
    <row r="2282" spans="1:2" x14ac:dyDescent="0.25">
      <c r="A2282" s="78" t="s">
        <v>27</v>
      </c>
      <c r="B2282">
        <v>1</v>
      </c>
    </row>
    <row r="2283" spans="1:2" x14ac:dyDescent="0.25">
      <c r="A2283" s="79" t="s">
        <v>27</v>
      </c>
      <c r="B2283">
        <v>1</v>
      </c>
    </row>
    <row r="2284" spans="1:2" x14ac:dyDescent="0.25">
      <c r="A2284" s="81" t="s">
        <v>129</v>
      </c>
      <c r="B2284">
        <v>1</v>
      </c>
    </row>
    <row r="2285" spans="1:2" x14ac:dyDescent="0.25">
      <c r="A2285" s="77" t="s">
        <v>728</v>
      </c>
      <c r="B2285">
        <v>1</v>
      </c>
    </row>
    <row r="2286" spans="1:2" x14ac:dyDescent="0.25">
      <c r="A2286" s="78" t="s">
        <v>729</v>
      </c>
      <c r="B2286">
        <v>1</v>
      </c>
    </row>
    <row r="2287" spans="1:2" x14ac:dyDescent="0.25">
      <c r="A2287" s="79" t="s">
        <v>730</v>
      </c>
      <c r="B2287">
        <v>1</v>
      </c>
    </row>
    <row r="2288" spans="1:2" x14ac:dyDescent="0.25">
      <c r="A2288" s="81" t="s">
        <v>129</v>
      </c>
      <c r="B2288">
        <v>1</v>
      </c>
    </row>
    <row r="2289" spans="1:2" x14ac:dyDescent="0.25">
      <c r="A2289" s="77" t="s">
        <v>732</v>
      </c>
      <c r="B2289">
        <v>4</v>
      </c>
    </row>
    <row r="2290" spans="1:2" x14ac:dyDescent="0.25">
      <c r="A2290" s="78" t="s">
        <v>733</v>
      </c>
      <c r="B2290">
        <v>1</v>
      </c>
    </row>
    <row r="2291" spans="1:2" x14ac:dyDescent="0.25">
      <c r="A2291" s="79" t="s">
        <v>176</v>
      </c>
      <c r="B2291">
        <v>1</v>
      </c>
    </row>
    <row r="2292" spans="1:2" x14ac:dyDescent="0.25">
      <c r="A2292" s="81" t="s">
        <v>734</v>
      </c>
      <c r="B2292">
        <v>1</v>
      </c>
    </row>
    <row r="2293" spans="1:2" x14ac:dyDescent="0.25">
      <c r="A2293" s="78" t="s">
        <v>735</v>
      </c>
      <c r="B2293">
        <v>1</v>
      </c>
    </row>
    <row r="2294" spans="1:2" x14ac:dyDescent="0.25">
      <c r="A2294" s="79" t="s">
        <v>176</v>
      </c>
      <c r="B2294">
        <v>1</v>
      </c>
    </row>
    <row r="2295" spans="1:2" x14ac:dyDescent="0.25">
      <c r="A2295" s="81" t="s">
        <v>129</v>
      </c>
      <c r="B2295">
        <v>1</v>
      </c>
    </row>
    <row r="2296" spans="1:2" x14ac:dyDescent="0.25">
      <c r="A2296" s="78" t="s">
        <v>752</v>
      </c>
      <c r="B2296">
        <v>1</v>
      </c>
    </row>
    <row r="2297" spans="1:2" x14ac:dyDescent="0.25">
      <c r="A2297" s="79" t="s">
        <v>176</v>
      </c>
      <c r="B2297">
        <v>1</v>
      </c>
    </row>
    <row r="2298" spans="1:2" x14ac:dyDescent="0.25">
      <c r="A2298" s="81" t="s">
        <v>129</v>
      </c>
      <c r="B2298">
        <v>1</v>
      </c>
    </row>
    <row r="2299" spans="1:2" x14ac:dyDescent="0.25">
      <c r="A2299" s="78" t="s">
        <v>758</v>
      </c>
      <c r="B2299">
        <v>1</v>
      </c>
    </row>
    <row r="2300" spans="1:2" x14ac:dyDescent="0.25">
      <c r="A2300" s="79" t="s">
        <v>176</v>
      </c>
      <c r="B2300">
        <v>1</v>
      </c>
    </row>
    <row r="2301" spans="1:2" x14ac:dyDescent="0.25">
      <c r="A2301" s="81" t="s">
        <v>129</v>
      </c>
      <c r="B2301">
        <v>1</v>
      </c>
    </row>
    <row r="2302" spans="1:2" x14ac:dyDescent="0.25">
      <c r="A2302" s="45" t="s">
        <v>379</v>
      </c>
      <c r="B2302">
        <v>2</v>
      </c>
    </row>
    <row r="2303" spans="1:2" x14ac:dyDescent="0.25">
      <c r="A2303" s="77" t="s">
        <v>22</v>
      </c>
      <c r="B2303">
        <v>1</v>
      </c>
    </row>
    <row r="2304" spans="1:2" x14ac:dyDescent="0.25">
      <c r="A2304" s="78" t="s">
        <v>23</v>
      </c>
      <c r="B2304">
        <v>1</v>
      </c>
    </row>
    <row r="2305" spans="1:2" x14ac:dyDescent="0.25">
      <c r="A2305" s="79" t="s">
        <v>232</v>
      </c>
      <c r="B2305">
        <v>1</v>
      </c>
    </row>
    <row r="2306" spans="1:2" x14ac:dyDescent="0.25">
      <c r="A2306" s="81" t="s">
        <v>142</v>
      </c>
      <c r="B2306">
        <v>1</v>
      </c>
    </row>
    <row r="2307" spans="1:2" x14ac:dyDescent="0.25">
      <c r="A2307" s="77" t="s">
        <v>717</v>
      </c>
      <c r="B2307">
        <v>1</v>
      </c>
    </row>
    <row r="2308" spans="1:2" x14ac:dyDescent="0.25">
      <c r="A2308" s="78" t="s">
        <v>27</v>
      </c>
      <c r="B2308">
        <v>1</v>
      </c>
    </row>
    <row r="2309" spans="1:2" x14ac:dyDescent="0.25">
      <c r="A2309" s="79" t="s">
        <v>27</v>
      </c>
      <c r="B2309">
        <v>1</v>
      </c>
    </row>
    <row r="2310" spans="1:2" x14ac:dyDescent="0.25">
      <c r="A2310" s="81" t="s">
        <v>142</v>
      </c>
      <c r="B2310">
        <v>1</v>
      </c>
    </row>
    <row r="2311" spans="1:2" x14ac:dyDescent="0.25">
      <c r="A2311" s="45" t="s">
        <v>727</v>
      </c>
      <c r="B2311">
        <v>1</v>
      </c>
    </row>
    <row r="2312" spans="1:2" x14ac:dyDescent="0.25">
      <c r="A2312" s="77" t="s">
        <v>717</v>
      </c>
      <c r="B2312">
        <v>1</v>
      </c>
    </row>
    <row r="2313" spans="1:2" x14ac:dyDescent="0.25">
      <c r="A2313" s="78" t="s">
        <v>27</v>
      </c>
      <c r="B2313">
        <v>1</v>
      </c>
    </row>
    <row r="2314" spans="1:2" x14ac:dyDescent="0.25">
      <c r="A2314" s="79" t="s">
        <v>27</v>
      </c>
      <c r="B2314">
        <v>1</v>
      </c>
    </row>
    <row r="2315" spans="1:2" x14ac:dyDescent="0.25">
      <c r="A2315" s="81" t="s">
        <v>129</v>
      </c>
      <c r="B2315">
        <v>1</v>
      </c>
    </row>
    <row r="2316" spans="1:2" x14ac:dyDescent="0.25">
      <c r="A2316" s="45" t="s">
        <v>382</v>
      </c>
      <c r="B2316">
        <v>1</v>
      </c>
    </row>
    <row r="2317" spans="1:2" x14ac:dyDescent="0.25">
      <c r="A2317" s="77" t="s">
        <v>22</v>
      </c>
      <c r="B2317">
        <v>1</v>
      </c>
    </row>
    <row r="2318" spans="1:2" x14ac:dyDescent="0.25">
      <c r="A2318" s="78" t="s">
        <v>23</v>
      </c>
      <c r="B2318">
        <v>1</v>
      </c>
    </row>
    <row r="2319" spans="1:2" x14ac:dyDescent="0.25">
      <c r="A2319" s="79" t="s">
        <v>232</v>
      </c>
      <c r="B2319">
        <v>1</v>
      </c>
    </row>
    <row r="2320" spans="1:2" x14ac:dyDescent="0.25">
      <c r="A2320" s="81" t="s">
        <v>129</v>
      </c>
      <c r="B2320">
        <v>1</v>
      </c>
    </row>
    <row r="2321" spans="1:2" x14ac:dyDescent="0.25">
      <c r="A2321" s="45" t="s">
        <v>607</v>
      </c>
      <c r="B2321">
        <v>1</v>
      </c>
    </row>
    <row r="2322" spans="1:2" x14ac:dyDescent="0.25">
      <c r="A2322" s="77" t="s">
        <v>563</v>
      </c>
      <c r="B2322">
        <v>1</v>
      </c>
    </row>
    <row r="2323" spans="1:2" x14ac:dyDescent="0.25">
      <c r="A2323" s="78" t="s">
        <v>604</v>
      </c>
      <c r="B2323">
        <v>1</v>
      </c>
    </row>
    <row r="2324" spans="1:2" x14ac:dyDescent="0.25">
      <c r="A2324" s="79" t="s">
        <v>605</v>
      </c>
      <c r="B2324">
        <v>1</v>
      </c>
    </row>
    <row r="2325" spans="1:2" x14ac:dyDescent="0.25">
      <c r="A2325" s="81" t="s">
        <v>606</v>
      </c>
      <c r="B2325">
        <v>1</v>
      </c>
    </row>
    <row r="2326" spans="1:2" x14ac:dyDescent="0.25">
      <c r="A2326" s="45" t="s">
        <v>1101</v>
      </c>
      <c r="B2326">
        <v>1112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C000"/>
  </sheetPr>
  <dimension ref="A1:Z63"/>
  <sheetViews>
    <sheetView tabSelected="1" topLeftCell="I39" zoomScaleNormal="100" zoomScaleSheetLayoutView="115" workbookViewId="0">
      <selection activeCell="J46" sqref="J46"/>
    </sheetView>
  </sheetViews>
  <sheetFormatPr baseColWidth="10" defaultColWidth="11.42578125" defaultRowHeight="15" x14ac:dyDescent="0.25"/>
  <cols>
    <col min="1" max="1" width="8.42578125" style="54" customWidth="1"/>
    <col min="2" max="2" width="17.85546875" style="54" customWidth="1"/>
    <col min="3" max="3" width="26.42578125" style="54" customWidth="1"/>
    <col min="4" max="4" width="14.7109375" style="54" customWidth="1"/>
    <col min="5" max="5" width="11" style="54" customWidth="1"/>
    <col min="6" max="6" width="25.7109375" customWidth="1"/>
    <col min="7" max="7" width="141.85546875" customWidth="1"/>
    <col min="8" max="8" width="63.28515625" customWidth="1"/>
    <col min="9" max="9" width="47.42578125" customWidth="1"/>
    <col min="10" max="10" width="17.28515625" bestFit="1" customWidth="1"/>
    <col min="11" max="11" width="17.28515625" customWidth="1"/>
    <col min="12" max="12" width="11.85546875" customWidth="1"/>
    <col min="13" max="13" width="36" customWidth="1"/>
    <col min="14" max="14" width="5.140625" bestFit="1" customWidth="1"/>
    <col min="15" max="15" width="10.42578125" bestFit="1" customWidth="1"/>
    <col min="16" max="16" width="14.42578125" customWidth="1"/>
    <col min="17" max="18" width="12.7109375" customWidth="1"/>
    <col min="19" max="19" width="10.7109375" customWidth="1"/>
    <col min="20" max="20" width="12.5703125" customWidth="1"/>
    <col min="23" max="23" width="11.42578125" bestFit="1" customWidth="1"/>
  </cols>
  <sheetData>
    <row r="1" spans="1:26" x14ac:dyDescent="0.25">
      <c r="Q1" s="43"/>
      <c r="R1" s="43"/>
      <c r="U1" s="51" t="s">
        <v>1102</v>
      </c>
      <c r="V1" s="51"/>
      <c r="W1" s="51"/>
    </row>
    <row r="2" spans="1:26" ht="60" x14ac:dyDescent="0.25">
      <c r="A2" s="52" t="s">
        <v>0</v>
      </c>
      <c r="B2" s="52" t="s">
        <v>1103</v>
      </c>
      <c r="C2" s="52" t="s">
        <v>1104</v>
      </c>
      <c r="D2" s="52" t="s">
        <v>1105</v>
      </c>
      <c r="E2" s="52" t="s">
        <v>1106</v>
      </c>
      <c r="F2" s="52" t="s">
        <v>14</v>
      </c>
      <c r="G2" s="52" t="s">
        <v>1107</v>
      </c>
      <c r="H2" s="52" t="s">
        <v>1108</v>
      </c>
      <c r="I2" s="52" t="s">
        <v>1109</v>
      </c>
      <c r="J2" s="53" t="s">
        <v>1110</v>
      </c>
      <c r="K2" s="53" t="s">
        <v>1111</v>
      </c>
      <c r="L2" s="97" t="s">
        <v>1112</v>
      </c>
      <c r="M2" s="53" t="s">
        <v>1369</v>
      </c>
      <c r="N2" s="55" t="s">
        <v>1113</v>
      </c>
      <c r="O2" s="55" t="s">
        <v>1114</v>
      </c>
      <c r="P2" s="53" t="s">
        <v>1115</v>
      </c>
      <c r="Q2" s="53" t="s">
        <v>1116</v>
      </c>
      <c r="R2" s="53" t="s">
        <v>1117</v>
      </c>
      <c r="S2" s="53" t="s">
        <v>1118</v>
      </c>
      <c r="T2" s="53" t="s">
        <v>1119</v>
      </c>
      <c r="U2" s="55" t="s">
        <v>1120</v>
      </c>
      <c r="V2" s="55" t="s">
        <v>1121</v>
      </c>
      <c r="W2" s="55" t="s">
        <v>1122</v>
      </c>
      <c r="Y2" s="88" t="s">
        <v>1123</v>
      </c>
      <c r="Z2" s="55" t="s">
        <v>1124</v>
      </c>
    </row>
    <row r="3" spans="1:26" ht="28.5" x14ac:dyDescent="0.25">
      <c r="A3" s="120" t="s">
        <v>20</v>
      </c>
      <c r="B3" s="120" t="s">
        <v>1125</v>
      </c>
      <c r="C3" s="121" t="s">
        <v>1126</v>
      </c>
      <c r="D3" s="121"/>
      <c r="E3" s="122" t="s">
        <v>129</v>
      </c>
      <c r="F3" s="96" t="s">
        <v>39</v>
      </c>
      <c r="G3" s="99" t="s">
        <v>574</v>
      </c>
      <c r="H3" s="123" t="s">
        <v>1127</v>
      </c>
      <c r="I3" s="123"/>
      <c r="J3" s="124">
        <v>101</v>
      </c>
      <c r="K3" s="125">
        <v>7</v>
      </c>
      <c r="L3" s="98" t="s">
        <v>1128</v>
      </c>
      <c r="M3" s="36"/>
      <c r="N3" s="140">
        <v>2025</v>
      </c>
      <c r="O3" s="57">
        <v>3000</v>
      </c>
      <c r="P3" s="57">
        <v>5</v>
      </c>
      <c r="Q3" s="58">
        <f>O3*(P3/100)</f>
        <v>150</v>
      </c>
      <c r="R3" s="58">
        <f>Q3/0.95</f>
        <v>157.89473684210526</v>
      </c>
      <c r="S3" s="92">
        <f>Q3*W3</f>
        <v>900</v>
      </c>
      <c r="T3" s="92">
        <v>948</v>
      </c>
      <c r="U3" s="59">
        <f t="shared" ref="U3:U8" si="0">(Q3*$J$3)/60</f>
        <v>252.5</v>
      </c>
      <c r="V3" s="60">
        <v>10</v>
      </c>
      <c r="W3" s="60">
        <v>6</v>
      </c>
      <c r="Y3" s="87">
        <v>0.95</v>
      </c>
      <c r="Z3" s="87">
        <v>1</v>
      </c>
    </row>
    <row r="4" spans="1:26" ht="30" x14ac:dyDescent="0.25">
      <c r="A4" s="120" t="s">
        <v>20</v>
      </c>
      <c r="B4" s="120" t="s">
        <v>1129</v>
      </c>
      <c r="C4" s="126" t="s">
        <v>1130</v>
      </c>
      <c r="D4" s="126"/>
      <c r="E4" s="122" t="s">
        <v>129</v>
      </c>
      <c r="F4" s="96" t="s">
        <v>72</v>
      </c>
      <c r="G4" s="100" t="s">
        <v>1131</v>
      </c>
      <c r="H4" s="96" t="s">
        <v>1132</v>
      </c>
      <c r="I4" s="96"/>
      <c r="J4" s="124">
        <v>46</v>
      </c>
      <c r="K4" s="125">
        <v>15</v>
      </c>
      <c r="L4" s="98" t="s">
        <v>1128</v>
      </c>
      <c r="M4" s="36"/>
      <c r="N4" s="140">
        <v>2026</v>
      </c>
      <c r="O4" s="57">
        <f>O3 + O3/10</f>
        <v>3300</v>
      </c>
      <c r="P4" s="57">
        <v>5</v>
      </c>
      <c r="Q4" s="59">
        <f>O4*(P4/100)</f>
        <v>165</v>
      </c>
      <c r="R4" s="58">
        <f t="shared" ref="R4:R7" si="1">Q4/0.95</f>
        <v>173.68421052631581</v>
      </c>
      <c r="S4" s="92">
        <f t="shared" ref="S4:S7" si="2">Q4*W4</f>
        <v>990</v>
      </c>
      <c r="T4" s="92">
        <v>1044</v>
      </c>
      <c r="U4" s="59">
        <f t="shared" si="0"/>
        <v>277.75</v>
      </c>
      <c r="V4" s="60">
        <v>10</v>
      </c>
      <c r="W4" s="60">
        <v>6</v>
      </c>
    </row>
    <row r="5" spans="1:26" x14ac:dyDescent="0.25">
      <c r="A5" s="120" t="s">
        <v>20</v>
      </c>
      <c r="B5" s="120" t="s">
        <v>1133</v>
      </c>
      <c r="C5" s="126" t="s">
        <v>1134</v>
      </c>
      <c r="D5" s="126"/>
      <c r="E5" s="122" t="s">
        <v>129</v>
      </c>
      <c r="F5" s="96" t="s">
        <v>72</v>
      </c>
      <c r="G5" s="101" t="s">
        <v>857</v>
      </c>
      <c r="H5" s="96" t="s">
        <v>1135</v>
      </c>
      <c r="I5" s="96"/>
      <c r="J5" s="124">
        <v>43</v>
      </c>
      <c r="K5" s="125">
        <v>5</v>
      </c>
      <c r="L5" s="98" t="s">
        <v>1128</v>
      </c>
      <c r="M5" s="36"/>
      <c r="N5" s="140">
        <v>2027</v>
      </c>
      <c r="O5" s="57">
        <f>O4 + O4/10</f>
        <v>3630</v>
      </c>
      <c r="P5" s="57">
        <v>5</v>
      </c>
      <c r="Q5" s="59">
        <f>O5*(P5/100)</f>
        <v>181.5</v>
      </c>
      <c r="R5" s="58">
        <f t="shared" si="1"/>
        <v>191.05263157894737</v>
      </c>
      <c r="S5" s="92">
        <f t="shared" si="2"/>
        <v>1089</v>
      </c>
      <c r="T5" s="92">
        <v>1146</v>
      </c>
      <c r="U5" s="59">
        <f t="shared" si="0"/>
        <v>305.52499999999998</v>
      </c>
      <c r="V5" s="60">
        <v>10</v>
      </c>
      <c r="W5" s="60">
        <v>6</v>
      </c>
    </row>
    <row r="6" spans="1:26" x14ac:dyDescent="0.25">
      <c r="A6" s="120" t="s">
        <v>20</v>
      </c>
      <c r="B6" s="120" t="s">
        <v>1136</v>
      </c>
      <c r="C6" s="126" t="s">
        <v>1137</v>
      </c>
      <c r="D6" s="126"/>
      <c r="E6" s="122" t="s">
        <v>129</v>
      </c>
      <c r="F6" s="96" t="s">
        <v>72</v>
      </c>
      <c r="G6" s="100" t="s">
        <v>1138</v>
      </c>
      <c r="H6" s="96" t="s">
        <v>1139</v>
      </c>
      <c r="I6" s="96"/>
      <c r="J6" s="124">
        <v>43</v>
      </c>
      <c r="K6" s="125">
        <v>15</v>
      </c>
      <c r="L6" s="98" t="s">
        <v>1128</v>
      </c>
      <c r="M6" s="36"/>
      <c r="N6" s="140">
        <v>2028</v>
      </c>
      <c r="O6" s="57">
        <f>O5 + O5/10</f>
        <v>3993</v>
      </c>
      <c r="P6" s="57">
        <v>5</v>
      </c>
      <c r="Q6" s="59">
        <f>O6*(P6/100)</f>
        <v>199.65</v>
      </c>
      <c r="R6" s="58">
        <f t="shared" si="1"/>
        <v>210.15789473684211</v>
      </c>
      <c r="S6" s="92">
        <f t="shared" si="2"/>
        <v>1197.9000000000001</v>
      </c>
      <c r="T6" s="92">
        <v>1260</v>
      </c>
      <c r="U6" s="59">
        <f t="shared" si="0"/>
        <v>336.07750000000004</v>
      </c>
      <c r="V6" s="60">
        <v>10</v>
      </c>
      <c r="W6" s="60">
        <v>6</v>
      </c>
    </row>
    <row r="7" spans="1:26" ht="30" x14ac:dyDescent="0.25">
      <c r="A7" s="120" t="s">
        <v>20</v>
      </c>
      <c r="B7" s="127" t="s">
        <v>1140</v>
      </c>
      <c r="C7" s="105" t="s">
        <v>1141</v>
      </c>
      <c r="D7" s="105"/>
      <c r="E7" s="122" t="s">
        <v>129</v>
      </c>
      <c r="F7" s="96" t="s">
        <v>39</v>
      </c>
      <c r="G7" s="100" t="s">
        <v>136</v>
      </c>
      <c r="H7" s="96" t="s">
        <v>1142</v>
      </c>
      <c r="I7" s="96"/>
      <c r="J7" s="124">
        <v>41</v>
      </c>
      <c r="K7" s="125">
        <v>5</v>
      </c>
      <c r="L7" s="98" t="s">
        <v>1128</v>
      </c>
      <c r="M7" s="36"/>
      <c r="N7" s="140">
        <v>2029</v>
      </c>
      <c r="O7" s="57">
        <f>O6 + O6/10</f>
        <v>4392.3</v>
      </c>
      <c r="P7" s="57">
        <v>5</v>
      </c>
      <c r="Q7" s="59">
        <f>O7*(P7/100)</f>
        <v>219.61500000000001</v>
      </c>
      <c r="R7" s="58">
        <f t="shared" si="1"/>
        <v>231.17368421052635</v>
      </c>
      <c r="S7" s="92">
        <f t="shared" si="2"/>
        <v>1317.69</v>
      </c>
      <c r="T7" s="92">
        <v>1386</v>
      </c>
      <c r="U7" s="59">
        <f t="shared" si="0"/>
        <v>369.68525000000005</v>
      </c>
      <c r="V7" s="60">
        <v>10</v>
      </c>
      <c r="W7" s="60">
        <v>6</v>
      </c>
    </row>
    <row r="8" spans="1:26" x14ac:dyDescent="0.25">
      <c r="A8" s="120" t="s">
        <v>20</v>
      </c>
      <c r="B8" s="120" t="s">
        <v>1143</v>
      </c>
      <c r="C8" s="126" t="s">
        <v>1144</v>
      </c>
      <c r="D8" s="126"/>
      <c r="E8" s="122" t="s">
        <v>129</v>
      </c>
      <c r="F8" s="96" t="s">
        <v>39</v>
      </c>
      <c r="G8" s="100" t="s">
        <v>138</v>
      </c>
      <c r="H8" s="96" t="s">
        <v>1145</v>
      </c>
      <c r="I8" s="96"/>
      <c r="J8" s="124">
        <v>35</v>
      </c>
      <c r="K8" s="125">
        <v>4</v>
      </c>
      <c r="L8" s="98" t="s">
        <v>1128</v>
      </c>
      <c r="M8" s="36"/>
      <c r="Q8" s="91"/>
      <c r="R8" s="91"/>
      <c r="S8" s="93">
        <f>SUM(S3:S7)</f>
        <v>5494.59</v>
      </c>
      <c r="U8" s="90">
        <f t="shared" si="0"/>
        <v>0</v>
      </c>
    </row>
    <row r="9" spans="1:26" s="95" customFormat="1" ht="30" x14ac:dyDescent="0.25">
      <c r="A9" s="120" t="s">
        <v>20</v>
      </c>
      <c r="B9" s="120" t="s">
        <v>1146</v>
      </c>
      <c r="C9" s="126" t="s">
        <v>1147</v>
      </c>
      <c r="D9" s="120"/>
      <c r="E9" s="120" t="s">
        <v>163</v>
      </c>
      <c r="F9" s="96" t="s">
        <v>94</v>
      </c>
      <c r="G9" s="102" t="s">
        <v>164</v>
      </c>
      <c r="H9" s="96" t="s">
        <v>1148</v>
      </c>
      <c r="I9" s="96" t="s">
        <v>1149</v>
      </c>
      <c r="J9" s="128">
        <v>29</v>
      </c>
      <c r="K9" s="129"/>
      <c r="L9" s="98" t="s">
        <v>1128</v>
      </c>
      <c r="M9" s="141"/>
    </row>
    <row r="10" spans="1:26" ht="30" x14ac:dyDescent="0.25">
      <c r="A10" s="120" t="s">
        <v>20</v>
      </c>
      <c r="B10" s="120" t="s">
        <v>1150</v>
      </c>
      <c r="C10" s="126" t="s">
        <v>1151</v>
      </c>
      <c r="D10" s="126"/>
      <c r="E10" s="122" t="s">
        <v>129</v>
      </c>
      <c r="F10" s="96" t="s">
        <v>39</v>
      </c>
      <c r="G10" s="99" t="s">
        <v>813</v>
      </c>
      <c r="H10" s="96" t="s">
        <v>1152</v>
      </c>
      <c r="I10" s="96"/>
      <c r="J10" s="124">
        <v>26</v>
      </c>
      <c r="K10" s="125">
        <v>2</v>
      </c>
      <c r="L10" s="98" t="s">
        <v>1128</v>
      </c>
      <c r="M10" s="36"/>
    </row>
    <row r="11" spans="1:26" ht="30" x14ac:dyDescent="0.25">
      <c r="A11" s="120" t="s">
        <v>20</v>
      </c>
      <c r="B11" s="120" t="s">
        <v>1153</v>
      </c>
      <c r="C11" s="126" t="s">
        <v>1154</v>
      </c>
      <c r="D11" s="122"/>
      <c r="E11" s="122" t="s">
        <v>129</v>
      </c>
      <c r="F11" s="96" t="s">
        <v>72</v>
      </c>
      <c r="G11" s="99" t="s">
        <v>1155</v>
      </c>
      <c r="H11" s="96" t="s">
        <v>1156</v>
      </c>
      <c r="I11" s="130"/>
      <c r="J11" s="124">
        <v>22</v>
      </c>
      <c r="K11" s="125">
        <v>1</v>
      </c>
      <c r="L11" s="98" t="s">
        <v>1128</v>
      </c>
      <c r="M11" s="36"/>
    </row>
    <row r="12" spans="1:26" s="94" customFormat="1" ht="60" x14ac:dyDescent="0.25">
      <c r="A12" s="131" t="s">
        <v>20</v>
      </c>
      <c r="B12" s="120" t="s">
        <v>1157</v>
      </c>
      <c r="C12" s="132" t="s">
        <v>1158</v>
      </c>
      <c r="D12" s="132"/>
      <c r="E12" s="132" t="s">
        <v>142</v>
      </c>
      <c r="F12" s="103" t="s">
        <v>72</v>
      </c>
      <c r="G12" s="104" t="s">
        <v>325</v>
      </c>
      <c r="H12" s="133" t="s">
        <v>1159</v>
      </c>
      <c r="I12" s="134" t="s">
        <v>1160</v>
      </c>
      <c r="J12" s="131">
        <v>21</v>
      </c>
      <c r="K12" s="135">
        <v>6</v>
      </c>
      <c r="L12" s="98" t="s">
        <v>1128</v>
      </c>
      <c r="M12" s="56"/>
    </row>
    <row r="13" spans="1:26" ht="45" x14ac:dyDescent="0.25">
      <c r="A13" s="120" t="s">
        <v>20</v>
      </c>
      <c r="B13" s="120" t="s">
        <v>1161</v>
      </c>
      <c r="C13" s="122" t="s">
        <v>1162</v>
      </c>
      <c r="D13" s="122"/>
      <c r="E13" s="120" t="s">
        <v>129</v>
      </c>
      <c r="F13" s="96" t="s">
        <v>67</v>
      </c>
      <c r="G13" s="99" t="s">
        <v>1163</v>
      </c>
      <c r="H13" s="96" t="s">
        <v>1164</v>
      </c>
      <c r="I13" s="96"/>
      <c r="J13" s="124">
        <v>20</v>
      </c>
      <c r="K13" s="125">
        <v>2</v>
      </c>
      <c r="L13" s="98" t="s">
        <v>1128</v>
      </c>
      <c r="M13" s="36"/>
    </row>
    <row r="14" spans="1:26" s="86" customFormat="1" x14ac:dyDescent="0.25">
      <c r="A14" s="136" t="s">
        <v>20</v>
      </c>
      <c r="B14" s="137" t="s">
        <v>1165</v>
      </c>
      <c r="C14" s="105" t="s">
        <v>1166</v>
      </c>
      <c r="D14" s="136"/>
      <c r="E14" s="120" t="s">
        <v>129</v>
      </c>
      <c r="F14" s="96" t="s">
        <v>231</v>
      </c>
      <c r="G14" s="100" t="s">
        <v>378</v>
      </c>
      <c r="H14" s="96" t="s">
        <v>1167</v>
      </c>
      <c r="I14" s="96" t="s">
        <v>1168</v>
      </c>
      <c r="J14" s="128">
        <v>19</v>
      </c>
      <c r="K14" s="129">
        <v>15</v>
      </c>
      <c r="L14" s="98" t="s">
        <v>1128</v>
      </c>
      <c r="M14" s="85"/>
    </row>
    <row r="15" spans="1:26" x14ac:dyDescent="0.25">
      <c r="A15" s="120" t="s">
        <v>20</v>
      </c>
      <c r="B15" s="120" t="s">
        <v>1169</v>
      </c>
      <c r="C15" s="126" t="s">
        <v>1170</v>
      </c>
      <c r="D15" s="126"/>
      <c r="E15" s="122" t="s">
        <v>129</v>
      </c>
      <c r="F15" s="96" t="s">
        <v>594</v>
      </c>
      <c r="G15" s="100" t="s">
        <v>805</v>
      </c>
      <c r="H15" s="96" t="s">
        <v>1171</v>
      </c>
      <c r="I15" s="102"/>
      <c r="J15" s="124">
        <v>17</v>
      </c>
      <c r="K15" s="125">
        <v>3</v>
      </c>
      <c r="L15" s="98" t="s">
        <v>1128</v>
      </c>
      <c r="M15" s="36"/>
    </row>
    <row r="16" spans="1:26" ht="30" x14ac:dyDescent="0.25">
      <c r="A16" s="120" t="s">
        <v>20</v>
      </c>
      <c r="B16" s="120" t="s">
        <v>1172</v>
      </c>
      <c r="C16" s="126" t="s">
        <v>1173</v>
      </c>
      <c r="D16" s="126"/>
      <c r="E16" s="122" t="s">
        <v>129</v>
      </c>
      <c r="F16" s="96" t="s">
        <v>100</v>
      </c>
      <c r="G16" s="100" t="s">
        <v>1174</v>
      </c>
      <c r="H16" s="96" t="s">
        <v>1175</v>
      </c>
      <c r="I16" s="96"/>
      <c r="J16" s="124">
        <v>17</v>
      </c>
      <c r="K16" s="125">
        <v>3</v>
      </c>
      <c r="L16" s="98" t="s">
        <v>1128</v>
      </c>
      <c r="M16" s="36"/>
    </row>
    <row r="17" spans="1:13" ht="30" x14ac:dyDescent="0.25">
      <c r="A17" s="120" t="s">
        <v>20</v>
      </c>
      <c r="B17" s="120" t="s">
        <v>1176</v>
      </c>
      <c r="C17" s="122" t="s">
        <v>1177</v>
      </c>
      <c r="D17" s="122"/>
      <c r="E17" s="120" t="s">
        <v>129</v>
      </c>
      <c r="F17" s="96" t="s">
        <v>72</v>
      </c>
      <c r="G17" s="100" t="s">
        <v>1178</v>
      </c>
      <c r="H17" s="96" t="s">
        <v>1179</v>
      </c>
      <c r="I17" s="96"/>
      <c r="J17" s="124">
        <v>16</v>
      </c>
      <c r="K17" s="125">
        <v>2</v>
      </c>
      <c r="L17" s="98" t="s">
        <v>1128</v>
      </c>
      <c r="M17" s="36"/>
    </row>
    <row r="18" spans="1:13" ht="30" x14ac:dyDescent="0.25">
      <c r="A18" s="120" t="s">
        <v>20</v>
      </c>
      <c r="B18" s="120" t="s">
        <v>1180</v>
      </c>
      <c r="C18" s="122" t="s">
        <v>1181</v>
      </c>
      <c r="D18" s="122"/>
      <c r="E18" s="120" t="s">
        <v>129</v>
      </c>
      <c r="F18" s="96" t="s">
        <v>72</v>
      </c>
      <c r="G18" s="100" t="s">
        <v>1178</v>
      </c>
      <c r="H18" s="96" t="s">
        <v>1182</v>
      </c>
      <c r="I18" s="96"/>
      <c r="J18" s="124">
        <v>15</v>
      </c>
      <c r="K18" s="125">
        <v>2</v>
      </c>
      <c r="L18" s="98" t="s">
        <v>1128</v>
      </c>
      <c r="M18" s="36"/>
    </row>
    <row r="19" spans="1:13" ht="30" x14ac:dyDescent="0.25">
      <c r="A19" s="120" t="s">
        <v>20</v>
      </c>
      <c r="B19" s="120" t="s">
        <v>1183</v>
      </c>
      <c r="C19" s="126" t="s">
        <v>1184</v>
      </c>
      <c r="D19" s="126"/>
      <c r="E19" s="122" t="s">
        <v>129</v>
      </c>
      <c r="F19" s="96" t="s">
        <v>120</v>
      </c>
      <c r="G19" s="100" t="s">
        <v>1185</v>
      </c>
      <c r="H19" s="96" t="s">
        <v>1186</v>
      </c>
      <c r="I19" s="96"/>
      <c r="J19" s="124">
        <v>14</v>
      </c>
      <c r="K19" s="125">
        <v>1</v>
      </c>
      <c r="L19" s="98" t="s">
        <v>1128</v>
      </c>
      <c r="M19" s="36"/>
    </row>
    <row r="20" spans="1:13" x14ac:dyDescent="0.25">
      <c r="A20" s="120" t="s">
        <v>20</v>
      </c>
      <c r="B20" s="120" t="s">
        <v>1187</v>
      </c>
      <c r="C20" s="126" t="s">
        <v>1188</v>
      </c>
      <c r="D20" s="126"/>
      <c r="E20" s="122" t="s">
        <v>129</v>
      </c>
      <c r="F20" s="96" t="s">
        <v>594</v>
      </c>
      <c r="G20" s="100" t="s">
        <v>938</v>
      </c>
      <c r="H20" s="96" t="s">
        <v>1189</v>
      </c>
      <c r="I20" s="96"/>
      <c r="J20" s="124">
        <v>13</v>
      </c>
      <c r="K20" s="125">
        <v>2</v>
      </c>
      <c r="L20" s="98" t="s">
        <v>1128</v>
      </c>
      <c r="M20" s="36"/>
    </row>
    <row r="21" spans="1:13" x14ac:dyDescent="0.25">
      <c r="A21" s="120" t="s">
        <v>20</v>
      </c>
      <c r="B21" s="120" t="s">
        <v>1190</v>
      </c>
      <c r="C21" s="105" t="s">
        <v>1191</v>
      </c>
      <c r="D21" s="105"/>
      <c r="E21" s="120" t="s">
        <v>129</v>
      </c>
      <c r="F21" s="96" t="s">
        <v>70</v>
      </c>
      <c r="G21" s="99" t="s">
        <v>1192</v>
      </c>
      <c r="H21" s="96" t="s">
        <v>1193</v>
      </c>
      <c r="I21" s="96"/>
      <c r="J21" s="124">
        <v>13</v>
      </c>
      <c r="K21" s="125">
        <v>4</v>
      </c>
      <c r="L21" s="98" t="s">
        <v>1128</v>
      </c>
      <c r="M21" s="36"/>
    </row>
    <row r="22" spans="1:13" x14ac:dyDescent="0.25">
      <c r="A22" s="120" t="s">
        <v>20</v>
      </c>
      <c r="B22" s="120" t="s">
        <v>1194</v>
      </c>
      <c r="C22" s="126" t="s">
        <v>1195</v>
      </c>
      <c r="D22" s="126"/>
      <c r="E22" s="120" t="s">
        <v>129</v>
      </c>
      <c r="F22" s="96" t="s">
        <v>72</v>
      </c>
      <c r="G22" s="100" t="s">
        <v>1196</v>
      </c>
      <c r="H22" s="96" t="s">
        <v>1197</v>
      </c>
      <c r="I22" s="96" t="s">
        <v>1198</v>
      </c>
      <c r="J22" s="124">
        <v>13</v>
      </c>
      <c r="K22" s="125">
        <v>2</v>
      </c>
      <c r="L22" s="98" t="s">
        <v>1128</v>
      </c>
      <c r="M22" s="36"/>
    </row>
    <row r="23" spans="1:13" ht="30" x14ac:dyDescent="0.25">
      <c r="A23" s="120" t="s">
        <v>20</v>
      </c>
      <c r="B23" s="120" t="s">
        <v>1199</v>
      </c>
      <c r="C23" s="126" t="s">
        <v>1200</v>
      </c>
      <c r="D23" s="126"/>
      <c r="E23" s="122" t="s">
        <v>129</v>
      </c>
      <c r="F23" s="96" t="s">
        <v>72</v>
      </c>
      <c r="G23" s="99" t="s">
        <v>1201</v>
      </c>
      <c r="H23" s="96" t="s">
        <v>1202</v>
      </c>
      <c r="I23" s="96"/>
      <c r="J23" s="124">
        <v>12</v>
      </c>
      <c r="K23" s="125">
        <v>3</v>
      </c>
      <c r="L23" s="98" t="s">
        <v>1128</v>
      </c>
      <c r="M23" s="36"/>
    </row>
    <row r="24" spans="1:13" s="86" customFormat="1" ht="30" x14ac:dyDescent="0.25">
      <c r="A24" s="120" t="s">
        <v>20</v>
      </c>
      <c r="B24" s="120" t="s">
        <v>1203</v>
      </c>
      <c r="C24" s="126" t="s">
        <v>1204</v>
      </c>
      <c r="D24" s="126"/>
      <c r="E24" s="122" t="s">
        <v>129</v>
      </c>
      <c r="F24" s="96" t="s">
        <v>120</v>
      </c>
      <c r="G24" s="100" t="s">
        <v>850</v>
      </c>
      <c r="H24" s="96" t="s">
        <v>1205</v>
      </c>
      <c r="I24" s="96" t="s">
        <v>1206</v>
      </c>
      <c r="J24" s="128">
        <v>12</v>
      </c>
      <c r="K24" s="129">
        <v>4</v>
      </c>
      <c r="L24" s="98" t="s">
        <v>1128</v>
      </c>
      <c r="M24" s="85"/>
    </row>
    <row r="25" spans="1:13" ht="60" x14ac:dyDescent="0.25">
      <c r="A25" s="113" t="s">
        <v>20</v>
      </c>
      <c r="B25" s="113" t="s">
        <v>1207</v>
      </c>
      <c r="C25" s="114" t="s">
        <v>1208</v>
      </c>
      <c r="D25" s="114" t="s">
        <v>1209</v>
      </c>
      <c r="E25" s="113" t="s">
        <v>142</v>
      </c>
      <c r="F25" s="115" t="s">
        <v>64</v>
      </c>
      <c r="G25" s="116" t="s">
        <v>274</v>
      </c>
      <c r="H25" s="115" t="s">
        <v>1210</v>
      </c>
      <c r="I25" s="115" t="s">
        <v>1211</v>
      </c>
      <c r="J25" s="117">
        <v>11</v>
      </c>
      <c r="K25" s="118">
        <v>2</v>
      </c>
      <c r="L25" s="119" t="s">
        <v>1128</v>
      </c>
      <c r="M25" s="116" t="s">
        <v>1370</v>
      </c>
    </row>
    <row r="26" spans="1:13" ht="30" x14ac:dyDescent="0.25">
      <c r="A26" s="120" t="s">
        <v>20</v>
      </c>
      <c r="B26" s="120" t="s">
        <v>1212</v>
      </c>
      <c r="C26" s="126" t="s">
        <v>1213</v>
      </c>
      <c r="D26" s="120"/>
      <c r="E26" s="120" t="s">
        <v>129</v>
      </c>
      <c r="F26" s="96" t="s">
        <v>72</v>
      </c>
      <c r="G26" s="99" t="s">
        <v>1214</v>
      </c>
      <c r="H26" s="96" t="s">
        <v>1215</v>
      </c>
      <c r="I26" s="96"/>
      <c r="J26" s="124">
        <v>11</v>
      </c>
      <c r="K26" s="125">
        <v>2</v>
      </c>
      <c r="L26" s="138" t="s">
        <v>1128</v>
      </c>
      <c r="M26" s="36"/>
    </row>
    <row r="27" spans="1:13" x14ac:dyDescent="0.25">
      <c r="A27" s="120" t="s">
        <v>20</v>
      </c>
      <c r="B27" s="120" t="s">
        <v>1216</v>
      </c>
      <c r="C27" s="126" t="s">
        <v>1195</v>
      </c>
      <c r="D27" s="105"/>
      <c r="E27" s="120" t="s">
        <v>129</v>
      </c>
      <c r="F27" s="96" t="s">
        <v>72</v>
      </c>
      <c r="G27" s="100" t="s">
        <v>1217</v>
      </c>
      <c r="H27" s="96" t="s">
        <v>1218</v>
      </c>
      <c r="I27" s="96" t="s">
        <v>1219</v>
      </c>
      <c r="J27" s="124">
        <v>11</v>
      </c>
      <c r="K27" s="125">
        <v>2</v>
      </c>
      <c r="L27" s="138" t="s">
        <v>1128</v>
      </c>
      <c r="M27" s="36"/>
    </row>
    <row r="28" spans="1:13" ht="30" x14ac:dyDescent="0.25">
      <c r="A28" s="120" t="s">
        <v>20</v>
      </c>
      <c r="B28" s="120" t="s">
        <v>1220</v>
      </c>
      <c r="C28" s="126" t="s">
        <v>1221</v>
      </c>
      <c r="D28" s="120"/>
      <c r="E28" s="120" t="s">
        <v>142</v>
      </c>
      <c r="F28" s="96" t="s">
        <v>146</v>
      </c>
      <c r="G28" s="102" t="s">
        <v>143</v>
      </c>
      <c r="H28" s="96" t="s">
        <v>1222</v>
      </c>
      <c r="I28" s="96" t="s">
        <v>1223</v>
      </c>
      <c r="J28" s="124">
        <v>10</v>
      </c>
      <c r="K28" s="125">
        <v>1</v>
      </c>
      <c r="L28" s="138" t="s">
        <v>1128</v>
      </c>
      <c r="M28" s="36"/>
    </row>
    <row r="29" spans="1:13" ht="30" x14ac:dyDescent="0.25">
      <c r="A29" s="120" t="s">
        <v>20</v>
      </c>
      <c r="B29" s="120" t="s">
        <v>1224</v>
      </c>
      <c r="C29" s="126" t="s">
        <v>1225</v>
      </c>
      <c r="D29" s="126"/>
      <c r="E29" s="122" t="s">
        <v>129</v>
      </c>
      <c r="F29" s="105" t="s">
        <v>72</v>
      </c>
      <c r="G29" s="106" t="s">
        <v>1226</v>
      </c>
      <c r="H29" s="96" t="s">
        <v>1227</v>
      </c>
      <c r="I29" s="96"/>
      <c r="J29" s="124">
        <v>10</v>
      </c>
      <c r="K29" s="125">
        <v>3</v>
      </c>
      <c r="L29" s="138" t="s">
        <v>1128</v>
      </c>
      <c r="M29" s="36"/>
    </row>
    <row r="30" spans="1:13" ht="30" x14ac:dyDescent="0.25">
      <c r="A30" s="120" t="s">
        <v>20</v>
      </c>
      <c r="B30" s="120" t="s">
        <v>1228</v>
      </c>
      <c r="C30" s="139" t="s">
        <v>1229</v>
      </c>
      <c r="D30" s="139"/>
      <c r="E30" s="122" t="s">
        <v>129</v>
      </c>
      <c r="F30" s="96" t="s">
        <v>120</v>
      </c>
      <c r="G30" s="100" t="s">
        <v>1230</v>
      </c>
      <c r="H30" s="96" t="s">
        <v>1231</v>
      </c>
      <c r="I30" s="96"/>
      <c r="J30" s="124">
        <v>9</v>
      </c>
      <c r="K30" s="125">
        <v>3</v>
      </c>
      <c r="L30" s="138" t="s">
        <v>1128</v>
      </c>
      <c r="M30" s="36"/>
    </row>
    <row r="31" spans="1:13" ht="30" x14ac:dyDescent="0.25">
      <c r="A31" s="120" t="s">
        <v>384</v>
      </c>
      <c r="B31" s="120" t="s">
        <v>1232</v>
      </c>
      <c r="C31" s="126" t="s">
        <v>1233</v>
      </c>
      <c r="D31" s="120"/>
      <c r="E31" s="122" t="s">
        <v>129</v>
      </c>
      <c r="F31" s="96" t="s">
        <v>70</v>
      </c>
      <c r="G31" s="100" t="s">
        <v>1234</v>
      </c>
      <c r="H31" s="96" t="s">
        <v>1235</v>
      </c>
      <c r="I31" s="96" t="s">
        <v>1236</v>
      </c>
      <c r="J31" s="124">
        <v>8</v>
      </c>
      <c r="K31" s="125">
        <v>1</v>
      </c>
      <c r="L31" s="138" t="s">
        <v>1128</v>
      </c>
      <c r="M31" s="36"/>
    </row>
    <row r="32" spans="1:13" x14ac:dyDescent="0.25">
      <c r="A32" s="120" t="s">
        <v>384</v>
      </c>
      <c r="B32" s="120" t="s">
        <v>1237</v>
      </c>
      <c r="C32" s="105" t="s">
        <v>1238</v>
      </c>
      <c r="D32" s="120"/>
      <c r="E32" s="122" t="s">
        <v>129</v>
      </c>
      <c r="F32" s="96" t="s">
        <v>70</v>
      </c>
      <c r="G32" s="100" t="s">
        <v>1239</v>
      </c>
      <c r="H32" s="96" t="s">
        <v>1240</v>
      </c>
      <c r="I32" s="96" t="s">
        <v>1241</v>
      </c>
      <c r="J32" s="124">
        <v>8</v>
      </c>
      <c r="K32" s="125">
        <v>2</v>
      </c>
      <c r="L32" s="138" t="s">
        <v>1128</v>
      </c>
      <c r="M32" s="36"/>
    </row>
    <row r="33" spans="1:13" ht="30" x14ac:dyDescent="0.25">
      <c r="A33" s="120" t="s">
        <v>20</v>
      </c>
      <c r="B33" s="120" t="s">
        <v>1242</v>
      </c>
      <c r="C33" s="126" t="s">
        <v>1243</v>
      </c>
      <c r="D33" s="126"/>
      <c r="E33" s="122" t="s">
        <v>142</v>
      </c>
      <c r="F33" s="96" t="s">
        <v>146</v>
      </c>
      <c r="G33" s="102" t="s">
        <v>1046</v>
      </c>
      <c r="H33" s="96" t="s">
        <v>1244</v>
      </c>
      <c r="I33" s="96"/>
      <c r="J33" s="124">
        <v>8</v>
      </c>
      <c r="K33" s="125">
        <v>2</v>
      </c>
      <c r="L33" s="138" t="s">
        <v>1128</v>
      </c>
      <c r="M33" s="36"/>
    </row>
    <row r="34" spans="1:13" x14ac:dyDescent="0.25">
      <c r="A34" s="120" t="s">
        <v>20</v>
      </c>
      <c r="B34" s="120" t="s">
        <v>1245</v>
      </c>
      <c r="C34" s="126" t="s">
        <v>1195</v>
      </c>
      <c r="D34" s="120"/>
      <c r="E34" s="120" t="s">
        <v>129</v>
      </c>
      <c r="F34" s="96" t="s">
        <v>72</v>
      </c>
      <c r="G34" s="100" t="s">
        <v>1246</v>
      </c>
      <c r="H34" s="96" t="s">
        <v>1247</v>
      </c>
      <c r="I34" s="96" t="s">
        <v>1248</v>
      </c>
      <c r="J34" s="124">
        <v>8</v>
      </c>
      <c r="K34" s="125">
        <v>2</v>
      </c>
      <c r="L34" s="138" t="s">
        <v>1128</v>
      </c>
      <c r="M34" s="36"/>
    </row>
    <row r="35" spans="1:13" ht="30" x14ac:dyDescent="0.25">
      <c r="A35" s="120" t="s">
        <v>20</v>
      </c>
      <c r="B35" s="120" t="s">
        <v>1249</v>
      </c>
      <c r="C35" s="126" t="s">
        <v>1250</v>
      </c>
      <c r="D35" s="120" t="s">
        <v>1251</v>
      </c>
      <c r="E35" s="120" t="s">
        <v>129</v>
      </c>
      <c r="F35" s="96" t="s">
        <v>72</v>
      </c>
      <c r="G35" s="100" t="s">
        <v>1252</v>
      </c>
      <c r="H35" s="96" t="s">
        <v>1253</v>
      </c>
      <c r="I35" s="96" t="s">
        <v>1254</v>
      </c>
      <c r="J35" s="124">
        <v>8</v>
      </c>
      <c r="K35" s="125">
        <v>2</v>
      </c>
      <c r="L35" s="138" t="s">
        <v>1128</v>
      </c>
      <c r="M35" s="36"/>
    </row>
    <row r="36" spans="1:13" ht="45" x14ac:dyDescent="0.25">
      <c r="A36" s="120" t="s">
        <v>20</v>
      </c>
      <c r="B36" s="120" t="s">
        <v>1255</v>
      </c>
      <c r="C36" s="126" t="s">
        <v>1256</v>
      </c>
      <c r="D36" s="120"/>
      <c r="E36" s="120" t="s">
        <v>129</v>
      </c>
      <c r="F36" s="96" t="s">
        <v>72</v>
      </c>
      <c r="G36" s="100" t="s">
        <v>1257</v>
      </c>
      <c r="H36" s="96" t="s">
        <v>1258</v>
      </c>
      <c r="I36" s="96" t="s">
        <v>1259</v>
      </c>
      <c r="J36" s="124">
        <v>8</v>
      </c>
      <c r="K36" s="125">
        <v>2</v>
      </c>
      <c r="L36" s="138" t="s">
        <v>1128</v>
      </c>
      <c r="M36" s="36"/>
    </row>
    <row r="37" spans="1:13" ht="30" x14ac:dyDescent="0.25">
      <c r="A37" s="120" t="s">
        <v>20</v>
      </c>
      <c r="B37" s="120" t="s">
        <v>1260</v>
      </c>
      <c r="C37" s="126" t="s">
        <v>1261</v>
      </c>
      <c r="D37" s="126"/>
      <c r="E37" s="122" t="s">
        <v>129</v>
      </c>
      <c r="F37" s="96" t="s">
        <v>100</v>
      </c>
      <c r="G37" s="100" t="s">
        <v>1262</v>
      </c>
      <c r="H37" s="96" t="s">
        <v>1263</v>
      </c>
      <c r="I37" s="96"/>
      <c r="J37" s="124">
        <v>8</v>
      </c>
      <c r="K37" s="125">
        <v>3</v>
      </c>
      <c r="L37" s="138" t="s">
        <v>1128</v>
      </c>
      <c r="M37" s="36"/>
    </row>
    <row r="38" spans="1:13" s="86" customFormat="1" ht="30" x14ac:dyDescent="0.25">
      <c r="A38" s="136" t="s">
        <v>20</v>
      </c>
      <c r="B38" s="120" t="s">
        <v>1264</v>
      </c>
      <c r="C38" s="139" t="s">
        <v>1265</v>
      </c>
      <c r="D38" s="139"/>
      <c r="E38" s="122" t="s">
        <v>129</v>
      </c>
      <c r="F38" s="107" t="s">
        <v>94</v>
      </c>
      <c r="G38" s="100" t="s">
        <v>1266</v>
      </c>
      <c r="H38" s="96" t="s">
        <v>1267</v>
      </c>
      <c r="I38" s="107"/>
      <c r="J38" s="128">
        <v>8</v>
      </c>
      <c r="K38" s="129">
        <v>3</v>
      </c>
      <c r="L38" s="138" t="s">
        <v>1128</v>
      </c>
      <c r="M38" s="85"/>
    </row>
    <row r="39" spans="1:13" ht="30" x14ac:dyDescent="0.25">
      <c r="A39" s="120" t="s">
        <v>20</v>
      </c>
      <c r="B39" s="120" t="s">
        <v>1268</v>
      </c>
      <c r="C39" s="126" t="s">
        <v>1269</v>
      </c>
      <c r="D39" s="120"/>
      <c r="E39" s="120" t="s">
        <v>129</v>
      </c>
      <c r="F39" s="96" t="s">
        <v>39</v>
      </c>
      <c r="G39" s="100" t="s">
        <v>261</v>
      </c>
      <c r="H39" s="96" t="s">
        <v>1270</v>
      </c>
      <c r="I39" s="96"/>
      <c r="J39" s="124">
        <v>7</v>
      </c>
      <c r="K39" s="125">
        <v>2</v>
      </c>
      <c r="L39" s="138" t="s">
        <v>1128</v>
      </c>
      <c r="M39" s="36"/>
    </row>
    <row r="40" spans="1:13" ht="45" x14ac:dyDescent="0.25">
      <c r="A40" s="120" t="s">
        <v>20</v>
      </c>
      <c r="B40" s="120" t="s">
        <v>1271</v>
      </c>
      <c r="C40" s="126" t="s">
        <v>1272</v>
      </c>
      <c r="D40" s="120"/>
      <c r="E40" s="120" t="s">
        <v>129</v>
      </c>
      <c r="F40" s="108" t="s">
        <v>1273</v>
      </c>
      <c r="G40" s="100" t="s">
        <v>1273</v>
      </c>
      <c r="H40" s="96" t="s">
        <v>1274</v>
      </c>
      <c r="I40" s="96" t="s">
        <v>1275</v>
      </c>
      <c r="J40" s="124">
        <v>6</v>
      </c>
      <c r="K40" s="125">
        <v>2</v>
      </c>
      <c r="L40" s="138" t="s">
        <v>1128</v>
      </c>
      <c r="M40" s="36"/>
    </row>
    <row r="41" spans="1:13" ht="30" x14ac:dyDescent="0.25">
      <c r="A41" s="120" t="s">
        <v>20</v>
      </c>
      <c r="B41" s="120" t="s">
        <v>1276</v>
      </c>
      <c r="C41" s="126" t="s">
        <v>1177</v>
      </c>
      <c r="D41" s="120"/>
      <c r="E41" s="120" t="s">
        <v>129</v>
      </c>
      <c r="F41" s="96" t="s">
        <v>72</v>
      </c>
      <c r="G41" s="100" t="s">
        <v>1277</v>
      </c>
      <c r="H41" s="96" t="s">
        <v>1278</v>
      </c>
      <c r="I41" s="96"/>
      <c r="J41" s="124">
        <v>6</v>
      </c>
      <c r="K41" s="125">
        <v>1</v>
      </c>
      <c r="L41" s="138" t="s">
        <v>1128</v>
      </c>
      <c r="M41" s="36"/>
    </row>
    <row r="42" spans="1:13" ht="30" x14ac:dyDescent="0.25">
      <c r="A42" s="120" t="s">
        <v>20</v>
      </c>
      <c r="B42" s="120" t="s">
        <v>1279</v>
      </c>
      <c r="C42" s="126" t="s">
        <v>1177</v>
      </c>
      <c r="D42" s="120"/>
      <c r="E42" s="120" t="s">
        <v>129</v>
      </c>
      <c r="F42" s="96" t="s">
        <v>72</v>
      </c>
      <c r="G42" s="100" t="s">
        <v>1280</v>
      </c>
      <c r="H42" s="96" t="s">
        <v>1281</v>
      </c>
      <c r="I42" s="96"/>
      <c r="J42" s="124">
        <v>6</v>
      </c>
      <c r="K42" s="125">
        <v>2</v>
      </c>
      <c r="L42" s="138" t="s">
        <v>1128</v>
      </c>
      <c r="M42" s="36"/>
    </row>
    <row r="43" spans="1:13" x14ac:dyDescent="0.25">
      <c r="A43" s="120" t="s">
        <v>20</v>
      </c>
      <c r="B43" s="120" t="s">
        <v>1282</v>
      </c>
      <c r="C43" s="126" t="s">
        <v>1195</v>
      </c>
      <c r="D43" s="120"/>
      <c r="E43" s="120" t="s">
        <v>129</v>
      </c>
      <c r="F43" s="96" t="s">
        <v>72</v>
      </c>
      <c r="G43" s="100" t="s">
        <v>1283</v>
      </c>
      <c r="H43" s="96" t="s">
        <v>1284</v>
      </c>
      <c r="I43" s="96"/>
      <c r="J43" s="124">
        <v>6</v>
      </c>
      <c r="K43" s="125">
        <v>2</v>
      </c>
      <c r="L43" s="138" t="s">
        <v>1128</v>
      </c>
      <c r="M43" s="36"/>
    </row>
    <row r="44" spans="1:13" ht="30" x14ac:dyDescent="0.25">
      <c r="A44" s="120" t="s">
        <v>20</v>
      </c>
      <c r="B44" s="120" t="s">
        <v>1285</v>
      </c>
      <c r="C44" s="126" t="s">
        <v>1286</v>
      </c>
      <c r="D44" s="126"/>
      <c r="E44" s="120" t="s">
        <v>129</v>
      </c>
      <c r="F44" s="96" t="s">
        <v>100</v>
      </c>
      <c r="G44" s="100" t="s">
        <v>1287</v>
      </c>
      <c r="H44" s="96" t="s">
        <v>1288</v>
      </c>
      <c r="I44" s="96" t="s">
        <v>1289</v>
      </c>
      <c r="J44" s="124">
        <v>6</v>
      </c>
      <c r="K44" s="125">
        <v>1</v>
      </c>
      <c r="L44" s="138" t="s">
        <v>1128</v>
      </c>
      <c r="M44" s="36"/>
    </row>
    <row r="45" spans="1:13" ht="30" x14ac:dyDescent="0.25">
      <c r="A45" s="120" t="s">
        <v>20</v>
      </c>
      <c r="B45" s="120" t="s">
        <v>1290</v>
      </c>
      <c r="C45" s="126" t="s">
        <v>1291</v>
      </c>
      <c r="D45" s="126"/>
      <c r="E45" s="122" t="s">
        <v>129</v>
      </c>
      <c r="F45" s="96" t="s">
        <v>100</v>
      </c>
      <c r="G45" s="100" t="s">
        <v>839</v>
      </c>
      <c r="H45" s="96" t="s">
        <v>1292</v>
      </c>
      <c r="I45" s="96" t="s">
        <v>1293</v>
      </c>
      <c r="J45" s="124">
        <v>6</v>
      </c>
      <c r="K45" s="125">
        <v>1</v>
      </c>
      <c r="L45" s="138" t="s">
        <v>1128</v>
      </c>
      <c r="M45" s="36"/>
    </row>
    <row r="46" spans="1:13" ht="61.5" customHeight="1" x14ac:dyDescent="0.25">
      <c r="A46" s="113" t="s">
        <v>618</v>
      </c>
      <c r="B46" s="113" t="s">
        <v>1294</v>
      </c>
      <c r="C46" s="114" t="s">
        <v>1295</v>
      </c>
      <c r="D46" s="113"/>
      <c r="E46" s="113" t="s">
        <v>142</v>
      </c>
      <c r="F46" s="115" t="s">
        <v>366</v>
      </c>
      <c r="G46" s="142" t="s">
        <v>364</v>
      </c>
      <c r="H46" s="115" t="s">
        <v>1296</v>
      </c>
      <c r="I46" s="116" t="s">
        <v>1297</v>
      </c>
      <c r="J46" s="117">
        <v>3</v>
      </c>
      <c r="K46" s="118">
        <v>2</v>
      </c>
      <c r="L46" s="119" t="s">
        <v>1128</v>
      </c>
      <c r="M46" s="116" t="s">
        <v>1371</v>
      </c>
    </row>
    <row r="47" spans="1:13" x14ac:dyDescent="0.25">
      <c r="A47" s="120" t="s">
        <v>384</v>
      </c>
      <c r="B47" s="120" t="s">
        <v>1298</v>
      </c>
      <c r="C47" s="105" t="s">
        <v>1299</v>
      </c>
      <c r="D47" s="120" t="s">
        <v>1300</v>
      </c>
      <c r="E47" s="120" t="s">
        <v>163</v>
      </c>
      <c r="F47" s="96" t="s">
        <v>408</v>
      </c>
      <c r="G47" s="100" t="s">
        <v>1301</v>
      </c>
      <c r="H47" s="96" t="s">
        <v>1302</v>
      </c>
      <c r="I47" s="96" t="s">
        <v>1303</v>
      </c>
      <c r="J47" s="124">
        <v>2</v>
      </c>
      <c r="K47" s="125">
        <v>2</v>
      </c>
      <c r="L47" s="138" t="s">
        <v>1128</v>
      </c>
      <c r="M47" s="36"/>
    </row>
    <row r="48" spans="1:13" x14ac:dyDescent="0.25">
      <c r="F48" s="109"/>
      <c r="G48" s="109"/>
      <c r="J48" s="84">
        <f>SUM(J3:J47)</f>
        <v>762</v>
      </c>
      <c r="K48" s="84">
        <f>SUM(K3:K47)</f>
        <v>148</v>
      </c>
    </row>
    <row r="51" spans="8:12" x14ac:dyDescent="0.25">
      <c r="H51" s="111" t="s">
        <v>1304</v>
      </c>
      <c r="I51" s="111"/>
      <c r="J51" s="111"/>
      <c r="K51" s="111"/>
      <c r="L51" s="89"/>
    </row>
    <row r="52" spans="8:12" x14ac:dyDescent="0.25">
      <c r="H52" s="111"/>
      <c r="I52" s="111"/>
      <c r="J52" s="111"/>
      <c r="K52" s="111"/>
      <c r="L52" s="89"/>
    </row>
    <row r="53" spans="8:12" x14ac:dyDescent="0.25">
      <c r="H53" s="111"/>
      <c r="I53" s="111"/>
      <c r="J53" s="111"/>
      <c r="K53" s="111"/>
      <c r="L53" s="89"/>
    </row>
    <row r="54" spans="8:12" x14ac:dyDescent="0.25">
      <c r="H54" s="111"/>
      <c r="I54" s="111"/>
      <c r="J54" s="111"/>
      <c r="K54" s="111"/>
      <c r="L54" s="89"/>
    </row>
    <row r="55" spans="8:12" x14ac:dyDescent="0.25">
      <c r="H55" s="111"/>
      <c r="I55" s="111"/>
      <c r="J55" s="111"/>
      <c r="K55" s="111"/>
      <c r="L55" s="89"/>
    </row>
    <row r="56" spans="8:12" x14ac:dyDescent="0.25">
      <c r="H56" s="111"/>
      <c r="I56" s="111"/>
      <c r="J56" s="111"/>
      <c r="K56" s="111"/>
      <c r="L56" s="89"/>
    </row>
    <row r="57" spans="8:12" x14ac:dyDescent="0.25">
      <c r="H57" s="111"/>
      <c r="I57" s="111"/>
      <c r="J57" s="111"/>
      <c r="K57" s="111"/>
      <c r="L57" s="89"/>
    </row>
    <row r="58" spans="8:12" x14ac:dyDescent="0.25">
      <c r="H58" s="111"/>
      <c r="I58" s="111"/>
      <c r="J58" s="111"/>
      <c r="K58" s="111"/>
      <c r="L58" s="89"/>
    </row>
    <row r="59" spans="8:12" x14ac:dyDescent="0.25">
      <c r="H59" s="111"/>
      <c r="I59" s="111"/>
      <c r="J59" s="111"/>
      <c r="K59" s="111"/>
      <c r="L59" s="89"/>
    </row>
    <row r="60" spans="8:12" x14ac:dyDescent="0.25">
      <c r="H60" s="111"/>
      <c r="I60" s="111"/>
      <c r="J60" s="111"/>
      <c r="K60" s="111"/>
      <c r="L60" s="89"/>
    </row>
    <row r="61" spans="8:12" x14ac:dyDescent="0.25">
      <c r="H61" s="111"/>
      <c r="I61" s="111"/>
      <c r="J61" s="111"/>
      <c r="K61" s="111"/>
      <c r="L61" s="89"/>
    </row>
    <row r="62" spans="8:12" x14ac:dyDescent="0.25">
      <c r="H62" s="111"/>
      <c r="I62" s="111"/>
      <c r="J62" s="111"/>
      <c r="K62" s="111"/>
      <c r="L62" s="89"/>
    </row>
    <row r="63" spans="8:12" x14ac:dyDescent="0.25">
      <c r="H63" s="111"/>
      <c r="I63" s="111"/>
      <c r="J63" s="111"/>
      <c r="K63" s="111"/>
      <c r="L63" s="89"/>
    </row>
  </sheetData>
  <autoFilter ref="A2:K48" xr:uid="{00000000-0001-0000-0200-000000000000}"/>
  <mergeCells count="1">
    <mergeCell ref="H51:K63"/>
  </mergeCells>
  <conditionalFormatting sqref="H3:I3">
    <cfRule type="duplicateValues" dxfId="8" priority="1"/>
    <cfRule type="duplicateValues" dxfId="7" priority="2"/>
    <cfRule type="duplicateValues" dxfId="6" priority="3"/>
    <cfRule type="duplicateValues" dxfId="5" priority="4"/>
    <cfRule type="duplicateValues" dxfId="4" priority="5"/>
    <cfRule type="duplicateValues" dxfId="3" priority="6"/>
    <cfRule type="duplicateValues" dxfId="2" priority="7"/>
  </conditionalFormatting>
  <conditionalFormatting sqref="H4:I46">
    <cfRule type="duplicateValues" dxfId="1" priority="9"/>
  </conditionalFormatting>
  <conditionalFormatting sqref="M4">
    <cfRule type="duplicateValues" dxfId="0" priority="8"/>
  </conditionalFormatting>
  <hyperlinks>
    <hyperlink ref="G3" r:id="rId1" xr:uid="{00000000-0004-0000-0200-000000000000}"/>
    <hyperlink ref="G17" r:id="rId2" xr:uid="{00000000-0004-0000-0200-000001000000}"/>
    <hyperlink ref="G46" r:id="rId3" xr:uid="{00000000-0004-0000-0200-000002000000}"/>
    <hyperlink ref="G6" r:id="rId4" xr:uid="{6A2C4EC2-E194-447A-A4D0-916763F34414}"/>
    <hyperlink ref="G5" r:id="rId5" xr:uid="{D3692259-336B-46F7-BC1F-C46D6E28197E}"/>
    <hyperlink ref="G4" r:id="rId6" xr:uid="{C5B604B1-4CE8-4D15-B52A-1AFC7B3AE6C3}"/>
    <hyperlink ref="G15" r:id="rId7" xr:uid="{41C5F838-7F09-43D9-9C6A-04A2B462FCAD}"/>
    <hyperlink ref="G20" r:id="rId8" xr:uid="{6D9FF8A0-0328-40DC-AEA6-C675ECF9CC38}"/>
    <hyperlink ref="G7" r:id="rId9" xr:uid="{FF7B1628-9CD6-4662-BD52-7EE013107504}"/>
    <hyperlink ref="G8" r:id="rId10" xr:uid="{A83EF2C8-F9D1-4842-A8FE-C3BEBA2E4FAC}"/>
    <hyperlink ref="G29" r:id="rId11" xr:uid="{0BDD45B7-A0CE-4171-A28C-DAF2F4BE5FF2}"/>
    <hyperlink ref="G21" r:id="rId12" xr:uid="{1E582461-5BA5-48EE-88D4-82C1A992C885}"/>
    <hyperlink ref="G26" r:id="rId13" xr:uid="{347A9AFA-63AB-4FDF-A42F-6E6AA793C0FA}"/>
    <hyperlink ref="G23" r:id="rId14" xr:uid="{7169D92E-5915-40AA-91EE-164A57EB8FC1}"/>
    <hyperlink ref="G19" r:id="rId15" xr:uid="{C9A30822-5066-46EE-919F-E0754CA1D0DC}"/>
    <hyperlink ref="G16" r:id="rId16" xr:uid="{30A836F2-0CEF-49EE-B7B8-66C19A6D3F69}"/>
    <hyperlink ref="G37" r:id="rId17" xr:uid="{02D520B9-51D6-47C6-B3E0-111F971077F1}"/>
    <hyperlink ref="G30" r:id="rId18" xr:uid="{23D37729-47AD-4AE9-AEF2-6B041FB5897F}"/>
    <hyperlink ref="G38" r:id="rId19" xr:uid="{35995038-3C15-49B9-9F27-905336B53668}"/>
    <hyperlink ref="G10" r:id="rId20" xr:uid="{3040E27C-06A7-435E-BA17-B87B0EEADFD8}"/>
    <hyperlink ref="G11" r:id="rId21" xr:uid="{07AA7299-9B80-4325-AE30-58ACA52A304E}"/>
    <hyperlink ref="G12" r:id="rId22" xr:uid="{75B1CF80-DDAE-4D63-B80A-710DBFFA2D5C}"/>
    <hyperlink ref="G13" r:id="rId23" xr:uid="{4B9CB434-96A7-440E-AD40-D82E46A6E509}"/>
    <hyperlink ref="G18" r:id="rId24" xr:uid="{A670316A-7F21-4B0B-86C1-D7EA50D9B1D6}"/>
    <hyperlink ref="G22" r:id="rId25" xr:uid="{E790C5AB-A611-4557-8DF8-2DBBAC3FAD2B}"/>
    <hyperlink ref="G27" r:id="rId26" xr:uid="{7AF3E669-68E7-4098-BE9C-2CEA1118205E}"/>
    <hyperlink ref="G44" r:id="rId27" xr:uid="{E55E6185-2A28-4EA2-956C-5E39AFB28A29}"/>
    <hyperlink ref="G45" r:id="rId28" xr:uid="{20ACBBF7-2FEE-4469-A465-62D407DC85E7}"/>
    <hyperlink ref="G24" r:id="rId29" xr:uid="{6C823C48-D235-4435-9A67-1383D1D8C522}"/>
    <hyperlink ref="G34" r:id="rId30" xr:uid="{BB3C7820-181A-4F2E-9E4D-F26E6F37D6B2}"/>
    <hyperlink ref="G35" r:id="rId31" xr:uid="{1D3E971C-8388-4199-AF8B-78DD1600023B}"/>
    <hyperlink ref="G39" r:id="rId32" xr:uid="{49098116-FF82-4A99-9798-69BE931C310C}"/>
    <hyperlink ref="G40" r:id="rId33" xr:uid="{C1F5884D-249F-4D63-AB9C-52223FC37E90}"/>
    <hyperlink ref="F40" r:id="rId34" xr:uid="{45EAEDA0-1FE3-4869-B877-7D8CC1226724}"/>
    <hyperlink ref="G43" r:id="rId35" xr:uid="{0059E635-681C-4DBA-89A3-F38458DE3580}"/>
    <hyperlink ref="G42" r:id="rId36" xr:uid="{9FC52A8B-E323-4A4A-9AE1-AF4C04A6C978}"/>
    <hyperlink ref="G41" r:id="rId37" xr:uid="{10521DAE-ADC9-4209-8617-60B5C264FE46}"/>
    <hyperlink ref="G36" r:id="rId38" xr:uid="{88FFFE9B-0AFB-4355-AC33-9FC1A75A9AD4}"/>
    <hyperlink ref="G31" r:id="rId39" xr:uid="{FA0E24BB-5F1C-494A-9361-438093FB162E}"/>
    <hyperlink ref="G14" r:id="rId40" xr:uid="{B339561A-61D7-477B-A069-BC117DD10A47}"/>
    <hyperlink ref="G32" r:id="rId41" xr:uid="{CB1CDF1D-84F1-4D14-936B-2DF37B3D23D8}"/>
    <hyperlink ref="G47" r:id="rId42" xr:uid="{F61A5D77-A6E2-4E45-AA16-2AAE3CE5E2DE}"/>
  </hyperlinks>
  <pageMargins left="0.7" right="0.7" top="0.75" bottom="0.75" header="0.3" footer="0.3"/>
  <pageSetup orientation="portrait" r:id="rId43"/>
  <legacyDrawing r:id="rId4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54"/>
  <sheetViews>
    <sheetView topLeftCell="I1" zoomScale="80" zoomScaleNormal="80" workbookViewId="0">
      <pane ySplit="1" topLeftCell="A2" activePane="bottomLeft" state="frozen"/>
      <selection pane="bottomLeft" activeCell="C2" sqref="C2"/>
    </sheetView>
  </sheetViews>
  <sheetFormatPr baseColWidth="10" defaultColWidth="8.85546875" defaultRowHeight="15" x14ac:dyDescent="0.25"/>
  <cols>
    <col min="2" max="2" width="17.5703125" bestFit="1" customWidth="1"/>
    <col min="3" max="3" width="11.5703125" bestFit="1" customWidth="1"/>
    <col min="4" max="4" width="13.28515625" customWidth="1"/>
    <col min="5" max="5" width="32.28515625" customWidth="1"/>
    <col min="6" max="6" width="11.28515625" style="42" customWidth="1"/>
    <col min="7" max="7" width="146.5703125" customWidth="1"/>
    <col min="8" max="8" width="63.42578125" customWidth="1"/>
    <col min="9" max="9" width="23.5703125" customWidth="1"/>
    <col min="10" max="10" width="6.28515625" bestFit="1" customWidth="1"/>
    <col min="11" max="11" width="27.7109375" bestFit="1" customWidth="1"/>
    <col min="12" max="12" width="5.42578125" customWidth="1"/>
    <col min="13" max="13" width="15.7109375" bestFit="1" customWidth="1"/>
    <col min="14" max="14" width="5.42578125" customWidth="1"/>
    <col min="15" max="15" width="14.140625" bestFit="1" customWidth="1"/>
    <col min="16" max="16" width="19.85546875" customWidth="1"/>
    <col min="17" max="17" width="32.140625" bestFit="1" customWidth="1"/>
    <col min="18" max="18" width="20.42578125" bestFit="1" customWidth="1"/>
    <col min="19" max="19" width="75.85546875" customWidth="1"/>
    <col min="20" max="20" width="19.85546875" customWidth="1"/>
    <col min="21" max="21" width="32.5703125" style="46" bestFit="1" customWidth="1"/>
    <col min="22" max="22" width="26.28515625" customWidth="1"/>
  </cols>
  <sheetData>
    <row r="1" spans="1:22" ht="56.25" x14ac:dyDescent="0.3">
      <c r="A1" t="s">
        <v>1305</v>
      </c>
      <c r="B1" s="1" t="s">
        <v>1306</v>
      </c>
      <c r="C1" s="1" t="s">
        <v>1307</v>
      </c>
      <c r="D1" s="1" t="s">
        <v>1308</v>
      </c>
      <c r="E1" s="1" t="s">
        <v>1309</v>
      </c>
      <c r="F1" s="2" t="s">
        <v>1310</v>
      </c>
      <c r="G1" s="3" t="s">
        <v>1311</v>
      </c>
      <c r="H1" s="4" t="s">
        <v>1312</v>
      </c>
      <c r="I1" s="4" t="s">
        <v>1313</v>
      </c>
      <c r="J1" s="112" t="s">
        <v>1314</v>
      </c>
      <c r="K1" s="112"/>
      <c r="L1" s="112"/>
      <c r="M1" s="112"/>
      <c r="N1" s="112"/>
      <c r="O1" s="112"/>
      <c r="P1" s="5" t="s">
        <v>1315</v>
      </c>
      <c r="Q1" s="3" t="s">
        <v>8</v>
      </c>
      <c r="R1" s="6" t="s">
        <v>12</v>
      </c>
      <c r="S1" s="7" t="s">
        <v>1316</v>
      </c>
      <c r="T1" s="7" t="s">
        <v>1317</v>
      </c>
      <c r="U1" s="7" t="s">
        <v>1318</v>
      </c>
      <c r="V1" s="8" t="s">
        <v>1319</v>
      </c>
    </row>
    <row r="2" spans="1:22" ht="15.75" x14ac:dyDescent="0.25">
      <c r="A2">
        <v>1</v>
      </c>
      <c r="B2" s="9" t="s">
        <v>1320</v>
      </c>
      <c r="C2" s="10" t="s">
        <v>1321</v>
      </c>
      <c r="D2" s="10" t="s">
        <v>1322</v>
      </c>
      <c r="E2" s="10" t="s">
        <v>39</v>
      </c>
      <c r="F2" s="11" t="s">
        <v>129</v>
      </c>
      <c r="G2" s="12" t="s">
        <v>264</v>
      </c>
      <c r="H2" s="9" t="s">
        <v>1323</v>
      </c>
      <c r="I2" s="13"/>
      <c r="J2" s="14">
        <v>150</v>
      </c>
      <c r="K2" s="15" t="s">
        <v>1324</v>
      </c>
      <c r="L2" s="16">
        <v>10</v>
      </c>
      <c r="M2" s="15" t="s">
        <v>1325</v>
      </c>
      <c r="N2" s="17">
        <v>7</v>
      </c>
      <c r="O2" s="15" t="s">
        <v>1326</v>
      </c>
      <c r="P2" s="13" t="s">
        <v>1327</v>
      </c>
      <c r="Q2" s="9"/>
      <c r="R2" s="13"/>
      <c r="S2" s="18" t="s">
        <v>1328</v>
      </c>
      <c r="T2" s="19">
        <v>150</v>
      </c>
      <c r="U2" s="19">
        <v>150</v>
      </c>
      <c r="V2" s="20">
        <v>1</v>
      </c>
    </row>
    <row r="3" spans="1:22" ht="15.75" x14ac:dyDescent="0.25">
      <c r="A3">
        <v>3</v>
      </c>
      <c r="B3" s="9" t="s">
        <v>1320</v>
      </c>
      <c r="C3" s="10" t="s">
        <v>1321</v>
      </c>
      <c r="D3" s="10" t="s">
        <v>1322</v>
      </c>
      <c r="E3" s="10" t="s">
        <v>70</v>
      </c>
      <c r="F3" s="11" t="s">
        <v>129</v>
      </c>
      <c r="G3" s="80" t="s">
        <v>1058</v>
      </c>
      <c r="H3" s="9" t="s">
        <v>1323</v>
      </c>
      <c r="I3" s="13"/>
      <c r="J3" s="14">
        <v>150</v>
      </c>
      <c r="K3" s="15" t="s">
        <v>1324</v>
      </c>
      <c r="L3" s="16">
        <v>10</v>
      </c>
      <c r="M3" s="15" t="s">
        <v>1325</v>
      </c>
      <c r="N3" s="16">
        <v>1</v>
      </c>
      <c r="O3" s="15" t="s">
        <v>1326</v>
      </c>
      <c r="P3" s="13" t="s">
        <v>1327</v>
      </c>
      <c r="Q3" s="9"/>
      <c r="R3" s="13"/>
      <c r="S3" s="18" t="s">
        <v>1328</v>
      </c>
      <c r="T3" s="19">
        <v>150</v>
      </c>
      <c r="U3" s="19">
        <v>150</v>
      </c>
      <c r="V3" s="20">
        <v>1</v>
      </c>
    </row>
    <row r="4" spans="1:22" ht="15.75" x14ac:dyDescent="0.25">
      <c r="A4">
        <v>4</v>
      </c>
      <c r="B4" s="9" t="s">
        <v>1320</v>
      </c>
      <c r="C4" s="10" t="s">
        <v>1321</v>
      </c>
      <c r="D4" s="10" t="s">
        <v>1322</v>
      </c>
      <c r="E4" s="10" t="s">
        <v>70</v>
      </c>
      <c r="F4" s="11" t="s">
        <v>129</v>
      </c>
      <c r="G4" s="21" t="s">
        <v>149</v>
      </c>
      <c r="H4" s="9" t="s">
        <v>1323</v>
      </c>
      <c r="I4" s="13"/>
      <c r="J4" s="14">
        <v>150</v>
      </c>
      <c r="K4" s="15" t="s">
        <v>1324</v>
      </c>
      <c r="L4" s="16">
        <v>10</v>
      </c>
      <c r="M4" s="15" t="s">
        <v>1325</v>
      </c>
      <c r="N4" s="16">
        <v>1</v>
      </c>
      <c r="O4" s="15" t="s">
        <v>1326</v>
      </c>
      <c r="P4" s="13" t="s">
        <v>1327</v>
      </c>
      <c r="Q4" s="9"/>
      <c r="R4" s="13"/>
      <c r="S4" s="18" t="s">
        <v>1328</v>
      </c>
      <c r="T4" s="19">
        <v>150</v>
      </c>
      <c r="U4" s="19">
        <v>150</v>
      </c>
      <c r="V4" s="20">
        <v>1</v>
      </c>
    </row>
    <row r="5" spans="1:22" ht="15.75" x14ac:dyDescent="0.25">
      <c r="A5">
        <v>5</v>
      </c>
      <c r="B5" s="9" t="s">
        <v>1320</v>
      </c>
      <c r="C5" s="10" t="s">
        <v>1321</v>
      </c>
      <c r="D5" s="10" t="s">
        <v>1322</v>
      </c>
      <c r="E5" s="10" t="s">
        <v>72</v>
      </c>
      <c r="F5" s="11" t="s">
        <v>129</v>
      </c>
      <c r="G5" s="21" t="s">
        <v>1087</v>
      </c>
      <c r="H5" s="9" t="s">
        <v>1323</v>
      </c>
      <c r="I5" s="13"/>
      <c r="J5" s="14">
        <v>150</v>
      </c>
      <c r="K5" s="15" t="s">
        <v>1324</v>
      </c>
      <c r="L5" s="16">
        <v>10</v>
      </c>
      <c r="M5" s="15" t="s">
        <v>1325</v>
      </c>
      <c r="N5" s="16">
        <v>1</v>
      </c>
      <c r="O5" s="15" t="s">
        <v>1326</v>
      </c>
      <c r="P5" s="13" t="s">
        <v>1327</v>
      </c>
      <c r="Q5" s="9"/>
      <c r="R5" s="13"/>
      <c r="S5" s="18" t="s">
        <v>1328</v>
      </c>
      <c r="T5" s="19">
        <v>150</v>
      </c>
      <c r="U5" s="19">
        <v>150</v>
      </c>
      <c r="V5" s="20">
        <v>1</v>
      </c>
    </row>
    <row r="6" spans="1:22" ht="15.75" x14ac:dyDescent="0.25">
      <c r="A6">
        <v>6</v>
      </c>
      <c r="B6" s="9" t="s">
        <v>1320</v>
      </c>
      <c r="C6" s="10" t="s">
        <v>1321</v>
      </c>
      <c r="D6" s="10" t="s">
        <v>1322</v>
      </c>
      <c r="E6" s="10" t="s">
        <v>39</v>
      </c>
      <c r="F6" s="11" t="s">
        <v>129</v>
      </c>
      <c r="G6" s="80" t="s">
        <v>137</v>
      </c>
      <c r="H6" s="9" t="s">
        <v>1323</v>
      </c>
      <c r="I6" s="13"/>
      <c r="J6" s="14">
        <v>150</v>
      </c>
      <c r="K6" s="15" t="s">
        <v>1324</v>
      </c>
      <c r="L6" s="16">
        <v>10</v>
      </c>
      <c r="M6" s="15" t="s">
        <v>1325</v>
      </c>
      <c r="N6" s="16">
        <v>1</v>
      </c>
      <c r="O6" s="15" t="s">
        <v>1326</v>
      </c>
      <c r="P6" s="13" t="s">
        <v>1327</v>
      </c>
      <c r="Q6" s="9"/>
      <c r="R6" s="13"/>
      <c r="S6" s="18" t="s">
        <v>1328</v>
      </c>
      <c r="T6" s="19">
        <v>150</v>
      </c>
      <c r="U6" s="19">
        <v>150</v>
      </c>
      <c r="V6" s="20">
        <v>1</v>
      </c>
    </row>
    <row r="7" spans="1:22" ht="15.75" x14ac:dyDescent="0.25">
      <c r="A7">
        <v>7</v>
      </c>
      <c r="B7" s="9" t="s">
        <v>1320</v>
      </c>
      <c r="C7" s="10" t="s">
        <v>1321</v>
      </c>
      <c r="D7" s="10" t="s">
        <v>1322</v>
      </c>
      <c r="E7" s="10" t="s">
        <v>39</v>
      </c>
      <c r="F7" s="11" t="s">
        <v>129</v>
      </c>
      <c r="G7" s="21" t="s">
        <v>139</v>
      </c>
      <c r="H7" s="9" t="s">
        <v>1323</v>
      </c>
      <c r="I7" s="13"/>
      <c r="J7" s="14">
        <v>150</v>
      </c>
      <c r="K7" s="15" t="s">
        <v>1324</v>
      </c>
      <c r="L7" s="16">
        <v>10</v>
      </c>
      <c r="M7" s="15" t="s">
        <v>1325</v>
      </c>
      <c r="N7" s="16">
        <v>1</v>
      </c>
      <c r="O7" s="15" t="s">
        <v>1326</v>
      </c>
      <c r="P7" s="13" t="s">
        <v>1327</v>
      </c>
      <c r="Q7" s="9"/>
      <c r="R7" s="13"/>
      <c r="S7" s="18" t="s">
        <v>1328</v>
      </c>
      <c r="T7" s="19">
        <v>150</v>
      </c>
      <c r="U7" s="19">
        <v>150</v>
      </c>
      <c r="V7" s="20">
        <v>1</v>
      </c>
    </row>
    <row r="8" spans="1:22" ht="15.75" x14ac:dyDescent="0.25">
      <c r="A8">
        <v>8</v>
      </c>
      <c r="B8" s="9" t="s">
        <v>1320</v>
      </c>
      <c r="C8" s="10" t="s">
        <v>1321</v>
      </c>
      <c r="D8" s="10" t="s">
        <v>1322</v>
      </c>
      <c r="E8" s="10" t="s">
        <v>94</v>
      </c>
      <c r="F8" s="11" t="s">
        <v>129</v>
      </c>
      <c r="G8" s="21" t="s">
        <v>164</v>
      </c>
      <c r="H8" s="9" t="s">
        <v>1323</v>
      </c>
      <c r="I8" s="13"/>
      <c r="J8" s="14">
        <v>150</v>
      </c>
      <c r="K8" s="15" t="s">
        <v>1324</v>
      </c>
      <c r="L8" s="16">
        <v>10</v>
      </c>
      <c r="M8" s="15" t="s">
        <v>1325</v>
      </c>
      <c r="N8" s="16">
        <v>1</v>
      </c>
      <c r="O8" s="15" t="s">
        <v>1326</v>
      </c>
      <c r="P8" s="13" t="s">
        <v>1327</v>
      </c>
      <c r="Q8" s="9"/>
      <c r="R8" s="13"/>
      <c r="S8" s="18" t="s">
        <v>1328</v>
      </c>
      <c r="T8" s="19">
        <v>150</v>
      </c>
      <c r="U8" s="19">
        <v>150</v>
      </c>
      <c r="V8" s="20">
        <v>1</v>
      </c>
    </row>
    <row r="9" spans="1:22" ht="15.75" x14ac:dyDescent="0.25">
      <c r="A9">
        <v>9</v>
      </c>
      <c r="B9" s="9" t="s">
        <v>1320</v>
      </c>
      <c r="C9" s="10" t="s">
        <v>1321</v>
      </c>
      <c r="D9" s="10" t="s">
        <v>1322</v>
      </c>
      <c r="E9" s="10" t="s">
        <v>39</v>
      </c>
      <c r="F9" s="11" t="s">
        <v>129</v>
      </c>
      <c r="G9" s="21" t="s">
        <v>269</v>
      </c>
      <c r="H9" s="9" t="s">
        <v>1323</v>
      </c>
      <c r="I9" s="13"/>
      <c r="J9" s="14">
        <v>150</v>
      </c>
      <c r="K9" s="15" t="s">
        <v>1324</v>
      </c>
      <c r="L9" s="16">
        <v>10</v>
      </c>
      <c r="M9" s="15" t="s">
        <v>1325</v>
      </c>
      <c r="N9" s="16">
        <v>1</v>
      </c>
      <c r="O9" s="15" t="s">
        <v>1326</v>
      </c>
      <c r="P9" s="13" t="s">
        <v>1327</v>
      </c>
      <c r="Q9" s="9"/>
      <c r="R9" s="13"/>
      <c r="S9" s="18" t="s">
        <v>1328</v>
      </c>
      <c r="T9" s="19">
        <v>150</v>
      </c>
      <c r="U9" s="19">
        <v>150</v>
      </c>
      <c r="V9" s="20">
        <v>1</v>
      </c>
    </row>
    <row r="10" spans="1:22" ht="15.75" x14ac:dyDescent="0.25">
      <c r="A10">
        <v>10</v>
      </c>
      <c r="B10" s="9" t="s">
        <v>1320</v>
      </c>
      <c r="C10" s="10" t="s">
        <v>1321</v>
      </c>
      <c r="D10" s="10" t="s">
        <v>1322</v>
      </c>
      <c r="E10" s="10" t="s">
        <v>72</v>
      </c>
      <c r="F10" s="11" t="s">
        <v>129</v>
      </c>
      <c r="G10" s="21" t="s">
        <v>159</v>
      </c>
      <c r="H10" s="9" t="s">
        <v>1323</v>
      </c>
      <c r="I10" s="13"/>
      <c r="J10" s="14">
        <v>150</v>
      </c>
      <c r="K10" s="15" t="s">
        <v>1324</v>
      </c>
      <c r="L10" s="16">
        <v>10</v>
      </c>
      <c r="M10" s="15" t="s">
        <v>1325</v>
      </c>
      <c r="N10" s="16">
        <v>1</v>
      </c>
      <c r="O10" s="15" t="s">
        <v>1326</v>
      </c>
      <c r="P10" s="13" t="s">
        <v>1327</v>
      </c>
      <c r="Q10" s="9"/>
      <c r="R10" s="13"/>
      <c r="S10" s="18" t="s">
        <v>1328</v>
      </c>
      <c r="T10" s="19">
        <v>150</v>
      </c>
      <c r="U10" s="19">
        <v>150</v>
      </c>
      <c r="V10" s="20">
        <v>1</v>
      </c>
    </row>
    <row r="11" spans="1:22" ht="15.75" x14ac:dyDescent="0.25">
      <c r="A11" s="22">
        <v>11</v>
      </c>
      <c r="B11" s="9" t="s">
        <v>1320</v>
      </c>
      <c r="C11" s="10" t="s">
        <v>1321</v>
      </c>
      <c r="D11" s="10" t="s">
        <v>1322</v>
      </c>
      <c r="E11" s="10" t="s">
        <v>72</v>
      </c>
      <c r="F11" s="11" t="s">
        <v>129</v>
      </c>
      <c r="G11" s="21" t="s">
        <v>325</v>
      </c>
      <c r="H11" s="9" t="s">
        <v>1323</v>
      </c>
      <c r="I11" s="13"/>
      <c r="J11" s="14">
        <v>150</v>
      </c>
      <c r="K11" s="15" t="s">
        <v>1324</v>
      </c>
      <c r="L11" s="16">
        <v>10</v>
      </c>
      <c r="M11" s="15" t="s">
        <v>1325</v>
      </c>
      <c r="N11" s="16">
        <v>1</v>
      </c>
      <c r="O11" s="15" t="s">
        <v>1326</v>
      </c>
      <c r="P11" s="13" t="s">
        <v>1327</v>
      </c>
      <c r="Q11" s="9"/>
      <c r="R11" s="13"/>
      <c r="S11" s="18" t="s">
        <v>1328</v>
      </c>
      <c r="T11" s="19">
        <v>150</v>
      </c>
      <c r="U11" s="19">
        <v>150</v>
      </c>
      <c r="V11" s="20">
        <v>1</v>
      </c>
    </row>
    <row r="12" spans="1:22" ht="15.75" x14ac:dyDescent="0.25">
      <c r="A12">
        <v>12</v>
      </c>
      <c r="B12" s="9" t="s">
        <v>1320</v>
      </c>
      <c r="C12" s="10" t="s">
        <v>1321</v>
      </c>
      <c r="D12" s="10" t="s">
        <v>1322</v>
      </c>
      <c r="E12" s="10" t="s">
        <v>67</v>
      </c>
      <c r="F12" s="11" t="s">
        <v>129</v>
      </c>
      <c r="G12" s="80" t="s">
        <v>278</v>
      </c>
      <c r="H12" s="9" t="s">
        <v>1323</v>
      </c>
      <c r="I12" s="13"/>
      <c r="J12" s="14">
        <v>150</v>
      </c>
      <c r="K12" s="15" t="s">
        <v>1324</v>
      </c>
      <c r="L12" s="16">
        <v>10</v>
      </c>
      <c r="M12" s="15" t="s">
        <v>1325</v>
      </c>
      <c r="N12" s="16">
        <v>1</v>
      </c>
      <c r="O12" s="15" t="s">
        <v>1326</v>
      </c>
      <c r="P12" s="13" t="s">
        <v>1327</v>
      </c>
      <c r="Q12" s="9"/>
      <c r="R12" s="13"/>
      <c r="S12" s="18" t="s">
        <v>1328</v>
      </c>
      <c r="T12" s="19">
        <v>150</v>
      </c>
      <c r="U12" s="19">
        <v>150</v>
      </c>
      <c r="V12" s="20">
        <v>1</v>
      </c>
    </row>
    <row r="13" spans="1:22" ht="15.75" x14ac:dyDescent="0.25">
      <c r="A13">
        <v>13</v>
      </c>
      <c r="B13" s="9" t="s">
        <v>1320</v>
      </c>
      <c r="C13" s="10" t="s">
        <v>1321</v>
      </c>
      <c r="D13" s="10" t="s">
        <v>1322</v>
      </c>
      <c r="E13" s="10" t="s">
        <v>94</v>
      </c>
      <c r="F13" s="11" t="s">
        <v>129</v>
      </c>
      <c r="G13" s="21" t="s">
        <v>378</v>
      </c>
      <c r="H13" s="9" t="s">
        <v>1323</v>
      </c>
      <c r="I13" s="13"/>
      <c r="J13" s="14">
        <v>150</v>
      </c>
      <c r="K13" s="15" t="s">
        <v>1324</v>
      </c>
      <c r="L13" s="16">
        <v>10</v>
      </c>
      <c r="M13" s="15" t="s">
        <v>1325</v>
      </c>
      <c r="N13" s="16">
        <v>1</v>
      </c>
      <c r="O13" s="15" t="s">
        <v>1326</v>
      </c>
      <c r="P13" s="13" t="s">
        <v>1327</v>
      </c>
      <c r="Q13" s="9"/>
      <c r="R13" s="13"/>
      <c r="S13" s="18" t="s">
        <v>1328</v>
      </c>
      <c r="T13" s="19">
        <v>150</v>
      </c>
      <c r="U13" s="19">
        <v>150</v>
      </c>
      <c r="V13" s="20">
        <v>1</v>
      </c>
    </row>
    <row r="14" spans="1:22" ht="15.75" x14ac:dyDescent="0.25">
      <c r="A14">
        <v>1</v>
      </c>
      <c r="B14" s="9" t="s">
        <v>1320</v>
      </c>
      <c r="C14" s="10" t="s">
        <v>1321</v>
      </c>
      <c r="D14" s="10" t="s">
        <v>1322</v>
      </c>
      <c r="E14" s="10" t="s">
        <v>594</v>
      </c>
      <c r="F14" s="11" t="s">
        <v>129</v>
      </c>
      <c r="G14" s="21" t="s">
        <v>806</v>
      </c>
      <c r="H14" s="9" t="s">
        <v>1323</v>
      </c>
      <c r="I14" s="13"/>
      <c r="J14" s="14">
        <v>150</v>
      </c>
      <c r="K14" s="15" t="s">
        <v>1324</v>
      </c>
      <c r="L14" s="16">
        <v>10</v>
      </c>
      <c r="M14" s="15" t="s">
        <v>1325</v>
      </c>
      <c r="N14" s="16">
        <v>1</v>
      </c>
      <c r="O14" s="15" t="s">
        <v>1326</v>
      </c>
      <c r="P14" s="13" t="s">
        <v>1327</v>
      </c>
      <c r="Q14" s="9"/>
      <c r="R14" s="13"/>
      <c r="S14" s="18" t="s">
        <v>1328</v>
      </c>
      <c r="T14" s="19">
        <v>150</v>
      </c>
      <c r="U14" s="19">
        <v>150</v>
      </c>
      <c r="V14" s="20">
        <v>1</v>
      </c>
    </row>
    <row r="15" spans="1:22" ht="15.75" x14ac:dyDescent="0.25">
      <c r="A15">
        <v>1</v>
      </c>
      <c r="B15" s="9" t="s">
        <v>1320</v>
      </c>
      <c r="C15" s="10" t="s">
        <v>1321</v>
      </c>
      <c r="D15" s="10" t="s">
        <v>1322</v>
      </c>
      <c r="E15" s="10" t="s">
        <v>100</v>
      </c>
      <c r="F15" s="11" t="s">
        <v>129</v>
      </c>
      <c r="G15" s="21" t="s">
        <v>835</v>
      </c>
      <c r="H15" s="9" t="s">
        <v>1323</v>
      </c>
      <c r="I15" s="13"/>
      <c r="J15" s="14">
        <v>150</v>
      </c>
      <c r="K15" s="15" t="s">
        <v>1324</v>
      </c>
      <c r="L15" s="16">
        <v>10</v>
      </c>
      <c r="M15" s="15" t="s">
        <v>1325</v>
      </c>
      <c r="N15" s="16">
        <v>1</v>
      </c>
      <c r="O15" s="15" t="s">
        <v>1326</v>
      </c>
      <c r="P15" s="13" t="s">
        <v>1327</v>
      </c>
      <c r="Q15" s="9"/>
      <c r="R15" s="13"/>
      <c r="S15" s="18" t="s">
        <v>1328</v>
      </c>
      <c r="T15" s="19">
        <v>150</v>
      </c>
      <c r="U15" s="19">
        <v>150</v>
      </c>
      <c r="V15" s="20">
        <v>1</v>
      </c>
    </row>
    <row r="16" spans="1:22" ht="15.75" x14ac:dyDescent="0.25">
      <c r="A16">
        <v>1</v>
      </c>
      <c r="B16" s="9" t="s">
        <v>1320</v>
      </c>
      <c r="C16" s="10" t="s">
        <v>1321</v>
      </c>
      <c r="D16" s="10" t="s">
        <v>1322</v>
      </c>
      <c r="E16" s="10" t="s">
        <v>72</v>
      </c>
      <c r="F16" s="11" t="s">
        <v>129</v>
      </c>
      <c r="G16" s="21" t="s">
        <v>1063</v>
      </c>
      <c r="H16" s="9" t="s">
        <v>1323</v>
      </c>
      <c r="I16" s="13"/>
      <c r="J16" s="14">
        <v>150</v>
      </c>
      <c r="K16" s="15" t="s">
        <v>1324</v>
      </c>
      <c r="L16" s="16">
        <v>10</v>
      </c>
      <c r="M16" s="15" t="s">
        <v>1325</v>
      </c>
      <c r="N16" s="16">
        <v>1</v>
      </c>
      <c r="O16" s="15" t="s">
        <v>1326</v>
      </c>
      <c r="P16" s="13" t="s">
        <v>1327</v>
      </c>
      <c r="Q16" s="9"/>
      <c r="R16" s="13"/>
      <c r="S16" s="18" t="s">
        <v>1328</v>
      </c>
      <c r="T16" s="19">
        <v>150</v>
      </c>
      <c r="U16" s="19">
        <v>150</v>
      </c>
      <c r="V16" s="20">
        <v>1</v>
      </c>
    </row>
    <row r="17" spans="1:22" ht="15.75" x14ac:dyDescent="0.25">
      <c r="A17">
        <v>1</v>
      </c>
      <c r="B17" s="9" t="s">
        <v>1320</v>
      </c>
      <c r="C17" s="10" t="s">
        <v>1321</v>
      </c>
      <c r="D17" s="10" t="s">
        <v>1322</v>
      </c>
      <c r="E17" s="10" t="s">
        <v>72</v>
      </c>
      <c r="F17" s="11" t="s">
        <v>129</v>
      </c>
      <c r="G17" s="21" t="s">
        <v>316</v>
      </c>
      <c r="H17" s="9" t="s">
        <v>1323</v>
      </c>
      <c r="I17" s="13"/>
      <c r="J17" s="14">
        <v>150</v>
      </c>
      <c r="K17" s="15" t="s">
        <v>1324</v>
      </c>
      <c r="L17" s="16">
        <v>10</v>
      </c>
      <c r="M17" s="15" t="s">
        <v>1325</v>
      </c>
      <c r="N17" s="16">
        <v>1</v>
      </c>
      <c r="O17" s="15" t="s">
        <v>1326</v>
      </c>
      <c r="P17" s="13" t="s">
        <v>1327</v>
      </c>
      <c r="Q17" s="9"/>
      <c r="R17" s="13"/>
      <c r="S17" s="18" t="s">
        <v>1328</v>
      </c>
      <c r="T17" s="19">
        <v>150</v>
      </c>
      <c r="U17" s="19">
        <v>150</v>
      </c>
      <c r="V17" s="20">
        <v>1</v>
      </c>
    </row>
    <row r="18" spans="1:22" ht="15.75" x14ac:dyDescent="0.25">
      <c r="A18">
        <v>1</v>
      </c>
      <c r="B18" s="9" t="s">
        <v>1320</v>
      </c>
      <c r="C18" s="10" t="s">
        <v>1321</v>
      </c>
      <c r="D18" s="10" t="s">
        <v>1322</v>
      </c>
      <c r="E18" s="10" t="s">
        <v>120</v>
      </c>
      <c r="F18" s="11" t="s">
        <v>129</v>
      </c>
      <c r="G18" s="21" t="s">
        <v>846</v>
      </c>
      <c r="H18" s="9" t="s">
        <v>1323</v>
      </c>
      <c r="I18" s="13"/>
      <c r="J18" s="14">
        <v>150</v>
      </c>
      <c r="K18" s="15" t="s">
        <v>1324</v>
      </c>
      <c r="L18" s="16">
        <v>10</v>
      </c>
      <c r="M18" s="15" t="s">
        <v>1325</v>
      </c>
      <c r="N18" s="16">
        <v>1</v>
      </c>
      <c r="O18" s="15" t="s">
        <v>1326</v>
      </c>
      <c r="P18" s="13" t="s">
        <v>1327</v>
      </c>
      <c r="Q18" s="9"/>
      <c r="R18" s="13"/>
      <c r="S18" s="18" t="s">
        <v>1328</v>
      </c>
      <c r="T18" s="19">
        <v>150</v>
      </c>
      <c r="U18" s="19">
        <v>150</v>
      </c>
      <c r="V18" s="20">
        <v>1</v>
      </c>
    </row>
    <row r="19" spans="1:22" ht="39.950000000000003" customHeight="1" x14ac:dyDescent="0.25">
      <c r="A19">
        <v>1</v>
      </c>
      <c r="B19" s="9" t="s">
        <v>1320</v>
      </c>
      <c r="C19" s="10" t="s">
        <v>1321</v>
      </c>
      <c r="D19" s="10" t="s">
        <v>1322</v>
      </c>
      <c r="E19" s="10" t="s">
        <v>594</v>
      </c>
      <c r="F19" s="11" t="s">
        <v>129</v>
      </c>
      <c r="G19" s="21" t="s">
        <v>811</v>
      </c>
      <c r="H19" s="9" t="s">
        <v>1323</v>
      </c>
      <c r="I19" s="16"/>
      <c r="J19" s="14">
        <v>150</v>
      </c>
      <c r="K19" s="15" t="s">
        <v>1324</v>
      </c>
      <c r="L19" s="16">
        <v>10</v>
      </c>
      <c r="M19" s="15" t="s">
        <v>1325</v>
      </c>
      <c r="N19" s="16">
        <v>1</v>
      </c>
      <c r="O19" s="15" t="s">
        <v>1326</v>
      </c>
      <c r="P19" s="13" t="s">
        <v>1327</v>
      </c>
      <c r="Q19" s="23"/>
      <c r="R19" s="16"/>
      <c r="S19" s="18" t="s">
        <v>1328</v>
      </c>
      <c r="T19" s="19">
        <v>150</v>
      </c>
      <c r="U19" s="19">
        <v>150</v>
      </c>
      <c r="V19" s="20">
        <v>1</v>
      </c>
    </row>
    <row r="20" spans="1:22" ht="39.950000000000003" customHeight="1" x14ac:dyDescent="0.25">
      <c r="A20">
        <v>1</v>
      </c>
      <c r="B20" s="9" t="s">
        <v>1320</v>
      </c>
      <c r="C20" s="10" t="s">
        <v>1321</v>
      </c>
      <c r="D20" s="10" t="s">
        <v>1322</v>
      </c>
      <c r="E20" s="10" t="s">
        <v>70</v>
      </c>
      <c r="F20" s="11" t="s">
        <v>129</v>
      </c>
      <c r="G20" s="21" t="s">
        <v>1056</v>
      </c>
      <c r="H20" s="9" t="s">
        <v>1323</v>
      </c>
      <c r="I20" s="16"/>
      <c r="J20" s="14">
        <v>150</v>
      </c>
      <c r="K20" s="15" t="s">
        <v>1324</v>
      </c>
      <c r="L20" s="16">
        <v>10</v>
      </c>
      <c r="M20" s="15" t="s">
        <v>1325</v>
      </c>
      <c r="N20" s="16">
        <v>1</v>
      </c>
      <c r="O20" s="15" t="s">
        <v>1326</v>
      </c>
      <c r="P20" s="13" t="s">
        <v>1327</v>
      </c>
      <c r="Q20" s="23"/>
      <c r="R20" s="16"/>
      <c r="S20" s="18" t="s">
        <v>1328</v>
      </c>
      <c r="T20" s="19">
        <v>150</v>
      </c>
      <c r="U20" s="19">
        <v>150</v>
      </c>
      <c r="V20" s="20">
        <v>1</v>
      </c>
    </row>
    <row r="21" spans="1:22" ht="39.950000000000003" customHeight="1" x14ac:dyDescent="0.25">
      <c r="A21">
        <v>1</v>
      </c>
      <c r="B21" s="9" t="s">
        <v>1320</v>
      </c>
      <c r="C21" s="10" t="s">
        <v>1321</v>
      </c>
      <c r="D21" s="10" t="s">
        <v>1322</v>
      </c>
      <c r="E21" s="10" t="s">
        <v>72</v>
      </c>
      <c r="F21" s="11" t="s">
        <v>129</v>
      </c>
      <c r="G21" s="21" t="s">
        <v>1066</v>
      </c>
      <c r="H21" s="9" t="s">
        <v>1323</v>
      </c>
      <c r="I21" s="16"/>
      <c r="J21" s="14">
        <v>150</v>
      </c>
      <c r="K21" s="15" t="s">
        <v>1324</v>
      </c>
      <c r="L21" s="16">
        <v>10</v>
      </c>
      <c r="M21" s="15" t="s">
        <v>1325</v>
      </c>
      <c r="N21" s="16">
        <v>1</v>
      </c>
      <c r="O21" s="15" t="s">
        <v>1326</v>
      </c>
      <c r="P21" s="13" t="s">
        <v>1327</v>
      </c>
      <c r="Q21" s="23"/>
      <c r="R21" s="16"/>
      <c r="S21" s="18" t="s">
        <v>1328</v>
      </c>
      <c r="T21" s="19">
        <v>150</v>
      </c>
      <c r="U21" s="19">
        <v>150</v>
      </c>
      <c r="V21" s="20">
        <v>1</v>
      </c>
    </row>
    <row r="22" spans="1:22" ht="39.950000000000003" customHeight="1" x14ac:dyDescent="0.25">
      <c r="A22">
        <v>1</v>
      </c>
      <c r="B22" s="9" t="s">
        <v>1320</v>
      </c>
      <c r="C22" s="10" t="s">
        <v>1321</v>
      </c>
      <c r="D22" s="10" t="s">
        <v>1322</v>
      </c>
      <c r="E22" s="10" t="s">
        <v>72</v>
      </c>
      <c r="F22" s="11" t="s">
        <v>129</v>
      </c>
      <c r="G22" s="21" t="s">
        <v>1086</v>
      </c>
      <c r="H22" s="9" t="s">
        <v>1323</v>
      </c>
      <c r="I22" s="16"/>
      <c r="J22" s="14">
        <v>150</v>
      </c>
      <c r="K22" s="15" t="s">
        <v>1324</v>
      </c>
      <c r="L22" s="16">
        <v>10</v>
      </c>
      <c r="M22" s="15" t="s">
        <v>1325</v>
      </c>
      <c r="N22" s="16">
        <v>1</v>
      </c>
      <c r="O22" s="15" t="s">
        <v>1326</v>
      </c>
      <c r="P22" s="13" t="s">
        <v>1327</v>
      </c>
      <c r="Q22" s="23"/>
      <c r="R22" s="16"/>
      <c r="S22" s="18" t="s">
        <v>1328</v>
      </c>
      <c r="T22" s="19">
        <v>150</v>
      </c>
      <c r="U22" s="19">
        <v>150</v>
      </c>
      <c r="V22" s="20">
        <v>1</v>
      </c>
    </row>
    <row r="23" spans="1:22" ht="39.950000000000003" customHeight="1" x14ac:dyDescent="0.25">
      <c r="A23">
        <v>1</v>
      </c>
      <c r="B23" s="9" t="s">
        <v>1320</v>
      </c>
      <c r="C23" s="10" t="s">
        <v>1321</v>
      </c>
      <c r="D23" s="10" t="s">
        <v>1322</v>
      </c>
      <c r="E23" s="10" t="s">
        <v>94</v>
      </c>
      <c r="F23" s="11" t="s">
        <v>129</v>
      </c>
      <c r="G23" s="21" t="s">
        <v>851</v>
      </c>
      <c r="H23" s="9" t="s">
        <v>1323</v>
      </c>
      <c r="I23" s="16"/>
      <c r="J23" s="14">
        <v>150</v>
      </c>
      <c r="K23" s="15" t="s">
        <v>1324</v>
      </c>
      <c r="L23" s="16">
        <v>10</v>
      </c>
      <c r="M23" s="15" t="s">
        <v>1325</v>
      </c>
      <c r="N23" s="16">
        <v>1</v>
      </c>
      <c r="O23" s="15" t="s">
        <v>1326</v>
      </c>
      <c r="P23" s="13" t="s">
        <v>1327</v>
      </c>
      <c r="Q23" s="23"/>
      <c r="R23" s="16"/>
      <c r="S23" s="18" t="s">
        <v>1328</v>
      </c>
      <c r="T23" s="19">
        <v>150</v>
      </c>
      <c r="U23" s="19">
        <v>150</v>
      </c>
      <c r="V23" s="20">
        <v>1</v>
      </c>
    </row>
    <row r="24" spans="1:22" ht="39.950000000000003" customHeight="1" x14ac:dyDescent="0.25">
      <c r="A24">
        <v>1</v>
      </c>
      <c r="B24" s="9" t="s">
        <v>1320</v>
      </c>
      <c r="C24" s="10" t="s">
        <v>1321</v>
      </c>
      <c r="D24" s="10" t="s">
        <v>1322</v>
      </c>
      <c r="E24" s="10" t="s">
        <v>64</v>
      </c>
      <c r="F24" s="11" t="s">
        <v>129</v>
      </c>
      <c r="G24" s="21" t="s">
        <v>274</v>
      </c>
      <c r="H24" s="9" t="s">
        <v>1323</v>
      </c>
      <c r="I24" s="16"/>
      <c r="J24" s="14">
        <v>150</v>
      </c>
      <c r="K24" s="15" t="s">
        <v>1324</v>
      </c>
      <c r="L24" s="16">
        <v>10</v>
      </c>
      <c r="M24" s="15" t="s">
        <v>1325</v>
      </c>
      <c r="N24" s="16">
        <v>1</v>
      </c>
      <c r="O24" s="15" t="s">
        <v>1326</v>
      </c>
      <c r="P24" s="13" t="s">
        <v>1327</v>
      </c>
      <c r="Q24" s="23"/>
      <c r="R24" s="16"/>
      <c r="S24" s="18" t="s">
        <v>1328</v>
      </c>
      <c r="T24" s="19">
        <v>150</v>
      </c>
      <c r="U24" s="19">
        <v>150</v>
      </c>
      <c r="V24" s="20">
        <v>1</v>
      </c>
    </row>
    <row r="25" spans="1:22" ht="39.950000000000003" customHeight="1" x14ac:dyDescent="0.25">
      <c r="A25">
        <v>1</v>
      </c>
      <c r="B25" s="9" t="s">
        <v>1320</v>
      </c>
      <c r="C25" s="10" t="s">
        <v>1321</v>
      </c>
      <c r="D25" s="10" t="s">
        <v>1322</v>
      </c>
      <c r="E25" s="10" t="s">
        <v>70</v>
      </c>
      <c r="F25" s="11" t="s">
        <v>129</v>
      </c>
      <c r="G25" s="21" t="s">
        <v>1062</v>
      </c>
      <c r="H25" s="9" t="s">
        <v>1323</v>
      </c>
      <c r="I25" s="16"/>
      <c r="J25" s="14">
        <v>150</v>
      </c>
      <c r="K25" s="15" t="s">
        <v>1324</v>
      </c>
      <c r="L25" s="16">
        <v>10</v>
      </c>
      <c r="M25" s="15" t="s">
        <v>1325</v>
      </c>
      <c r="N25" s="16">
        <v>1</v>
      </c>
      <c r="O25" s="15" t="s">
        <v>1326</v>
      </c>
      <c r="P25" s="13" t="s">
        <v>1327</v>
      </c>
      <c r="Q25" s="23"/>
      <c r="R25" s="16"/>
      <c r="S25" s="18" t="s">
        <v>1328</v>
      </c>
      <c r="T25" s="19">
        <v>150</v>
      </c>
      <c r="U25" s="19">
        <v>150</v>
      </c>
      <c r="V25" s="20">
        <v>1</v>
      </c>
    </row>
    <row r="26" spans="1:22" ht="39.950000000000003" customHeight="1" x14ac:dyDescent="0.25">
      <c r="A26">
        <v>1</v>
      </c>
      <c r="B26" s="9" t="s">
        <v>1320</v>
      </c>
      <c r="C26" s="10" t="s">
        <v>1321</v>
      </c>
      <c r="D26" s="10" t="s">
        <v>1322</v>
      </c>
      <c r="E26" s="10" t="s">
        <v>72</v>
      </c>
      <c r="F26" s="11" t="s">
        <v>129</v>
      </c>
      <c r="G26" s="21" t="s">
        <v>822</v>
      </c>
      <c r="H26" s="9" t="s">
        <v>1323</v>
      </c>
      <c r="I26" s="16"/>
      <c r="J26" s="14">
        <v>150</v>
      </c>
      <c r="K26" s="15" t="s">
        <v>1324</v>
      </c>
      <c r="L26" s="16">
        <v>10</v>
      </c>
      <c r="M26" s="15" t="s">
        <v>1325</v>
      </c>
      <c r="N26" s="16">
        <v>1</v>
      </c>
      <c r="O26" s="15" t="s">
        <v>1326</v>
      </c>
      <c r="P26" s="13" t="s">
        <v>1327</v>
      </c>
      <c r="Q26" s="23"/>
      <c r="R26" s="16"/>
      <c r="S26" s="18" t="s">
        <v>1328</v>
      </c>
      <c r="T26" s="19">
        <v>150</v>
      </c>
      <c r="U26" s="19">
        <v>150</v>
      </c>
      <c r="V26" s="20">
        <v>1</v>
      </c>
    </row>
    <row r="27" spans="1:22" ht="39.950000000000003" customHeight="1" x14ac:dyDescent="0.25">
      <c r="A27">
        <v>1</v>
      </c>
      <c r="B27" s="9" t="s">
        <v>1320</v>
      </c>
      <c r="C27" s="10" t="s">
        <v>1321</v>
      </c>
      <c r="D27" s="10" t="s">
        <v>1322</v>
      </c>
      <c r="E27" s="10" t="s">
        <v>146</v>
      </c>
      <c r="F27" s="11" t="s">
        <v>129</v>
      </c>
      <c r="G27" s="21" t="s">
        <v>143</v>
      </c>
      <c r="H27" s="9" t="s">
        <v>1323</v>
      </c>
      <c r="I27" s="16"/>
      <c r="J27" s="14">
        <v>150</v>
      </c>
      <c r="K27" s="15" t="s">
        <v>1324</v>
      </c>
      <c r="L27" s="16">
        <v>10</v>
      </c>
      <c r="M27" s="15" t="s">
        <v>1325</v>
      </c>
      <c r="N27" s="16">
        <v>1</v>
      </c>
      <c r="O27" s="15" t="s">
        <v>1326</v>
      </c>
      <c r="P27" s="13" t="s">
        <v>1327</v>
      </c>
      <c r="Q27" s="23"/>
      <c r="R27" s="16"/>
      <c r="S27" s="18" t="s">
        <v>1328</v>
      </c>
      <c r="T27" s="19">
        <v>150</v>
      </c>
      <c r="U27" s="19">
        <v>150</v>
      </c>
      <c r="V27" s="20">
        <v>1</v>
      </c>
    </row>
    <row r="28" spans="1:22" ht="39.950000000000003" customHeight="1" x14ac:dyDescent="0.25">
      <c r="A28">
        <v>1</v>
      </c>
      <c r="B28" s="9" t="s">
        <v>1320</v>
      </c>
      <c r="C28" s="10" t="s">
        <v>1321</v>
      </c>
      <c r="D28" s="10" t="s">
        <v>1322</v>
      </c>
      <c r="E28" s="10" t="s">
        <v>72</v>
      </c>
      <c r="F28" s="11" t="s">
        <v>129</v>
      </c>
      <c r="G28" s="21" t="s">
        <v>1079</v>
      </c>
      <c r="H28" s="9" t="s">
        <v>1323</v>
      </c>
      <c r="I28" s="16"/>
      <c r="J28" s="14">
        <v>150</v>
      </c>
      <c r="K28" s="15" t="s">
        <v>1324</v>
      </c>
      <c r="L28" s="16">
        <v>10</v>
      </c>
      <c r="M28" s="15" t="s">
        <v>1325</v>
      </c>
      <c r="N28" s="16">
        <v>1</v>
      </c>
      <c r="O28" s="15" t="s">
        <v>1326</v>
      </c>
      <c r="P28" s="13" t="s">
        <v>1327</v>
      </c>
      <c r="Q28" s="23"/>
      <c r="R28" s="16"/>
      <c r="S28" s="18" t="s">
        <v>1328</v>
      </c>
      <c r="T28" s="19">
        <v>150</v>
      </c>
      <c r="U28" s="19">
        <v>150</v>
      </c>
      <c r="V28" s="20">
        <v>1</v>
      </c>
    </row>
    <row r="29" spans="1:22" ht="39.950000000000003" customHeight="1" x14ac:dyDescent="0.25">
      <c r="A29">
        <v>1</v>
      </c>
      <c r="B29" s="9" t="s">
        <v>1320</v>
      </c>
      <c r="C29" s="10" t="s">
        <v>1321</v>
      </c>
      <c r="D29" s="10" t="s">
        <v>1322</v>
      </c>
      <c r="E29" s="10" t="s">
        <v>120</v>
      </c>
      <c r="F29" s="11" t="s">
        <v>129</v>
      </c>
      <c r="G29" s="21" t="s">
        <v>973</v>
      </c>
      <c r="H29" s="9" t="s">
        <v>1323</v>
      </c>
      <c r="I29" s="16"/>
      <c r="J29" s="14">
        <v>150</v>
      </c>
      <c r="K29" s="15" t="s">
        <v>1324</v>
      </c>
      <c r="L29" s="16">
        <v>10</v>
      </c>
      <c r="M29" s="15" t="s">
        <v>1325</v>
      </c>
      <c r="N29" s="16">
        <v>1</v>
      </c>
      <c r="O29" s="15" t="s">
        <v>1326</v>
      </c>
      <c r="P29" s="13" t="s">
        <v>1327</v>
      </c>
      <c r="Q29" s="23"/>
      <c r="R29" s="16"/>
      <c r="S29" s="18" t="s">
        <v>1328</v>
      </c>
      <c r="T29" s="19">
        <v>150</v>
      </c>
      <c r="U29" s="19">
        <v>150</v>
      </c>
      <c r="V29" s="20">
        <v>1</v>
      </c>
    </row>
    <row r="30" spans="1:22" ht="39.950000000000003" customHeight="1" x14ac:dyDescent="0.25">
      <c r="A30">
        <v>1</v>
      </c>
      <c r="B30" s="9" t="s">
        <v>1320</v>
      </c>
      <c r="C30" s="10" t="s">
        <v>1321</v>
      </c>
      <c r="D30" s="10" t="s">
        <v>1322</v>
      </c>
      <c r="E30" s="10" t="s">
        <v>70</v>
      </c>
      <c r="F30" s="11" t="s">
        <v>129</v>
      </c>
      <c r="G30" s="21" t="s">
        <v>589</v>
      </c>
      <c r="H30" s="9" t="s">
        <v>1323</v>
      </c>
      <c r="I30" s="16"/>
      <c r="J30" s="14">
        <v>150</v>
      </c>
      <c r="K30" s="15" t="s">
        <v>1324</v>
      </c>
      <c r="L30" s="16">
        <v>10</v>
      </c>
      <c r="M30" s="15" t="s">
        <v>1325</v>
      </c>
      <c r="N30" s="16">
        <v>1</v>
      </c>
      <c r="O30" s="15" t="s">
        <v>1326</v>
      </c>
      <c r="P30" s="13" t="s">
        <v>1327</v>
      </c>
      <c r="Q30" s="23"/>
      <c r="R30" s="16"/>
      <c r="S30" s="18" t="s">
        <v>1328</v>
      </c>
      <c r="T30" s="19">
        <v>150</v>
      </c>
      <c r="U30" s="19">
        <v>150</v>
      </c>
      <c r="V30" s="20">
        <v>1</v>
      </c>
    </row>
    <row r="31" spans="1:22" ht="15.75" x14ac:dyDescent="0.25">
      <c r="A31">
        <v>2</v>
      </c>
      <c r="B31" s="9" t="s">
        <v>1320</v>
      </c>
      <c r="C31" s="10" t="s">
        <v>1321</v>
      </c>
      <c r="D31" s="10" t="s">
        <v>1322</v>
      </c>
      <c r="E31" s="10" t="s">
        <v>70</v>
      </c>
      <c r="F31" s="11" t="s">
        <v>129</v>
      </c>
      <c r="G31" s="21" t="s">
        <v>1039</v>
      </c>
      <c r="H31" s="9" t="s">
        <v>1323</v>
      </c>
      <c r="I31" s="16"/>
      <c r="J31" s="14">
        <v>150</v>
      </c>
      <c r="K31" s="15" t="s">
        <v>1324</v>
      </c>
      <c r="L31" s="16">
        <v>10</v>
      </c>
      <c r="M31" s="15" t="s">
        <v>1325</v>
      </c>
      <c r="N31" s="16">
        <v>1</v>
      </c>
      <c r="O31" s="15" t="s">
        <v>1326</v>
      </c>
      <c r="P31" s="13" t="s">
        <v>1327</v>
      </c>
      <c r="Q31" s="23"/>
      <c r="R31" s="16"/>
      <c r="S31" s="18" t="s">
        <v>1328</v>
      </c>
      <c r="T31" s="19">
        <v>150</v>
      </c>
      <c r="U31" s="19">
        <v>150</v>
      </c>
      <c r="V31" s="20">
        <v>1</v>
      </c>
    </row>
    <row r="32" spans="1:22" ht="15.75" x14ac:dyDescent="0.25">
      <c r="A32">
        <v>3</v>
      </c>
      <c r="B32" s="9" t="s">
        <v>1320</v>
      </c>
      <c r="C32" s="10" t="s">
        <v>1321</v>
      </c>
      <c r="D32" s="10" t="s">
        <v>1322</v>
      </c>
      <c r="E32" s="10" t="s">
        <v>70</v>
      </c>
      <c r="F32" s="11" t="s">
        <v>129</v>
      </c>
      <c r="G32" s="21" t="s">
        <v>1046</v>
      </c>
      <c r="H32" s="9" t="s">
        <v>1323</v>
      </c>
      <c r="I32" s="16"/>
      <c r="J32" s="14">
        <v>150</v>
      </c>
      <c r="K32" s="15" t="s">
        <v>1324</v>
      </c>
      <c r="L32" s="16">
        <v>10</v>
      </c>
      <c r="M32" s="15" t="s">
        <v>1325</v>
      </c>
      <c r="N32" s="16">
        <v>1</v>
      </c>
      <c r="O32" s="15" t="s">
        <v>1326</v>
      </c>
      <c r="P32" s="13" t="s">
        <v>1327</v>
      </c>
      <c r="Q32" s="23"/>
      <c r="R32" s="16"/>
      <c r="S32" s="18" t="s">
        <v>1328</v>
      </c>
      <c r="T32" s="19">
        <v>150</v>
      </c>
      <c r="U32" s="19">
        <v>150</v>
      </c>
      <c r="V32" s="20">
        <v>1</v>
      </c>
    </row>
    <row r="33" spans="1:22" ht="15.75" x14ac:dyDescent="0.25">
      <c r="A33">
        <v>4</v>
      </c>
      <c r="B33" s="9" t="s">
        <v>1320</v>
      </c>
      <c r="C33" s="10" t="s">
        <v>1321</v>
      </c>
      <c r="D33" s="10" t="s">
        <v>1322</v>
      </c>
      <c r="E33" s="10" t="s">
        <v>72</v>
      </c>
      <c r="F33" s="11" t="s">
        <v>129</v>
      </c>
      <c r="G33" s="21" t="s">
        <v>1067</v>
      </c>
      <c r="H33" s="9" t="s">
        <v>1323</v>
      </c>
      <c r="I33" s="16"/>
      <c r="J33" s="14">
        <v>150</v>
      </c>
      <c r="K33" s="15" t="s">
        <v>1324</v>
      </c>
      <c r="L33" s="16">
        <v>10</v>
      </c>
      <c r="M33" s="15" t="s">
        <v>1325</v>
      </c>
      <c r="N33" s="16">
        <v>1</v>
      </c>
      <c r="O33" s="15" t="s">
        <v>1326</v>
      </c>
      <c r="P33" s="13" t="s">
        <v>1327</v>
      </c>
      <c r="Q33" s="23"/>
      <c r="R33" s="16"/>
      <c r="S33" s="18" t="s">
        <v>1328</v>
      </c>
      <c r="T33" s="19">
        <v>150</v>
      </c>
      <c r="U33" s="19">
        <v>150</v>
      </c>
      <c r="V33" s="20">
        <v>1</v>
      </c>
    </row>
    <row r="34" spans="1:22" ht="15.75" x14ac:dyDescent="0.25">
      <c r="A34">
        <v>5</v>
      </c>
      <c r="B34" s="9" t="s">
        <v>1320</v>
      </c>
      <c r="C34" s="10" t="s">
        <v>1321</v>
      </c>
      <c r="D34" s="10" t="s">
        <v>1322</v>
      </c>
      <c r="E34" s="10" t="s">
        <v>72</v>
      </c>
      <c r="F34" s="11" t="s">
        <v>129</v>
      </c>
      <c r="G34" s="21" t="s">
        <v>335</v>
      </c>
      <c r="H34" s="9" t="s">
        <v>1323</v>
      </c>
      <c r="I34" s="16"/>
      <c r="J34" s="14">
        <v>150</v>
      </c>
      <c r="K34" s="15" t="s">
        <v>1324</v>
      </c>
      <c r="L34" s="16">
        <v>10</v>
      </c>
      <c r="M34" s="15" t="s">
        <v>1325</v>
      </c>
      <c r="N34" s="16">
        <v>1</v>
      </c>
      <c r="O34" s="15" t="s">
        <v>1326</v>
      </c>
      <c r="P34" s="13" t="s">
        <v>1327</v>
      </c>
      <c r="Q34" s="23"/>
      <c r="R34" s="16"/>
      <c r="S34" s="18" t="s">
        <v>1328</v>
      </c>
      <c r="T34" s="19">
        <v>150</v>
      </c>
      <c r="U34" s="19">
        <v>150</v>
      </c>
      <c r="V34" s="20">
        <v>1</v>
      </c>
    </row>
    <row r="35" spans="1:22" ht="15.75" x14ac:dyDescent="0.25">
      <c r="A35">
        <v>6</v>
      </c>
      <c r="B35" s="9" t="s">
        <v>1320</v>
      </c>
      <c r="C35" s="10" t="s">
        <v>1321</v>
      </c>
      <c r="D35" s="10" t="s">
        <v>1322</v>
      </c>
      <c r="E35" s="10" t="s">
        <v>72</v>
      </c>
      <c r="F35" s="11" t="s">
        <v>129</v>
      </c>
      <c r="G35" s="21" t="s">
        <v>696</v>
      </c>
      <c r="H35" s="9" t="s">
        <v>1323</v>
      </c>
      <c r="I35" s="16"/>
      <c r="J35" s="14">
        <v>150</v>
      </c>
      <c r="K35" s="15" t="s">
        <v>1324</v>
      </c>
      <c r="L35" s="16">
        <v>10</v>
      </c>
      <c r="M35" s="15" t="s">
        <v>1325</v>
      </c>
      <c r="N35" s="16">
        <v>1</v>
      </c>
      <c r="O35" s="15" t="s">
        <v>1326</v>
      </c>
      <c r="P35" s="13" t="s">
        <v>1327</v>
      </c>
      <c r="Q35" s="23"/>
      <c r="R35" s="16"/>
      <c r="S35" s="18" t="s">
        <v>1328</v>
      </c>
      <c r="T35" s="19">
        <v>150</v>
      </c>
      <c r="U35" s="19">
        <v>150</v>
      </c>
      <c r="V35" s="20">
        <v>1</v>
      </c>
    </row>
    <row r="36" spans="1:22" ht="15.75" x14ac:dyDescent="0.25">
      <c r="A36">
        <v>7</v>
      </c>
      <c r="B36" s="9" t="s">
        <v>1320</v>
      </c>
      <c r="C36" s="10" t="s">
        <v>1321</v>
      </c>
      <c r="D36" s="10" t="s">
        <v>1322</v>
      </c>
      <c r="E36" s="10" t="s">
        <v>100</v>
      </c>
      <c r="F36" s="11" t="s">
        <v>129</v>
      </c>
      <c r="G36" s="21" t="s">
        <v>1096</v>
      </c>
      <c r="H36" s="9" t="s">
        <v>1323</v>
      </c>
      <c r="I36" s="16"/>
      <c r="J36" s="14">
        <v>150</v>
      </c>
      <c r="K36" s="15" t="s">
        <v>1324</v>
      </c>
      <c r="L36" s="16">
        <v>10</v>
      </c>
      <c r="M36" s="15" t="s">
        <v>1325</v>
      </c>
      <c r="N36" s="16">
        <v>1</v>
      </c>
      <c r="O36" s="15" t="s">
        <v>1326</v>
      </c>
      <c r="P36" s="13" t="s">
        <v>1327</v>
      </c>
      <c r="Q36" s="23"/>
      <c r="R36" s="16"/>
      <c r="S36" s="18" t="s">
        <v>1328</v>
      </c>
      <c r="T36" s="19">
        <v>150</v>
      </c>
      <c r="U36" s="19">
        <v>150</v>
      </c>
      <c r="V36" s="20">
        <v>1</v>
      </c>
    </row>
    <row r="37" spans="1:22" s="24" customFormat="1" ht="15.75" x14ac:dyDescent="0.25">
      <c r="A37">
        <v>8</v>
      </c>
      <c r="B37" s="9" t="s">
        <v>1320</v>
      </c>
      <c r="C37" s="10" t="s">
        <v>1321</v>
      </c>
      <c r="D37" s="10" t="s">
        <v>1322</v>
      </c>
      <c r="E37" s="10" t="s">
        <v>94</v>
      </c>
      <c r="F37" s="11" t="s">
        <v>129</v>
      </c>
      <c r="G37" s="21" t="s">
        <v>1100</v>
      </c>
      <c r="H37" s="9" t="s">
        <v>1323</v>
      </c>
      <c r="I37" s="16"/>
      <c r="J37" s="14">
        <v>150</v>
      </c>
      <c r="K37" s="15" t="s">
        <v>1324</v>
      </c>
      <c r="L37" s="16">
        <v>10</v>
      </c>
      <c r="M37" s="23" t="s">
        <v>1325</v>
      </c>
      <c r="N37" s="16">
        <v>1</v>
      </c>
      <c r="O37" s="23" t="s">
        <v>1326</v>
      </c>
      <c r="P37" s="13" t="s">
        <v>1327</v>
      </c>
      <c r="Q37" s="23"/>
      <c r="R37" s="16"/>
      <c r="S37" s="18" t="s">
        <v>1328</v>
      </c>
      <c r="T37" s="19">
        <v>150</v>
      </c>
      <c r="U37" s="19">
        <v>150</v>
      </c>
      <c r="V37" s="20">
        <v>1</v>
      </c>
    </row>
    <row r="38" spans="1:22" ht="15.75" x14ac:dyDescent="0.25">
      <c r="A38">
        <v>9</v>
      </c>
      <c r="B38" s="9" t="s">
        <v>1320</v>
      </c>
      <c r="C38" s="10" t="s">
        <v>1321</v>
      </c>
      <c r="D38" s="10" t="s">
        <v>1322</v>
      </c>
      <c r="E38" s="10" t="s">
        <v>594</v>
      </c>
      <c r="F38" s="11" t="s">
        <v>129</v>
      </c>
      <c r="G38" s="21" t="s">
        <v>261</v>
      </c>
      <c r="H38" s="9" t="s">
        <v>1323</v>
      </c>
      <c r="I38" s="16"/>
      <c r="J38" s="14">
        <v>150</v>
      </c>
      <c r="K38" s="15" t="s">
        <v>1324</v>
      </c>
      <c r="L38" s="16">
        <v>10</v>
      </c>
      <c r="M38" s="15" t="s">
        <v>1325</v>
      </c>
      <c r="N38" s="16">
        <v>1</v>
      </c>
      <c r="O38" s="15" t="s">
        <v>1326</v>
      </c>
      <c r="P38" s="13" t="s">
        <v>1327</v>
      </c>
      <c r="Q38" s="23"/>
      <c r="R38" s="16"/>
      <c r="S38" s="18" t="s">
        <v>1328</v>
      </c>
      <c r="T38" s="19">
        <v>150</v>
      </c>
      <c r="U38" s="19">
        <v>150</v>
      </c>
      <c r="V38" s="20">
        <v>1</v>
      </c>
    </row>
    <row r="39" spans="1:22" ht="15.75" x14ac:dyDescent="0.25">
      <c r="A39">
        <v>10</v>
      </c>
      <c r="B39" s="9" t="s">
        <v>1320</v>
      </c>
      <c r="C39" s="10" t="s">
        <v>1321</v>
      </c>
      <c r="D39" s="10" t="s">
        <v>1322</v>
      </c>
      <c r="E39" s="10" t="s">
        <v>594</v>
      </c>
      <c r="F39" s="11" t="s">
        <v>129</v>
      </c>
      <c r="G39" s="21" t="s">
        <v>1027</v>
      </c>
      <c r="H39" s="9" t="s">
        <v>1323</v>
      </c>
      <c r="I39" s="16"/>
      <c r="J39" s="14">
        <v>150</v>
      </c>
      <c r="K39" s="15" t="s">
        <v>1324</v>
      </c>
      <c r="L39" s="16">
        <v>10</v>
      </c>
      <c r="M39" s="15" t="s">
        <v>1325</v>
      </c>
      <c r="N39" s="16">
        <v>1</v>
      </c>
      <c r="O39" s="15" t="s">
        <v>1326</v>
      </c>
      <c r="P39" s="13" t="s">
        <v>1327</v>
      </c>
      <c r="Q39" s="23"/>
      <c r="R39" s="16"/>
      <c r="S39" s="18" t="s">
        <v>1328</v>
      </c>
      <c r="T39" s="19">
        <v>150</v>
      </c>
      <c r="U39" s="19">
        <v>150</v>
      </c>
      <c r="V39" s="20">
        <v>1</v>
      </c>
    </row>
    <row r="40" spans="1:22" ht="15.75" x14ac:dyDescent="0.25">
      <c r="A40">
        <v>11</v>
      </c>
      <c r="B40" s="9" t="s">
        <v>1320</v>
      </c>
      <c r="C40" s="10" t="s">
        <v>1321</v>
      </c>
      <c r="D40" s="10" t="s">
        <v>1322</v>
      </c>
      <c r="E40" s="10" t="s">
        <v>72</v>
      </c>
      <c r="F40" s="11" t="s">
        <v>129</v>
      </c>
      <c r="G40" s="21" t="s">
        <v>1064</v>
      </c>
      <c r="H40" s="9" t="s">
        <v>1323</v>
      </c>
      <c r="I40" s="16"/>
      <c r="J40" s="14">
        <v>150</v>
      </c>
      <c r="K40" s="15" t="s">
        <v>1324</v>
      </c>
      <c r="L40" s="16">
        <v>10</v>
      </c>
      <c r="M40" s="15" t="s">
        <v>1325</v>
      </c>
      <c r="N40" s="16">
        <v>1</v>
      </c>
      <c r="O40" s="15" t="s">
        <v>1326</v>
      </c>
      <c r="P40" s="13" t="s">
        <v>1327</v>
      </c>
      <c r="Q40" s="23"/>
      <c r="R40" s="16"/>
      <c r="S40" s="18" t="s">
        <v>1328</v>
      </c>
      <c r="T40" s="19">
        <v>150</v>
      </c>
      <c r="U40" s="19">
        <v>150</v>
      </c>
      <c r="V40" s="20">
        <v>1</v>
      </c>
    </row>
    <row r="41" spans="1:22" ht="15.75" x14ac:dyDescent="0.25">
      <c r="A41">
        <v>12</v>
      </c>
      <c r="B41" s="9" t="s">
        <v>1320</v>
      </c>
      <c r="C41" s="10" t="s">
        <v>1321</v>
      </c>
      <c r="D41" s="10" t="s">
        <v>1322</v>
      </c>
      <c r="E41" s="10" t="s">
        <v>72</v>
      </c>
      <c r="F41" s="11" t="s">
        <v>129</v>
      </c>
      <c r="G41" s="21" t="s">
        <v>1065</v>
      </c>
      <c r="H41" s="9" t="s">
        <v>1323</v>
      </c>
      <c r="I41" s="16"/>
      <c r="J41" s="14">
        <v>150</v>
      </c>
      <c r="K41" s="15" t="s">
        <v>1324</v>
      </c>
      <c r="L41" s="16">
        <v>10</v>
      </c>
      <c r="M41" s="15" t="s">
        <v>1325</v>
      </c>
      <c r="N41" s="16">
        <v>1</v>
      </c>
      <c r="O41" s="15" t="s">
        <v>1326</v>
      </c>
      <c r="P41" s="13" t="s">
        <v>1327</v>
      </c>
      <c r="Q41" s="23"/>
      <c r="R41" s="16"/>
      <c r="S41" s="18" t="s">
        <v>1328</v>
      </c>
      <c r="T41" s="19">
        <v>150</v>
      </c>
      <c r="U41" s="19">
        <v>150</v>
      </c>
      <c r="V41" s="20">
        <v>1</v>
      </c>
    </row>
    <row r="42" spans="1:22" ht="15.75" x14ac:dyDescent="0.25">
      <c r="A42">
        <v>13</v>
      </c>
      <c r="B42" s="9" t="s">
        <v>1320</v>
      </c>
      <c r="C42" s="10" t="s">
        <v>1321</v>
      </c>
      <c r="D42" s="10" t="s">
        <v>1322</v>
      </c>
      <c r="E42" s="10" t="s">
        <v>72</v>
      </c>
      <c r="F42" s="11" t="s">
        <v>129</v>
      </c>
      <c r="G42" s="21" t="s">
        <v>1068</v>
      </c>
      <c r="H42" s="9" t="s">
        <v>1323</v>
      </c>
      <c r="I42" s="16"/>
      <c r="J42" s="14">
        <v>150</v>
      </c>
      <c r="K42" s="15" t="s">
        <v>1324</v>
      </c>
      <c r="L42" s="16">
        <v>10</v>
      </c>
      <c r="M42" s="15" t="s">
        <v>1325</v>
      </c>
      <c r="N42" s="16">
        <v>1</v>
      </c>
      <c r="O42" s="15" t="s">
        <v>1326</v>
      </c>
      <c r="P42" s="13" t="s">
        <v>1327</v>
      </c>
      <c r="Q42" s="23"/>
      <c r="R42" s="16"/>
      <c r="S42" s="18" t="s">
        <v>1328</v>
      </c>
      <c r="T42" s="19">
        <v>150</v>
      </c>
      <c r="U42" s="19">
        <v>150</v>
      </c>
      <c r="V42" s="20">
        <v>1</v>
      </c>
    </row>
    <row r="43" spans="1:22" ht="15.75" x14ac:dyDescent="0.25">
      <c r="A43">
        <v>14</v>
      </c>
      <c r="B43" s="9" t="s">
        <v>1320</v>
      </c>
      <c r="C43" s="10" t="s">
        <v>1321</v>
      </c>
      <c r="D43" s="10" t="s">
        <v>1322</v>
      </c>
      <c r="E43" s="10" t="s">
        <v>100</v>
      </c>
      <c r="F43" s="11" t="s">
        <v>129</v>
      </c>
      <c r="G43" s="21" t="s">
        <v>831</v>
      </c>
      <c r="H43" s="9" t="s">
        <v>1323</v>
      </c>
      <c r="I43" s="16"/>
      <c r="J43" s="14">
        <v>150</v>
      </c>
      <c r="K43" s="15" t="s">
        <v>1324</v>
      </c>
      <c r="L43" s="16">
        <v>10</v>
      </c>
      <c r="M43" s="15" t="s">
        <v>1325</v>
      </c>
      <c r="N43" s="16">
        <v>1</v>
      </c>
      <c r="O43" s="15" t="s">
        <v>1326</v>
      </c>
      <c r="P43" s="13" t="s">
        <v>1327</v>
      </c>
      <c r="Q43" s="23"/>
      <c r="R43" s="16"/>
      <c r="S43" s="18" t="s">
        <v>1328</v>
      </c>
      <c r="T43" s="19">
        <v>150</v>
      </c>
      <c r="U43" s="19">
        <v>150</v>
      </c>
      <c r="V43" s="20">
        <v>1</v>
      </c>
    </row>
    <row r="44" spans="1:22" ht="15.75" x14ac:dyDescent="0.25">
      <c r="A44">
        <v>15</v>
      </c>
      <c r="B44" s="9" t="s">
        <v>1320</v>
      </c>
      <c r="C44" s="10" t="s">
        <v>1321</v>
      </c>
      <c r="D44" s="10" t="s">
        <v>1322</v>
      </c>
      <c r="E44" s="10" t="s">
        <v>100</v>
      </c>
      <c r="F44" s="11" t="s">
        <v>129</v>
      </c>
      <c r="G44" s="21" t="s">
        <v>840</v>
      </c>
      <c r="H44" s="9" t="s">
        <v>1323</v>
      </c>
      <c r="I44" s="16"/>
      <c r="J44" s="14">
        <v>150</v>
      </c>
      <c r="K44" s="15" t="s">
        <v>1324</v>
      </c>
      <c r="L44" s="16">
        <v>10</v>
      </c>
      <c r="M44" s="15" t="s">
        <v>1325</v>
      </c>
      <c r="N44" s="16">
        <v>1</v>
      </c>
      <c r="O44" s="15" t="s">
        <v>1326</v>
      </c>
      <c r="P44" s="13" t="s">
        <v>1327</v>
      </c>
      <c r="Q44" s="23"/>
      <c r="R44" s="16"/>
      <c r="S44" s="18" t="s">
        <v>1328</v>
      </c>
      <c r="T44" s="19">
        <v>150</v>
      </c>
      <c r="U44" s="19">
        <v>150</v>
      </c>
      <c r="V44" s="20">
        <v>1</v>
      </c>
    </row>
    <row r="45" spans="1:22" ht="15.4" customHeight="1" x14ac:dyDescent="0.25">
      <c r="A45">
        <v>16</v>
      </c>
      <c r="B45" s="9" t="s">
        <v>1320</v>
      </c>
      <c r="C45" s="10" t="s">
        <v>1321</v>
      </c>
      <c r="D45" s="10" t="s">
        <v>1322</v>
      </c>
      <c r="E45" s="10" t="s">
        <v>39</v>
      </c>
      <c r="F45" s="11" t="s">
        <v>129</v>
      </c>
      <c r="G45" s="12" t="s">
        <v>264</v>
      </c>
      <c r="H45" s="9" t="s">
        <v>1323</v>
      </c>
      <c r="I45" s="13"/>
      <c r="J45" s="14">
        <v>150</v>
      </c>
      <c r="K45" s="15" t="s">
        <v>1324</v>
      </c>
      <c r="L45" s="16">
        <v>10</v>
      </c>
      <c r="M45" s="15" t="s">
        <v>1325</v>
      </c>
      <c r="N45" s="17">
        <v>7</v>
      </c>
      <c r="O45" s="15" t="s">
        <v>1326</v>
      </c>
      <c r="P45" s="13" t="s">
        <v>1327</v>
      </c>
      <c r="Q45" s="9"/>
      <c r="R45" s="13"/>
      <c r="S45" s="18" t="s">
        <v>1328</v>
      </c>
      <c r="T45" s="19">
        <v>150</v>
      </c>
      <c r="U45" s="19">
        <v>150</v>
      </c>
      <c r="V45" s="20">
        <v>1</v>
      </c>
    </row>
    <row r="46" spans="1:22" ht="15.75" x14ac:dyDescent="0.25">
      <c r="A46">
        <v>17</v>
      </c>
      <c r="B46" s="26" t="s">
        <v>1320</v>
      </c>
      <c r="C46" s="27" t="s">
        <v>1321</v>
      </c>
      <c r="D46" s="28" t="s">
        <v>1322</v>
      </c>
      <c r="E46" s="28" t="s">
        <v>39</v>
      </c>
      <c r="F46" s="29" t="s">
        <v>129</v>
      </c>
      <c r="G46" s="25" t="s">
        <v>840</v>
      </c>
      <c r="H46" s="26" t="s">
        <v>1323</v>
      </c>
      <c r="I46" s="30"/>
      <c r="J46" s="30">
        <v>150</v>
      </c>
      <c r="K46" s="26" t="s">
        <v>1324</v>
      </c>
      <c r="L46" s="30">
        <v>10</v>
      </c>
      <c r="M46" s="26" t="s">
        <v>1325</v>
      </c>
      <c r="N46" s="30">
        <v>1</v>
      </c>
      <c r="O46" s="26" t="s">
        <v>1326</v>
      </c>
      <c r="P46" s="31" t="s">
        <v>1327</v>
      </c>
      <c r="Q46" s="26"/>
      <c r="R46" s="30"/>
      <c r="S46" s="32" t="s">
        <v>1328</v>
      </c>
      <c r="T46" s="33">
        <v>150</v>
      </c>
      <c r="U46" s="70">
        <v>150</v>
      </c>
      <c r="V46" s="34">
        <v>1</v>
      </c>
    </row>
    <row r="47" spans="1:22" ht="15.75" x14ac:dyDescent="0.25">
      <c r="A47">
        <v>18</v>
      </c>
      <c r="B47" s="26" t="s">
        <v>1320</v>
      </c>
      <c r="C47" s="27" t="s">
        <v>1321</v>
      </c>
      <c r="D47" s="28" t="s">
        <v>1322</v>
      </c>
      <c r="E47" s="28" t="s">
        <v>39</v>
      </c>
      <c r="F47" s="29" t="s">
        <v>129</v>
      </c>
      <c r="G47" s="25" t="s">
        <v>840</v>
      </c>
      <c r="H47" s="26" t="s">
        <v>1323</v>
      </c>
      <c r="I47" s="30"/>
      <c r="J47" s="30">
        <v>150</v>
      </c>
      <c r="K47" s="26" t="s">
        <v>1324</v>
      </c>
      <c r="L47" s="30">
        <v>10</v>
      </c>
      <c r="M47" s="26" t="s">
        <v>1325</v>
      </c>
      <c r="N47" s="30">
        <v>1</v>
      </c>
      <c r="O47" s="26" t="s">
        <v>1326</v>
      </c>
      <c r="P47" s="31" t="s">
        <v>1327</v>
      </c>
      <c r="Q47" s="26"/>
      <c r="R47" s="30"/>
      <c r="S47" s="38" t="s">
        <v>1329</v>
      </c>
      <c r="T47" s="39"/>
      <c r="U47" s="40" t="s">
        <v>1330</v>
      </c>
      <c r="V47" s="34">
        <v>1</v>
      </c>
    </row>
    <row r="48" spans="1:22" ht="15.75" x14ac:dyDescent="0.25">
      <c r="A48">
        <v>19</v>
      </c>
      <c r="B48" s="26" t="s">
        <v>1320</v>
      </c>
      <c r="C48" s="27" t="s">
        <v>1321</v>
      </c>
      <c r="D48" s="28" t="s">
        <v>1322</v>
      </c>
      <c r="E48" s="28" t="s">
        <v>39</v>
      </c>
      <c r="F48" s="29" t="s">
        <v>129</v>
      </c>
      <c r="G48" s="25" t="s">
        <v>840</v>
      </c>
      <c r="H48" s="26" t="s">
        <v>1323</v>
      </c>
      <c r="I48" s="30"/>
      <c r="J48" s="30">
        <v>150</v>
      </c>
      <c r="K48" s="26" t="s">
        <v>1324</v>
      </c>
      <c r="L48" s="30">
        <v>10</v>
      </c>
      <c r="M48" s="26" t="s">
        <v>1325</v>
      </c>
      <c r="N48" s="30">
        <v>1</v>
      </c>
      <c r="O48" s="26" t="s">
        <v>1326</v>
      </c>
      <c r="P48" s="31" t="s">
        <v>1327</v>
      </c>
      <c r="Q48" s="26"/>
      <c r="R48" s="30"/>
      <c r="S48" s="38" t="s">
        <v>1331</v>
      </c>
      <c r="T48" s="39"/>
      <c r="U48" s="40" t="s">
        <v>1332</v>
      </c>
      <c r="V48" s="34">
        <v>1</v>
      </c>
    </row>
    <row r="49" spans="1:22" ht="31.5" x14ac:dyDescent="0.25">
      <c r="A49">
        <v>20</v>
      </c>
      <c r="B49" s="26" t="s">
        <v>1320</v>
      </c>
      <c r="C49" s="27" t="s">
        <v>1321</v>
      </c>
      <c r="D49" s="28" t="s">
        <v>1322</v>
      </c>
      <c r="E49" s="28" t="s">
        <v>39</v>
      </c>
      <c r="F49" s="29" t="s">
        <v>129</v>
      </c>
      <c r="G49" s="25" t="s">
        <v>840</v>
      </c>
      <c r="H49" s="26" t="s">
        <v>1323</v>
      </c>
      <c r="I49" s="30"/>
      <c r="J49" s="30">
        <v>150</v>
      </c>
      <c r="K49" s="26" t="s">
        <v>1324</v>
      </c>
      <c r="L49" s="30">
        <v>10</v>
      </c>
      <c r="M49" s="26" t="s">
        <v>1325</v>
      </c>
      <c r="N49" s="30">
        <v>1</v>
      </c>
      <c r="O49" s="26" t="s">
        <v>1326</v>
      </c>
      <c r="P49" s="31" t="s">
        <v>1327</v>
      </c>
      <c r="Q49" s="26"/>
      <c r="R49" s="30"/>
      <c r="S49" s="38" t="s">
        <v>1333</v>
      </c>
      <c r="T49" s="39"/>
      <c r="U49" s="41" t="s">
        <v>1334</v>
      </c>
      <c r="V49" s="34">
        <v>1</v>
      </c>
    </row>
    <row r="50" spans="1:22" ht="15.75" x14ac:dyDescent="0.25">
      <c r="A50">
        <v>21</v>
      </c>
      <c r="B50" s="26" t="s">
        <v>1320</v>
      </c>
      <c r="C50" s="27" t="s">
        <v>1321</v>
      </c>
      <c r="D50" s="28" t="s">
        <v>1322</v>
      </c>
      <c r="E50" s="28" t="s">
        <v>39</v>
      </c>
      <c r="F50" s="29" t="s">
        <v>129</v>
      </c>
      <c r="G50" s="25" t="s">
        <v>840</v>
      </c>
      <c r="H50" s="26" t="s">
        <v>1323</v>
      </c>
      <c r="I50" s="30"/>
      <c r="J50" s="30">
        <v>253</v>
      </c>
      <c r="K50" s="26" t="s">
        <v>1324</v>
      </c>
      <c r="L50" s="30">
        <v>10</v>
      </c>
      <c r="M50" s="26" t="s">
        <v>1325</v>
      </c>
      <c r="N50" s="30">
        <v>6</v>
      </c>
      <c r="O50" s="26" t="s">
        <v>1326</v>
      </c>
      <c r="P50" s="31" t="s">
        <v>1327</v>
      </c>
      <c r="Q50" s="26"/>
      <c r="R50" s="30"/>
      <c r="S50" s="37" t="s">
        <v>1335</v>
      </c>
      <c r="T50" s="39"/>
      <c r="U50" s="71"/>
      <c r="V50" s="34">
        <v>1</v>
      </c>
    </row>
    <row r="51" spans="1:22" ht="15.75" x14ac:dyDescent="0.25">
      <c r="A51">
        <v>22</v>
      </c>
      <c r="B51" s="26" t="s">
        <v>1320</v>
      </c>
      <c r="C51" s="27" t="s">
        <v>1321</v>
      </c>
      <c r="D51" s="28" t="s">
        <v>1322</v>
      </c>
      <c r="E51" s="28" t="s">
        <v>39</v>
      </c>
      <c r="F51" s="29" t="s">
        <v>129</v>
      </c>
      <c r="G51" s="25" t="s">
        <v>840</v>
      </c>
      <c r="H51" s="26" t="s">
        <v>1323</v>
      </c>
      <c r="I51" s="30"/>
      <c r="J51" s="30">
        <v>500</v>
      </c>
      <c r="K51" s="26" t="s">
        <v>1324</v>
      </c>
      <c r="L51" s="30">
        <v>10</v>
      </c>
      <c r="M51" s="26" t="s">
        <v>1325</v>
      </c>
      <c r="N51" s="30">
        <v>1</v>
      </c>
      <c r="O51" s="26" t="s">
        <v>1326</v>
      </c>
      <c r="P51" s="31" t="s">
        <v>1327</v>
      </c>
      <c r="Q51" s="26"/>
      <c r="R51" s="30"/>
      <c r="S51" s="35" t="s">
        <v>1336</v>
      </c>
      <c r="T51" s="74">
        <v>0.95</v>
      </c>
      <c r="U51" s="72">
        <v>1</v>
      </c>
      <c r="V51" s="34">
        <v>1</v>
      </c>
    </row>
    <row r="52" spans="1:22" ht="15.75" x14ac:dyDescent="0.25">
      <c r="A52">
        <v>23</v>
      </c>
      <c r="B52" s="26" t="s">
        <v>1320</v>
      </c>
      <c r="C52" s="27" t="s">
        <v>1321</v>
      </c>
      <c r="D52" s="28" t="s">
        <v>1322</v>
      </c>
      <c r="E52" s="28" t="s">
        <v>39</v>
      </c>
      <c r="F52" s="29" t="s">
        <v>129</v>
      </c>
      <c r="G52" s="25" t="s">
        <v>840</v>
      </c>
      <c r="H52" s="26" t="s">
        <v>1323</v>
      </c>
      <c r="I52" s="30"/>
      <c r="J52" s="30">
        <v>1500</v>
      </c>
      <c r="K52" s="26" t="s">
        <v>1324</v>
      </c>
      <c r="L52" s="30">
        <v>10</v>
      </c>
      <c r="M52" s="26" t="s">
        <v>1325</v>
      </c>
      <c r="N52" s="30">
        <v>1</v>
      </c>
      <c r="O52" s="26" t="s">
        <v>1326</v>
      </c>
      <c r="P52" s="31" t="s">
        <v>1327</v>
      </c>
      <c r="Q52" s="26"/>
      <c r="R52" s="30"/>
      <c r="S52" s="35" t="s">
        <v>1336</v>
      </c>
      <c r="T52" s="74">
        <v>0.95</v>
      </c>
      <c r="U52" s="72">
        <v>1</v>
      </c>
      <c r="V52" s="34">
        <v>1</v>
      </c>
    </row>
    <row r="53" spans="1:22" ht="15.75" x14ac:dyDescent="0.25">
      <c r="A53">
        <v>24</v>
      </c>
      <c r="B53" s="26" t="s">
        <v>1320</v>
      </c>
      <c r="C53" s="27" t="s">
        <v>1321</v>
      </c>
      <c r="D53" s="28" t="s">
        <v>1322</v>
      </c>
      <c r="E53" s="28" t="s">
        <v>39</v>
      </c>
      <c r="F53" s="29" t="s">
        <v>129</v>
      </c>
      <c r="G53" s="25" t="s">
        <v>840</v>
      </c>
      <c r="H53" s="26" t="s">
        <v>1323</v>
      </c>
      <c r="I53" s="30"/>
      <c r="J53" s="30">
        <v>2000</v>
      </c>
      <c r="K53" s="26" t="s">
        <v>1324</v>
      </c>
      <c r="L53" s="30">
        <v>10</v>
      </c>
      <c r="M53" s="26" t="s">
        <v>1325</v>
      </c>
      <c r="N53" s="30">
        <v>1</v>
      </c>
      <c r="O53" s="26" t="s">
        <v>1326</v>
      </c>
      <c r="P53" s="31" t="s">
        <v>1327</v>
      </c>
      <c r="Q53" s="26"/>
      <c r="R53" s="30"/>
      <c r="S53" s="35" t="s">
        <v>1336</v>
      </c>
      <c r="T53" s="74">
        <v>0.95</v>
      </c>
      <c r="U53" s="72">
        <v>1</v>
      </c>
      <c r="V53" s="34">
        <v>1</v>
      </c>
    </row>
    <row r="54" spans="1:22" ht="15.75" x14ac:dyDescent="0.25">
      <c r="A54" s="61"/>
      <c r="B54" s="62"/>
      <c r="C54" s="63"/>
      <c r="D54" s="64"/>
      <c r="E54" s="64"/>
      <c r="F54" s="65"/>
      <c r="G54" s="61"/>
      <c r="H54" s="62"/>
      <c r="I54" s="66"/>
      <c r="J54" s="66"/>
      <c r="K54" s="62"/>
      <c r="L54" s="66"/>
      <c r="M54" s="62"/>
      <c r="N54" s="66"/>
      <c r="O54" s="62"/>
      <c r="P54" s="67"/>
      <c r="Q54" s="62"/>
      <c r="R54" s="66"/>
      <c r="S54" s="68"/>
      <c r="T54" s="75"/>
      <c r="U54" s="73"/>
      <c r="V54" s="69"/>
    </row>
  </sheetData>
  <mergeCells count="1">
    <mergeCell ref="J1:O1"/>
  </mergeCells>
  <phoneticPr fontId="15" type="noConversion"/>
  <hyperlinks>
    <hyperlink ref="G2" r:id="rId1" xr:uid="{00000000-0004-0000-0300-000000000000}"/>
    <hyperlink ref="G45" r:id="rId2" xr:uid="{00000000-0004-0000-0300-000001000000}"/>
    <hyperlink ref="G3" r:id="rId3" xr:uid="{00000000-0004-0000-0300-000002000000}"/>
    <hyperlink ref="G6" r:id="rId4" xr:uid="{00000000-0004-0000-0300-000003000000}"/>
    <hyperlink ref="G12" r:id="rId5" xr:uid="{00000000-0004-0000-0300-000004000000}"/>
  </hyperlinks>
  <pageMargins left="0.7" right="0.7" top="0.75" bottom="0.75" header="0.3" footer="0.3"/>
  <pageSetup orientation="portrait" horizontalDpi="0" verticalDpi="0" copies="0" r:id="rId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15F17-D5C7-42A0-88FD-9B28FFC6BF9A}">
  <dimension ref="B1:H96"/>
  <sheetViews>
    <sheetView workbookViewId="0">
      <selection activeCell="AF105" sqref="AF105"/>
    </sheetView>
  </sheetViews>
  <sheetFormatPr baseColWidth="10" defaultRowHeight="15" x14ac:dyDescent="0.25"/>
  <cols>
    <col min="1" max="1" width="10" customWidth="1"/>
    <col min="2" max="2" width="9.7109375" customWidth="1"/>
    <col min="3" max="4" width="10.7109375" customWidth="1"/>
    <col min="5" max="5" width="4.5703125" customWidth="1"/>
    <col min="6" max="6" width="9.7109375" customWidth="1"/>
    <col min="7" max="7" width="11" customWidth="1"/>
  </cols>
  <sheetData>
    <row r="1" spans="2:8" ht="30" x14ac:dyDescent="0.25">
      <c r="C1" s="110" t="s">
        <v>1368</v>
      </c>
      <c r="D1" s="110" t="s">
        <v>1367</v>
      </c>
      <c r="E1" s="110"/>
      <c r="G1" s="110" t="s">
        <v>1368</v>
      </c>
      <c r="H1" s="110" t="s">
        <v>1367</v>
      </c>
    </row>
    <row r="2" spans="2:8" x14ac:dyDescent="0.25">
      <c r="B2" t="s">
        <v>1337</v>
      </c>
      <c r="C2">
        <v>0</v>
      </c>
      <c r="D2">
        <v>10000</v>
      </c>
      <c r="F2" t="s">
        <v>1337</v>
      </c>
      <c r="G2">
        <v>0</v>
      </c>
      <c r="H2">
        <v>1000</v>
      </c>
    </row>
    <row r="3" spans="2:8" x14ac:dyDescent="0.25">
      <c r="B3" t="s">
        <v>1338</v>
      </c>
      <c r="C3">
        <v>0</v>
      </c>
      <c r="D3">
        <v>10000</v>
      </c>
      <c r="F3" t="s">
        <v>1338</v>
      </c>
      <c r="G3">
        <v>0</v>
      </c>
      <c r="H3">
        <v>1000</v>
      </c>
    </row>
    <row r="4" spans="2:8" x14ac:dyDescent="0.25">
      <c r="B4" t="s">
        <v>1339</v>
      </c>
      <c r="C4">
        <v>0</v>
      </c>
      <c r="D4">
        <v>10000</v>
      </c>
      <c r="F4" t="s">
        <v>1339</v>
      </c>
      <c r="G4">
        <v>0</v>
      </c>
      <c r="H4">
        <v>1000</v>
      </c>
    </row>
    <row r="5" spans="2:8" x14ac:dyDescent="0.25">
      <c r="B5" t="s">
        <v>1340</v>
      </c>
      <c r="C5">
        <v>0</v>
      </c>
      <c r="D5">
        <v>10000</v>
      </c>
      <c r="F5" t="s">
        <v>1340</v>
      </c>
      <c r="G5">
        <v>0</v>
      </c>
      <c r="H5">
        <v>1000</v>
      </c>
    </row>
    <row r="6" spans="2:8" x14ac:dyDescent="0.25">
      <c r="B6" t="s">
        <v>1341</v>
      </c>
      <c r="C6">
        <v>0</v>
      </c>
      <c r="D6">
        <v>10000</v>
      </c>
      <c r="F6" t="s">
        <v>1341</v>
      </c>
      <c r="G6">
        <v>0</v>
      </c>
      <c r="H6">
        <v>1000</v>
      </c>
    </row>
    <row r="7" spans="2:8" x14ac:dyDescent="0.25">
      <c r="B7" t="s">
        <v>1342</v>
      </c>
      <c r="C7">
        <v>0</v>
      </c>
      <c r="D7">
        <v>10000</v>
      </c>
      <c r="F7" t="s">
        <v>1342</v>
      </c>
      <c r="G7">
        <v>0</v>
      </c>
      <c r="H7">
        <v>1000</v>
      </c>
    </row>
    <row r="8" spans="2:8" x14ac:dyDescent="0.25">
      <c r="B8" t="s">
        <v>1343</v>
      </c>
      <c r="C8">
        <v>0</v>
      </c>
      <c r="D8">
        <v>10000</v>
      </c>
      <c r="F8" t="s">
        <v>1343</v>
      </c>
      <c r="G8">
        <v>0</v>
      </c>
      <c r="H8">
        <v>1000</v>
      </c>
    </row>
    <row r="9" spans="2:8" x14ac:dyDescent="0.25">
      <c r="B9" t="s">
        <v>1344</v>
      </c>
      <c r="C9">
        <v>0</v>
      </c>
      <c r="D9">
        <v>10000</v>
      </c>
      <c r="F9" t="s">
        <v>1344</v>
      </c>
      <c r="G9">
        <v>0</v>
      </c>
      <c r="H9">
        <v>1000</v>
      </c>
    </row>
    <row r="10" spans="2:8" x14ac:dyDescent="0.25">
      <c r="B10" t="s">
        <v>1345</v>
      </c>
      <c r="C10">
        <v>0</v>
      </c>
      <c r="D10">
        <v>10000</v>
      </c>
      <c r="F10" t="s">
        <v>1345</v>
      </c>
      <c r="G10">
        <v>0</v>
      </c>
      <c r="H10">
        <v>1000</v>
      </c>
    </row>
    <row r="11" spans="2:8" x14ac:dyDescent="0.25">
      <c r="B11" t="s">
        <v>1346</v>
      </c>
      <c r="C11">
        <v>0</v>
      </c>
      <c r="D11">
        <v>10000</v>
      </c>
      <c r="F11" t="s">
        <v>1346</v>
      </c>
      <c r="G11">
        <v>0</v>
      </c>
      <c r="H11">
        <v>1000</v>
      </c>
    </row>
    <row r="12" spans="2:8" x14ac:dyDescent="0.25">
      <c r="B12" t="s">
        <v>1347</v>
      </c>
      <c r="C12">
        <v>0</v>
      </c>
      <c r="D12">
        <v>10000</v>
      </c>
      <c r="F12" t="s">
        <v>1347</v>
      </c>
      <c r="G12">
        <v>0</v>
      </c>
      <c r="H12">
        <v>1000</v>
      </c>
    </row>
    <row r="13" spans="2:8" x14ac:dyDescent="0.25">
      <c r="B13" t="s">
        <v>1348</v>
      </c>
      <c r="C13">
        <v>0</v>
      </c>
      <c r="D13">
        <v>10000</v>
      </c>
      <c r="F13" t="s">
        <v>1348</v>
      </c>
      <c r="G13">
        <v>0</v>
      </c>
      <c r="H13">
        <v>1000</v>
      </c>
    </row>
    <row r="14" spans="2:8" x14ac:dyDescent="0.25">
      <c r="B14" t="s">
        <v>1349</v>
      </c>
      <c r="C14">
        <v>0</v>
      </c>
      <c r="D14">
        <v>10000</v>
      </c>
      <c r="F14" t="s">
        <v>1349</v>
      </c>
      <c r="G14">
        <v>0</v>
      </c>
      <c r="H14">
        <v>1000</v>
      </c>
    </row>
    <row r="15" spans="2:8" x14ac:dyDescent="0.25">
      <c r="B15" t="s">
        <v>1350</v>
      </c>
      <c r="C15">
        <v>0</v>
      </c>
      <c r="D15">
        <v>10000</v>
      </c>
      <c r="F15" t="s">
        <v>1350</v>
      </c>
      <c r="G15">
        <v>0</v>
      </c>
      <c r="H15">
        <v>1000</v>
      </c>
    </row>
    <row r="16" spans="2:8" x14ac:dyDescent="0.25">
      <c r="B16" t="s">
        <v>1351</v>
      </c>
      <c r="C16">
        <v>0</v>
      </c>
      <c r="D16">
        <v>10000</v>
      </c>
      <c r="F16" t="s">
        <v>1351</v>
      </c>
      <c r="G16">
        <v>0</v>
      </c>
      <c r="H16">
        <v>1000</v>
      </c>
    </row>
    <row r="17" spans="2:8" x14ac:dyDescent="0.25">
      <c r="B17" t="s">
        <v>1352</v>
      </c>
      <c r="C17">
        <v>0</v>
      </c>
      <c r="D17">
        <v>10000</v>
      </c>
      <c r="F17" t="s">
        <v>1352</v>
      </c>
      <c r="G17">
        <v>0</v>
      </c>
      <c r="H17">
        <v>1000</v>
      </c>
    </row>
    <row r="18" spans="2:8" x14ac:dyDescent="0.25">
      <c r="B18" t="s">
        <v>1353</v>
      </c>
      <c r="C18">
        <v>0</v>
      </c>
      <c r="D18">
        <v>10000</v>
      </c>
      <c r="F18" t="s">
        <v>1353</v>
      </c>
      <c r="G18">
        <v>0</v>
      </c>
      <c r="H18">
        <v>1000</v>
      </c>
    </row>
    <row r="19" spans="2:8" x14ac:dyDescent="0.25">
      <c r="B19" t="s">
        <v>1354</v>
      </c>
      <c r="C19">
        <v>0</v>
      </c>
      <c r="D19">
        <v>10000</v>
      </c>
      <c r="F19" t="s">
        <v>1354</v>
      </c>
      <c r="G19">
        <v>0</v>
      </c>
      <c r="H19">
        <v>1000</v>
      </c>
    </row>
    <row r="20" spans="2:8" x14ac:dyDescent="0.25">
      <c r="B20" t="s">
        <v>1355</v>
      </c>
      <c r="C20">
        <v>0</v>
      </c>
      <c r="D20">
        <v>10000</v>
      </c>
      <c r="F20" t="s">
        <v>1355</v>
      </c>
      <c r="G20">
        <v>0</v>
      </c>
      <c r="H20">
        <v>1000</v>
      </c>
    </row>
    <row r="21" spans="2:8" x14ac:dyDescent="0.25">
      <c r="B21" t="s">
        <v>1356</v>
      </c>
      <c r="C21">
        <v>0</v>
      </c>
      <c r="D21">
        <v>10000</v>
      </c>
      <c r="F21" t="s">
        <v>1356</v>
      </c>
      <c r="G21">
        <v>0</v>
      </c>
      <c r="H21">
        <v>1000</v>
      </c>
    </row>
    <row r="22" spans="2:8" x14ac:dyDescent="0.25">
      <c r="B22" t="s">
        <v>1357</v>
      </c>
      <c r="C22">
        <v>0</v>
      </c>
      <c r="D22">
        <v>10000</v>
      </c>
      <c r="F22" t="s">
        <v>1357</v>
      </c>
      <c r="G22">
        <v>0</v>
      </c>
      <c r="H22">
        <v>1000</v>
      </c>
    </row>
    <row r="23" spans="2:8" x14ac:dyDescent="0.25">
      <c r="B23" t="s">
        <v>1358</v>
      </c>
      <c r="C23">
        <v>0</v>
      </c>
      <c r="D23">
        <v>10000</v>
      </c>
      <c r="F23" t="s">
        <v>1358</v>
      </c>
      <c r="G23">
        <v>0</v>
      </c>
      <c r="H23">
        <v>1000</v>
      </c>
    </row>
    <row r="24" spans="2:8" x14ac:dyDescent="0.25">
      <c r="B24" t="s">
        <v>1359</v>
      </c>
      <c r="C24">
        <v>0</v>
      </c>
      <c r="D24">
        <v>10000</v>
      </c>
      <c r="F24" t="s">
        <v>1359</v>
      </c>
      <c r="G24">
        <v>0</v>
      </c>
      <c r="H24">
        <v>1000</v>
      </c>
    </row>
    <row r="25" spans="2:8" x14ac:dyDescent="0.25">
      <c r="B25" t="s">
        <v>1360</v>
      </c>
      <c r="C25">
        <v>0</v>
      </c>
      <c r="D25">
        <v>10000</v>
      </c>
      <c r="F25" t="s">
        <v>1360</v>
      </c>
      <c r="G25">
        <v>0</v>
      </c>
      <c r="H25">
        <v>1000</v>
      </c>
    </row>
    <row r="26" spans="2:8" x14ac:dyDescent="0.25">
      <c r="B26" t="s">
        <v>1361</v>
      </c>
      <c r="C26">
        <v>0</v>
      </c>
      <c r="D26">
        <v>10000</v>
      </c>
      <c r="F26" t="s">
        <v>1361</v>
      </c>
      <c r="G26">
        <v>0</v>
      </c>
      <c r="H26">
        <v>1000</v>
      </c>
    </row>
    <row r="27" spans="2:8" x14ac:dyDescent="0.25">
      <c r="B27" t="s">
        <v>1362</v>
      </c>
      <c r="C27">
        <v>0</v>
      </c>
      <c r="D27">
        <v>10000</v>
      </c>
      <c r="F27" t="s">
        <v>1362</v>
      </c>
      <c r="G27">
        <v>0</v>
      </c>
      <c r="H27">
        <v>1000</v>
      </c>
    </row>
    <row r="28" spans="2:8" x14ac:dyDescent="0.25">
      <c r="B28" t="s">
        <v>1363</v>
      </c>
      <c r="C28">
        <v>0</v>
      </c>
      <c r="D28">
        <v>10000</v>
      </c>
      <c r="F28" t="s">
        <v>1363</v>
      </c>
      <c r="G28">
        <v>0</v>
      </c>
      <c r="H28">
        <v>1000</v>
      </c>
    </row>
    <row r="29" spans="2:8" x14ac:dyDescent="0.25">
      <c r="B29" t="s">
        <v>1364</v>
      </c>
      <c r="C29">
        <v>0</v>
      </c>
      <c r="D29">
        <v>10000</v>
      </c>
      <c r="F29" t="s">
        <v>1364</v>
      </c>
      <c r="G29">
        <v>0</v>
      </c>
      <c r="H29">
        <v>1000</v>
      </c>
    </row>
    <row r="30" spans="2:8" x14ac:dyDescent="0.25">
      <c r="B30" t="s">
        <v>1365</v>
      </c>
      <c r="C30">
        <v>0</v>
      </c>
      <c r="D30">
        <v>10000</v>
      </c>
      <c r="F30" t="s">
        <v>1365</v>
      </c>
      <c r="G30">
        <v>0</v>
      </c>
      <c r="H30">
        <v>1000</v>
      </c>
    </row>
    <row r="31" spans="2:8" x14ac:dyDescent="0.25">
      <c r="B31" t="s">
        <v>1366</v>
      </c>
      <c r="C31">
        <v>8000</v>
      </c>
      <c r="D31">
        <v>10000</v>
      </c>
      <c r="F31" t="s">
        <v>1366</v>
      </c>
      <c r="G31">
        <v>900</v>
      </c>
      <c r="H31">
        <v>1000</v>
      </c>
    </row>
    <row r="32" spans="2:8" x14ac:dyDescent="0.25">
      <c r="B32" t="s">
        <v>1337</v>
      </c>
      <c r="C32">
        <v>0</v>
      </c>
      <c r="D32">
        <v>10000</v>
      </c>
      <c r="F32" t="s">
        <v>1337</v>
      </c>
      <c r="G32">
        <v>0</v>
      </c>
      <c r="H32">
        <v>1000</v>
      </c>
    </row>
    <row r="33" spans="2:8" x14ac:dyDescent="0.25">
      <c r="B33" t="s">
        <v>1338</v>
      </c>
      <c r="C33">
        <v>0</v>
      </c>
      <c r="D33">
        <v>10000</v>
      </c>
      <c r="F33" t="s">
        <v>1338</v>
      </c>
      <c r="G33">
        <v>0</v>
      </c>
      <c r="H33">
        <v>1000</v>
      </c>
    </row>
    <row r="34" spans="2:8" x14ac:dyDescent="0.25">
      <c r="B34" t="s">
        <v>1339</v>
      </c>
      <c r="C34">
        <v>0</v>
      </c>
      <c r="D34">
        <v>10000</v>
      </c>
      <c r="F34" t="s">
        <v>1339</v>
      </c>
      <c r="G34">
        <v>0</v>
      </c>
      <c r="H34">
        <v>1000</v>
      </c>
    </row>
    <row r="35" spans="2:8" x14ac:dyDescent="0.25">
      <c r="B35" t="s">
        <v>1340</v>
      </c>
      <c r="C35">
        <v>0</v>
      </c>
      <c r="D35">
        <v>10000</v>
      </c>
      <c r="F35" t="s">
        <v>1340</v>
      </c>
      <c r="G35">
        <v>0</v>
      </c>
      <c r="H35">
        <v>1000</v>
      </c>
    </row>
    <row r="36" spans="2:8" x14ac:dyDescent="0.25">
      <c r="B36" t="s">
        <v>1341</v>
      </c>
      <c r="C36">
        <v>0</v>
      </c>
      <c r="D36">
        <v>10000</v>
      </c>
      <c r="F36" t="s">
        <v>1341</v>
      </c>
      <c r="G36">
        <v>0</v>
      </c>
      <c r="H36">
        <v>1000</v>
      </c>
    </row>
    <row r="37" spans="2:8" x14ac:dyDescent="0.25">
      <c r="B37" t="s">
        <v>1342</v>
      </c>
      <c r="C37">
        <v>0</v>
      </c>
      <c r="D37">
        <v>10000</v>
      </c>
      <c r="F37" t="s">
        <v>1342</v>
      </c>
      <c r="G37">
        <v>0</v>
      </c>
      <c r="H37">
        <v>1000</v>
      </c>
    </row>
    <row r="38" spans="2:8" x14ac:dyDescent="0.25">
      <c r="B38" t="s">
        <v>1343</v>
      </c>
      <c r="C38">
        <v>0</v>
      </c>
      <c r="D38">
        <v>10000</v>
      </c>
      <c r="F38" t="s">
        <v>1343</v>
      </c>
      <c r="G38">
        <v>0</v>
      </c>
      <c r="H38">
        <v>1000</v>
      </c>
    </row>
    <row r="39" spans="2:8" x14ac:dyDescent="0.25">
      <c r="B39" t="s">
        <v>1344</v>
      </c>
      <c r="C39">
        <v>0</v>
      </c>
      <c r="D39">
        <v>10000</v>
      </c>
      <c r="F39" t="s">
        <v>1344</v>
      </c>
      <c r="G39">
        <v>0</v>
      </c>
      <c r="H39">
        <v>1000</v>
      </c>
    </row>
    <row r="40" spans="2:8" x14ac:dyDescent="0.25">
      <c r="B40" t="s">
        <v>1345</v>
      </c>
      <c r="C40">
        <v>0</v>
      </c>
      <c r="D40">
        <v>10000</v>
      </c>
      <c r="F40" t="s">
        <v>1345</v>
      </c>
      <c r="G40">
        <v>0</v>
      </c>
      <c r="H40">
        <v>1000</v>
      </c>
    </row>
    <row r="41" spans="2:8" x14ac:dyDescent="0.25">
      <c r="B41" t="s">
        <v>1346</v>
      </c>
      <c r="C41">
        <v>0</v>
      </c>
      <c r="D41">
        <v>10000</v>
      </c>
      <c r="F41" t="s">
        <v>1346</v>
      </c>
      <c r="G41">
        <v>0</v>
      </c>
      <c r="H41">
        <v>1000</v>
      </c>
    </row>
    <row r="42" spans="2:8" x14ac:dyDescent="0.25">
      <c r="B42" t="s">
        <v>1347</v>
      </c>
      <c r="C42">
        <v>0</v>
      </c>
      <c r="D42">
        <v>10000</v>
      </c>
      <c r="F42" t="s">
        <v>1347</v>
      </c>
      <c r="G42">
        <v>0</v>
      </c>
      <c r="H42">
        <v>1000</v>
      </c>
    </row>
    <row r="43" spans="2:8" x14ac:dyDescent="0.25">
      <c r="B43" t="s">
        <v>1348</v>
      </c>
      <c r="C43">
        <v>0</v>
      </c>
      <c r="D43">
        <v>10000</v>
      </c>
      <c r="F43" t="s">
        <v>1348</v>
      </c>
      <c r="G43">
        <v>0</v>
      </c>
      <c r="H43">
        <v>1000</v>
      </c>
    </row>
    <row r="44" spans="2:8" x14ac:dyDescent="0.25">
      <c r="B44" t="s">
        <v>1349</v>
      </c>
      <c r="C44">
        <v>0</v>
      </c>
      <c r="D44">
        <v>10000</v>
      </c>
      <c r="F44" t="s">
        <v>1349</v>
      </c>
      <c r="G44">
        <v>0</v>
      </c>
      <c r="H44">
        <v>1000</v>
      </c>
    </row>
    <row r="45" spans="2:8" x14ac:dyDescent="0.25">
      <c r="B45" t="s">
        <v>1350</v>
      </c>
      <c r="C45">
        <v>0</v>
      </c>
      <c r="D45">
        <v>10000</v>
      </c>
      <c r="F45" t="s">
        <v>1350</v>
      </c>
      <c r="G45">
        <v>0</v>
      </c>
      <c r="H45">
        <v>1000</v>
      </c>
    </row>
    <row r="46" spans="2:8" x14ac:dyDescent="0.25">
      <c r="B46" t="s">
        <v>1351</v>
      </c>
      <c r="C46">
        <v>0</v>
      </c>
      <c r="D46">
        <v>10000</v>
      </c>
      <c r="F46" t="s">
        <v>1351</v>
      </c>
      <c r="G46">
        <v>0</v>
      </c>
      <c r="H46">
        <v>1000</v>
      </c>
    </row>
    <row r="47" spans="2:8" x14ac:dyDescent="0.25">
      <c r="B47" t="s">
        <v>1352</v>
      </c>
      <c r="C47">
        <v>0</v>
      </c>
      <c r="D47">
        <v>10000</v>
      </c>
      <c r="F47" t="s">
        <v>1352</v>
      </c>
      <c r="G47">
        <v>0</v>
      </c>
      <c r="H47">
        <v>1000</v>
      </c>
    </row>
    <row r="48" spans="2:8" x14ac:dyDescent="0.25">
      <c r="B48" t="s">
        <v>1353</v>
      </c>
      <c r="C48">
        <v>0</v>
      </c>
      <c r="D48">
        <v>10000</v>
      </c>
      <c r="F48" t="s">
        <v>1353</v>
      </c>
      <c r="G48">
        <v>0</v>
      </c>
      <c r="H48">
        <v>1000</v>
      </c>
    </row>
    <row r="49" spans="2:8" x14ac:dyDescent="0.25">
      <c r="B49" t="s">
        <v>1354</v>
      </c>
      <c r="C49">
        <v>0</v>
      </c>
      <c r="D49">
        <v>10000</v>
      </c>
      <c r="F49" t="s">
        <v>1354</v>
      </c>
      <c r="G49">
        <v>0</v>
      </c>
      <c r="H49">
        <v>1000</v>
      </c>
    </row>
    <row r="50" spans="2:8" x14ac:dyDescent="0.25">
      <c r="B50" t="s">
        <v>1355</v>
      </c>
      <c r="C50">
        <v>0</v>
      </c>
      <c r="D50">
        <v>10000</v>
      </c>
      <c r="F50" t="s">
        <v>1355</v>
      </c>
      <c r="G50">
        <v>0</v>
      </c>
      <c r="H50">
        <v>1000</v>
      </c>
    </row>
    <row r="51" spans="2:8" x14ac:dyDescent="0.25">
      <c r="B51" t="s">
        <v>1356</v>
      </c>
      <c r="C51">
        <v>0</v>
      </c>
      <c r="D51">
        <v>10000</v>
      </c>
      <c r="F51" t="s">
        <v>1356</v>
      </c>
      <c r="G51">
        <v>0</v>
      </c>
      <c r="H51">
        <v>1000</v>
      </c>
    </row>
    <row r="52" spans="2:8" x14ac:dyDescent="0.25">
      <c r="B52" t="s">
        <v>1357</v>
      </c>
      <c r="C52">
        <v>0</v>
      </c>
      <c r="D52">
        <v>10000</v>
      </c>
      <c r="F52" t="s">
        <v>1357</v>
      </c>
      <c r="G52">
        <v>0</v>
      </c>
      <c r="H52">
        <v>1000</v>
      </c>
    </row>
    <row r="53" spans="2:8" x14ac:dyDescent="0.25">
      <c r="B53" t="s">
        <v>1358</v>
      </c>
      <c r="C53">
        <v>0</v>
      </c>
      <c r="D53">
        <v>10000</v>
      </c>
      <c r="F53" t="s">
        <v>1358</v>
      </c>
      <c r="G53">
        <v>0</v>
      </c>
      <c r="H53">
        <v>1000</v>
      </c>
    </row>
    <row r="54" spans="2:8" x14ac:dyDescent="0.25">
      <c r="B54" t="s">
        <v>1359</v>
      </c>
      <c r="C54">
        <v>0</v>
      </c>
      <c r="D54">
        <v>10000</v>
      </c>
      <c r="F54" t="s">
        <v>1359</v>
      </c>
      <c r="G54">
        <v>0</v>
      </c>
      <c r="H54">
        <v>1000</v>
      </c>
    </row>
    <row r="55" spans="2:8" x14ac:dyDescent="0.25">
      <c r="B55" t="s">
        <v>1360</v>
      </c>
      <c r="C55">
        <v>0</v>
      </c>
      <c r="D55">
        <v>10000</v>
      </c>
      <c r="F55" t="s">
        <v>1360</v>
      </c>
      <c r="G55">
        <v>0</v>
      </c>
      <c r="H55">
        <v>1000</v>
      </c>
    </row>
    <row r="56" spans="2:8" x14ac:dyDescent="0.25">
      <c r="B56" t="s">
        <v>1361</v>
      </c>
      <c r="C56">
        <v>0</v>
      </c>
      <c r="D56">
        <v>10000</v>
      </c>
      <c r="F56" t="s">
        <v>1361</v>
      </c>
      <c r="G56">
        <v>0</v>
      </c>
      <c r="H56">
        <v>1000</v>
      </c>
    </row>
    <row r="57" spans="2:8" x14ac:dyDescent="0.25">
      <c r="B57" t="s">
        <v>1362</v>
      </c>
      <c r="C57">
        <v>0</v>
      </c>
      <c r="D57">
        <v>10000</v>
      </c>
      <c r="F57" t="s">
        <v>1362</v>
      </c>
      <c r="G57">
        <v>0</v>
      </c>
      <c r="H57">
        <v>1000</v>
      </c>
    </row>
    <row r="58" spans="2:8" x14ac:dyDescent="0.25">
      <c r="B58" t="s">
        <v>1363</v>
      </c>
      <c r="C58">
        <v>0</v>
      </c>
      <c r="D58">
        <v>10000</v>
      </c>
      <c r="F58" t="s">
        <v>1363</v>
      </c>
      <c r="G58">
        <v>0</v>
      </c>
      <c r="H58">
        <v>1000</v>
      </c>
    </row>
    <row r="59" spans="2:8" x14ac:dyDescent="0.25">
      <c r="B59" t="s">
        <v>1364</v>
      </c>
      <c r="C59">
        <v>0</v>
      </c>
      <c r="D59">
        <v>10000</v>
      </c>
      <c r="F59" t="s">
        <v>1364</v>
      </c>
      <c r="G59">
        <v>0</v>
      </c>
      <c r="H59">
        <v>1000</v>
      </c>
    </row>
    <row r="60" spans="2:8" x14ac:dyDescent="0.25">
      <c r="B60" t="s">
        <v>1365</v>
      </c>
      <c r="C60">
        <v>0</v>
      </c>
      <c r="D60">
        <v>10000</v>
      </c>
      <c r="F60" t="s">
        <v>1365</v>
      </c>
      <c r="G60">
        <v>0</v>
      </c>
      <c r="H60">
        <v>1000</v>
      </c>
    </row>
    <row r="61" spans="2:8" x14ac:dyDescent="0.25">
      <c r="B61" t="s">
        <v>1366</v>
      </c>
      <c r="C61">
        <v>8000</v>
      </c>
      <c r="D61">
        <v>10000</v>
      </c>
      <c r="F61" t="s">
        <v>1366</v>
      </c>
      <c r="G61">
        <v>900</v>
      </c>
      <c r="H61">
        <v>1000</v>
      </c>
    </row>
    <row r="62" spans="2:8" x14ac:dyDescent="0.25">
      <c r="B62" t="s">
        <v>1337</v>
      </c>
      <c r="C62">
        <v>0</v>
      </c>
      <c r="D62">
        <v>10000</v>
      </c>
      <c r="F62" t="s">
        <v>1337</v>
      </c>
      <c r="G62">
        <v>0</v>
      </c>
      <c r="H62">
        <v>1000</v>
      </c>
    </row>
    <row r="63" spans="2:8" x14ac:dyDescent="0.25">
      <c r="B63" t="s">
        <v>1338</v>
      </c>
      <c r="C63">
        <v>0</v>
      </c>
      <c r="D63">
        <v>10000</v>
      </c>
      <c r="F63" t="s">
        <v>1338</v>
      </c>
      <c r="G63">
        <v>0</v>
      </c>
      <c r="H63">
        <v>1000</v>
      </c>
    </row>
    <row r="64" spans="2:8" x14ac:dyDescent="0.25">
      <c r="B64" t="s">
        <v>1339</v>
      </c>
      <c r="C64">
        <v>0</v>
      </c>
      <c r="D64">
        <v>10000</v>
      </c>
      <c r="F64" t="s">
        <v>1339</v>
      </c>
      <c r="G64">
        <v>0</v>
      </c>
      <c r="H64">
        <v>1000</v>
      </c>
    </row>
    <row r="65" spans="2:8" x14ac:dyDescent="0.25">
      <c r="B65" t="s">
        <v>1340</v>
      </c>
      <c r="C65">
        <v>0</v>
      </c>
      <c r="D65">
        <v>10000</v>
      </c>
      <c r="F65" t="s">
        <v>1340</v>
      </c>
      <c r="G65">
        <v>0</v>
      </c>
      <c r="H65">
        <v>1000</v>
      </c>
    </row>
    <row r="66" spans="2:8" x14ac:dyDescent="0.25">
      <c r="B66" t="s">
        <v>1341</v>
      </c>
      <c r="C66">
        <v>0</v>
      </c>
      <c r="D66">
        <v>10000</v>
      </c>
      <c r="F66" t="s">
        <v>1341</v>
      </c>
      <c r="G66">
        <v>0</v>
      </c>
      <c r="H66">
        <v>1000</v>
      </c>
    </row>
    <row r="67" spans="2:8" x14ac:dyDescent="0.25">
      <c r="B67" t="s">
        <v>1342</v>
      </c>
      <c r="C67">
        <v>0</v>
      </c>
      <c r="D67">
        <v>10000</v>
      </c>
      <c r="F67" t="s">
        <v>1342</v>
      </c>
      <c r="G67">
        <v>0</v>
      </c>
      <c r="H67">
        <v>1000</v>
      </c>
    </row>
    <row r="68" spans="2:8" x14ac:dyDescent="0.25">
      <c r="B68" t="s">
        <v>1343</v>
      </c>
      <c r="C68">
        <v>0</v>
      </c>
      <c r="D68">
        <v>10000</v>
      </c>
      <c r="F68" t="s">
        <v>1343</v>
      </c>
      <c r="G68">
        <v>0</v>
      </c>
      <c r="H68">
        <v>1000</v>
      </c>
    </row>
    <row r="69" spans="2:8" x14ac:dyDescent="0.25">
      <c r="B69" t="s">
        <v>1344</v>
      </c>
      <c r="C69">
        <v>0</v>
      </c>
      <c r="D69">
        <v>10000</v>
      </c>
      <c r="F69" t="s">
        <v>1344</v>
      </c>
      <c r="G69">
        <v>0</v>
      </c>
      <c r="H69">
        <v>1000</v>
      </c>
    </row>
    <row r="70" spans="2:8" x14ac:dyDescent="0.25">
      <c r="B70" t="s">
        <v>1345</v>
      </c>
      <c r="C70">
        <v>0</v>
      </c>
      <c r="D70">
        <v>10000</v>
      </c>
      <c r="F70" t="s">
        <v>1345</v>
      </c>
      <c r="G70">
        <v>0</v>
      </c>
      <c r="H70">
        <v>1000</v>
      </c>
    </row>
    <row r="71" spans="2:8" x14ac:dyDescent="0.25">
      <c r="B71" t="s">
        <v>1346</v>
      </c>
      <c r="C71">
        <v>0</v>
      </c>
      <c r="D71">
        <v>10000</v>
      </c>
      <c r="F71" t="s">
        <v>1346</v>
      </c>
      <c r="G71">
        <v>0</v>
      </c>
      <c r="H71">
        <v>1000</v>
      </c>
    </row>
    <row r="72" spans="2:8" x14ac:dyDescent="0.25">
      <c r="B72" t="s">
        <v>1347</v>
      </c>
      <c r="C72">
        <v>0</v>
      </c>
      <c r="D72">
        <v>10000</v>
      </c>
      <c r="F72" t="s">
        <v>1347</v>
      </c>
      <c r="G72">
        <v>0</v>
      </c>
      <c r="H72">
        <v>1000</v>
      </c>
    </row>
    <row r="73" spans="2:8" x14ac:dyDescent="0.25">
      <c r="B73" t="s">
        <v>1348</v>
      </c>
      <c r="C73">
        <v>0</v>
      </c>
      <c r="D73">
        <v>10000</v>
      </c>
      <c r="F73" t="s">
        <v>1348</v>
      </c>
      <c r="G73">
        <v>0</v>
      </c>
      <c r="H73">
        <v>1000</v>
      </c>
    </row>
    <row r="74" spans="2:8" x14ac:dyDescent="0.25">
      <c r="B74" t="s">
        <v>1349</v>
      </c>
      <c r="C74">
        <v>0</v>
      </c>
      <c r="D74">
        <v>10000</v>
      </c>
      <c r="F74" t="s">
        <v>1349</v>
      </c>
      <c r="G74">
        <v>0</v>
      </c>
      <c r="H74">
        <v>1000</v>
      </c>
    </row>
    <row r="75" spans="2:8" x14ac:dyDescent="0.25">
      <c r="B75" t="s">
        <v>1350</v>
      </c>
      <c r="C75">
        <v>0</v>
      </c>
      <c r="D75">
        <v>10000</v>
      </c>
      <c r="F75" t="s">
        <v>1350</v>
      </c>
      <c r="G75">
        <v>0</v>
      </c>
      <c r="H75">
        <v>1000</v>
      </c>
    </row>
    <row r="76" spans="2:8" x14ac:dyDescent="0.25">
      <c r="B76" t="s">
        <v>1351</v>
      </c>
      <c r="C76">
        <v>0</v>
      </c>
      <c r="D76">
        <v>10000</v>
      </c>
      <c r="F76" t="s">
        <v>1351</v>
      </c>
      <c r="G76">
        <v>0</v>
      </c>
      <c r="H76">
        <v>1000</v>
      </c>
    </row>
    <row r="77" spans="2:8" x14ac:dyDescent="0.25">
      <c r="B77" t="s">
        <v>1352</v>
      </c>
      <c r="C77">
        <v>0</v>
      </c>
      <c r="D77">
        <v>10000</v>
      </c>
      <c r="F77" t="s">
        <v>1352</v>
      </c>
      <c r="G77">
        <v>0</v>
      </c>
      <c r="H77">
        <v>1000</v>
      </c>
    </row>
    <row r="78" spans="2:8" x14ac:dyDescent="0.25">
      <c r="B78" t="s">
        <v>1353</v>
      </c>
      <c r="C78">
        <v>0</v>
      </c>
      <c r="D78">
        <v>10000</v>
      </c>
      <c r="F78" t="s">
        <v>1353</v>
      </c>
      <c r="G78">
        <v>0</v>
      </c>
      <c r="H78">
        <v>1000</v>
      </c>
    </row>
    <row r="79" spans="2:8" x14ac:dyDescent="0.25">
      <c r="B79" t="s">
        <v>1354</v>
      </c>
      <c r="C79">
        <v>0</v>
      </c>
      <c r="D79">
        <v>10000</v>
      </c>
      <c r="F79" t="s">
        <v>1354</v>
      </c>
      <c r="G79">
        <v>0</v>
      </c>
      <c r="H79">
        <v>1000</v>
      </c>
    </row>
    <row r="80" spans="2:8" x14ac:dyDescent="0.25">
      <c r="B80" t="s">
        <v>1355</v>
      </c>
      <c r="C80">
        <v>0</v>
      </c>
      <c r="D80">
        <v>10000</v>
      </c>
      <c r="F80" t="s">
        <v>1355</v>
      </c>
      <c r="G80">
        <v>0</v>
      </c>
      <c r="H80">
        <v>1000</v>
      </c>
    </row>
    <row r="81" spans="2:8" x14ac:dyDescent="0.25">
      <c r="B81" t="s">
        <v>1356</v>
      </c>
      <c r="C81">
        <v>0</v>
      </c>
      <c r="D81">
        <v>10000</v>
      </c>
      <c r="F81" t="s">
        <v>1356</v>
      </c>
      <c r="G81">
        <v>0</v>
      </c>
      <c r="H81">
        <v>1000</v>
      </c>
    </row>
    <row r="82" spans="2:8" x14ac:dyDescent="0.25">
      <c r="B82" t="s">
        <v>1357</v>
      </c>
      <c r="C82">
        <v>0</v>
      </c>
      <c r="D82">
        <v>10000</v>
      </c>
      <c r="F82" t="s">
        <v>1357</v>
      </c>
      <c r="G82">
        <v>0</v>
      </c>
      <c r="H82">
        <v>1000</v>
      </c>
    </row>
    <row r="83" spans="2:8" x14ac:dyDescent="0.25">
      <c r="B83" t="s">
        <v>1358</v>
      </c>
      <c r="C83">
        <v>0</v>
      </c>
      <c r="D83">
        <v>10000</v>
      </c>
      <c r="F83" t="s">
        <v>1358</v>
      </c>
      <c r="G83">
        <v>0</v>
      </c>
      <c r="H83">
        <v>1000</v>
      </c>
    </row>
    <row r="84" spans="2:8" x14ac:dyDescent="0.25">
      <c r="B84" t="s">
        <v>1359</v>
      </c>
      <c r="C84">
        <v>0</v>
      </c>
      <c r="D84">
        <v>10000</v>
      </c>
      <c r="F84" t="s">
        <v>1359</v>
      </c>
      <c r="G84">
        <v>0</v>
      </c>
      <c r="H84">
        <v>1000</v>
      </c>
    </row>
    <row r="85" spans="2:8" x14ac:dyDescent="0.25">
      <c r="B85" t="s">
        <v>1360</v>
      </c>
      <c r="C85">
        <v>0</v>
      </c>
      <c r="D85">
        <v>10000</v>
      </c>
      <c r="F85" t="s">
        <v>1360</v>
      </c>
      <c r="G85">
        <v>0</v>
      </c>
      <c r="H85">
        <v>1000</v>
      </c>
    </row>
    <row r="86" spans="2:8" x14ac:dyDescent="0.25">
      <c r="B86" t="s">
        <v>1361</v>
      </c>
      <c r="C86">
        <v>0</v>
      </c>
      <c r="D86">
        <v>10000</v>
      </c>
      <c r="F86" t="s">
        <v>1361</v>
      </c>
      <c r="G86">
        <v>0</v>
      </c>
      <c r="H86">
        <v>1000</v>
      </c>
    </row>
    <row r="87" spans="2:8" x14ac:dyDescent="0.25">
      <c r="B87" t="s">
        <v>1362</v>
      </c>
      <c r="C87">
        <v>0</v>
      </c>
      <c r="D87">
        <v>10000</v>
      </c>
      <c r="F87" t="s">
        <v>1362</v>
      </c>
      <c r="G87">
        <v>0</v>
      </c>
      <c r="H87">
        <v>1000</v>
      </c>
    </row>
    <row r="88" spans="2:8" x14ac:dyDescent="0.25">
      <c r="B88" t="s">
        <v>1363</v>
      </c>
      <c r="C88">
        <v>0</v>
      </c>
      <c r="D88">
        <v>10000</v>
      </c>
      <c r="F88" t="s">
        <v>1363</v>
      </c>
      <c r="G88">
        <v>0</v>
      </c>
      <c r="H88">
        <v>1000</v>
      </c>
    </row>
    <row r="89" spans="2:8" x14ac:dyDescent="0.25">
      <c r="B89" t="s">
        <v>1364</v>
      </c>
      <c r="C89">
        <v>0</v>
      </c>
      <c r="D89">
        <v>10000</v>
      </c>
      <c r="F89" t="s">
        <v>1364</v>
      </c>
      <c r="G89">
        <v>0</v>
      </c>
      <c r="H89">
        <v>1000</v>
      </c>
    </row>
    <row r="90" spans="2:8" x14ac:dyDescent="0.25">
      <c r="B90" t="s">
        <v>1365</v>
      </c>
      <c r="C90">
        <v>0</v>
      </c>
      <c r="D90">
        <v>10000</v>
      </c>
      <c r="F90" t="s">
        <v>1365</v>
      </c>
      <c r="G90">
        <v>0</v>
      </c>
      <c r="H90">
        <v>1000</v>
      </c>
    </row>
    <row r="91" spans="2:8" x14ac:dyDescent="0.25">
      <c r="B91" t="s">
        <v>1366</v>
      </c>
      <c r="C91">
        <v>8000</v>
      </c>
      <c r="D91">
        <v>10000</v>
      </c>
      <c r="F91" t="s">
        <v>1366</v>
      </c>
      <c r="G91">
        <v>900</v>
      </c>
      <c r="H91">
        <v>1000</v>
      </c>
    </row>
    <row r="92" spans="2:8" x14ac:dyDescent="0.25">
      <c r="B92" t="s">
        <v>1337</v>
      </c>
      <c r="C92">
        <v>0</v>
      </c>
      <c r="D92">
        <v>10000</v>
      </c>
      <c r="F92" t="s">
        <v>1337</v>
      </c>
      <c r="G92">
        <v>0</v>
      </c>
      <c r="H92">
        <v>1000</v>
      </c>
    </row>
    <row r="93" spans="2:8" x14ac:dyDescent="0.25">
      <c r="B93" t="s">
        <v>1338</v>
      </c>
      <c r="C93">
        <v>0</v>
      </c>
      <c r="D93">
        <v>10000</v>
      </c>
      <c r="F93" t="s">
        <v>1338</v>
      </c>
      <c r="G93">
        <v>0</v>
      </c>
      <c r="H93">
        <v>1000</v>
      </c>
    </row>
    <row r="94" spans="2:8" x14ac:dyDescent="0.25">
      <c r="B94" t="s">
        <v>1339</v>
      </c>
      <c r="C94">
        <v>0</v>
      </c>
      <c r="D94">
        <v>10000</v>
      </c>
      <c r="F94" t="s">
        <v>1339</v>
      </c>
      <c r="G94">
        <v>0</v>
      </c>
      <c r="H94">
        <v>1000</v>
      </c>
    </row>
    <row r="95" spans="2:8" x14ac:dyDescent="0.25">
      <c r="B95" t="s">
        <v>1340</v>
      </c>
      <c r="C95">
        <v>0</v>
      </c>
      <c r="D95">
        <v>10000</v>
      </c>
      <c r="F95" t="s">
        <v>1340</v>
      </c>
      <c r="G95">
        <v>0</v>
      </c>
      <c r="H95">
        <v>1000</v>
      </c>
    </row>
    <row r="96" spans="2:8" x14ac:dyDescent="0.25">
      <c r="B96" t="s">
        <v>1341</v>
      </c>
      <c r="C96">
        <v>0</v>
      </c>
      <c r="D96">
        <v>10000</v>
      </c>
      <c r="F96" t="s">
        <v>1341</v>
      </c>
      <c r="G96">
        <v>0</v>
      </c>
      <c r="H96">
        <v>1000</v>
      </c>
    </row>
  </sheetData>
  <phoneticPr fontId="15" type="noConversion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BC7F57751F3F343A56393DD202D817F" ma:contentTypeVersion="22" ma:contentTypeDescription="Crear nuevo documento." ma:contentTypeScope="" ma:versionID="18347f8d91f92413ad37ba4f8208fc3c">
  <xsd:schema xmlns:xsd="http://www.w3.org/2001/XMLSchema" xmlns:xs="http://www.w3.org/2001/XMLSchema" xmlns:p="http://schemas.microsoft.com/office/2006/metadata/properties" xmlns:ns2="9f8772a7-fa38-4be3-8f6b-d40e0755735f" xmlns:ns3="328335c8-173a-4c26-85d0-3846c13a1e29" targetNamespace="http://schemas.microsoft.com/office/2006/metadata/properties" ma:root="true" ma:fieldsID="65eaa5ff0058637071022380f10a2138" ns2:_="" ns3:_="">
    <xsd:import namespace="9f8772a7-fa38-4be3-8f6b-d40e0755735f"/>
    <xsd:import namespace="328335c8-173a-4c26-85d0-3846c13a1e29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ObjectDetectorVersions" minOccurs="0"/>
                <xsd:element ref="ns3:MediaServiceSearchProperties" minOccurs="0"/>
                <xsd:element ref="ns3:Fehca" minOccurs="0"/>
                <xsd:element ref="ns3:MediaServiceBillingMetadata" minOccurs="0"/>
                <xsd:element ref="ns3:Secuenci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f8772a7-fa38-4be3-8f6b-d40e0755735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description="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306950c7-b19f-4f35-80fc-07aea4951f9f}" ma:internalName="TaxCatchAll" ma:showField="CatchAllData" ma:web="9f8772a7-fa38-4be3-8f6b-d40e0755735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8335c8-173a-4c26-85d0-3846c13a1e2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Etiquetas de imagen" ma:readOnly="false" ma:fieldId="{5cf76f15-5ced-4ddc-b409-7134ff3c332f}" ma:taxonomyMulti="true" ma:sspId="65f5b8bf-3c70-4e94-9883-59d6e1aebd9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Fehca" ma:index="26" nillable="true" ma:displayName="Fehca" ma:format="DateTime" ma:internalName="Fehca">
      <xsd:simpleType>
        <xsd:restriction base="dms:DateTime"/>
      </xsd:simpleType>
    </xsd:element>
    <xsd:element name="MediaServiceBillingMetadata" ma:index="27" nillable="true" ma:displayName="MediaServiceBillingMetadata" ma:hidden="true" ma:internalName="MediaServiceBillingMetadata" ma:readOnly="true">
      <xsd:simpleType>
        <xsd:restriction base="dms:Note"/>
      </xsd:simpleType>
    </xsd:element>
    <xsd:element name="Secuencia" ma:index="28" nillable="true" ma:displayName="Secuencia" ma:format="Dropdown" ma:internalName="Secuencia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Fehca xmlns="328335c8-173a-4c26-85d0-3846c13a1e29" xsi:nil="true"/>
    <Secuencia xmlns="328335c8-173a-4c26-85d0-3846c13a1e29" xsi:nil="true"/>
    <TaxCatchAll xmlns="9f8772a7-fa38-4be3-8f6b-d40e0755735f" xsi:nil="true"/>
    <lcf76f155ced4ddcb4097134ff3c332f xmlns="328335c8-173a-4c26-85d0-3846c13a1e29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27B360C2-4619-4AD7-B6D9-93447B6F378E}"/>
</file>

<file path=customXml/itemProps2.xml><?xml version="1.0" encoding="utf-8"?>
<ds:datastoreItem xmlns:ds="http://schemas.openxmlformats.org/officeDocument/2006/customXml" ds:itemID="{9E83FF85-507B-40D4-9939-5A5B24C70426}"/>
</file>

<file path=customXml/itemProps3.xml><?xml version="1.0" encoding="utf-8"?>
<ds:datastoreItem xmlns:ds="http://schemas.openxmlformats.org/officeDocument/2006/customXml" ds:itemID="{4EBAC72B-05BE-478F-8580-11385AC99A8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CONSOLIDADOFinal</vt:lpstr>
      <vt:lpstr>Análisis</vt:lpstr>
      <vt:lpstr>Formulas</vt:lpstr>
      <vt:lpstr>Parámetros Auth NUEVO</vt:lpstr>
      <vt:lpstr>Grafico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Liz Ordoñez</dc:creator>
  <cp:keywords/>
  <dc:description/>
  <cp:lastModifiedBy>Martin Andres Gutierrez</cp:lastModifiedBy>
  <cp:revision/>
  <dcterms:created xsi:type="dcterms:W3CDTF">2025-08-28T16:09:56Z</dcterms:created>
  <dcterms:modified xsi:type="dcterms:W3CDTF">2025-10-06T23:17:45Z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0x010100CBC7F57751F3F343A56393DD202D817F</vt:lpwstr>
  </property>
</Properties>
</file>