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OLCE\PPS-IPS\"/>
    </mc:Choice>
  </mc:AlternateContent>
  <xr:revisionPtr revIDLastSave="0" documentId="13_ncr:1_{A101DDAD-D7C5-4696-89D4-C748A6C106D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jemplo" sheetId="33" r:id="rId1"/>
    <sheet name="DATOS" sheetId="35" r:id="rId2"/>
    <sheet name="CP01" sheetId="36" r:id="rId3"/>
    <sheet name="CP02" sheetId="37" r:id="rId4"/>
    <sheet name="CP03" sheetId="38" r:id="rId5"/>
    <sheet name="Hoja5" sheetId="39" r:id="rId6"/>
  </sheets>
  <externalReferences>
    <externalReference r:id="rId7"/>
  </externalReferences>
  <definedNames>
    <definedName name="_xlnm._FilterDatabase" localSheetId="1" hidden="1">DATOS!$B$25:$G$28</definedName>
    <definedName name="_xlnm._FilterDatabase" localSheetId="0" hidden="1">Ejemplo!$B$3:$G$4</definedName>
    <definedName name="Caracteristica_Evaluar" localSheetId="1">#REF!</definedName>
    <definedName name="Caracteristica_Evaluar">#REF!</definedName>
    <definedName name="Componentes" localSheetId="1">#REF!</definedName>
    <definedName name="Componentes">#REF!</definedName>
    <definedName name="Estado_CP" localSheetId="1">#REF!</definedName>
    <definedName name="Estado_CP">#REF!</definedName>
    <definedName name="Metodos_Pruebas">#REF!</definedName>
    <definedName name="Requerimientos">#REF!</definedName>
    <definedName name="Tecnicas_Pruebas">#REF!</definedName>
    <definedName name="test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1" i="35" l="1"/>
  <c r="D20" i="35"/>
  <c r="D19" i="35"/>
  <c r="D18" i="35"/>
  <c r="D22" i="35" s="1"/>
</calcChain>
</file>

<file path=xl/sharedStrings.xml><?xml version="1.0" encoding="utf-8"?>
<sst xmlns="http://schemas.openxmlformats.org/spreadsheetml/2006/main" count="127" uniqueCount="98">
  <si>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</si>
  <si>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</si>
  <si>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</si>
  <si>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</si>
  <si>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</si>
  <si>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</si>
  <si>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</si>
  <si>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</si>
  <si>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</si>
  <si>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</si>
  <si>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</si>
  <si>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</si>
  <si>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</si>
  <si>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</si>
  <si>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</si>
  <si>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</si>
  <si>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</si>
  <si>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</si>
  <si>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</si>
  <si>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</si>
  <si>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</si>
  <si>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</si>
  <si>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</si>
  <si>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</si>
  <si>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</si>
  <si>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</si>
  <si>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</si>
  <si>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</si>
  <si>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</si>
  <si>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</si>
  <si>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</si>
  <si>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</si>
  <si>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17/10/2024</t>
  </si>
  <si>
    <t>Jorge Cisneros</t>
  </si>
  <si>
    <t>CP01</t>
  </si>
  <si>
    <t>OLCE</t>
  </si>
  <si>
    <t>-</t>
  </si>
  <si>
    <t>Incidencias encontradas (ver Excel de Incidencias)</t>
  </si>
  <si>
    <t>CP02</t>
  </si>
  <si>
    <t>CP03</t>
  </si>
  <si>
    <t>Ejecucion del Indicador: Evolución del número de tratados y acuerdos comerciales</t>
  </si>
  <si>
    <t>https://landing-test.vuce.gob.pe/olce-wp/indicador/evolucion-del-numero-de-tratados-y-acuerdos-comerciales/</t>
  </si>
  <si>
    <t xml:space="preserve"> - Familia: Flujos y Comercio Exterior
 - Indicador: Evolución del número de tratados y acuerdos comerciales
 - Pestaña "Gráficas"</t>
  </si>
  <si>
    <t xml:space="preserve"> - Familia: Flujos y Comercio Exterior
 - Indicador: Evolución del número de tratados y acuerdos comerciales
 - Pestaña "Tabla de datos"</t>
  </si>
  <si>
    <t xml:space="preserve"> - Familia: Flujos y Comercio Exterior
 - Indicador: Evolución del número de tratados y acuerdos comerciales
 - Pestaña "Ficha"</t>
  </si>
  <si>
    <t>PASO 01: Dar clic en la pestaña "Gráficas"</t>
  </si>
  <si>
    <t>El usuario accede al indicador Evolución del número de tratados y acuerdos comerciales, ubicado en la familia  "Flujos y Comercio Exterior"</t>
  </si>
  <si>
    <t>La información que el usuario visualiza en la pestaña "Gráficas" se encuentra conformada por la siguientes secciones:</t>
  </si>
  <si>
    <t>SECCIÓN 1:</t>
  </si>
  <si>
    <t xml:space="preserve">El usuario visualiza el nombre del indicador, la fuente y una sumilla
</t>
  </si>
  <si>
    <t>SECCIÓN 2:</t>
  </si>
  <si>
    <t>El usuario visualiza los filtros de búsqueda por año y métrica</t>
  </si>
  <si>
    <t>SECCIÓN 3:</t>
  </si>
  <si>
    <t>SECCIÓN 4:</t>
  </si>
  <si>
    <t>Barras</t>
  </si>
  <si>
    <t>Columnas</t>
  </si>
  <si>
    <t>Áreas</t>
  </si>
  <si>
    <t>Flujo Alternativo: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</si>
  <si>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"Imprimir" para de descargar la información que se visualiza del indicador</t>
    </r>
  </si>
  <si>
    <t>El portal realiza la descarga de archivo en PDF</t>
  </si>
  <si>
    <t>El usuario da clic sobre el archivo descargado y visualiza el PDF con la información que se visualiza del indicador</t>
  </si>
  <si>
    <r>
      <rPr>
        <b/>
        <sz val="11"/>
        <color theme="1"/>
        <rFont val="Calibri"/>
        <family val="2"/>
        <scheme val="minor"/>
      </rPr>
      <t xml:space="preserve">FA02: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el cuadro comparativo y ampliar la visualización</t>
    </r>
  </si>
  <si>
    <t>Escenario 1: El usuario da clic en el icono de las 3 líneas y selecciona "Ver en pantalla completa"</t>
  </si>
  <si>
    <t xml:space="preserve">El portal muestra en pantalla completa el cuadro comparativo </t>
  </si>
  <si>
    <t>Escenario 2: El usuario da clic en el icono de las 3 líneas y selecciona "Descargar imagen PNG"</t>
  </si>
  <si>
    <t>El portal realiza la descarga de archivo en PNG</t>
  </si>
  <si>
    <t>El usuario da clic sobre el archivo descargado y visualiza el cuadro comparativo en imagen</t>
  </si>
  <si>
    <t>Escenario 3: El usuario da clic en el icono de las 3 líneas y selecciona "Descargar imagen JPEG"</t>
  </si>
  <si>
    <t>El portal realiza la descarga de archivo en JPEG</t>
  </si>
  <si>
    <t>Escenario 4: El usuario da clic en el icono de las 3 líneas y selecciona "Descargar CSV"</t>
  </si>
  <si>
    <t>El portal realiza la descarga de archivo en CSV</t>
  </si>
  <si>
    <t>El usuario da clic sobre el archivo CSV descargado y visualiza la información de los valores mostrados según los filtros de frecuencia y métricas aplicados</t>
  </si>
  <si>
    <t>Escenario 5: El usuario da clic en el icono de las 3 líneas y selecciona "Descargar imagen XLS"</t>
  </si>
  <si>
    <t>El portal realiza la descarga de archivo en XLS</t>
  </si>
  <si>
    <t>El usuario da clic sobre el archivo XLS  descargado y visualiza la información de los valores mostrados según los filtros de frecuencia y métricas aplicados</t>
  </si>
  <si>
    <t>PASO 01: Dar clic en la pestaña "Tabla de datos"</t>
  </si>
  <si>
    <t>El usuario selecciona la pestaña Tabla de datos y visualiza la información del indicador</t>
  </si>
  <si>
    <t>La información que el usuario visualiza en la pestaña "Tabla de datos" se encuentra conformada por la siguientes secciones:</t>
  </si>
  <si>
    <t>El usuario visualiza los filtros de búsqueda por año y dimensiones según el indicador</t>
  </si>
  <si>
    <t>El usuario visualiza la tabla de datos con la información del indicador</t>
  </si>
  <si>
    <t>Flujo Alternativo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</si>
  <si>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la tabla de datos</t>
    </r>
  </si>
  <si>
    <t>Escenario 1: El usuario da clic en el icono de las 3 líneas y selecciona "Descargar CSV"</t>
  </si>
  <si>
    <t xml:space="preserve">El usuario da clic sobre el archivo CSV descargado y visualiza la información de los valores mostrados </t>
  </si>
  <si>
    <t xml:space="preserve">El usuario da clic sobre el archivo XLS  descargado y visualiza la información de los valores mostrados </t>
  </si>
  <si>
    <t>PASO 01: Dar clic en la pestaña "Ficha"</t>
  </si>
  <si>
    <t>El usuario selecciona la pestaña Ficha y visualiza la ficha del indicador</t>
  </si>
  <si>
    <t>La información que el usuario visualiza en la pestaña "Ficha" se encuentra conformada por la siguientes secciones:</t>
  </si>
  <si>
    <t>El usuario visualiza la información de la ficha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</si>
  <si>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"Descargar" para realizar la descarga de la ficha en PDF</t>
    </r>
  </si>
  <si>
    <t>El portal realiza la descarga de archivo</t>
  </si>
  <si>
    <t>El portal abre en una nueva pestaña la ficha descarga en PDF</t>
  </si>
  <si>
    <t xml:space="preserve">El usuario visualiza las gráficas lineales con sus valores de todos los años </t>
  </si>
  <si>
    <t>El usuario visualiza la gráfica comparativa del indicador, las cuales pueden ser visualizadas por Barras, Columnas, Anillos y Áreas</t>
  </si>
  <si>
    <t>Anillos</t>
  </si>
  <si>
    <t>Se muestra la vista previa del documento para imprimir</t>
  </si>
  <si>
    <t>Escenario 2: El usuario da clic en el icono de las 3 líneas y selecciona "Descargar imagen XLSX"</t>
  </si>
  <si>
    <t>El portal realiza la descarga de archivo en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</si>
</sst>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5" fillId="0" borderId="0" xfId="0" applyFont="1"/>
    <xf numFmtId="14" fontId="6" fillId="3" borderId="3" xfId="0" applyNumberFormat="1" applyFont="1" applyFill="1" applyBorder="1"/>
    <xf numFmtId="49" fontId="6" fillId="3" borderId="3" xfId="0" applyNumberFormat="1" applyFont="1" applyFill="1" applyBorder="1"/>
    <xf numFmtId="0" fontId="6" fillId="3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9" fillId="0" borderId="3" xfId="2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/>
    <xf numFmtId="0" fontId="20" fillId="2" borderId="7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12" fillId="4" borderId="3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0" fontId="10" fillId="0" borderId="0" xfId="4" applyFont="1"/>
    <xf numFmtId="0" fontId="1" fillId="0" borderId="0" xfId="4"/>
    <xf numFmtId="0" fontId="21" fillId="0" borderId="0" xfId="4" applyFont="1"/>
    <xf numFmtId="0" fontId="21" fillId="0" borderId="0" xfId="4" applyFont="1" applyAlignment="1">
      <alignment horizontal="right"/>
    </xf>
    <xf numFmtId="0" fontId="22" fillId="0" borderId="0" xfId="4" applyFont="1" applyAlignment="1">
      <alignment horizontal="left"/>
    </xf>
    <xf numFmtId="0" fontId="22" fillId="0" borderId="0" xfId="4" applyFont="1"/>
    <xf numFmtId="0" fontId="0" fillId="4" borderId="0" xfId="0" applyFill="1"/>
  </cellXfs>
  <cellStyles count="5">
    <cellStyle name="Hipervínculo" xfId="2" builtinId="8"/>
    <cellStyle name="Hipervínculo 2" xfId="3" xr:uid="{22D82ACA-2034-44CD-839A-A6A50CBE0C7E}"/>
    <cellStyle name="Hyperlink" xfId="1" xr:uid="{00000000-000B-0000-0000-000008000000}"/>
    <cellStyle name="Normal" xfId="0" builtinId="0"/>
    <cellStyle name="Normal 2" xfId="4" xr:uid="{FD60243C-C3DC-49B2-8069-FE781D9627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9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9.png"/><Relationship Id="rId1" Type="http://schemas.openxmlformats.org/officeDocument/2006/relationships/image" Target="../media/image37.png"/><Relationship Id="rId4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41.png"/><Relationship Id="rId7" Type="http://schemas.openxmlformats.org/officeDocument/2006/relationships/image" Target="../media/image43.png"/><Relationship Id="rId2" Type="http://schemas.openxmlformats.org/officeDocument/2006/relationships/image" Target="../media/image40.png"/><Relationship Id="rId1" Type="http://schemas.openxmlformats.org/officeDocument/2006/relationships/image" Target="../media/image9.png"/><Relationship Id="rId6" Type="http://schemas.openxmlformats.org/officeDocument/2006/relationships/image" Target="../media/image22.png"/><Relationship Id="rId5" Type="http://schemas.openxmlformats.org/officeDocument/2006/relationships/image" Target="../media/image42.png"/><Relationship Id="rId10" Type="http://schemas.openxmlformats.org/officeDocument/2006/relationships/image" Target="../media/image37.png"/><Relationship Id="rId4" Type="http://schemas.openxmlformats.org/officeDocument/2006/relationships/image" Target="../media/image14.png"/><Relationship Id="rId9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48FE27E-49AC-43A2-A3A7-4E9415774B46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436097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39561058-9D60-4A51-BED6-CAFDEBBE6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172</xdr:row>
      <xdr:rowOff>115957</xdr:rowOff>
    </xdr:from>
    <xdr:to>
      <xdr:col>10</xdr:col>
      <xdr:colOff>591821</xdr:colOff>
      <xdr:row>190</xdr:row>
      <xdr:rowOff>173934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7D48AE4-45B4-46B5-8AA9-342C4745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848" y="32881957"/>
          <a:ext cx="7424973" cy="3486977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274</xdr:row>
      <xdr:rowOff>66675</xdr:rowOff>
    </xdr:from>
    <xdr:to>
      <xdr:col>4</xdr:col>
      <xdr:colOff>66675</xdr:colOff>
      <xdr:row>281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DB89A2-4DBB-4C47-AF0C-3CA30BAE12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10" t="15915" r="4207" b="48276"/>
        <a:stretch/>
      </xdr:blipFill>
      <xdr:spPr bwMode="auto">
        <a:xfrm>
          <a:off x="1895475" y="45024675"/>
          <a:ext cx="12192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310</xdr:row>
      <xdr:rowOff>38100</xdr:rowOff>
    </xdr:from>
    <xdr:to>
      <xdr:col>4</xdr:col>
      <xdr:colOff>365604</xdr:colOff>
      <xdr:row>319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0E7CBFA-A90F-4187-A62F-03AD1D226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18" t="12864" r="4458" b="47627"/>
        <a:stretch/>
      </xdr:blipFill>
      <xdr:spPr bwMode="auto">
        <a:xfrm>
          <a:off x="1847849" y="51854100"/>
          <a:ext cx="156575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314324</xdr:colOff>
      <xdr:row>365</xdr:row>
      <xdr:rowOff>47625</xdr:rowOff>
    </xdr:from>
    <xdr:to>
      <xdr:col>4</xdr:col>
      <xdr:colOff>247649</xdr:colOff>
      <xdr:row>373</xdr:row>
      <xdr:rowOff>187499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B6902B-9E5A-4A48-860A-82678EF07D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94" t="16489" r="4445" b="44947"/>
        <a:stretch/>
      </xdr:blipFill>
      <xdr:spPr bwMode="auto">
        <a:xfrm>
          <a:off x="1838324" y="62341125"/>
          <a:ext cx="1457325" cy="166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390524</xdr:colOff>
      <xdr:row>418</xdr:row>
      <xdr:rowOff>95249</xdr:rowOff>
    </xdr:from>
    <xdr:to>
      <xdr:col>4</xdr:col>
      <xdr:colOff>411579</xdr:colOff>
      <xdr:row>427</xdr:row>
      <xdr:rowOff>133350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FCD44A-9A6A-4AA0-8A70-F3C6CDFD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42" t="13793" r="3994" b="45889"/>
        <a:stretch/>
      </xdr:blipFill>
      <xdr:spPr bwMode="auto">
        <a:xfrm>
          <a:off x="1914524" y="72485249"/>
          <a:ext cx="1545055" cy="1752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161924</xdr:colOff>
      <xdr:row>473</xdr:row>
      <xdr:rowOff>66675</xdr:rowOff>
    </xdr:from>
    <xdr:to>
      <xdr:col>4</xdr:col>
      <xdr:colOff>185047</xdr:colOff>
      <xdr:row>482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9FEB67B-E215-4F34-8A93-A6D9BF4761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55" t="14754" r="3966" b="46130"/>
        <a:stretch/>
      </xdr:blipFill>
      <xdr:spPr bwMode="auto">
        <a:xfrm>
          <a:off x="1685924" y="82934175"/>
          <a:ext cx="1547123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231</xdr:row>
      <xdr:rowOff>171450</xdr:rowOff>
    </xdr:from>
    <xdr:to>
      <xdr:col>5</xdr:col>
      <xdr:colOff>286206</xdr:colOff>
      <xdr:row>238</xdr:row>
      <xdr:rowOff>162110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7AF7285-24C4-4DBE-B556-F65F55FB9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36937950"/>
          <a:ext cx="3267531" cy="1324160"/>
        </a:xfrm>
        <a:prstGeom prst="rect">
          <a:avLst/>
        </a:prstGeom>
      </xdr:spPr>
    </xdr:pic>
    <xdr:clientData/>
  </xdr:twoCellAnchor>
  <xdr:twoCellAnchor>
    <xdr:from>
      <xdr:col>10</xdr:col>
      <xdr:colOff>419100</xdr:colOff>
      <xdr:row>179</xdr:row>
      <xdr:rowOff>161925</xdr:rowOff>
    </xdr:from>
    <xdr:to>
      <xdr:col>11</xdr:col>
      <xdr:colOff>209550</xdr:colOff>
      <xdr:row>184</xdr:row>
      <xdr:rowOff>66675</xdr:rowOff>
    </xdr:to>
    <xdr:sp macro="" textlink="">
      <xdr:nvSpPr>
        <xdr:cNvPr id="26" name="Flecha derecha 28">
          <a:extLst>
            <a:ext uri="{FF2B5EF4-FFF2-40B4-BE49-F238E27FC236}">
              <a16:creationId xmlns:a16="http://schemas.microsoft.com/office/drawing/2014/main" id="{41D4602B-E426-4198-A83B-5AFE588295D8}"/>
            </a:ext>
          </a:extLst>
        </xdr:cNvPr>
        <xdr:cNvSpPr/>
      </xdr:nvSpPr>
      <xdr:spPr>
        <a:xfrm rot="14029950">
          <a:off x="7886700" y="34413825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8283</xdr:colOff>
      <xdr:row>10</xdr:row>
      <xdr:rowOff>66260</xdr:rowOff>
    </xdr:from>
    <xdr:to>
      <xdr:col>9</xdr:col>
      <xdr:colOff>662608</xdr:colOff>
      <xdr:row>15</xdr:row>
      <xdr:rowOff>14615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D9F5E68-987F-4308-8573-6AEF2721D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0283" y="1971260"/>
          <a:ext cx="6750325" cy="900855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21</xdr:row>
      <xdr:rowOff>165652</xdr:rowOff>
    </xdr:from>
    <xdr:to>
      <xdr:col>7</xdr:col>
      <xdr:colOff>149087</xdr:colOff>
      <xdr:row>25</xdr:row>
      <xdr:rowOff>160335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8801CF9-65CF-4BC9-961A-42AB8C2E9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5130" y="4166152"/>
          <a:ext cx="4687957" cy="756683"/>
        </a:xfrm>
        <a:prstGeom prst="rect">
          <a:avLst/>
        </a:prstGeom>
      </xdr:spPr>
    </xdr:pic>
    <xdr:clientData/>
  </xdr:twoCellAnchor>
  <xdr:twoCellAnchor editAs="oneCell">
    <xdr:from>
      <xdr:col>1</xdr:col>
      <xdr:colOff>8283</xdr:colOff>
      <xdr:row>26</xdr:row>
      <xdr:rowOff>149086</xdr:rowOff>
    </xdr:from>
    <xdr:to>
      <xdr:col>7</xdr:col>
      <xdr:colOff>231913</xdr:colOff>
      <xdr:row>35</xdr:row>
      <xdr:rowOff>62141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9F95D4B-190B-4ADD-AC2B-57EEB915B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0283" y="5102086"/>
          <a:ext cx="4795630" cy="16275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8</xdr:col>
      <xdr:colOff>655441</xdr:colOff>
      <xdr:row>54</xdr:row>
      <xdr:rowOff>49696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A0FEBDC-5CCB-4D89-A2B2-441E7555E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7810500"/>
          <a:ext cx="5989441" cy="2526196"/>
        </a:xfrm>
        <a:prstGeom prst="rect">
          <a:avLst/>
        </a:prstGeom>
      </xdr:spPr>
    </xdr:pic>
    <xdr:clientData/>
  </xdr:twoCellAnchor>
  <xdr:twoCellAnchor editAs="oneCell">
    <xdr:from>
      <xdr:col>0</xdr:col>
      <xdr:colOff>753717</xdr:colOff>
      <xdr:row>55</xdr:row>
      <xdr:rowOff>16565</xdr:rowOff>
    </xdr:from>
    <xdr:to>
      <xdr:col>8</xdr:col>
      <xdr:colOff>662608</xdr:colOff>
      <xdr:row>68</xdr:row>
      <xdr:rowOff>68730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5B1F60A0-25DD-41F7-84E3-A6357976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3717" y="10494065"/>
          <a:ext cx="6004891" cy="2528665"/>
        </a:xfrm>
        <a:prstGeom prst="rect">
          <a:avLst/>
        </a:prstGeom>
      </xdr:spPr>
    </xdr:pic>
    <xdr:clientData/>
  </xdr:twoCellAnchor>
  <xdr:twoCellAnchor editAs="oneCell">
    <xdr:from>
      <xdr:col>1</xdr:col>
      <xdr:colOff>41413</xdr:colOff>
      <xdr:row>78</xdr:row>
      <xdr:rowOff>1643</xdr:rowOff>
    </xdr:from>
    <xdr:to>
      <xdr:col>11</xdr:col>
      <xdr:colOff>399167</xdr:colOff>
      <xdr:row>96</xdr:row>
      <xdr:rowOff>1100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97902FA-E2D5-441C-8CD5-13CFF9102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3413" y="14860643"/>
          <a:ext cx="7977754" cy="34284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11</xdr:col>
      <xdr:colOff>496957</xdr:colOff>
      <xdr:row>119</xdr:row>
      <xdr:rowOff>23125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B3B42E7-193D-4FE5-B6D5-A57FDC09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0" y="19240500"/>
          <a:ext cx="8116957" cy="3452125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</xdr:colOff>
      <xdr:row>123</xdr:row>
      <xdr:rowOff>57978</xdr:rowOff>
    </xdr:from>
    <xdr:to>
      <xdr:col>10</xdr:col>
      <xdr:colOff>447262</xdr:colOff>
      <xdr:row>144</xdr:row>
      <xdr:rowOff>94738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908809D-D3EF-4092-94E1-3DF6FFC04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6848" y="23489478"/>
          <a:ext cx="7280414" cy="40372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147</xdr:row>
      <xdr:rowOff>0</xdr:rowOff>
    </xdr:from>
    <xdr:to>
      <xdr:col>11</xdr:col>
      <xdr:colOff>107675</xdr:colOff>
      <xdr:row>164</xdr:row>
      <xdr:rowOff>96527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362A649-0686-445B-8818-D4C40CDA5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2001" y="28003500"/>
          <a:ext cx="7727674" cy="3335027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</xdr:colOff>
      <xdr:row>194</xdr:row>
      <xdr:rowOff>182217</xdr:rowOff>
    </xdr:from>
    <xdr:to>
      <xdr:col>13</xdr:col>
      <xdr:colOff>223783</xdr:colOff>
      <xdr:row>227</xdr:row>
      <xdr:rowOff>91108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6BD04079-17E3-4520-9C64-7537A2CCD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86848" y="37139217"/>
          <a:ext cx="9342935" cy="6195391"/>
        </a:xfrm>
        <a:prstGeom prst="rect">
          <a:avLst/>
        </a:prstGeom>
      </xdr:spPr>
    </xdr:pic>
    <xdr:clientData/>
  </xdr:twoCellAnchor>
  <xdr:twoCellAnchor editAs="oneCell">
    <xdr:from>
      <xdr:col>0</xdr:col>
      <xdr:colOff>682865</xdr:colOff>
      <xdr:row>241</xdr:row>
      <xdr:rowOff>174397</xdr:rowOff>
    </xdr:from>
    <xdr:to>
      <xdr:col>9</xdr:col>
      <xdr:colOff>10801</xdr:colOff>
      <xdr:row>268</xdr:row>
      <xdr:rowOff>82826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534A177-48B7-4C63-8EF8-F2ADBF610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2865" y="46084897"/>
          <a:ext cx="6185936" cy="5051929"/>
        </a:xfrm>
        <a:prstGeom prst="rect">
          <a:avLst/>
        </a:prstGeom>
      </xdr:spPr>
    </xdr:pic>
    <xdr:clientData/>
  </xdr:twoCellAnchor>
  <xdr:twoCellAnchor editAs="oneCell">
    <xdr:from>
      <xdr:col>1</xdr:col>
      <xdr:colOff>22089</xdr:colOff>
      <xdr:row>285</xdr:row>
      <xdr:rowOff>24849</xdr:rowOff>
    </xdr:from>
    <xdr:to>
      <xdr:col>10</xdr:col>
      <xdr:colOff>563217</xdr:colOff>
      <xdr:row>306</xdr:row>
      <xdr:rowOff>186359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86E26E8-48BA-477C-979B-916037A77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4089" y="54317349"/>
          <a:ext cx="7399128" cy="4162010"/>
        </a:xfrm>
        <a:prstGeom prst="rect">
          <a:avLst/>
        </a:prstGeom>
      </xdr:spPr>
    </xdr:pic>
    <xdr:clientData/>
  </xdr:twoCellAnchor>
  <xdr:twoCellAnchor editAs="oneCell">
    <xdr:from>
      <xdr:col>1</xdr:col>
      <xdr:colOff>505239</xdr:colOff>
      <xdr:row>324</xdr:row>
      <xdr:rowOff>24848</xdr:rowOff>
    </xdr:from>
    <xdr:to>
      <xdr:col>7</xdr:col>
      <xdr:colOff>86039</xdr:colOff>
      <xdr:row>330</xdr:row>
      <xdr:rowOff>107674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F1DC2E14-24FA-4F1E-8AE0-3ED63D72B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7239" y="61746848"/>
          <a:ext cx="4152800" cy="1225826"/>
        </a:xfrm>
        <a:prstGeom prst="rect">
          <a:avLst/>
        </a:prstGeom>
      </xdr:spPr>
    </xdr:pic>
    <xdr:clientData/>
  </xdr:twoCellAnchor>
  <xdr:twoCellAnchor editAs="oneCell">
    <xdr:from>
      <xdr:col>1</xdr:col>
      <xdr:colOff>83027</xdr:colOff>
      <xdr:row>334</xdr:row>
      <xdr:rowOff>103909</xdr:rowOff>
    </xdr:from>
    <xdr:to>
      <xdr:col>12</xdr:col>
      <xdr:colOff>173182</xdr:colOff>
      <xdr:row>361</xdr:row>
      <xdr:rowOff>7996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79CA49B-5C86-4AD5-BA45-2807B9B6B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45027" y="63730909"/>
          <a:ext cx="8472155" cy="50475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377</xdr:row>
      <xdr:rowOff>40820</xdr:rowOff>
    </xdr:from>
    <xdr:to>
      <xdr:col>6</xdr:col>
      <xdr:colOff>422681</xdr:colOff>
      <xdr:row>383</xdr:row>
      <xdr:rowOff>27213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95B1432B-1579-41A8-8CEF-D2B996ED6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47750" y="71859320"/>
          <a:ext cx="3946931" cy="1129393"/>
        </a:xfrm>
        <a:prstGeom prst="rect">
          <a:avLst/>
        </a:prstGeom>
      </xdr:spPr>
    </xdr:pic>
    <xdr:clientData/>
  </xdr:twoCellAnchor>
  <xdr:twoCellAnchor editAs="oneCell">
    <xdr:from>
      <xdr:col>1</xdr:col>
      <xdr:colOff>52516</xdr:colOff>
      <xdr:row>388</xdr:row>
      <xdr:rowOff>58259</xdr:rowOff>
    </xdr:from>
    <xdr:to>
      <xdr:col>12</xdr:col>
      <xdr:colOff>13607</xdr:colOff>
      <xdr:row>414</xdr:row>
      <xdr:rowOff>94131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F740168D-32EF-4509-82F9-3337318B6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14516" y="73972259"/>
          <a:ext cx="8343091" cy="4988872"/>
        </a:xfrm>
        <a:prstGeom prst="rect">
          <a:avLst/>
        </a:prstGeom>
      </xdr:spPr>
    </xdr:pic>
    <xdr:clientData/>
  </xdr:twoCellAnchor>
  <xdr:twoCellAnchor editAs="oneCell">
    <xdr:from>
      <xdr:col>1</xdr:col>
      <xdr:colOff>625928</xdr:colOff>
      <xdr:row>432</xdr:row>
      <xdr:rowOff>54428</xdr:rowOff>
    </xdr:from>
    <xdr:to>
      <xdr:col>7</xdr:col>
      <xdr:colOff>434605</xdr:colOff>
      <xdr:row>439</xdr:row>
      <xdr:rowOff>27214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A27AB111-CCD0-493F-B7F3-0E5B1D2F7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87928" y="82350428"/>
          <a:ext cx="4380677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8</xdr:col>
      <xdr:colOff>649335</xdr:colOff>
      <xdr:row>469</xdr:row>
      <xdr:rowOff>176893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CCEEF98E-6181-4582-82E9-BA79CBD3B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000" y="84582000"/>
          <a:ext cx="5983335" cy="4939393"/>
        </a:xfrm>
        <a:prstGeom prst="rect">
          <a:avLst/>
        </a:prstGeom>
      </xdr:spPr>
    </xdr:pic>
    <xdr:clientData/>
  </xdr:twoCellAnchor>
  <xdr:twoCellAnchor editAs="oneCell">
    <xdr:from>
      <xdr:col>1</xdr:col>
      <xdr:colOff>693964</xdr:colOff>
      <xdr:row>487</xdr:row>
      <xdr:rowOff>68035</xdr:rowOff>
    </xdr:from>
    <xdr:to>
      <xdr:col>7</xdr:col>
      <xdr:colOff>244928</xdr:colOff>
      <xdr:row>494</xdr:row>
      <xdr:rowOff>34569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B3BC651A-2EDF-48BD-8578-646A58FC9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55964" y="92841535"/>
          <a:ext cx="4122964" cy="130003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68036</xdr:colOff>
      <xdr:row>499</xdr:row>
      <xdr:rowOff>68966</xdr:rowOff>
    </xdr:from>
    <xdr:to>
      <xdr:col>14</xdr:col>
      <xdr:colOff>176893</xdr:colOff>
      <xdr:row>536</xdr:row>
      <xdr:rowOff>108859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B728FE60-EAE6-461B-987D-EF3885258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30036" y="95128466"/>
          <a:ext cx="10014857" cy="70883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47625</xdr:rowOff>
    </xdr:from>
    <xdr:to>
      <xdr:col>10</xdr:col>
      <xdr:colOff>571500</xdr:colOff>
      <xdr:row>15</xdr:row>
      <xdr:rowOff>81534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905AF37-5F4B-4AA7-AA4A-3D90240D0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952625"/>
          <a:ext cx="7391400" cy="9864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180975</xdr:rowOff>
    </xdr:from>
    <xdr:to>
      <xdr:col>7</xdr:col>
      <xdr:colOff>227942</xdr:colOff>
      <xdr:row>25</xdr:row>
      <xdr:rowOff>156760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38FF9C4-969C-4897-8466-9681703B9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181475"/>
          <a:ext cx="4799942" cy="7377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26</xdr:row>
      <xdr:rowOff>76200</xdr:rowOff>
    </xdr:from>
    <xdr:to>
      <xdr:col>7</xdr:col>
      <xdr:colOff>285750</xdr:colOff>
      <xdr:row>39</xdr:row>
      <xdr:rowOff>168959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1306BA7-92FB-4C9A-86CB-E34AB3DD6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5029200"/>
          <a:ext cx="4829175" cy="25692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10</xdr:col>
      <xdr:colOff>152400</xdr:colOff>
      <xdr:row>69</xdr:row>
      <xdr:rowOff>121621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CAB7BBB-102E-4E86-8510-D0C7504F7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763000"/>
          <a:ext cx="7010400" cy="450312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77</xdr:row>
      <xdr:rowOff>9526</xdr:rowOff>
    </xdr:from>
    <xdr:to>
      <xdr:col>11</xdr:col>
      <xdr:colOff>66675</xdr:colOff>
      <xdr:row>98</xdr:row>
      <xdr:rowOff>97070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C993521-B196-4C5C-A5D6-A06FF7DB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050" y="14678026"/>
          <a:ext cx="7667625" cy="408804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102</xdr:row>
      <xdr:rowOff>47625</xdr:rowOff>
    </xdr:from>
    <xdr:to>
      <xdr:col>6</xdr:col>
      <xdr:colOff>609600</xdr:colOff>
      <xdr:row>108</xdr:row>
      <xdr:rowOff>112544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AE6B982-92C5-4BE6-9CAD-3C597665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19478625"/>
          <a:ext cx="4038600" cy="1207919"/>
        </a:xfrm>
        <a:prstGeom prst="rect">
          <a:avLst/>
        </a:prstGeom>
      </xdr:spPr>
    </xdr:pic>
    <xdr:clientData/>
  </xdr:twoCellAnchor>
  <xdr:twoCellAnchor editAs="oneCell">
    <xdr:from>
      <xdr:col>1</xdr:col>
      <xdr:colOff>11743</xdr:colOff>
      <xdr:row>114</xdr:row>
      <xdr:rowOff>28574</xdr:rowOff>
    </xdr:from>
    <xdr:to>
      <xdr:col>11</xdr:col>
      <xdr:colOff>714375</xdr:colOff>
      <xdr:row>143</xdr:row>
      <xdr:rowOff>10819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BD625AB-520A-4740-A382-1E06A7E48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743" y="21745574"/>
          <a:ext cx="8322632" cy="5506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11</xdr:col>
      <xdr:colOff>47625</xdr:colOff>
      <xdr:row>167</xdr:row>
      <xdr:rowOff>87544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299007D-C7A4-4FA0-816A-0CBEB7078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813000"/>
          <a:ext cx="7667625" cy="4088044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172</xdr:row>
      <xdr:rowOff>38100</xdr:rowOff>
    </xdr:from>
    <xdr:to>
      <xdr:col>6</xdr:col>
      <xdr:colOff>209550</xdr:colOff>
      <xdr:row>178</xdr:row>
      <xdr:rowOff>19853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05C66EC-5E7E-4354-B003-E94C0577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9650" y="32804100"/>
          <a:ext cx="3771900" cy="11247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</xdr:rowOff>
    </xdr:from>
    <xdr:to>
      <xdr:col>11</xdr:col>
      <xdr:colOff>627657</xdr:colOff>
      <xdr:row>212</xdr:row>
      <xdr:rowOff>17319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A820CDA-AA88-4423-BECD-81516B3C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34861501"/>
          <a:ext cx="8247657" cy="55418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10</xdr:col>
      <xdr:colOff>95043</xdr:colOff>
      <xdr:row>83</xdr:row>
      <xdr:rowOff>57150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88E1ADD-6E66-4C98-AF47-58337C26E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668000"/>
          <a:ext cx="6953043" cy="5200650"/>
        </a:xfrm>
        <a:prstGeom prst="rect">
          <a:avLst/>
        </a:prstGeom>
      </xdr:spPr>
    </xdr:pic>
    <xdr:clientData/>
  </xdr:twoCellAnchor>
  <xdr:twoCellAnchor>
    <xdr:from>
      <xdr:col>9</xdr:col>
      <xdr:colOff>371475</xdr:colOff>
      <xdr:row>69</xdr:row>
      <xdr:rowOff>1</xdr:rowOff>
    </xdr:from>
    <xdr:to>
      <xdr:col>10</xdr:col>
      <xdr:colOff>161925</xdr:colOff>
      <xdr:row>73</xdr:row>
      <xdr:rowOff>95251</xdr:rowOff>
    </xdr:to>
    <xdr:sp macro="" textlink="">
      <xdr:nvSpPr>
        <xdr:cNvPr id="5" name="Flecha derecha 10">
          <a:extLst>
            <a:ext uri="{FF2B5EF4-FFF2-40B4-BE49-F238E27FC236}">
              <a16:creationId xmlns:a16="http://schemas.microsoft.com/office/drawing/2014/main" id="{FAB3D1F8-878D-4687-AD28-870ECB58F27F}"/>
            </a:ext>
          </a:extLst>
        </xdr:cNvPr>
        <xdr:cNvSpPr/>
      </xdr:nvSpPr>
      <xdr:spPr>
        <a:xfrm rot="14029950">
          <a:off x="7077075" y="13296901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57150</xdr:colOff>
      <xdr:row>10</xdr:row>
      <xdr:rowOff>85725</xdr:rowOff>
    </xdr:from>
    <xdr:to>
      <xdr:col>10</xdr:col>
      <xdr:colOff>590550</xdr:colOff>
      <xdr:row>15</xdr:row>
      <xdr:rowOff>119634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8DFA960-42BD-405A-8E29-81EE9E37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1990725"/>
          <a:ext cx="7391400" cy="986409"/>
        </a:xfrm>
        <a:prstGeom prst="rect">
          <a:avLst/>
        </a:prstGeom>
      </xdr:spPr>
    </xdr:pic>
    <xdr:clientData/>
  </xdr:twoCellAnchor>
  <xdr:twoCellAnchor editAs="oneCell">
    <xdr:from>
      <xdr:col>1</xdr:col>
      <xdr:colOff>17808</xdr:colOff>
      <xdr:row>21</xdr:row>
      <xdr:rowOff>152399</xdr:rowOff>
    </xdr:from>
    <xdr:to>
      <xdr:col>10</xdr:col>
      <xdr:colOff>533400</xdr:colOff>
      <xdr:row>50</xdr:row>
      <xdr:rowOff>143106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646C391-8206-4D51-85F6-683276EA5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808" y="4152899"/>
          <a:ext cx="7373592" cy="551520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87</xdr:row>
      <xdr:rowOff>95250</xdr:rowOff>
    </xdr:from>
    <xdr:to>
      <xdr:col>6</xdr:col>
      <xdr:colOff>198259</xdr:colOff>
      <xdr:row>92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4181A78-F999-42FD-AB25-0F8F00EBA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" y="16668750"/>
          <a:ext cx="3951109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742951</xdr:colOff>
      <xdr:row>96</xdr:row>
      <xdr:rowOff>171450</xdr:rowOff>
    </xdr:from>
    <xdr:to>
      <xdr:col>10</xdr:col>
      <xdr:colOff>66675</xdr:colOff>
      <xdr:row>118</xdr:row>
      <xdr:rowOff>161468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5EEC52E-8441-4F44-AAE6-0FE079DF2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1" y="18459450"/>
          <a:ext cx="6943724" cy="41810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11</xdr:row>
      <xdr:rowOff>66674</xdr:rowOff>
    </xdr:from>
    <xdr:to>
      <xdr:col>19</xdr:col>
      <xdr:colOff>483261</xdr:colOff>
      <xdr:row>16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5B6BED-9F60-4CA1-8ACA-3EC8831C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2162174"/>
          <a:ext cx="8065161" cy="10763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</xdr:row>
      <xdr:rowOff>28575</xdr:rowOff>
    </xdr:from>
    <xdr:to>
      <xdr:col>18</xdr:col>
      <xdr:colOff>485775</xdr:colOff>
      <xdr:row>8</xdr:row>
      <xdr:rowOff>115135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174BD8-42F8-449F-A730-B11D490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409575"/>
          <a:ext cx="7267575" cy="122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364050</xdr:colOff>
      <xdr:row>19</xdr:row>
      <xdr:rowOff>18312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C1F1FB-BDAD-412B-9245-B58B8D72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460050" cy="36378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26</xdr:row>
      <xdr:rowOff>78719</xdr:rowOff>
    </xdr:from>
    <xdr:to>
      <xdr:col>20</xdr:col>
      <xdr:colOff>674978</xdr:colOff>
      <xdr:row>44</xdr:row>
      <xdr:rowOff>189943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736B39-6FF0-4A81-A92A-5027ED92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7150" y="5031719"/>
          <a:ext cx="8237828" cy="354022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25</xdr:row>
      <xdr:rowOff>76200</xdr:rowOff>
    </xdr:from>
    <xdr:to>
      <xdr:col>9</xdr:col>
      <xdr:colOff>295275</xdr:colOff>
      <xdr:row>48</xdr:row>
      <xdr:rowOff>110155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3B4F87C-DFD1-4C04-B598-24A325776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" y="4838700"/>
          <a:ext cx="7067550" cy="4415455"/>
        </a:xfrm>
        <a:prstGeom prst="rect">
          <a:avLst/>
        </a:prstGeom>
      </xdr:spPr>
    </xdr:pic>
    <xdr:clientData/>
  </xdr:twoCellAnchor>
  <xdr:twoCellAnchor editAs="oneCell">
    <xdr:from>
      <xdr:col>0</xdr:col>
      <xdr:colOff>460142</xdr:colOff>
      <xdr:row>51</xdr:row>
      <xdr:rowOff>123825</xdr:rowOff>
    </xdr:from>
    <xdr:to>
      <xdr:col>11</xdr:col>
      <xdr:colOff>245786</xdr:colOff>
      <xdr:row>77</xdr:row>
      <xdr:rowOff>36988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895C49D-042D-4557-A2FC-AC49C35D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0142" y="9839325"/>
          <a:ext cx="8167644" cy="4866163"/>
        </a:xfrm>
        <a:prstGeom prst="rect">
          <a:avLst/>
        </a:prstGeom>
      </xdr:spPr>
    </xdr:pic>
    <xdr:clientData/>
  </xdr:twoCellAnchor>
  <xdr:twoCellAnchor editAs="oneCell">
    <xdr:from>
      <xdr:col>11</xdr:col>
      <xdr:colOff>619125</xdr:colOff>
      <xdr:row>51</xdr:row>
      <xdr:rowOff>76200</xdr:rowOff>
    </xdr:from>
    <xdr:to>
      <xdr:col>21</xdr:col>
      <xdr:colOff>648876</xdr:colOff>
      <xdr:row>78</xdr:row>
      <xdr:rowOff>123825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C7F312-51B6-4765-A494-BA7BB49D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01125" y="9791700"/>
          <a:ext cx="7649751" cy="519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142875</xdr:rowOff>
    </xdr:from>
    <xdr:to>
      <xdr:col>9</xdr:col>
      <xdr:colOff>285750</xdr:colOff>
      <xdr:row>105</xdr:row>
      <xdr:rowOff>92034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3A6D893-13BA-4E7B-A4C4-2B58FF94D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5763875"/>
          <a:ext cx="6381750" cy="4330659"/>
        </a:xfrm>
        <a:prstGeom prst="rect">
          <a:avLst/>
        </a:prstGeom>
      </xdr:spPr>
    </xdr:pic>
    <xdr:clientData/>
  </xdr:twoCellAnchor>
  <xdr:twoCellAnchor editAs="oneCell">
    <xdr:from>
      <xdr:col>9</xdr:col>
      <xdr:colOff>643767</xdr:colOff>
      <xdr:row>81</xdr:row>
      <xdr:rowOff>171450</xdr:rowOff>
    </xdr:from>
    <xdr:to>
      <xdr:col>19</xdr:col>
      <xdr:colOff>731552</xdr:colOff>
      <xdr:row>106</xdr:row>
      <xdr:rowOff>17931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A9B8B83-E178-40EB-8D88-B9B1BE08B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01767" y="15601950"/>
          <a:ext cx="7707785" cy="4608981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114</xdr:row>
      <xdr:rowOff>85725</xdr:rowOff>
    </xdr:from>
    <xdr:to>
      <xdr:col>22</xdr:col>
      <xdr:colOff>713246</xdr:colOff>
      <xdr:row>134</xdr:row>
      <xdr:rowOff>56677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AF475D5-0655-44CE-B371-F551E2637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48675" y="21802725"/>
          <a:ext cx="9028571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111</xdr:row>
      <xdr:rowOff>123825</xdr:rowOff>
    </xdr:from>
    <xdr:to>
      <xdr:col>10</xdr:col>
      <xdr:colOff>304593</xdr:colOff>
      <xdr:row>138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65301F2-C2E7-4D48-BBE0-755C551F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1550" y="21269325"/>
          <a:ext cx="6953043" cy="5200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izados/IPS%20-%20%5bOLCE%5d%20-%20%5b5.2%20Empresas%20que%20miden%20su%20huella%20de%20carbono%20del%20sector%20log&#237;stica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DATOS"/>
      <sheetName val="CP01"/>
      <sheetName val="CP02"/>
      <sheetName val="CP03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anding-test.vuce.gob.pe/olce-wp/indicador/evolucion-del-numero-de-tratados-y-acuerdos-comerciales/" TargetMode="External"/><Relationship Id="rId2" Type="http://schemas.openxmlformats.org/officeDocument/2006/relationships/hyperlink" Target="https://landing-test.vuce.gob.pe/olce-wp/indicador/evolucion-del-numero-de-tratados-y-acuerdos-comerciales/" TargetMode="External"/><Relationship Id="rId1" Type="http://schemas.openxmlformats.org/officeDocument/2006/relationships/hyperlink" Target="https://landing-test.vuce.gob.pe/olce-wp/indicador/evolucion-del-numero-de-tratados-y-acuerdos-comerciales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8651-9703-4144-8637-65F44B649D5E}">
  <dimension ref="A3:H998"/>
  <sheetViews>
    <sheetView topLeftCell="A4" zoomScale="85" zoomScaleNormal="85" workbookViewId="0">
      <selection activeCell="E26" sqref="E26"/>
    </sheetView>
  </sheetViews>
  <sheetFormatPr baseColWidth="10" defaultColWidth="14.42578125" defaultRowHeight="15" customHeight="1" x14ac:dyDescent="0.25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 x14ac:dyDescent="0.25">
      <c r="E3" s="26" t="s">
        <v>18</v>
      </c>
      <c r="F3" s="26"/>
      <c r="G3" s="26"/>
    </row>
    <row r="4" spans="2:7" ht="15" customHeight="1" x14ac:dyDescent="0.25">
      <c r="E4" s="26"/>
      <c r="F4" s="26"/>
      <c r="G4" s="26"/>
    </row>
    <row r="8" spans="2:7" ht="15" customHeight="1" x14ac:dyDescent="0.25">
      <c r="C8" s="24" t="s">
        <v>19</v>
      </c>
      <c r="D8" s="24" t="s">
        <v>20</v>
      </c>
      <c r="E8" s="28" t="s">
        <v>21</v>
      </c>
      <c r="F8" s="28"/>
      <c r="G8" s="24" t="s">
        <v>22</v>
      </c>
    </row>
    <row r="9" spans="2:7" s="34" customFormat="1" ht="25.9" customHeight="1" x14ac:dyDescent="0.25">
      <c r="C9" s="35" t="s">
        <v>32</v>
      </c>
      <c r="D9" s="36" t="s">
        <v>23</v>
      </c>
      <c r="E9" s="27" t="s">
        <v>40</v>
      </c>
      <c r="F9" s="27"/>
      <c r="G9" s="23" t="s">
        <v>33</v>
      </c>
    </row>
    <row r="10" spans="2:7" ht="15" customHeight="1" x14ac:dyDescent="0.25">
      <c r="C10" s="2"/>
      <c r="D10" s="3"/>
      <c r="E10" s="25"/>
      <c r="F10" s="25"/>
      <c r="G10" s="4"/>
    </row>
    <row r="11" spans="2:7" ht="15" customHeight="1" x14ac:dyDescent="0.25">
      <c r="C11" s="2"/>
      <c r="D11" s="3"/>
      <c r="E11" s="25"/>
      <c r="F11" s="25"/>
      <c r="G11" s="4"/>
    </row>
    <row r="12" spans="2:7" ht="15" customHeight="1" x14ac:dyDescent="0.25">
      <c r="C12" s="2"/>
      <c r="D12" s="3"/>
      <c r="E12" s="25"/>
      <c r="F12" s="25"/>
      <c r="G12" s="4"/>
    </row>
    <row r="13" spans="2:7" ht="15" customHeight="1" x14ac:dyDescent="0.25">
      <c r="C13" s="2"/>
      <c r="D13" s="3"/>
      <c r="E13" s="25"/>
      <c r="F13" s="25"/>
      <c r="G13" s="4"/>
    </row>
    <row r="16" spans="2:7" ht="15" customHeight="1" x14ac:dyDescent="0.25">
      <c r="B16" s="17" t="s">
        <v>24</v>
      </c>
    </row>
    <row r="17" spans="1:8" ht="15" customHeight="1" x14ac:dyDescent="0.25">
      <c r="B17" s="31" t="s">
        <v>25</v>
      </c>
      <c r="C17" s="31"/>
      <c r="D17" s="18" t="s">
        <v>26</v>
      </c>
    </row>
    <row r="18" spans="1:8" ht="15" customHeight="1" x14ac:dyDescent="0.25">
      <c r="B18" s="29" t="s">
        <v>27</v>
      </c>
      <c r="C18" s="30"/>
      <c r="D18" s="19">
        <f>COUNTIF($G:$G,"CONFORME")</f>
        <v>0</v>
      </c>
    </row>
    <row r="19" spans="1:8" ht="15" customHeight="1" x14ac:dyDescent="0.25">
      <c r="B19" s="29" t="s">
        <v>28</v>
      </c>
      <c r="C19" s="30"/>
      <c r="D19" s="19">
        <f>COUNTIF($G:$G,"NO CONFORME")</f>
        <v>3</v>
      </c>
    </row>
    <row r="20" spans="1:8" ht="15" customHeight="1" x14ac:dyDescent="0.25">
      <c r="B20" s="29" t="s">
        <v>29</v>
      </c>
      <c r="C20" s="30"/>
      <c r="D20" s="19">
        <f>COUNTIF($G:$G,"NO APLICA")</f>
        <v>0</v>
      </c>
    </row>
    <row r="21" spans="1:8" ht="15" customHeight="1" x14ac:dyDescent="0.25">
      <c r="B21" s="29" t="s">
        <v>30</v>
      </c>
      <c r="C21" s="30"/>
      <c r="D21" s="19">
        <f>COUNTIF($G:$G,"PENDIENTE")</f>
        <v>0</v>
      </c>
    </row>
    <row r="22" spans="1:8" ht="15" customHeight="1" x14ac:dyDescent="0.25">
      <c r="B22" s="29" t="s">
        <v>31</v>
      </c>
      <c r="C22" s="30"/>
      <c r="D22" s="19">
        <f>SUM(D18:F21)</f>
        <v>3</v>
      </c>
    </row>
    <row r="25" spans="1:8" ht="37.9" customHeight="1" x14ac:dyDescent="0.25"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1:8" ht="66.75" customHeight="1" x14ac:dyDescent="0.25">
      <c r="B26" s="22" t="s">
        <v>34</v>
      </c>
      <c r="C26" s="32" t="s">
        <v>35</v>
      </c>
      <c r="D26" s="6" t="s">
        <v>36</v>
      </c>
      <c r="E26" s="7" t="s">
        <v>42</v>
      </c>
      <c r="F26" s="8" t="s">
        <v>41</v>
      </c>
      <c r="G26" s="9" t="s">
        <v>15</v>
      </c>
      <c r="H26" s="33" t="s">
        <v>37</v>
      </c>
    </row>
    <row r="27" spans="1:8" ht="94.5" customHeight="1" x14ac:dyDescent="0.25">
      <c r="A27" s="1"/>
      <c r="B27" s="22" t="s">
        <v>38</v>
      </c>
      <c r="C27" s="32" t="s">
        <v>35</v>
      </c>
      <c r="D27" s="6" t="s">
        <v>36</v>
      </c>
      <c r="E27" s="7" t="s">
        <v>43</v>
      </c>
      <c r="F27" s="8" t="s">
        <v>41</v>
      </c>
      <c r="G27" s="9" t="s">
        <v>15</v>
      </c>
      <c r="H27" s="33" t="s">
        <v>37</v>
      </c>
    </row>
    <row r="28" spans="1:8" ht="66.75" customHeight="1" x14ac:dyDescent="0.25">
      <c r="A28" s="1"/>
      <c r="B28" s="22" t="s">
        <v>39</v>
      </c>
      <c r="C28" s="32" t="s">
        <v>35</v>
      </c>
      <c r="D28" s="6" t="s">
        <v>36</v>
      </c>
      <c r="E28" s="7" t="s">
        <v>44</v>
      </c>
      <c r="F28" s="8" t="s">
        <v>41</v>
      </c>
      <c r="G28" s="9" t="s">
        <v>15</v>
      </c>
      <c r="H28" s="33" t="s">
        <v>37</v>
      </c>
    </row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B25:G28" xr:uid="{00000000-0009-0000-0000-000000000000}"/>
  <mergeCells count="13">
    <mergeCell ref="B22:C22"/>
    <mergeCell ref="E13:F13"/>
    <mergeCell ref="B17:C17"/>
    <mergeCell ref="B18:C18"/>
    <mergeCell ref="B19:C19"/>
    <mergeCell ref="B20:C20"/>
    <mergeCell ref="B21:C21"/>
    <mergeCell ref="E3:G4"/>
    <mergeCell ref="E8:F8"/>
    <mergeCell ref="E9:F9"/>
    <mergeCell ref="E10:F10"/>
    <mergeCell ref="E11:F11"/>
    <mergeCell ref="E12:F12"/>
  </mergeCells>
  <hyperlinks>
    <hyperlink ref="F26" r:id="rId1" xr:uid="{4DC29D81-64E2-4EA6-87DF-B9D5A2B18FA2}"/>
    <hyperlink ref="F27" r:id="rId2" xr:uid="{304661D4-142D-4678-A779-99CD8DFC51B3}"/>
    <hyperlink ref="F28" r:id="rId3" xr:uid="{D0A4F0EB-F0C2-4A40-93B3-312963DF57D8}"/>
  </hyperlinks>
  <pageMargins left="0.7" right="0.7" top="0.75" bottom="0.75" header="0" footer="0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4AC4-841F-4089-A8A7-1D0394355F1A}">
  <dimension ref="B2:C497"/>
  <sheetViews>
    <sheetView zoomScale="70" zoomScaleNormal="70" workbookViewId="0">
      <selection activeCell="M429" sqref="M429"/>
    </sheetView>
  </sheetViews>
  <sheetFormatPr baseColWidth="10" defaultColWidth="11.42578125" defaultRowHeight="15" x14ac:dyDescent="0.25"/>
  <cols>
    <col min="1" max="16384" width="11.42578125" style="38"/>
  </cols>
  <sheetData>
    <row r="2" spans="2:2" x14ac:dyDescent="0.25">
      <c r="B2" s="37" t="s">
        <v>45</v>
      </c>
    </row>
    <row r="4" spans="2:2" x14ac:dyDescent="0.25">
      <c r="B4" s="38" t="s">
        <v>46</v>
      </c>
    </row>
    <row r="5" spans="2:2" x14ac:dyDescent="0.25">
      <c r="B5" s="38" t="s">
        <v>47</v>
      </c>
    </row>
    <row r="7" spans="2:2" x14ac:dyDescent="0.25">
      <c r="B7" s="39" t="s">
        <v>48</v>
      </c>
    </row>
    <row r="9" spans="2:2" x14ac:dyDescent="0.25">
      <c r="B9" s="38" t="s">
        <v>49</v>
      </c>
    </row>
    <row r="19" spans="2:2" x14ac:dyDescent="0.25">
      <c r="B19" s="39" t="s">
        <v>50</v>
      </c>
    </row>
    <row r="21" spans="2:2" x14ac:dyDescent="0.25">
      <c r="B21" s="38" t="s">
        <v>51</v>
      </c>
    </row>
    <row r="38" spans="2:2" x14ac:dyDescent="0.25">
      <c r="B38" s="39" t="s">
        <v>52</v>
      </c>
    </row>
    <row r="40" spans="2:2" x14ac:dyDescent="0.25">
      <c r="B40" s="38" t="s">
        <v>92</v>
      </c>
    </row>
    <row r="73" spans="2:2" x14ac:dyDescent="0.25">
      <c r="B73" s="39" t="s">
        <v>53</v>
      </c>
    </row>
    <row r="75" spans="2:2" x14ac:dyDescent="0.25">
      <c r="B75" s="38" t="s">
        <v>93</v>
      </c>
    </row>
    <row r="77" spans="2:2" x14ac:dyDescent="0.25">
      <c r="B77" s="40" t="s">
        <v>54</v>
      </c>
    </row>
    <row r="100" spans="2:2" x14ac:dyDescent="0.25">
      <c r="B100" s="40" t="s">
        <v>55</v>
      </c>
    </row>
    <row r="123" spans="2:2" x14ac:dyDescent="0.25">
      <c r="B123" s="40" t="s">
        <v>94</v>
      </c>
    </row>
    <row r="146" spans="2:2" x14ac:dyDescent="0.25">
      <c r="B146" s="40" t="s">
        <v>56</v>
      </c>
    </row>
    <row r="170" spans="2:2" x14ac:dyDescent="0.25">
      <c r="B170" s="41" t="s">
        <v>57</v>
      </c>
    </row>
    <row r="172" spans="2:2" x14ac:dyDescent="0.25">
      <c r="B172" s="38" t="s">
        <v>58</v>
      </c>
    </row>
    <row r="194" spans="2:2" x14ac:dyDescent="0.25">
      <c r="B194" s="38" t="s">
        <v>95</v>
      </c>
    </row>
    <row r="231" spans="2:2" x14ac:dyDescent="0.25">
      <c r="B231" s="38" t="s">
        <v>59</v>
      </c>
    </row>
    <row r="241" spans="2:2" x14ac:dyDescent="0.25">
      <c r="B241" s="38" t="s">
        <v>60</v>
      </c>
    </row>
    <row r="271" spans="2:2" x14ac:dyDescent="0.25">
      <c r="B271" s="38" t="s">
        <v>61</v>
      </c>
    </row>
    <row r="273" spans="3:3" x14ac:dyDescent="0.25">
      <c r="C273" s="37" t="s">
        <v>62</v>
      </c>
    </row>
    <row r="284" spans="3:3" x14ac:dyDescent="0.25">
      <c r="C284" s="38" t="s">
        <v>63</v>
      </c>
    </row>
    <row r="309" spans="3:3" x14ac:dyDescent="0.25">
      <c r="C309" s="37" t="s">
        <v>64</v>
      </c>
    </row>
    <row r="323" spans="3:3" x14ac:dyDescent="0.25">
      <c r="C323" s="38" t="s">
        <v>65</v>
      </c>
    </row>
    <row r="333" spans="3:3" x14ac:dyDescent="0.25">
      <c r="C333" s="38" t="s">
        <v>66</v>
      </c>
    </row>
    <row r="364" spans="3:3" x14ac:dyDescent="0.25">
      <c r="C364" s="37" t="s">
        <v>67</v>
      </c>
    </row>
    <row r="376" spans="3:3" x14ac:dyDescent="0.25">
      <c r="C376" s="38" t="s">
        <v>68</v>
      </c>
    </row>
    <row r="387" spans="3:3" x14ac:dyDescent="0.25">
      <c r="C387" s="38" t="s">
        <v>66</v>
      </c>
    </row>
    <row r="417" spans="3:3" x14ac:dyDescent="0.25">
      <c r="C417" s="37" t="s">
        <v>69</v>
      </c>
    </row>
    <row r="431" spans="3:3" x14ac:dyDescent="0.25">
      <c r="C431" s="38" t="s">
        <v>70</v>
      </c>
    </row>
    <row r="443" spans="3:3" x14ac:dyDescent="0.25">
      <c r="C443" s="38" t="s">
        <v>71</v>
      </c>
    </row>
    <row r="472" spans="3:3" x14ac:dyDescent="0.25">
      <c r="C472" s="37" t="s">
        <v>72</v>
      </c>
    </row>
    <row r="486" spans="3:3" x14ac:dyDescent="0.25">
      <c r="C486" s="38" t="s">
        <v>73</v>
      </c>
    </row>
    <row r="497" spans="3:3" x14ac:dyDescent="0.25">
      <c r="C497" s="38" t="s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3356-D86C-427B-A801-FEDB5ABD939F}">
  <dimension ref="B2:C182"/>
  <sheetViews>
    <sheetView zoomScaleNormal="100" workbookViewId="0">
      <selection activeCell="B184" sqref="B184"/>
    </sheetView>
  </sheetViews>
  <sheetFormatPr baseColWidth="10" defaultColWidth="11.42578125" defaultRowHeight="15" x14ac:dyDescent="0.25"/>
  <cols>
    <col min="1" max="16384" width="11.42578125" style="38"/>
  </cols>
  <sheetData>
    <row r="2" spans="2:2" x14ac:dyDescent="0.25">
      <c r="B2" s="37" t="s">
        <v>75</v>
      </c>
    </row>
    <row r="4" spans="2:2" x14ac:dyDescent="0.25">
      <c r="B4" s="38" t="s">
        <v>76</v>
      </c>
    </row>
    <row r="5" spans="2:2" x14ac:dyDescent="0.25">
      <c r="B5" s="38" t="s">
        <v>77</v>
      </c>
    </row>
    <row r="7" spans="2:2" x14ac:dyDescent="0.25">
      <c r="B7" s="39" t="s">
        <v>48</v>
      </c>
    </row>
    <row r="9" spans="2:2" x14ac:dyDescent="0.25">
      <c r="B9" s="38" t="s">
        <v>49</v>
      </c>
    </row>
    <row r="19" spans="2:2" x14ac:dyDescent="0.25">
      <c r="B19" s="39" t="s">
        <v>50</v>
      </c>
    </row>
    <row r="21" spans="2:2" x14ac:dyDescent="0.25">
      <c r="B21" s="38" t="s">
        <v>78</v>
      </c>
    </row>
    <row r="43" spans="2:2" x14ac:dyDescent="0.25">
      <c r="B43" s="39" t="s">
        <v>53</v>
      </c>
    </row>
    <row r="45" spans="2:2" x14ac:dyDescent="0.25">
      <c r="B45" s="38" t="s">
        <v>79</v>
      </c>
    </row>
    <row r="72" spans="2:3" x14ac:dyDescent="0.25">
      <c r="B72" s="42" t="s">
        <v>80</v>
      </c>
    </row>
    <row r="74" spans="2:3" x14ac:dyDescent="0.25">
      <c r="B74" s="38" t="s">
        <v>81</v>
      </c>
    </row>
    <row r="76" spans="2:3" x14ac:dyDescent="0.25">
      <c r="C76" s="37" t="s">
        <v>82</v>
      </c>
    </row>
    <row r="101" spans="3:3" x14ac:dyDescent="0.25">
      <c r="C101" s="38" t="s">
        <v>70</v>
      </c>
    </row>
    <row r="113" spans="3:3" x14ac:dyDescent="0.25">
      <c r="C113" s="38" t="s">
        <v>83</v>
      </c>
    </row>
    <row r="145" spans="3:3" x14ac:dyDescent="0.25">
      <c r="C145" s="37" t="s">
        <v>96</v>
      </c>
    </row>
    <row r="171" spans="3:3" x14ac:dyDescent="0.25">
      <c r="C171" s="38" t="s">
        <v>97</v>
      </c>
    </row>
    <row r="182" spans="3:3" x14ac:dyDescent="0.25">
      <c r="C182" s="38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F933-A563-4C92-A4F2-CB50E652370B}">
  <dimension ref="B2:B96"/>
  <sheetViews>
    <sheetView tabSelected="1" workbookViewId="0">
      <selection activeCell="M102" sqref="M102"/>
    </sheetView>
  </sheetViews>
  <sheetFormatPr baseColWidth="10" defaultColWidth="11.42578125" defaultRowHeight="15" x14ac:dyDescent="0.25"/>
  <cols>
    <col min="1" max="16384" width="11.42578125" style="38"/>
  </cols>
  <sheetData>
    <row r="2" spans="2:2" x14ac:dyDescent="0.25">
      <c r="B2" s="37" t="s">
        <v>85</v>
      </c>
    </row>
    <row r="4" spans="2:2" x14ac:dyDescent="0.25">
      <c r="B4" s="38" t="s">
        <v>86</v>
      </c>
    </row>
    <row r="5" spans="2:2" x14ac:dyDescent="0.25">
      <c r="B5" s="38" t="s">
        <v>87</v>
      </c>
    </row>
    <row r="7" spans="2:2" x14ac:dyDescent="0.25">
      <c r="B7" s="39" t="s">
        <v>48</v>
      </c>
    </row>
    <row r="9" spans="2:2" x14ac:dyDescent="0.25">
      <c r="B9" s="38" t="s">
        <v>49</v>
      </c>
    </row>
    <row r="19" spans="2:2" x14ac:dyDescent="0.25">
      <c r="B19" s="39" t="s">
        <v>50</v>
      </c>
    </row>
    <row r="21" spans="2:2" x14ac:dyDescent="0.25">
      <c r="B21" s="38" t="s">
        <v>88</v>
      </c>
    </row>
    <row r="28" spans="2:2" x14ac:dyDescent="0.25">
      <c r="B28" s="37"/>
    </row>
    <row r="53" spans="2:2" x14ac:dyDescent="0.25">
      <c r="B53" s="42" t="s">
        <v>80</v>
      </c>
    </row>
    <row r="55" spans="2:2" x14ac:dyDescent="0.25">
      <c r="B55" s="38" t="s">
        <v>89</v>
      </c>
    </row>
    <row r="86" spans="2:2" x14ac:dyDescent="0.25">
      <c r="B86" s="38" t="s">
        <v>90</v>
      </c>
    </row>
    <row r="96" spans="2:2" x14ac:dyDescent="0.25">
      <c r="B96" s="38" t="s">
        <v>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FFA2-ECC2-4AF6-8396-94641CC50688}">
  <dimension ref="A22:A109"/>
  <sheetViews>
    <sheetView topLeftCell="A127" workbookViewId="0">
      <selection activeCell="C118" sqref="C118"/>
    </sheetView>
  </sheetViews>
  <sheetFormatPr baseColWidth="10" defaultRowHeight="15" x14ac:dyDescent="0.25"/>
  <sheetData>
    <row r="22" s="43" customFormat="1" x14ac:dyDescent="0.25"/>
    <row r="51" s="43" customFormat="1" x14ac:dyDescent="0.25"/>
    <row r="81" s="43" customFormat="1" x14ac:dyDescent="0.25"/>
    <row r="109" s="43" customForma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</vt:lpstr>
      <vt:lpstr>DATOS</vt:lpstr>
      <vt:lpstr>CP01</vt:lpstr>
      <vt:lpstr>CP02</vt:lpstr>
      <vt:lpstr>CP03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2024-10-17T22:44:27Z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