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69" windowHeight="8192" windowWidth="16384" xWindow="0" yWindow="0"/>
  </bookViews>
  <sheets>
    <sheet name="2006 Usage and Savings" sheetId="1" state="visible" r:id="rId2"/>
    <sheet name="2007 Usage and Savings" sheetId="2" state="visible" r:id="rId3"/>
    <sheet name="2008 Usage and Savings" sheetId="3" state="visible" r:id="rId4"/>
    <sheet name="2009 Usage and Savings" sheetId="4" state="visible" r:id="rId5"/>
    <sheet name="2010 Usage and Savings" sheetId="5" state="visible" r:id="rId6"/>
    <sheet name="2011 Usage and Saving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<sst xmlns="http://schemas.openxmlformats.org/spreadsheetml/2006/main" count="1668" uniqueCount="394">
  <si>
    <t>2006 kWh Usage</t>
  </si>
  <si>
    <t>2006 kWh Savings</t>
  </si>
  <si>
    <t>Ratios for 2006 Data</t>
  </si>
  <si>
    <t>EVT Census Town</t>
  </si>
  <si>
    <r>
      <t xml:space="preserve">kWh Usage:</t>
    </r>
    <r>
      <rPr>
        <rFont val="Arial"/>
        <charset val="1"/>
        <family val="2"/>
        <color rgb="FF000000"/>
        <sz val="10"/>
      </rPr>
      <t xml:space="preserve"> Commercial &amp; Industrial Sector</t>
    </r>
  </si>
  <si>
    <r>
      <t xml:space="preserve">kWh Usage:</t>
    </r>
    <r>
      <rPr>
        <rFont val="Arial"/>
        <charset val="1"/>
        <family val="2"/>
        <color rgb="FF000000"/>
        <sz val="10"/>
      </rPr>
      <t xml:space="preserve"> Residential Sector</t>
    </r>
  </si>
  <si>
    <r>
      <t xml:space="preserve">kWh Savings:</t>
    </r>
    <r>
      <rPr>
        <rFont val="Arial"/>
        <charset val="1"/>
        <family val="2"/>
        <color rgb="FF000000"/>
        <sz val="10"/>
      </rPr>
      <t xml:space="preserve"> Commercial &amp; Industrial Sector</t>
    </r>
  </si>
  <si>
    <r>
      <t xml:space="preserve">kWh Savings:</t>
    </r>
    <r>
      <rPr>
        <rFont val="Arial"/>
        <charset val="1"/>
        <family val="2"/>
        <color rgb="FF000000"/>
        <sz val="10"/>
      </rPr>
      <t xml:space="preserve"> Residential Sector</t>
    </r>
  </si>
  <si>
    <t>Number of Households</t>
  </si>
  <si>
    <t>Average Residential kWh Usage/ Household</t>
  </si>
  <si>
    <t>Average Residential kWh Savings/ Household</t>
  </si>
  <si>
    <t>Savings as % of Usage</t>
  </si>
  <si>
    <t>ADDISON</t>
  </si>
  <si>
    <t>ALBANY </t>
  </si>
  <si>
    <t>ALBURG</t>
  </si>
  <si>
    <t>ANDOVER</t>
  </si>
  <si>
    <t>ARLINGTON</t>
  </si>
  <si>
    <t>ATHENS</t>
  </si>
  <si>
    <t>AVERILL</t>
  </si>
  <si>
    <t>BAKERSFIELD</t>
  </si>
  <si>
    <t>BALTIMORE</t>
  </si>
  <si>
    <t>BARNARD</t>
  </si>
  <si>
    <t>BARNET</t>
  </si>
  <si>
    <t>BARRE</t>
  </si>
  <si>
    <t>BARTON</t>
  </si>
  <si>
    <t>BELVIDERE</t>
  </si>
  <si>
    <t>BENNINGTON</t>
  </si>
  <si>
    <t>BENSON</t>
  </si>
  <si>
    <t>BERKSHIRE </t>
  </si>
  <si>
    <t>BERLIN</t>
  </si>
  <si>
    <t>                                            </t>
  </si>
  <si>
    <t>BETHEL</t>
  </si>
  <si>
    <t>BLOOMFIELD</t>
  </si>
  <si>
    <t>BOLTON</t>
  </si>
  <si>
    <t>BRADFORD</t>
  </si>
  <si>
    <t>BRAINTREE</t>
  </si>
  <si>
    <t>BRANDON</t>
  </si>
  <si>
    <t>BRATTLEBORO</t>
  </si>
  <si>
    <t>BRIDGEWATER</t>
  </si>
  <si>
    <t>BRIDPORT</t>
  </si>
  <si>
    <t>BRISTOL</t>
  </si>
  <si>
    <t>BROOKFIELD</t>
  </si>
  <si>
    <t>BROOKLINE</t>
  </si>
  <si>
    <t>BROWNINGTON</t>
  </si>
  <si>
    <t>BRUNSWICK</t>
  </si>
  <si>
    <t>BUELS GORE</t>
  </si>
  <si>
    <t>BURKE</t>
  </si>
  <si>
    <t>BURLINGTON</t>
  </si>
  <si>
    <t>CABOT</t>
  </si>
  <si>
    <t>CALAIS</t>
  </si>
  <si>
    <t>CAMBRIDGE</t>
  </si>
  <si>
    <t>CANAAN </t>
  </si>
  <si>
    <t>CASTLETON</t>
  </si>
  <si>
    <t>CAVENDISH</t>
  </si>
  <si>
    <t>CHARLESTON</t>
  </si>
  <si>
    <t>CHARLOTTE</t>
  </si>
  <si>
    <t>CHELSEA</t>
  </si>
  <si>
    <t>CHESTER</t>
  </si>
  <si>
    <t>CHITTENDEN</t>
  </si>
  <si>
    <t>CLARENDON</t>
  </si>
  <si>
    <t>COLCHESTER</t>
  </si>
  <si>
    <t>CONCORD</t>
  </si>
  <si>
    <t>CORINTH</t>
  </si>
  <si>
    <t>CORNWALL</t>
  </si>
  <si>
    <t>COVENTRY</t>
  </si>
  <si>
    <t>CRAFTSBURY</t>
  </si>
  <si>
    <t>DANBY</t>
  </si>
  <si>
    <t>DANVILLE</t>
  </si>
  <si>
    <t>DERBY</t>
  </si>
  <si>
    <t>DORSET</t>
  </si>
  <si>
    <t>DOVER</t>
  </si>
  <si>
    <t>DUMMERSTON</t>
  </si>
  <si>
    <t>DUXBURY</t>
  </si>
  <si>
    <t>EAST HAVEN</t>
  </si>
  <si>
    <t>EAST MONTPELIER</t>
  </si>
  <si>
    <t>EDEN</t>
  </si>
  <si>
    <t>ELMORE</t>
  </si>
  <si>
    <t>ENOSBURG FALLS</t>
  </si>
  <si>
    <t>n/a</t>
  </si>
  <si>
    <t>ESSEX</t>
  </si>
  <si>
    <t>ESSEX JUNCTION</t>
  </si>
  <si>
    <t>FAIR HAVEN</t>
  </si>
  <si>
    <t>FAIRFAX</t>
  </si>
  <si>
    <t>FAIRFIELD</t>
  </si>
  <si>
    <t>FAIRLEE</t>
  </si>
  <si>
    <t>FAYSTON</t>
  </si>
  <si>
    <t>FERDINAND</t>
  </si>
  <si>
    <t>FERRISBURGH</t>
  </si>
  <si>
    <t>FLETCHER</t>
  </si>
  <si>
    <t>FRANKLIN</t>
  </si>
  <si>
    <t>GEORGIA</t>
  </si>
  <si>
    <t>GLOVER</t>
  </si>
  <si>
    <t>GOSHEN</t>
  </si>
  <si>
    <t>GRAFTON</t>
  </si>
  <si>
    <t>GRANBY</t>
  </si>
  <si>
    <t>GRAND ISLE</t>
  </si>
  <si>
    <t>GRANVILLE</t>
  </si>
  <si>
    <t>GREENSBORO</t>
  </si>
  <si>
    <t>GROTON</t>
  </si>
  <si>
    <t>GUILDHALL</t>
  </si>
  <si>
    <t>GUILFORD</t>
  </si>
  <si>
    <t>HALIFAX</t>
  </si>
  <si>
    <t>HANCOCK</t>
  </si>
  <si>
    <t>HARDWICK</t>
  </si>
  <si>
    <t>HARTFORD</t>
  </si>
  <si>
    <t>HARTLAND</t>
  </si>
  <si>
    <t>HIGHGATE</t>
  </si>
  <si>
    <t>HINESBURG</t>
  </si>
  <si>
    <t>HOLLAND</t>
  </si>
  <si>
    <t>HUBBARDTON</t>
  </si>
  <si>
    <t>HUNTINGTON</t>
  </si>
  <si>
    <t>HYDE PARK</t>
  </si>
  <si>
    <t>IRA</t>
  </si>
  <si>
    <t>IRASBURG</t>
  </si>
  <si>
    <t>ISLAND POND/BRIGHTON</t>
  </si>
  <si>
    <t>ISLE LA MOTTE</t>
  </si>
  <si>
    <t>JAMAICA</t>
  </si>
  <si>
    <t>JAY</t>
  </si>
  <si>
    <t>JERICHO</t>
  </si>
  <si>
    <t>JOHNSON</t>
  </si>
  <si>
    <t>KILLINGTON</t>
  </si>
  <si>
    <t>LANDGROVE</t>
  </si>
  <si>
    <t>LEICESTER</t>
  </si>
  <si>
    <t>LEMINGTON</t>
  </si>
  <si>
    <t>LINCOLN</t>
  </si>
  <si>
    <t>LONDONDERRY</t>
  </si>
  <si>
    <t>LOWELL</t>
  </si>
  <si>
    <t>LUDLOW</t>
  </si>
  <si>
    <t>LUNENBURG</t>
  </si>
  <si>
    <t>LYNDON</t>
  </si>
  <si>
    <t>MAIDSTONE</t>
  </si>
  <si>
    <t>MANCHESTER</t>
  </si>
  <si>
    <t>MARLBORO</t>
  </si>
  <si>
    <t>MARSHFIELD</t>
  </si>
  <si>
    <t>MENDON</t>
  </si>
  <si>
    <t>MIDDLEBURY</t>
  </si>
  <si>
    <t>MIDDLESEX</t>
  </si>
  <si>
    <t>MIDDLETOWN SPRINGS</t>
  </si>
  <si>
    <t>MILTON</t>
  </si>
  <si>
    <t>MONKTON</t>
  </si>
  <si>
    <t>MONTGOMERY</t>
  </si>
  <si>
    <t>MONTPELIER</t>
  </si>
  <si>
    <t>MORETOWN</t>
  </si>
  <si>
    <t>MORGAN</t>
  </si>
  <si>
    <t>MORRISTOWN</t>
  </si>
  <si>
    <t>MOUNT HOLLY</t>
  </si>
  <si>
    <t>MOUNT TABOR</t>
  </si>
  <si>
    <t>NEW HAVEN</t>
  </si>
  <si>
    <t>NEWARK</t>
  </si>
  <si>
    <t>NEWBURY</t>
  </si>
  <si>
    <t>NEWFANE</t>
  </si>
  <si>
    <t>NEWPORT</t>
  </si>
  <si>
    <t>NORTH HERO</t>
  </si>
  <si>
    <t>NORTHFIELD</t>
  </si>
  <si>
    <t>NORTON</t>
  </si>
  <si>
    <t>NORWICH</t>
  </si>
  <si>
    <t>ORANGE</t>
  </si>
  <si>
    <t>ORLEANS</t>
  </si>
  <si>
    <t>ORWELL</t>
  </si>
  <si>
    <t>PANTON</t>
  </si>
  <si>
    <t>PAWLET</t>
  </si>
  <si>
    <t>PEACHAM</t>
  </si>
  <si>
    <t>PERU</t>
  </si>
  <si>
    <t>PITTSFIELD</t>
  </si>
  <si>
    <t>PITTSFORD</t>
  </si>
  <si>
    <t>PLAINFIELD</t>
  </si>
  <si>
    <t>PLYMOUTH</t>
  </si>
  <si>
    <t>POMFRET</t>
  </si>
  <si>
    <t>POULTNEY</t>
  </si>
  <si>
    <t>POWNAL</t>
  </si>
  <si>
    <t>PROCTOR</t>
  </si>
  <si>
    <t>PUTNEY</t>
  </si>
  <si>
    <t>RANDOLPH</t>
  </si>
  <si>
    <t>READING</t>
  </si>
  <si>
    <t>READSBORO</t>
  </si>
  <si>
    <t>RICHFORD</t>
  </si>
  <si>
    <t>RICHMOND</t>
  </si>
  <si>
    <t>RIPTON</t>
  </si>
  <si>
    <t>ROCHESTER</t>
  </si>
  <si>
    <t>ROCKINGHAM</t>
  </si>
  <si>
    <t>ROXBURY</t>
  </si>
  <si>
    <t>ROYALTON</t>
  </si>
  <si>
    <t>RUPERT</t>
  </si>
  <si>
    <t>RUTLAND</t>
  </si>
  <si>
    <t>RUTLAND TOWN</t>
  </si>
  <si>
    <t>RYEGATE</t>
  </si>
  <si>
    <t>SALISBURY</t>
  </si>
  <si>
    <t>SANDGATE</t>
  </si>
  <si>
    <t>SEARSBURG</t>
  </si>
  <si>
    <t>SHAFTSBURY</t>
  </si>
  <si>
    <t>SHARON</t>
  </si>
  <si>
    <t>SHEFFIELD</t>
  </si>
  <si>
    <t>SHELBURNE</t>
  </si>
  <si>
    <t>SHELDON</t>
  </si>
  <si>
    <t>SHOREHAM</t>
  </si>
  <si>
    <t>SHREWSBURY</t>
  </si>
  <si>
    <t>SOMERSET</t>
  </si>
  <si>
    <t>SOUTH BURLINGTON</t>
  </si>
  <si>
    <t>SOUTH HERO</t>
  </si>
  <si>
    <t>SPRINGFIELD</t>
  </si>
  <si>
    <t>ST. ALBANS</t>
  </si>
  <si>
    <t>ST. GEORGE</t>
  </si>
  <si>
    <t>ST. JOHNSBURY</t>
  </si>
  <si>
    <t>STAMFORD</t>
  </si>
  <si>
    <t>STANNARD</t>
  </si>
  <si>
    <t>STARKSBORO</t>
  </si>
  <si>
    <t>STOCKBRIDGE</t>
  </si>
  <si>
    <t>STOWE</t>
  </si>
  <si>
    <t>STRAFFORD</t>
  </si>
  <si>
    <t>STRATTON</t>
  </si>
  <si>
    <t>SUDBURY</t>
  </si>
  <si>
    <t>SUNDERLAND</t>
  </si>
  <si>
    <t>SUTTON</t>
  </si>
  <si>
    <t>SWANTON</t>
  </si>
  <si>
    <t>THETFORD</t>
  </si>
  <si>
    <t>TINMOUTH</t>
  </si>
  <si>
    <t>TOPSHAM</t>
  </si>
  <si>
    <t>TOWNSHEND</t>
  </si>
  <si>
    <t>TROY</t>
  </si>
  <si>
    <t>TUNBRIDGE</t>
  </si>
  <si>
    <t>UNDERHILL</t>
  </si>
  <si>
    <t>VERGENNES</t>
  </si>
  <si>
    <t>VERNON</t>
  </si>
  <si>
    <t>VERSHIRE</t>
  </si>
  <si>
    <t>VICTORY</t>
  </si>
  <si>
    <t>WAITSFIELD</t>
  </si>
  <si>
    <t>WALDEN</t>
  </si>
  <si>
    <t>WALLINGFORD</t>
  </si>
  <si>
    <t>WALTHAM</t>
  </si>
  <si>
    <t>WARDSBORO</t>
  </si>
  <si>
    <t>WARREN</t>
  </si>
  <si>
    <t>WASHINGTON</t>
  </si>
  <si>
    <t>WATERBURY</t>
  </si>
  <si>
    <t>WATERFORD</t>
  </si>
  <si>
    <t>WATERVILLE</t>
  </si>
  <si>
    <t>WEATHERSFIELD</t>
  </si>
  <si>
    <t>WELLS</t>
  </si>
  <si>
    <t>WEST FAIRLEE</t>
  </si>
  <si>
    <t>WEST HAVEN</t>
  </si>
  <si>
    <t>WEST RUTLAND</t>
  </si>
  <si>
    <t>WEST WINDSOR</t>
  </si>
  <si>
    <t>WESTFIELD</t>
  </si>
  <si>
    <t>WESTFORD</t>
  </si>
  <si>
    <t>WESTMINSTER</t>
  </si>
  <si>
    <t>WESTMORE</t>
  </si>
  <si>
    <t>WESTON</t>
  </si>
  <si>
    <t>WEYBRIDGE</t>
  </si>
  <si>
    <t>WHEELOCK</t>
  </si>
  <si>
    <t>WHITING</t>
  </si>
  <si>
    <t>WHITINGHAM</t>
  </si>
  <si>
    <t>WILLIAMSTOWN</t>
  </si>
  <si>
    <t>WILLISTON</t>
  </si>
  <si>
    <t>WILMINGTON</t>
  </si>
  <si>
    <t>WINDHAM</t>
  </si>
  <si>
    <t>WINDSOR</t>
  </si>
  <si>
    <t>WINHALL</t>
  </si>
  <si>
    <t>WINOOSKI</t>
  </si>
  <si>
    <t>WOLCOTT</t>
  </si>
  <si>
    <t>WOODBURY</t>
  </si>
  <si>
    <t>WOODFORD</t>
  </si>
  <si>
    <t>WOODSTOCK</t>
  </si>
  <si>
    <t>WORCESTER</t>
  </si>
  <si>
    <t>2007 kWh Usage</t>
  </si>
  <si>
    <t>2007 kWh Savings</t>
  </si>
  <si>
    <t>Ratios for 2007 Data</t>
  </si>
  <si>
    <t>2008 kWh Usage</t>
  </si>
  <si>
    <t>2008 kWh Savings</t>
  </si>
  <si>
    <t>Ratios for 2008 Data</t>
  </si>
  <si>
    <t>2009 kWh Usage</t>
  </si>
  <si>
    <t>2009 kWh Savings</t>
  </si>
  <si>
    <t>Ratios for 2009 Data</t>
  </si>
  <si>
    <t>2009 MMBtu Savings</t>
  </si>
  <si>
    <r>
      <t xml:space="preserve">MMBtu Savings:</t>
    </r>
    <r>
      <rPr>
        <rFont val="Arial"/>
        <charset val="1"/>
        <family val="2"/>
        <color rgb="FF000000"/>
        <sz val="10"/>
      </rPr>
      <t xml:space="preserve"> Commercial &amp; Industrial Sector</t>
    </r>
  </si>
  <si>
    <r>
      <t xml:space="preserve">MMBtu Savings:</t>
    </r>
    <r>
      <rPr>
        <rFont val="Arial"/>
        <charset val="1"/>
        <family val="2"/>
        <color rgb="FF000000"/>
        <sz val="10"/>
      </rPr>
      <t xml:space="preserve"> Residential Sector</t>
    </r>
  </si>
  <si>
    <t>ISLAND POND</t>
  </si>
  <si>
    <t>2010 kWh Usage</t>
  </si>
  <si>
    <t>2010 kWh Savings</t>
  </si>
  <si>
    <t>kWh Usage and Savings Ratios</t>
  </si>
  <si>
    <t>2010 MMBtu Savings</t>
  </si>
  <si>
    <t>ALBANY       </t>
  </si>
  <si>
    <t>BERKSHIRE  </t>
  </si>
  <si>
    <t>CANAAN     </t>
  </si>
  <si>
    <t>2011 kWh Usage</t>
  </si>
  <si>
    <t>2011 kWh Savings</t>
  </si>
  <si>
    <t>2011 MMBtu Savings</t>
  </si>
  <si>
    <t>TOWN</t>
  </si>
  <si>
    <t>kWh Usage: Commercial &amp; Industrial Sector</t>
  </si>
  <si>
    <t>kWh Usage: Residential Sector</t>
  </si>
  <si>
    <t>kWh Savings: Commercial &amp; Industrial Sector</t>
  </si>
  <si>
    <t>kWh Savings: Residential Sector</t>
  </si>
  <si>
    <t>MMBtu Savings: Commercial &amp; Industrial Sector</t>
  </si>
  <si>
    <t>MMBtu Savings: Residential Sector</t>
  </si>
  <si>
    <t>ALBANY</t>
  </si>
  <si>
    <t>ASCUTNEY</t>
  </si>
  <si>
    <t>BELLOWS FALLS</t>
  </si>
  <si>
    <t>BELMONT</t>
  </si>
  <si>
    <t>BELVIDERE CENTER</t>
  </si>
  <si>
    <t>BERKSHIRE</t>
  </si>
  <si>
    <t>BOLTON </t>
  </si>
  <si>
    <t>BOMOSEEN</t>
  </si>
  <si>
    <t>BONDVILLE</t>
  </si>
  <si>
    <t>BRIDGEWATER CORNERS</t>
  </si>
  <si>
    <t>CAMBRIDGEPORT</t>
  </si>
  <si>
    <t>CANAAN</t>
  </si>
  <si>
    <t>CENTER RUTLAND</t>
  </si>
  <si>
    <t>CHESTER DEPOT</t>
  </si>
  <si>
    <t>CUTTINGSVILLE</t>
  </si>
  <si>
    <t>EAST ARLINGTON</t>
  </si>
  <si>
    <t>EAST BARRE</t>
  </si>
  <si>
    <t>EAST BURKE</t>
  </si>
  <si>
    <t>EAST CALAIS</t>
  </si>
  <si>
    <t>EAST CONCORD</t>
  </si>
  <si>
    <t>EAST CORINTH</t>
  </si>
  <si>
    <t>EAST DORSET</t>
  </si>
  <si>
    <t>EAST DOVER</t>
  </si>
  <si>
    <t>EAST DUMMERSTON</t>
  </si>
  <si>
    <t>EAST FAIRFIELD</t>
  </si>
  <si>
    <t>EAST HARDWICK</t>
  </si>
  <si>
    <t>EAST MIDDLEBURY</t>
  </si>
  <si>
    <t>EAST POULTNEY</t>
  </si>
  <si>
    <t>EAST RYEGATE</t>
  </si>
  <si>
    <t>EAST SAINT JOHNSBURY</t>
  </si>
  <si>
    <t>EAST WALLINGFORD</t>
  </si>
  <si>
    <t>ENOSBURG</t>
  </si>
  <si>
    <t>EVANSVILLE</t>
  </si>
  <si>
    <t>FLORENCE</t>
  </si>
  <si>
    <t>GILMAN</t>
  </si>
  <si>
    <t>GRANITEVILLE</t>
  </si>
  <si>
    <t>GREENSBORO BEND</t>
  </si>
  <si>
    <t>HIGHGATE CENTER</t>
  </si>
  <si>
    <t>HIGHGATE FALLS</t>
  </si>
  <si>
    <t>HIGHGATE SPRINGS</t>
  </si>
  <si>
    <t>HYDEVILLE</t>
  </si>
  <si>
    <t>JACKSONVILLE</t>
  </si>
  <si>
    <t>JEFFERSONVILLE</t>
  </si>
  <si>
    <t>JONESVILLE</t>
  </si>
  <si>
    <t>LAKE ELMORE</t>
  </si>
  <si>
    <t>LOWER WATERFORD</t>
  </si>
  <si>
    <t>LYNDON CENTER</t>
  </si>
  <si>
    <t>LYNDONVILLE</t>
  </si>
  <si>
    <t>MANCHESTER CENTER</t>
  </si>
  <si>
    <t>MCINDOE FALLS</t>
  </si>
  <si>
    <t>MORRISVILLE</t>
  </si>
  <si>
    <t>NORTH BENNINGTON</t>
  </si>
  <si>
    <t>NORTH CONCORD</t>
  </si>
  <si>
    <t>NORTH DANVILLE</t>
  </si>
  <si>
    <t>NORTH DORSET</t>
  </si>
  <si>
    <t>NORTH DUXBURY</t>
  </si>
  <si>
    <t>NORTH FERRISBURGH</t>
  </si>
  <si>
    <t>NORTH HARTLAND</t>
  </si>
  <si>
    <t>NORTH HYDE PARK</t>
  </si>
  <si>
    <t>NORTH MONTPELIER</t>
  </si>
  <si>
    <t>NORTH POMFRET</t>
  </si>
  <si>
    <t>NORTH SPRINGFIELD</t>
  </si>
  <si>
    <t>NORTHFIELD FALLS</t>
  </si>
  <si>
    <t>PASSUMPSIC</t>
  </si>
  <si>
    <t>PERKINSVILLE</t>
  </si>
  <si>
    <t>QUECHEE</t>
  </si>
  <si>
    <t>SAINT ALBANS</t>
  </si>
  <si>
    <t>SAINT GEORGE</t>
  </si>
  <si>
    <t>SAINT JOHNSBURY</t>
  </si>
  <si>
    <t>SAINT JOHNSBURY CENTER</t>
  </si>
  <si>
    <t>SAXTONS RIVER</t>
  </si>
  <si>
    <t>SOUTH BARRE</t>
  </si>
  <si>
    <t>SOUTH DORSET</t>
  </si>
  <si>
    <t>SOUTH LONDONDERRY</t>
  </si>
  <si>
    <t>SOUTH NEWFANE</t>
  </si>
  <si>
    <t>SOUTH POMFRET</t>
  </si>
  <si>
    <t>SOUTH ROYALTON</t>
  </si>
  <si>
    <t>SOUTH RYEGATE</t>
  </si>
  <si>
    <t>SOUTH WOODBURY</t>
  </si>
  <si>
    <t>SOUTH WOODSTOCK</t>
  </si>
  <si>
    <t>TAFTSVILLE</t>
  </si>
  <si>
    <t>WATERBURY CENTER</t>
  </si>
  <si>
    <t>WEBSTERVILLE</t>
  </si>
  <si>
    <t>WELLS RIVER</t>
  </si>
  <si>
    <t>WEST BERLIN</t>
  </si>
  <si>
    <t>WEST BURKE</t>
  </si>
  <si>
    <t>WEST CHARLESTON</t>
  </si>
  <si>
    <t>WEST DANVILLE</t>
  </si>
  <si>
    <t>WEST DOVER</t>
  </si>
  <si>
    <t>WEST DUMMERSTON</t>
  </si>
  <si>
    <t>WEST HALIFAX</t>
  </si>
  <si>
    <t>WEST HARTFORD</t>
  </si>
  <si>
    <t>WEST NEWBURY</t>
  </si>
  <si>
    <t>WEST PAWLET</t>
  </si>
  <si>
    <t>WEST TOPSHAM</t>
  </si>
  <si>
    <t>WEST TOWNSHEND</t>
  </si>
  <si>
    <t>WEST WARDSBORO</t>
  </si>
  <si>
    <t>WEST WOODBURY</t>
  </si>
  <si>
    <t>WESTMINSTER STATION</t>
  </si>
  <si>
    <t>WHITE RIVER JUNCTION</t>
  </si>
  <si>
    <t>WILDER</t>
  </si>
  <si>
    <t>WILLIAMSVILLE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</si>
</sst>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#,##0_);\(#,##0\)" numFmtId="166"/>
    <numFmt formatCode="0.0%" numFmtId="167"/>
    <numFmt formatCode="#,##0.00_);\(#,##0.00\)" numFmtId="168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CC"/>
      <sz val="10"/>
    </font>
  </fonts>
  <fills count="9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99CC"/>
        <bgColor rgb="FFFF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 diagonalDown="false" diagonalUp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Down="false" diagonalUp="false">
      <left style="thick">
        <color rgb="FFFFFFFF"/>
      </left>
      <right style="thick">
        <color rgb="FFFFFFFF"/>
      </right>
      <top style="thick">
        <color rgb="FFFFFFFF"/>
      </top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4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3" fontId="5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4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5" fontId="4" numFmtId="166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4" fillId="6" fontId="4" numFmtId="166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5" fillId="6" fontId="4" numFmtId="166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4" fillId="7" fontId="4" numFmtId="164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7" fontId="4" numFmtId="164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6" fillId="7" fontId="4" numFmtId="164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8" fontId="6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0" fontId="6" numFmtId="166" xfId="0">
      <alignment horizontal="right" indent="0" shrinkToFit="false" textRotation="0" vertical="top" wrapText="false"/>
      <protection hidden="false" locked="true"/>
    </xf>
    <xf applyAlignment="false" applyBorder="true" applyFont="false" applyProtection="false" borderId="3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7" xfId="19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4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8" fontId="6" numFmtId="166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2" fillId="0" fontId="6" numFmtId="166" xfId="0">
      <alignment horizontal="right" indent="0" shrinkToFit="false" textRotation="0" vertical="top" wrapText="false"/>
      <protection hidden="false" locked="true"/>
    </xf>
    <xf applyAlignment="false" applyBorder="true" applyFont="false" applyProtection="false" borderId="2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6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4" fontId="4" numFmtId="164" xfId="2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6" fontId="4" numFmtId="166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6" fontId="4" numFmtId="166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8" fontId="6" numFmtId="166" xfId="2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8" fontId="6" numFmtId="166" xfId="20">
      <alignment horizontal="right" indent="0" shrinkToFit="false" textRotation="0" vertical="top" wrapText="false"/>
      <protection hidden="false" locked="true"/>
    </xf>
    <xf applyAlignment="false" applyBorder="true" applyFont="false" applyProtection="false" borderId="1" fillId="0" fontId="0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7" xfId="2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8" fontId="6" numFmtId="166" xfId="20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2" fillId="0" fontId="6" numFmtId="166" xfId="2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0" fontId="6" numFmtId="166" xfId="20">
      <alignment horizontal="right" indent="0" shrinkToFit="false" textRotation="0" vertical="top" wrapText="false"/>
      <protection hidden="false" locked="true"/>
    </xf>
    <xf applyAlignment="false" applyBorder="true" applyFont="false" applyProtection="false" borderId="1" fillId="0" fontId="0" numFmtId="166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6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7" xfId="2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7" numFmtId="164" xfId="0">
      <alignment horizontal="general" indent="0" shrinkToFit="false" textRotation="0" vertical="top" wrapText="false"/>
      <protection hidden="false" locked="false"/>
    </xf>
    <xf applyAlignment="false" applyBorder="true" applyFont="false" applyProtection="false" borderId="1" fillId="0" fontId="0" numFmtId="168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7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false" borderId="8" fillId="0" fontId="6" numFmtId="166" xfId="2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0" fillId="0" fontId="7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0" fontId="7" numFmtId="164" xfId="0">
      <alignment horizontal="general" indent="0" shrinkToFit="false" textRotation="0" vertical="top" wrapText="false"/>
      <protection hidden="false" locked="fals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2008 Usage and Savings" xfId="20"/>
    <cellStyle builtinId="54" customBuiltin="true" name="Percent 2" xfId="21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B213" xSplit="1" ySplit="2"/>
      <selection activeCell="A1" activeCellId="0" pane="topLeft" sqref="A1"/>
      <selection activeCell="B1" activeCellId="0" pane="topRight" sqref="B1"/>
      <selection activeCell="A213" activeCellId="0" pane="bottomLeft" sqref="A213"/>
      <selection activeCell="I242" activeCellId="0" pane="bottomRight" sqref="I242"/>
    </sheetView>
  </sheetViews>
  <sheetFormatPr defaultRowHeight="12.75"/>
  <cols>
    <col collapsed="false" hidden="false" max="1" min="1" style="0" width="19.9948979591837"/>
    <col collapsed="false" hidden="false" max="2" min="2" style="1" width="14.5714285714286"/>
    <col collapsed="false" hidden="false" max="5" min="3" style="1" width="13.5714285714286"/>
    <col collapsed="false" hidden="false" max="6" min="6" style="0" width="11.8622448979592"/>
    <col collapsed="false" hidden="false" max="7" min="7" style="0" width="14.1479591836735"/>
    <col collapsed="false" hidden="false" max="8" min="8" style="0" width="13.4285714285714"/>
    <col collapsed="false" hidden="false" max="9" min="9" style="0" width="12.8622448979592"/>
    <col collapsed="false" hidden="false" max="1025" min="10" style="0" width="8.6734693877551"/>
  </cols>
  <sheetData>
    <row collapsed="false" customFormat="false" customHeight="false" hidden="false" ht="13.5" outlineLevel="0" r="1">
      <c r="A1" s="2"/>
      <c r="B1" s="3" t="s">
        <v>0</v>
      </c>
      <c r="C1" s="3"/>
      <c r="D1" s="4" t="s">
        <v>1</v>
      </c>
      <c r="E1" s="4"/>
      <c r="F1" s="5" t="s">
        <v>2</v>
      </c>
      <c r="G1" s="5"/>
      <c r="H1" s="5"/>
      <c r="I1" s="5"/>
    </row>
    <row collapsed="false" customFormat="false" customHeight="false" hidden="false" ht="51.75" outlineLevel="0" r="2">
      <c r="A2" s="6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1" t="s">
        <v>10</v>
      </c>
      <c r="I2" s="12" t="s">
        <v>11</v>
      </c>
    </row>
    <row collapsed="false" customFormat="false" customHeight="false" hidden="false" ht="12.75" outlineLevel="0" r="3">
      <c r="A3" s="13" t="s">
        <v>12</v>
      </c>
      <c r="B3" s="14" t="n">
        <v>2936509</v>
      </c>
      <c r="C3" s="14" t="n">
        <v>3768181</v>
      </c>
      <c r="D3" s="14" t="n">
        <v>2198.8</v>
      </c>
      <c r="E3" s="14" t="n">
        <v>42950.1</v>
      </c>
      <c r="F3" s="15" t="n">
        <v>494</v>
      </c>
      <c r="G3" s="16" t="n">
        <f aca="false">C3/F3</f>
        <v>7627.8967611336</v>
      </c>
      <c r="H3" s="16" t="n">
        <f aca="false">E3/F3</f>
        <v>86.9435222672065</v>
      </c>
      <c r="I3" s="17" t="n">
        <f aca="false">E3/(C3+E3)</f>
        <v>0.011269646431213</v>
      </c>
    </row>
    <row collapsed="false" customFormat="false" customHeight="false" hidden="false" ht="12.75" outlineLevel="0" r="4">
      <c r="A4" s="13" t="s">
        <v>13</v>
      </c>
      <c r="B4" s="14" t="n">
        <v>559958</v>
      </c>
      <c r="C4" s="14" t="n">
        <v>2830773</v>
      </c>
      <c r="D4" s="14" t="n">
        <v>538.2</v>
      </c>
      <c r="E4" s="14" t="n">
        <v>7576.3</v>
      </c>
      <c r="F4" s="15" t="n">
        <v>482</v>
      </c>
      <c r="G4" s="16" t="n">
        <f aca="false">C4/F4</f>
        <v>5872.97302904564</v>
      </c>
      <c r="H4" s="16" t="n">
        <f aca="false">E4/F4</f>
        <v>15.7184647302905</v>
      </c>
      <c r="I4" s="17" t="n">
        <f aca="false">E4/(C4+E4)</f>
        <v>0.00266926272957314</v>
      </c>
    </row>
    <row collapsed="false" customFormat="false" customHeight="false" hidden="false" ht="12.75" outlineLevel="0" r="5">
      <c r="A5" s="13" t="s">
        <v>14</v>
      </c>
      <c r="B5" s="14" t="n">
        <v>5140661</v>
      </c>
      <c r="C5" s="14" t="n">
        <v>7955329</v>
      </c>
      <c r="D5" s="14" t="n">
        <v>2513.6</v>
      </c>
      <c r="E5" s="14" t="n">
        <v>54750.3</v>
      </c>
      <c r="F5" s="15" t="n">
        <v>1351</v>
      </c>
      <c r="G5" s="16" t="n">
        <f aca="false">C5/F5</f>
        <v>5888.47446336047</v>
      </c>
      <c r="H5" s="16" t="n">
        <f aca="false">E5/F5</f>
        <v>40.5257586972613</v>
      </c>
      <c r="I5" s="17" t="n">
        <f aca="false">E5/(C5+E5)</f>
        <v>0.00683517577659937</v>
      </c>
    </row>
    <row collapsed="false" customFormat="false" customHeight="false" hidden="false" ht="12.75" outlineLevel="0" r="6">
      <c r="A6" s="13" t="s">
        <v>15</v>
      </c>
      <c r="B6" s="14" t="n">
        <v>18214</v>
      </c>
      <c r="C6" s="14" t="n">
        <v>1557931</v>
      </c>
      <c r="D6" s="14" t="n">
        <v>0</v>
      </c>
      <c r="E6" s="14" t="n">
        <v>9164.4</v>
      </c>
      <c r="F6" s="15" t="n">
        <v>263</v>
      </c>
      <c r="G6" s="16" t="n">
        <f aca="false">C6/F6</f>
        <v>5923.69201520913</v>
      </c>
      <c r="H6" s="16" t="n">
        <f aca="false">E6/F6</f>
        <v>34.8456273764259</v>
      </c>
      <c r="I6" s="17" t="n">
        <f aca="false">E6/(C6+E6)</f>
        <v>0.00584801665552716</v>
      </c>
    </row>
    <row collapsed="false" customFormat="false" customHeight="false" hidden="false" ht="12.75" outlineLevel="0" r="7">
      <c r="A7" s="13" t="s">
        <v>16</v>
      </c>
      <c r="B7" s="14" t="n">
        <v>20846916</v>
      </c>
      <c r="C7" s="14" t="n">
        <v>10357130</v>
      </c>
      <c r="D7" s="14" t="n">
        <v>23168.2</v>
      </c>
      <c r="E7" s="14" t="n">
        <v>342204.4</v>
      </c>
      <c r="F7" s="15" t="n">
        <v>1466</v>
      </c>
      <c r="G7" s="16" t="n">
        <f aca="false">C7/F7</f>
        <v>7064.89085948158</v>
      </c>
      <c r="H7" s="16" t="n">
        <f aca="false">E7/F7</f>
        <v>233.427285129604</v>
      </c>
      <c r="I7" s="17" t="n">
        <f aca="false">E7/(C7+E7)</f>
        <v>0.0319837091922279</v>
      </c>
    </row>
    <row collapsed="false" customFormat="false" customHeight="false" hidden="false" ht="12.75" outlineLevel="0" r="8">
      <c r="A8" s="13" t="s">
        <v>17</v>
      </c>
      <c r="B8" s="14" t="n">
        <v>45208</v>
      </c>
      <c r="C8" s="14" t="n">
        <v>482360</v>
      </c>
      <c r="D8" s="14" t="n">
        <v>6052.7</v>
      </c>
      <c r="E8" s="14" t="n">
        <v>16445</v>
      </c>
      <c r="F8" s="15" t="n">
        <v>91</v>
      </c>
      <c r="G8" s="16" t="n">
        <f aca="false">C8/F8</f>
        <v>5300.65934065934</v>
      </c>
      <c r="H8" s="16" t="n">
        <f aca="false">E8/F8</f>
        <v>180.714285714286</v>
      </c>
      <c r="I8" s="17" t="n">
        <f aca="false">E8/(C8+E8)</f>
        <v>0.0329687954210563</v>
      </c>
    </row>
    <row collapsed="false" customFormat="false" customHeight="false" hidden="false" ht="12.75" outlineLevel="0" r="9">
      <c r="A9" s="13" t="s">
        <v>18</v>
      </c>
      <c r="B9" s="14" t="n">
        <v>57200</v>
      </c>
      <c r="C9" s="14" t="n">
        <v>87781</v>
      </c>
      <c r="D9" s="14" t="n">
        <v>0</v>
      </c>
      <c r="E9" s="14" t="n">
        <v>61.5</v>
      </c>
      <c r="F9" s="15" t="n">
        <v>47</v>
      </c>
      <c r="G9" s="16" t="n">
        <f aca="false">C9/F9</f>
        <v>1867.68085106383</v>
      </c>
      <c r="H9" s="16" t="n">
        <f aca="false">E9/F9</f>
        <v>1.30851063829787</v>
      </c>
      <c r="I9" s="17" t="n">
        <f aca="false">E9/(C9+E9)</f>
        <v>0.000700116686114352</v>
      </c>
    </row>
    <row collapsed="false" customFormat="false" customHeight="false" hidden="false" ht="12.75" outlineLevel="0" r="10">
      <c r="A10" s="13" t="s">
        <v>19</v>
      </c>
      <c r="B10" s="14" t="n">
        <v>488554</v>
      </c>
      <c r="C10" s="14" t="n">
        <v>2611565</v>
      </c>
      <c r="D10" s="14" t="n">
        <v>8869.5</v>
      </c>
      <c r="E10" s="14" t="n">
        <v>25371.3</v>
      </c>
      <c r="F10" s="15" t="n">
        <v>389</v>
      </c>
      <c r="G10" s="16" t="n">
        <f aca="false">C10/F10</f>
        <v>6713.53470437018</v>
      </c>
      <c r="H10" s="16" t="n">
        <f aca="false">E10/F10</f>
        <v>65.2218508997429</v>
      </c>
      <c r="I10" s="17" t="n">
        <f aca="false">E10/(C10+E10)</f>
        <v>0.00962150659460374</v>
      </c>
    </row>
    <row collapsed="false" customFormat="false" customHeight="false" hidden="false" ht="12.75" outlineLevel="0" r="11">
      <c r="A11" s="13" t="s">
        <v>20</v>
      </c>
      <c r="B11" s="14" t="n">
        <v>5410</v>
      </c>
      <c r="C11" s="14" t="n">
        <v>259593</v>
      </c>
      <c r="D11" s="14" t="n">
        <v>0</v>
      </c>
      <c r="E11" s="14" t="n">
        <v>1932.2</v>
      </c>
      <c r="F11" s="15" t="n">
        <v>31</v>
      </c>
      <c r="G11" s="16" t="n">
        <f aca="false">C11/F11</f>
        <v>8373.96774193548</v>
      </c>
      <c r="H11" s="16" t="n">
        <f aca="false">E11/F11</f>
        <v>62.3290322580645</v>
      </c>
      <c r="I11" s="17" t="n">
        <f aca="false">E11/(C11+E11)</f>
        <v>0.00738819815451819</v>
      </c>
    </row>
    <row collapsed="false" customFormat="false" customHeight="false" hidden="false" ht="12.75" outlineLevel="0" r="12">
      <c r="A12" s="13" t="s">
        <v>21</v>
      </c>
      <c r="B12" s="14" t="n">
        <v>1444214</v>
      </c>
      <c r="C12" s="14" t="n">
        <v>4377752</v>
      </c>
      <c r="D12" s="14" t="n">
        <v>615.5</v>
      </c>
      <c r="E12" s="14" t="n">
        <v>13431.3</v>
      </c>
      <c r="F12" s="15" t="n">
        <v>631</v>
      </c>
      <c r="G12" s="16" t="n">
        <f aca="false">C12/F12</f>
        <v>6937.80031695721</v>
      </c>
      <c r="H12" s="16" t="n">
        <f aca="false">E12/F12</f>
        <v>21.2857369255151</v>
      </c>
      <c r="I12" s="17" t="n">
        <f aca="false">E12/(C12+E12)</f>
        <v>0.00305869718533499</v>
      </c>
    </row>
    <row collapsed="false" customFormat="false" customHeight="false" hidden="false" ht="12.75" outlineLevel="0" r="13">
      <c r="A13" s="13" t="s">
        <v>22</v>
      </c>
      <c r="B13" s="14" t="n">
        <v>1498437</v>
      </c>
      <c r="C13" s="14" t="n">
        <v>5735748</v>
      </c>
      <c r="D13" s="14" t="n">
        <v>9572.5</v>
      </c>
      <c r="E13" s="14" t="n">
        <v>72401.1</v>
      </c>
      <c r="F13" s="15" t="n">
        <v>850</v>
      </c>
      <c r="G13" s="16" t="n">
        <f aca="false">C13/F13</f>
        <v>6747.93882352941</v>
      </c>
      <c r="H13" s="16" t="n">
        <f aca="false">E13/F13</f>
        <v>85.1777647058823</v>
      </c>
      <c r="I13" s="17" t="n">
        <f aca="false">E13/(C13+E13)</f>
        <v>0.0124654341259938</v>
      </c>
    </row>
    <row collapsed="false" customFormat="false" customHeight="false" hidden="false" ht="12.75" outlineLevel="0" r="14">
      <c r="A14" s="13" t="s">
        <v>23</v>
      </c>
      <c r="B14" s="14" t="n">
        <v>58236226</v>
      </c>
      <c r="C14" s="14" t="n">
        <v>54506863</v>
      </c>
      <c r="D14" s="14" t="n">
        <v>684516.7</v>
      </c>
      <c r="E14" s="14" t="n">
        <v>692627.1</v>
      </c>
      <c r="F14" s="15" t="n">
        <v>8020</v>
      </c>
      <c r="G14" s="16" t="n">
        <f aca="false">C14/F14</f>
        <v>6796.36695760598</v>
      </c>
      <c r="H14" s="16" t="n">
        <f aca="false">E14/F14</f>
        <v>86.3624812967581</v>
      </c>
      <c r="I14" s="17" t="n">
        <f aca="false">E14/(C14+E14)</f>
        <v>0.0125477082984866</v>
      </c>
    </row>
    <row collapsed="false" customFormat="false" customHeight="false" hidden="false" ht="12.75" outlineLevel="0" r="15">
      <c r="A15" s="13" t="s">
        <v>24</v>
      </c>
      <c r="B15" s="14" t="n">
        <v>3805538</v>
      </c>
      <c r="C15" s="14" t="n">
        <v>7149139</v>
      </c>
      <c r="D15" s="14" t="n">
        <v>7456.2</v>
      </c>
      <c r="E15" s="14" t="n">
        <v>55400.6</v>
      </c>
      <c r="F15" s="15" t="n">
        <v>1400</v>
      </c>
      <c r="G15" s="16" t="n">
        <f aca="false">C15/F15</f>
        <v>5106.52785714286</v>
      </c>
      <c r="H15" s="16" t="n">
        <f aca="false">E15/F15</f>
        <v>39.5718571428571</v>
      </c>
      <c r="I15" s="17" t="n">
        <f aca="false">E15/(C15+E15)</f>
        <v>0.00768967943489408</v>
      </c>
    </row>
    <row collapsed="false" customFormat="false" customHeight="false" hidden="false" ht="12.75" outlineLevel="0" r="16">
      <c r="A16" s="13" t="s">
        <v>25</v>
      </c>
      <c r="B16" s="14" t="n">
        <v>62838</v>
      </c>
      <c r="C16" s="14" t="n">
        <v>965605</v>
      </c>
      <c r="D16" s="14" t="n">
        <v>1324.7</v>
      </c>
      <c r="E16" s="14" t="n">
        <v>13754</v>
      </c>
      <c r="F16" s="15" t="n">
        <v>178</v>
      </c>
      <c r="G16" s="16" t="n">
        <f aca="false">C16/F16</f>
        <v>5424.74719101124</v>
      </c>
      <c r="H16" s="16" t="n">
        <f aca="false">E16/F16</f>
        <v>77.2696629213483</v>
      </c>
      <c r="I16" s="17" t="n">
        <f aca="false">E16/(C16+E16)</f>
        <v>0.0140438797213279</v>
      </c>
    </row>
    <row collapsed="false" customFormat="false" customHeight="false" hidden="false" ht="12.75" outlineLevel="0" r="17">
      <c r="A17" s="13" t="s">
        <v>26</v>
      </c>
      <c r="B17" s="14" t="n">
        <v>100664043</v>
      </c>
      <c r="C17" s="14" t="n">
        <v>41769216</v>
      </c>
      <c r="D17" s="14" t="n">
        <v>912992.3</v>
      </c>
      <c r="E17" s="14" t="n">
        <v>703807.5</v>
      </c>
      <c r="F17" s="15" t="n">
        <v>6337</v>
      </c>
      <c r="G17" s="16" t="n">
        <f aca="false">C17/F17</f>
        <v>6591.32333911946</v>
      </c>
      <c r="H17" s="16" t="n">
        <f aca="false">E17/F17</f>
        <v>111.063200252485</v>
      </c>
      <c r="I17" s="17" t="n">
        <f aca="false">E17/(C17+E17)</f>
        <v>0.0165706945727563</v>
      </c>
    </row>
    <row collapsed="false" customFormat="false" customHeight="false" hidden="false" ht="12.75" outlineLevel="0" r="18">
      <c r="A18" s="13" t="s">
        <v>27</v>
      </c>
      <c r="B18" s="14" t="n">
        <v>587122</v>
      </c>
      <c r="C18" s="14" t="n">
        <v>1479839</v>
      </c>
      <c r="D18" s="14" t="n">
        <v>1992.2</v>
      </c>
      <c r="E18" s="14" t="n">
        <v>24733.8</v>
      </c>
      <c r="F18" s="15" t="n">
        <v>252</v>
      </c>
      <c r="G18" s="16" t="n">
        <f aca="false">C18/F18</f>
        <v>5872.37698412698</v>
      </c>
      <c r="H18" s="16" t="n">
        <f aca="false">E18/F18</f>
        <v>98.15</v>
      </c>
      <c r="I18" s="17" t="n">
        <f aca="false">E18/(C18+E18)</f>
        <v>0.0164390849017076</v>
      </c>
    </row>
    <row collapsed="false" customFormat="false" customHeight="false" hidden="false" ht="12.75" outlineLevel="0" r="19">
      <c r="A19" s="13" t="s">
        <v>28</v>
      </c>
      <c r="B19" s="14" t="n">
        <v>3201479</v>
      </c>
      <c r="C19" s="14" t="n">
        <v>5137521</v>
      </c>
      <c r="D19" s="14" t="n">
        <v>2866.2</v>
      </c>
      <c r="E19" s="14" t="n">
        <v>17902.5</v>
      </c>
      <c r="F19" s="15" t="n">
        <v>602</v>
      </c>
      <c r="G19" s="16" t="n">
        <f aca="false">C19/F19</f>
        <v>8534.08803986711</v>
      </c>
      <c r="H19" s="16" t="n">
        <f aca="false">E19/F19</f>
        <v>29.7383720930233</v>
      </c>
      <c r="I19" s="17" t="n">
        <f aca="false">E19/(C19+E19)</f>
        <v>0.00347255661925737</v>
      </c>
    </row>
    <row collapsed="false" customFormat="false" customHeight="false" hidden="false" ht="12.75" outlineLevel="0" r="20">
      <c r="A20" s="13" t="s">
        <v>29</v>
      </c>
      <c r="B20" s="14" t="n">
        <v>34826064</v>
      </c>
      <c r="C20" s="14" t="n">
        <v>7390597</v>
      </c>
      <c r="D20" s="14" t="n">
        <v>159537.9</v>
      </c>
      <c r="E20" s="14" t="n">
        <v>83501.3</v>
      </c>
      <c r="F20" s="15" t="n">
        <v>851</v>
      </c>
      <c r="G20" s="16" t="n">
        <f aca="false">C20/F20</f>
        <v>8684.60282021152</v>
      </c>
      <c r="H20" s="16" t="n">
        <f aca="false">E20/F20</f>
        <v>98.1213866039953</v>
      </c>
      <c r="I20" s="17" t="n">
        <f aca="false">E20/(C20+E20)</f>
        <v>0.0111720901503262</v>
      </c>
      <c r="K20" s="0" t="s">
        <v>30</v>
      </c>
    </row>
    <row collapsed="false" customFormat="false" customHeight="false" hidden="false" ht="12.75" outlineLevel="0" r="21">
      <c r="A21" s="13" t="s">
        <v>31</v>
      </c>
      <c r="B21" s="14" t="n">
        <v>16889934</v>
      </c>
      <c r="C21" s="14" t="n">
        <v>6402506</v>
      </c>
      <c r="D21" s="14" t="n">
        <v>111912.5</v>
      </c>
      <c r="E21" s="14" t="n">
        <v>56167.4</v>
      </c>
      <c r="F21" s="15" t="n">
        <v>936</v>
      </c>
      <c r="G21" s="16" t="n">
        <f aca="false">C21/F21</f>
        <v>6840.28418803419</v>
      </c>
      <c r="H21" s="16" t="n">
        <f aca="false">E21/F21</f>
        <v>60.007905982906</v>
      </c>
      <c r="I21" s="17" t="n">
        <f aca="false">E21/(C21+E21)</f>
        <v>0.00869642982721498</v>
      </c>
    </row>
    <row collapsed="false" customFormat="false" customHeight="false" hidden="false" ht="12.75" outlineLevel="0" r="22">
      <c r="A22" s="13" t="s">
        <v>32</v>
      </c>
      <c r="B22" s="14" t="n">
        <v>262746</v>
      </c>
      <c r="C22" s="14" t="n">
        <v>867204</v>
      </c>
      <c r="D22" s="14" t="n">
        <v>0</v>
      </c>
      <c r="E22" s="14" t="n">
        <v>615.4</v>
      </c>
      <c r="F22" s="15" t="n">
        <v>144</v>
      </c>
      <c r="G22" s="16" t="n">
        <f aca="false">C22/F22</f>
        <v>6022.25</v>
      </c>
      <c r="H22" s="16" t="n">
        <f aca="false">E22/F22</f>
        <v>4.27361111111111</v>
      </c>
      <c r="I22" s="17" t="n">
        <f aca="false">E22/(C22+E22)</f>
        <v>0.000709133720679671</v>
      </c>
    </row>
    <row collapsed="false" customFormat="false" customHeight="false" hidden="false" ht="12.75" outlineLevel="0" r="23">
      <c r="A23" s="13" t="s">
        <v>33</v>
      </c>
      <c r="B23" s="14" t="n">
        <v>3028324</v>
      </c>
      <c r="C23" s="14" t="n">
        <v>4050411</v>
      </c>
      <c r="D23" s="14" t="n">
        <v>4481.8</v>
      </c>
      <c r="E23" s="14" t="n">
        <v>19216.1</v>
      </c>
      <c r="F23" s="15" t="n">
        <v>446</v>
      </c>
      <c r="G23" s="16" t="n">
        <f aca="false">C23/F23</f>
        <v>9081.63901345292</v>
      </c>
      <c r="H23" s="16" t="n">
        <f aca="false">E23/F23</f>
        <v>43.0854260089686</v>
      </c>
      <c r="I23" s="17" t="n">
        <f aca="false">E23/(C23+E23)</f>
        <v>0.00472183311340737</v>
      </c>
    </row>
    <row collapsed="false" customFormat="false" customHeight="false" hidden="false" ht="12.75" outlineLevel="0" r="24">
      <c r="A24" s="13" t="s">
        <v>34</v>
      </c>
      <c r="B24" s="14" t="n">
        <v>8560618</v>
      </c>
      <c r="C24" s="14" t="n">
        <v>7975935</v>
      </c>
      <c r="D24" s="14" t="n">
        <v>45896.8</v>
      </c>
      <c r="E24" s="14" t="n">
        <v>81437.1</v>
      </c>
      <c r="F24" s="15" t="n">
        <v>1213</v>
      </c>
      <c r="G24" s="16" t="n">
        <f aca="false">C24/F24</f>
        <v>6575.37922506183</v>
      </c>
      <c r="H24" s="16" t="n">
        <f aca="false">E24/F24</f>
        <v>67.136933223413</v>
      </c>
      <c r="I24" s="17" t="n">
        <f aca="false">E24/(C24+E24)</f>
        <v>0.0101071539193281</v>
      </c>
    </row>
    <row collapsed="false" customFormat="false" customHeight="false" hidden="false" ht="12.75" outlineLevel="0" r="25">
      <c r="A25" s="13" t="s">
        <v>35</v>
      </c>
      <c r="B25" s="14" t="n">
        <v>376283</v>
      </c>
      <c r="C25" s="14" t="n">
        <v>1099989</v>
      </c>
      <c r="D25" s="14" t="n">
        <v>5663.8</v>
      </c>
      <c r="E25" s="14" t="n">
        <v>45278.2</v>
      </c>
      <c r="F25" s="15" t="n">
        <v>180</v>
      </c>
      <c r="G25" s="16" t="n">
        <f aca="false">C25/F25</f>
        <v>6111.05</v>
      </c>
      <c r="H25" s="16" t="n">
        <f aca="false">E25/F25</f>
        <v>251.545555555556</v>
      </c>
      <c r="I25" s="17" t="n">
        <f aca="false">E25/(C25+E25)</f>
        <v>0.039535053479223</v>
      </c>
    </row>
    <row collapsed="false" customFormat="false" customHeight="false" hidden="false" ht="12.75" outlineLevel="0" r="26">
      <c r="A26" s="13" t="s">
        <v>36</v>
      </c>
      <c r="B26" s="14" t="n">
        <v>14446779</v>
      </c>
      <c r="C26" s="14" t="n">
        <v>16425629</v>
      </c>
      <c r="D26" s="14" t="n">
        <v>332408.7</v>
      </c>
      <c r="E26" s="14" t="n">
        <v>177438.5</v>
      </c>
      <c r="F26" s="15" t="n">
        <v>2294</v>
      </c>
      <c r="G26" s="16" t="n">
        <f aca="false">C26/F26</f>
        <v>7160.25675675676</v>
      </c>
      <c r="H26" s="16" t="n">
        <f aca="false">E26/F26</f>
        <v>77.3489537925022</v>
      </c>
      <c r="I26" s="17" t="n">
        <f aca="false">E26/(C26+E26)</f>
        <v>0.0106870914064525</v>
      </c>
    </row>
    <row collapsed="false" customFormat="false" customHeight="false" hidden="false" ht="12.75" outlineLevel="0" r="27">
      <c r="A27" s="13" t="s">
        <v>37</v>
      </c>
      <c r="B27" s="14" t="n">
        <v>140898629</v>
      </c>
      <c r="C27" s="14" t="n">
        <v>39036191</v>
      </c>
      <c r="D27" s="14" t="n">
        <v>851630.6</v>
      </c>
      <c r="E27" s="14" t="n">
        <v>585555.5</v>
      </c>
      <c r="F27" s="15" t="n">
        <v>6203</v>
      </c>
      <c r="G27" s="16" t="n">
        <f aca="false">C27/F27</f>
        <v>6293.11478316943</v>
      </c>
      <c r="H27" s="16" t="n">
        <f aca="false">E27/F27</f>
        <v>94.398758665162</v>
      </c>
      <c r="I27" s="17" t="n">
        <f aca="false">E27/(C27+E27)</f>
        <v>0.0147786393010212</v>
      </c>
    </row>
    <row collapsed="false" customFormat="false" customHeight="false" hidden="false" ht="12.75" outlineLevel="0" r="28">
      <c r="A28" s="13" t="s">
        <v>38</v>
      </c>
      <c r="B28" s="14" t="n">
        <v>3166511</v>
      </c>
      <c r="C28" s="14" t="n">
        <v>3940177</v>
      </c>
      <c r="D28" s="14" t="n">
        <v>246.2</v>
      </c>
      <c r="E28" s="14" t="n">
        <v>30856.9</v>
      </c>
      <c r="F28" s="15" t="n">
        <v>569</v>
      </c>
      <c r="G28" s="16" t="n">
        <f aca="false">C28/F28</f>
        <v>6924.73989455185</v>
      </c>
      <c r="H28" s="16" t="n">
        <f aca="false">E28/F28</f>
        <v>54.2300527240773</v>
      </c>
      <c r="I28" s="17" t="n">
        <f aca="false">E28/(C28+E28)</f>
        <v>0.00777049523551033</v>
      </c>
    </row>
    <row collapsed="false" customFormat="false" customHeight="false" hidden="false" ht="12.75" outlineLevel="0" r="29">
      <c r="A29" s="13" t="s">
        <v>39</v>
      </c>
      <c r="B29" s="14" t="n">
        <v>1446982</v>
      </c>
      <c r="C29" s="14" t="n">
        <v>6094276</v>
      </c>
      <c r="D29" s="14" t="n">
        <v>1731.6</v>
      </c>
      <c r="E29" s="14" t="n">
        <v>59413.5</v>
      </c>
      <c r="F29" s="15" t="n">
        <v>556</v>
      </c>
      <c r="G29" s="16" t="n">
        <f aca="false">C29/F29</f>
        <v>10960.928057554</v>
      </c>
      <c r="H29" s="16" t="n">
        <f aca="false">E29/F29</f>
        <v>106.85881294964</v>
      </c>
      <c r="I29" s="17" t="n">
        <f aca="false">E29/(C29+E29)</f>
        <v>0.00965493952855437</v>
      </c>
    </row>
    <row collapsed="false" customFormat="false" customHeight="false" hidden="false" ht="12.75" outlineLevel="0" r="30">
      <c r="A30" s="13" t="s">
        <v>40</v>
      </c>
      <c r="B30" s="14" t="n">
        <v>11285104</v>
      </c>
      <c r="C30" s="14" t="n">
        <v>14991821</v>
      </c>
      <c r="D30" s="14" t="n">
        <v>336162.9</v>
      </c>
      <c r="E30" s="14" t="n">
        <v>100539.2</v>
      </c>
      <c r="F30" s="15" t="n">
        <v>2062</v>
      </c>
      <c r="G30" s="16" t="n">
        <f aca="false">C30/F30</f>
        <v>7270.52424830262</v>
      </c>
      <c r="H30" s="16" t="n">
        <f aca="false">E30/F30</f>
        <v>48.7580989330747</v>
      </c>
      <c r="I30" s="17" t="n">
        <f aca="false">E30/(C30+E30)</f>
        <v>0.00666159557999418</v>
      </c>
    </row>
    <row collapsed="false" customFormat="false" customHeight="false" hidden="false" ht="12.75" outlineLevel="0" r="31">
      <c r="A31" s="13" t="s">
        <v>41</v>
      </c>
      <c r="B31" s="14" t="n">
        <v>622504</v>
      </c>
      <c r="C31" s="14" t="n">
        <v>4248855</v>
      </c>
      <c r="D31" s="14" t="n">
        <v>541.5</v>
      </c>
      <c r="E31" s="14" t="n">
        <v>34547.4</v>
      </c>
      <c r="F31" s="15" t="n">
        <v>567</v>
      </c>
      <c r="G31" s="16" t="n">
        <f aca="false">C31/F31</f>
        <v>7493.57142857143</v>
      </c>
      <c r="H31" s="16" t="n">
        <f aca="false">E31/F31</f>
        <v>60.9301587301587</v>
      </c>
      <c r="I31" s="17" t="n">
        <f aca="false">E31/(C31+E31)</f>
        <v>0.00806541080520476</v>
      </c>
    </row>
    <row collapsed="false" customFormat="false" customHeight="false" hidden="false" ht="12.75" outlineLevel="0" r="32">
      <c r="A32" s="13" t="s">
        <v>42</v>
      </c>
      <c r="B32" s="14" t="n">
        <v>50397</v>
      </c>
      <c r="C32" s="14" t="n">
        <v>921680</v>
      </c>
      <c r="D32" s="14" t="n">
        <v>1396</v>
      </c>
      <c r="E32" s="14" t="n">
        <v>6775</v>
      </c>
      <c r="F32" s="15" t="n">
        <v>158</v>
      </c>
      <c r="G32" s="16" t="n">
        <f aca="false">C32/F32</f>
        <v>5833.41772151899</v>
      </c>
      <c r="H32" s="16" t="n">
        <f aca="false">E32/F32</f>
        <v>42.879746835443</v>
      </c>
      <c r="I32" s="17" t="n">
        <f aca="false">E32/(C32+E32)</f>
        <v>0.00729706878631705</v>
      </c>
    </row>
    <row collapsed="false" customFormat="false" customHeight="false" hidden="false" ht="12.75" outlineLevel="0" r="33">
      <c r="A33" s="13" t="s">
        <v>43</v>
      </c>
      <c r="B33" s="14" t="n">
        <v>541321</v>
      </c>
      <c r="C33" s="14" t="n">
        <v>2154253</v>
      </c>
      <c r="D33" s="14" t="n">
        <v>369.3</v>
      </c>
      <c r="E33" s="14" t="n">
        <v>16173.6</v>
      </c>
      <c r="F33" s="15" t="n">
        <v>343</v>
      </c>
      <c r="G33" s="16" t="n">
        <f aca="false">C33/F33</f>
        <v>6280.62099125364</v>
      </c>
      <c r="H33" s="16" t="n">
        <f aca="false">E33/F33</f>
        <v>47.1533527696793</v>
      </c>
      <c r="I33" s="17" t="n">
        <f aca="false">E33/(C33+E33)</f>
        <v>0.00745180693970485</v>
      </c>
    </row>
    <row collapsed="false" customFormat="false" customHeight="false" hidden="false" ht="12.75" outlineLevel="0" r="34">
      <c r="A34" s="13" t="s">
        <v>44</v>
      </c>
      <c r="B34" s="14" t="n">
        <v>301641</v>
      </c>
      <c r="C34" s="14" t="n">
        <v>348095</v>
      </c>
      <c r="D34" s="14" t="n">
        <v>19693.3</v>
      </c>
      <c r="E34" s="14" t="n">
        <v>0</v>
      </c>
      <c r="F34" s="15" t="n">
        <v>50</v>
      </c>
      <c r="G34" s="16" t="n">
        <f aca="false">C34/F34</f>
        <v>6961.9</v>
      </c>
      <c r="H34" s="16" t="n">
        <f aca="false">E34/F34</f>
        <v>0</v>
      </c>
      <c r="I34" s="17" t="n">
        <f aca="false">E34/(C34+E34)</f>
        <v>0</v>
      </c>
    </row>
    <row collapsed="false" customFormat="false" customHeight="false" hidden="false" ht="12.75" outlineLevel="0" r="35">
      <c r="A35" s="13" t="s">
        <v>45</v>
      </c>
      <c r="B35" s="14" t="n">
        <v>0</v>
      </c>
      <c r="C35" s="14" t="n">
        <v>15130</v>
      </c>
      <c r="D35" s="14" t="n">
        <v>0</v>
      </c>
      <c r="E35" s="14" t="n">
        <v>550.4</v>
      </c>
      <c r="F35" s="15" t="n">
        <v>5</v>
      </c>
      <c r="G35" s="16" t="n">
        <f aca="false">C35/F35</f>
        <v>3026</v>
      </c>
      <c r="H35" s="16" t="n">
        <f aca="false">E35/F35</f>
        <v>110.08</v>
      </c>
      <c r="I35" s="17" t="n">
        <f aca="false">E35/(C35+E35)</f>
        <v>0.0351011453789444</v>
      </c>
    </row>
    <row collapsed="false" customFormat="false" customHeight="false" hidden="false" ht="12.75" outlineLevel="0" r="36">
      <c r="A36" s="13" t="s">
        <v>46</v>
      </c>
      <c r="B36" s="14" t="n">
        <v>2116476</v>
      </c>
      <c r="C36" s="14" t="n">
        <v>8054986</v>
      </c>
      <c r="D36" s="14" t="n">
        <v>9219.4</v>
      </c>
      <c r="E36" s="14" t="n">
        <v>71900.7</v>
      </c>
      <c r="F36" s="15" t="n">
        <v>1333</v>
      </c>
      <c r="G36" s="16" t="n">
        <f aca="false">C36/F36</f>
        <v>6042.75018754689</v>
      </c>
      <c r="H36" s="16" t="n">
        <f aca="false">E36/F36</f>
        <v>53.9390097524381</v>
      </c>
      <c r="I36" s="17" t="n">
        <f aca="false">E36/(C36+E36)</f>
        <v>0.00884726250705575</v>
      </c>
    </row>
    <row collapsed="false" customFormat="false" customHeight="false" hidden="false" ht="12.75" outlineLevel="0" r="37">
      <c r="A37" s="13" t="s">
        <v>47</v>
      </c>
      <c r="B37" s="14" t="n">
        <v>267879622</v>
      </c>
      <c r="C37" s="14" t="n">
        <v>90793308</v>
      </c>
      <c r="D37" s="14" t="n">
        <v>5600000</v>
      </c>
      <c r="E37" s="14" t="n">
        <v>1167000</v>
      </c>
      <c r="F37" s="15" t="n">
        <v>16060</v>
      </c>
      <c r="G37" s="16" t="n">
        <f aca="false">C37/F37</f>
        <v>5653.38156911582</v>
      </c>
      <c r="H37" s="16" t="n">
        <f aca="false">E37/F37</f>
        <v>72.6650062266501</v>
      </c>
      <c r="I37" s="17" t="n">
        <f aca="false">E37/(C37+E37)</f>
        <v>0.0126902576272363</v>
      </c>
    </row>
    <row collapsed="false" customFormat="false" customHeight="false" hidden="false" ht="12.75" outlineLevel="0" r="38">
      <c r="A38" s="13" t="s">
        <v>48</v>
      </c>
      <c r="B38" s="14" t="n">
        <v>12254386</v>
      </c>
      <c r="C38" s="14" t="n">
        <v>3285800</v>
      </c>
      <c r="D38" s="14" t="n">
        <v>161582.2</v>
      </c>
      <c r="E38" s="14" t="n">
        <v>61091.7</v>
      </c>
      <c r="F38" s="15" t="n">
        <v>469</v>
      </c>
      <c r="G38" s="16" t="n">
        <f aca="false">C38/F38</f>
        <v>7005.97014925373</v>
      </c>
      <c r="H38" s="16" t="n">
        <f aca="false">E38/F38</f>
        <v>130.259488272921</v>
      </c>
      <c r="I38" s="17" t="n">
        <f aca="false">E38/(C38+E38)</f>
        <v>0.0182532646634488</v>
      </c>
    </row>
    <row collapsed="false" customFormat="false" customHeight="false" hidden="false" ht="12.75" outlineLevel="0" r="39">
      <c r="A39" s="13" t="s">
        <v>49</v>
      </c>
      <c r="B39" s="14" t="n">
        <v>374877</v>
      </c>
      <c r="C39" s="14" t="n">
        <v>3714406</v>
      </c>
      <c r="D39" s="14" t="n">
        <v>5188.1</v>
      </c>
      <c r="E39" s="14" t="n">
        <v>73787.3</v>
      </c>
      <c r="F39" s="15" t="n">
        <v>613</v>
      </c>
      <c r="G39" s="16" t="n">
        <f aca="false">C39/F39</f>
        <v>6059.3898858075</v>
      </c>
      <c r="H39" s="16" t="n">
        <f aca="false">E39/F39</f>
        <v>120.370799347471</v>
      </c>
      <c r="I39" s="17" t="n">
        <f aca="false">E39/(C39+E39)</f>
        <v>0.0194782298991976</v>
      </c>
    </row>
    <row collapsed="false" customFormat="false" customHeight="false" hidden="false" ht="12.75" outlineLevel="0" r="40">
      <c r="A40" s="13" t="s">
        <v>50</v>
      </c>
      <c r="B40" s="14" t="n">
        <v>11802316</v>
      </c>
      <c r="C40" s="14" t="n">
        <v>14726426</v>
      </c>
      <c r="D40" s="14" t="n">
        <v>447398.9</v>
      </c>
      <c r="E40" s="14" t="n">
        <v>141820.9</v>
      </c>
      <c r="F40" s="15" t="n">
        <v>2088</v>
      </c>
      <c r="G40" s="16" t="n">
        <f aca="false">C40/F40</f>
        <v>7052.88601532567</v>
      </c>
      <c r="H40" s="16" t="n">
        <f aca="false">E40/F40</f>
        <v>67.9218869731801</v>
      </c>
      <c r="I40" s="17" t="n">
        <f aca="false">E40/(C40+E40)</f>
        <v>0.00953850853795009</v>
      </c>
    </row>
    <row collapsed="false" customFormat="false" customHeight="false" hidden="false" ht="12.75" outlineLevel="0" r="41">
      <c r="A41" s="13" t="s">
        <v>51</v>
      </c>
      <c r="B41" s="14" t="n">
        <v>15219398</v>
      </c>
      <c r="C41" s="14" t="n">
        <v>3181818</v>
      </c>
      <c r="D41" s="14" t="n">
        <v>0</v>
      </c>
      <c r="E41" s="14" t="n">
        <v>20045.1</v>
      </c>
      <c r="F41" s="15" t="n">
        <v>550</v>
      </c>
      <c r="G41" s="16" t="n">
        <f aca="false">C41/F41</f>
        <v>5785.12363636364</v>
      </c>
      <c r="H41" s="16" t="n">
        <f aca="false">E41/F41</f>
        <v>36.4456363636364</v>
      </c>
      <c r="I41" s="17" t="n">
        <f aca="false">E41/(C41+E41)</f>
        <v>0.00626044879932562</v>
      </c>
    </row>
    <row collapsed="false" customFormat="false" customHeight="false" hidden="false" ht="12.75" outlineLevel="0" r="42">
      <c r="A42" s="13" t="s">
        <v>52</v>
      </c>
      <c r="B42" s="14" t="n">
        <v>11149243</v>
      </c>
      <c r="C42" s="14" t="n">
        <v>12745453</v>
      </c>
      <c r="D42" s="14" t="n">
        <v>146998.3</v>
      </c>
      <c r="E42" s="14" t="n">
        <v>125165.7</v>
      </c>
      <c r="F42" s="15" t="n">
        <v>1838</v>
      </c>
      <c r="G42" s="16" t="n">
        <f aca="false">C42/F42</f>
        <v>6934.41403699674</v>
      </c>
      <c r="H42" s="16" t="n">
        <f aca="false">E42/F42</f>
        <v>68.0988574537541</v>
      </c>
      <c r="I42" s="17" t="n">
        <f aca="false">E42/(C42+E42)</f>
        <v>0.00972491710907418</v>
      </c>
    </row>
    <row collapsed="false" customFormat="false" customHeight="false" hidden="false" ht="12.75" outlineLevel="0" r="43">
      <c r="A43" s="13" t="s">
        <v>53</v>
      </c>
      <c r="B43" s="14" t="n">
        <v>7403152</v>
      </c>
      <c r="C43" s="14" t="n">
        <v>3560592</v>
      </c>
      <c r="D43" s="14" t="n">
        <v>33271.5</v>
      </c>
      <c r="E43" s="14" t="n">
        <v>39330.7</v>
      </c>
      <c r="F43" s="15" t="n">
        <v>596</v>
      </c>
      <c r="G43" s="16" t="n">
        <f aca="false">C43/F43</f>
        <v>5974.14765100671</v>
      </c>
      <c r="H43" s="16" t="n">
        <f aca="false">E43/F43</f>
        <v>65.9911073825503</v>
      </c>
      <c r="I43" s="17" t="n">
        <f aca="false">E43/(C43+E43)</f>
        <v>0.0109254290376846</v>
      </c>
    </row>
    <row collapsed="false" customFormat="false" customHeight="false" hidden="false" ht="12.75" outlineLevel="0" r="44">
      <c r="A44" s="13" t="s">
        <v>54</v>
      </c>
      <c r="B44" s="14" t="n">
        <v>1290685</v>
      </c>
      <c r="C44" s="14" t="n">
        <v>3589660</v>
      </c>
      <c r="D44" s="14" t="n">
        <v>4310.1</v>
      </c>
      <c r="E44" s="14" t="n">
        <v>24769.8</v>
      </c>
      <c r="F44" s="15" t="n">
        <v>588</v>
      </c>
      <c r="G44" s="16" t="n">
        <f aca="false">C44/F44</f>
        <v>6104.86394557823</v>
      </c>
      <c r="H44" s="16" t="n">
        <f aca="false">E44/F44</f>
        <v>42.1255102040816</v>
      </c>
      <c r="I44" s="17" t="n">
        <f aca="false">E44/(C44+E44)</f>
        <v>0.00685303114754089</v>
      </c>
    </row>
    <row collapsed="false" customFormat="false" customHeight="false" hidden="false" ht="12.75" outlineLevel="0" r="45">
      <c r="A45" s="13" t="s">
        <v>55</v>
      </c>
      <c r="B45" s="14" t="n">
        <v>3092542</v>
      </c>
      <c r="C45" s="14" t="n">
        <v>15624950</v>
      </c>
      <c r="D45" s="14" t="n">
        <v>42219.9</v>
      </c>
      <c r="E45" s="14" t="n">
        <v>311032.7</v>
      </c>
      <c r="F45" s="15" t="n">
        <v>1728</v>
      </c>
      <c r="G45" s="16" t="n">
        <f aca="false">C45/F45</f>
        <v>9042.21643518518</v>
      </c>
      <c r="H45" s="16" t="n">
        <f aca="false">E45/F45</f>
        <v>179.995775462963</v>
      </c>
      <c r="I45" s="17" t="n">
        <f aca="false">E45/(C45+E45)</f>
        <v>0.0195176353950234</v>
      </c>
    </row>
    <row collapsed="false" customFormat="false" customHeight="false" hidden="false" ht="12.75" outlineLevel="0" r="46">
      <c r="A46" s="13" t="s">
        <v>56</v>
      </c>
      <c r="B46" s="14" t="n">
        <v>2090815</v>
      </c>
      <c r="C46" s="14" t="n">
        <v>3730161</v>
      </c>
      <c r="D46" s="14" t="n">
        <v>6616.6</v>
      </c>
      <c r="E46" s="14" t="n">
        <v>45405.2</v>
      </c>
      <c r="F46" s="15" t="n">
        <v>615</v>
      </c>
      <c r="G46" s="16" t="n">
        <f aca="false">C46/F46</f>
        <v>6065.30243902439</v>
      </c>
      <c r="H46" s="16" t="n">
        <f aca="false">E46/F46</f>
        <v>73.829593495935</v>
      </c>
      <c r="I46" s="17" t="n">
        <f aca="false">E46/(C46+E46)</f>
        <v>0.0120260637993846</v>
      </c>
    </row>
    <row collapsed="false" customFormat="false" customHeight="false" hidden="false" ht="12.75" outlineLevel="0" r="47">
      <c r="A47" s="13" t="s">
        <v>57</v>
      </c>
      <c r="B47" s="14" t="n">
        <v>7783647</v>
      </c>
      <c r="C47" s="14" t="n">
        <v>14157947</v>
      </c>
      <c r="D47" s="14" t="n">
        <v>11826.9</v>
      </c>
      <c r="E47" s="14" t="n">
        <v>141549.7</v>
      </c>
      <c r="F47" s="15" t="n">
        <v>2019</v>
      </c>
      <c r="G47" s="16" t="n">
        <f aca="false">C47/F47</f>
        <v>7012.35611688955</v>
      </c>
      <c r="H47" s="16" t="n">
        <f aca="false">E47/F47</f>
        <v>70.1088162456662</v>
      </c>
      <c r="I47" s="17" t="n">
        <f aca="false">E47/(C47+E47)</f>
        <v>0.00989892882034093</v>
      </c>
    </row>
    <row collapsed="false" customFormat="false" customHeight="false" hidden="false" ht="12.75" outlineLevel="0" r="48">
      <c r="A48" s="13" t="s">
        <v>58</v>
      </c>
      <c r="B48" s="14" t="n">
        <v>1088749</v>
      </c>
      <c r="C48" s="14" t="n">
        <v>4516945</v>
      </c>
      <c r="D48" s="14" t="n">
        <v>184.6</v>
      </c>
      <c r="E48" s="14" t="n">
        <v>75899.4</v>
      </c>
      <c r="F48" s="15" t="n">
        <v>636</v>
      </c>
      <c r="G48" s="16" t="n">
        <f aca="false">C48/F48</f>
        <v>7102.11477987421</v>
      </c>
      <c r="H48" s="16" t="n">
        <f aca="false">E48/F48</f>
        <v>119.338679245283</v>
      </c>
      <c r="I48" s="17" t="n">
        <f aca="false">E48/(C48+E48)</f>
        <v>0.0165255761767152</v>
      </c>
    </row>
    <row collapsed="false" customFormat="false" customHeight="false" hidden="false" ht="12.75" outlineLevel="0" r="49">
      <c r="A49" s="13" t="s">
        <v>59</v>
      </c>
      <c r="B49" s="14" t="n">
        <v>13394515</v>
      </c>
      <c r="C49" s="14" t="n">
        <v>9157299</v>
      </c>
      <c r="D49" s="14" t="n">
        <v>158157.1</v>
      </c>
      <c r="E49" s="14" t="n">
        <v>110254.6</v>
      </c>
      <c r="F49" s="15" t="n">
        <v>1143</v>
      </c>
      <c r="G49" s="16" t="n">
        <f aca="false">C49/F49</f>
        <v>8011.63517060368</v>
      </c>
      <c r="H49" s="16" t="n">
        <f aca="false">E49/F49</f>
        <v>96.4607174103237</v>
      </c>
      <c r="I49" s="17" t="n">
        <f aca="false">E49/(C49+E49)</f>
        <v>0.0118968397442018</v>
      </c>
    </row>
    <row collapsed="false" customFormat="false" customHeight="false" hidden="false" ht="12.75" outlineLevel="0" r="50">
      <c r="A50" s="13" t="s">
        <v>60</v>
      </c>
      <c r="B50" s="14" t="n">
        <v>83916155</v>
      </c>
      <c r="C50" s="14" t="n">
        <v>49880012</v>
      </c>
      <c r="D50" s="14" t="n">
        <v>756927.2</v>
      </c>
      <c r="E50" s="14" t="n">
        <v>471914.6</v>
      </c>
      <c r="F50" s="15" t="n">
        <v>7035</v>
      </c>
      <c r="G50" s="16" t="n">
        <f aca="false">C50/F50</f>
        <v>7090.26467661692</v>
      </c>
      <c r="H50" s="16" t="n">
        <f aca="false">E50/F50</f>
        <v>67.0809665955935</v>
      </c>
      <c r="I50" s="17" t="n">
        <f aca="false">E50/(C50+E50)</f>
        <v>0.00937232459343472</v>
      </c>
    </row>
    <row collapsed="false" customFormat="false" customHeight="false" hidden="false" ht="12.75" outlineLevel="0" r="51">
      <c r="A51" s="13" t="s">
        <v>61</v>
      </c>
      <c r="B51" s="14" t="n">
        <v>1050015</v>
      </c>
      <c r="C51" s="14" t="n">
        <v>5477380</v>
      </c>
      <c r="D51" s="14" t="n">
        <v>369.3</v>
      </c>
      <c r="E51" s="14" t="n">
        <v>39302.9</v>
      </c>
      <c r="F51" s="15" t="n">
        <v>834</v>
      </c>
      <c r="G51" s="16" t="n">
        <f aca="false">C51/F51</f>
        <v>6567.60191846523</v>
      </c>
      <c r="H51" s="16" t="n">
        <f aca="false">E51/F51</f>
        <v>47.1257793764988</v>
      </c>
      <c r="I51" s="17" t="n">
        <f aca="false">E51/(C51+E51)</f>
        <v>0.00712437178508121</v>
      </c>
    </row>
    <row collapsed="false" customFormat="false" customHeight="false" hidden="false" ht="12.75" outlineLevel="0" r="52">
      <c r="A52" s="13" t="s">
        <v>62</v>
      </c>
      <c r="B52" s="14" t="n">
        <v>729149</v>
      </c>
      <c r="C52" s="14" t="n">
        <v>5117782</v>
      </c>
      <c r="D52" s="14" t="n">
        <v>304.3</v>
      </c>
      <c r="E52" s="14" t="n">
        <v>43785.8</v>
      </c>
      <c r="F52" s="15" t="n">
        <v>787</v>
      </c>
      <c r="G52" s="16" t="n">
        <f aca="false">C52/F52</f>
        <v>6502.89961880559</v>
      </c>
      <c r="H52" s="16" t="n">
        <f aca="false">E52/F52</f>
        <v>55.6363405336722</v>
      </c>
      <c r="I52" s="17" t="n">
        <f aca="false">E52/(C52+E52)</f>
        <v>0.00848304269102113</v>
      </c>
    </row>
    <row collapsed="false" customFormat="false" customHeight="false" hidden="false" ht="12.75" outlineLevel="0" r="53">
      <c r="A53" s="13" t="s">
        <v>63</v>
      </c>
      <c r="B53" s="14" t="n">
        <v>246117</v>
      </c>
      <c r="C53" s="14" t="n">
        <v>1459733</v>
      </c>
      <c r="D53" s="14" t="n">
        <v>26775.4</v>
      </c>
      <c r="E53" s="14" t="n">
        <v>55533.6</v>
      </c>
      <c r="F53" s="15" t="n">
        <v>141</v>
      </c>
      <c r="G53" s="16" t="n">
        <f aca="false">C53/F53</f>
        <v>10352.7163120567</v>
      </c>
      <c r="H53" s="16" t="n">
        <f aca="false">E53/F53</f>
        <v>393.855319148936</v>
      </c>
      <c r="I53" s="17" t="n">
        <f aca="false">E53/(C53+E53)</f>
        <v>0.0366493922587616</v>
      </c>
    </row>
    <row collapsed="false" customFormat="false" customHeight="false" hidden="false" ht="12.75" outlineLevel="0" r="54">
      <c r="A54" s="13" t="s">
        <v>64</v>
      </c>
      <c r="B54" s="14" t="n">
        <v>2596185</v>
      </c>
      <c r="C54" s="14" t="n">
        <v>3359123</v>
      </c>
      <c r="D54" s="14" t="n">
        <v>760.8</v>
      </c>
      <c r="E54" s="14" t="n">
        <v>8527</v>
      </c>
      <c r="F54" s="15" t="n">
        <v>473</v>
      </c>
      <c r="G54" s="16" t="n">
        <f aca="false">C54/F54</f>
        <v>7101.7399577167</v>
      </c>
      <c r="H54" s="16" t="n">
        <f aca="false">E54/F54</f>
        <v>18.0274841437632</v>
      </c>
      <c r="I54" s="17" t="n">
        <f aca="false">E54/(C54+E54)</f>
        <v>0.00253203272311553</v>
      </c>
    </row>
    <row collapsed="false" customFormat="false" customHeight="false" hidden="false" ht="12.75" outlineLevel="0" r="55">
      <c r="A55" s="13" t="s">
        <v>65</v>
      </c>
      <c r="B55" s="14" t="n">
        <v>983921</v>
      </c>
      <c r="C55" s="14" t="n">
        <v>3817740</v>
      </c>
      <c r="D55" s="14" t="n">
        <v>29301.9</v>
      </c>
      <c r="E55" s="14" t="n">
        <v>50150.2</v>
      </c>
      <c r="F55" s="15" t="n">
        <v>548</v>
      </c>
      <c r="G55" s="16" t="n">
        <f aca="false">C55/F55</f>
        <v>6966.67883211679</v>
      </c>
      <c r="H55" s="16" t="n">
        <f aca="false">E55/F55</f>
        <v>91.5149635036496</v>
      </c>
      <c r="I55" s="17" t="n">
        <f aca="false">E55/(C55+E55)</f>
        <v>0.0129657765362626</v>
      </c>
    </row>
    <row collapsed="false" customFormat="false" customHeight="false" hidden="false" ht="12.75" outlineLevel="0" r="56">
      <c r="A56" s="13" t="s">
        <v>66</v>
      </c>
      <c r="B56" s="14" t="n">
        <v>1546939</v>
      </c>
      <c r="C56" s="14" t="n">
        <v>6002322</v>
      </c>
      <c r="D56" s="14" t="n">
        <v>3996.1</v>
      </c>
      <c r="E56" s="14" t="n">
        <v>51247.7</v>
      </c>
      <c r="F56" s="15" t="n">
        <v>763</v>
      </c>
      <c r="G56" s="16" t="n">
        <f aca="false">C56/F56</f>
        <v>7866.73918741809</v>
      </c>
      <c r="H56" s="16" t="n">
        <f aca="false">E56/F56</f>
        <v>67.1660550458716</v>
      </c>
      <c r="I56" s="17" t="n">
        <f aca="false">E56/(C56+E56)</f>
        <v>0.00846569917250643</v>
      </c>
    </row>
    <row collapsed="false" customFormat="false" customHeight="false" hidden="false" ht="12.75" outlineLevel="0" r="57">
      <c r="A57" s="13" t="s">
        <v>67</v>
      </c>
      <c r="B57" s="14" t="n">
        <v>2827494</v>
      </c>
      <c r="C57" s="14" t="n">
        <v>8989522</v>
      </c>
      <c r="D57" s="14" t="n">
        <v>6632.6</v>
      </c>
      <c r="E57" s="14" t="n">
        <v>95212.5</v>
      </c>
      <c r="F57" s="15" t="n">
        <v>1252</v>
      </c>
      <c r="G57" s="16" t="n">
        <f aca="false">C57/F57</f>
        <v>7180.12939297125</v>
      </c>
      <c r="H57" s="16" t="n">
        <f aca="false">E57/F57</f>
        <v>76.0483226837061</v>
      </c>
      <c r="I57" s="17" t="n">
        <f aca="false">E57/(C57+E57)</f>
        <v>0.0104804934035221</v>
      </c>
    </row>
    <row collapsed="false" customFormat="false" customHeight="false" hidden="false" ht="12.75" outlineLevel="0" r="58">
      <c r="A58" s="13" t="s">
        <v>68</v>
      </c>
      <c r="B58" s="14" t="n">
        <v>26177719</v>
      </c>
      <c r="C58" s="14" t="n">
        <v>15764694</v>
      </c>
      <c r="D58" s="14" t="n">
        <v>277828</v>
      </c>
      <c r="E58" s="14" t="n">
        <v>100498.1</v>
      </c>
      <c r="F58" s="15" t="n">
        <v>2370</v>
      </c>
      <c r="G58" s="16" t="n">
        <f aca="false">C58/F58</f>
        <v>6651.76962025316</v>
      </c>
      <c r="H58" s="16" t="n">
        <f aca="false">E58/F58</f>
        <v>42.4042616033755</v>
      </c>
      <c r="I58" s="17" t="n">
        <f aca="false">E58/(C58+E58)</f>
        <v>0.00633450256174333</v>
      </c>
    </row>
    <row collapsed="false" customFormat="false" customHeight="false" hidden="false" ht="12.75" outlineLevel="0" r="59">
      <c r="A59" s="13" t="s">
        <v>69</v>
      </c>
      <c r="B59" s="14" t="n">
        <v>3785690</v>
      </c>
      <c r="C59" s="14" t="n">
        <v>12608825</v>
      </c>
      <c r="D59" s="14" t="n">
        <v>46029.2</v>
      </c>
      <c r="E59" s="14" t="n">
        <v>297170.8</v>
      </c>
      <c r="F59" s="15" t="n">
        <v>1375</v>
      </c>
      <c r="G59" s="16" t="n">
        <f aca="false">C59/F59</f>
        <v>9170.05454545455</v>
      </c>
      <c r="H59" s="16" t="n">
        <f aca="false">E59/F59</f>
        <v>216.124218181818</v>
      </c>
      <c r="I59" s="17" t="n">
        <f aca="false">E59/(C59+E59)</f>
        <v>0.0230257939491968</v>
      </c>
    </row>
    <row collapsed="false" customFormat="false" customHeight="false" hidden="false" ht="12.75" outlineLevel="0" r="60">
      <c r="A60" s="13" t="s">
        <v>70</v>
      </c>
      <c r="B60" s="14" t="n">
        <v>26618016</v>
      </c>
      <c r="C60" s="14" t="n">
        <v>18911790</v>
      </c>
      <c r="D60" s="14" t="n">
        <v>37778.1</v>
      </c>
      <c r="E60" s="14" t="n">
        <v>205385.2</v>
      </c>
      <c r="F60" s="15" t="n">
        <v>3066</v>
      </c>
      <c r="G60" s="16" t="n">
        <f aca="false">C60/F60</f>
        <v>6168.228962818</v>
      </c>
      <c r="H60" s="16" t="n">
        <f aca="false">E60/F60</f>
        <v>66.9879973907371</v>
      </c>
      <c r="I60" s="17" t="n">
        <f aca="false">E60/(C60+E60)</f>
        <v>0.0107434910153462</v>
      </c>
    </row>
    <row collapsed="false" customFormat="false" customHeight="false" hidden="false" ht="12.75" outlineLevel="0" r="61">
      <c r="A61" s="13" t="s">
        <v>71</v>
      </c>
      <c r="B61" s="14" t="n">
        <v>1904913</v>
      </c>
      <c r="C61" s="14" t="n">
        <v>6353653</v>
      </c>
      <c r="D61" s="14" t="n">
        <v>3644.3</v>
      </c>
      <c r="E61" s="14" t="n">
        <v>49264.5</v>
      </c>
      <c r="F61" s="15" t="n">
        <v>720</v>
      </c>
      <c r="G61" s="16" t="n">
        <f aca="false">C61/F61</f>
        <v>8824.51805555556</v>
      </c>
      <c r="H61" s="16" t="n">
        <f aca="false">E61/F61</f>
        <v>68.4229166666667</v>
      </c>
      <c r="I61" s="17" t="n">
        <f aca="false">E61/(C61+E61)</f>
        <v>0.0076940707107346</v>
      </c>
    </row>
    <row collapsed="false" customFormat="false" customHeight="false" hidden="false" ht="12.75" outlineLevel="0" r="62">
      <c r="A62" s="13" t="s">
        <v>72</v>
      </c>
      <c r="B62" s="14" t="n">
        <v>559265</v>
      </c>
      <c r="C62" s="14" t="n">
        <v>1118054</v>
      </c>
      <c r="D62" s="14" t="n">
        <v>553.7</v>
      </c>
      <c r="E62" s="14" t="n">
        <v>18595</v>
      </c>
      <c r="F62" s="15" t="n">
        <v>155</v>
      </c>
      <c r="G62" s="16" t="n">
        <f aca="false">C62/F62</f>
        <v>7213.25161290323</v>
      </c>
      <c r="H62" s="16" t="n">
        <f aca="false">E62/F62</f>
        <v>119.967741935484</v>
      </c>
      <c r="I62" s="17" t="n">
        <f aca="false">E62/(C62+E62)</f>
        <v>0.0163594918044181</v>
      </c>
    </row>
    <row collapsed="false" customFormat="false" customHeight="false" hidden="false" ht="12.75" outlineLevel="0" r="63">
      <c r="A63" s="13" t="s">
        <v>73</v>
      </c>
      <c r="B63" s="14" t="n">
        <v>73651</v>
      </c>
      <c r="C63" s="14" t="n">
        <v>882626</v>
      </c>
      <c r="D63" s="14" t="n">
        <v>1488.4</v>
      </c>
      <c r="E63" s="14" t="n">
        <v>8781.1</v>
      </c>
      <c r="F63" s="15" t="n">
        <v>146</v>
      </c>
      <c r="G63" s="16" t="n">
        <f aca="false">C63/F63</f>
        <v>6045.38356164384</v>
      </c>
      <c r="H63" s="16" t="n">
        <f aca="false">E63/F63</f>
        <v>60.1445205479452</v>
      </c>
      <c r="I63" s="17" t="n">
        <f aca="false">E63/(C63+E63)</f>
        <v>0.00985083022111895</v>
      </c>
    </row>
    <row collapsed="false" customFormat="false" customHeight="false" hidden="false" ht="12.75" outlineLevel="0" r="64">
      <c r="A64" s="13" t="s">
        <v>74</v>
      </c>
      <c r="B64" s="14" t="n">
        <v>2571597</v>
      </c>
      <c r="C64" s="14" t="n">
        <v>5981243</v>
      </c>
      <c r="D64" s="14" t="n">
        <v>17192.5</v>
      </c>
      <c r="E64" s="14" t="n">
        <v>109481</v>
      </c>
      <c r="F64" s="15" t="n">
        <v>792</v>
      </c>
      <c r="G64" s="16" t="n">
        <f aca="false">C64/F64</f>
        <v>7552.0744949495</v>
      </c>
      <c r="H64" s="16" t="n">
        <f aca="false">E64/F64</f>
        <v>138.233585858586</v>
      </c>
      <c r="I64" s="17" t="n">
        <f aca="false">E64/(C64+E64)</f>
        <v>0.0179750387638645</v>
      </c>
    </row>
    <row collapsed="false" customFormat="false" customHeight="false" hidden="false" ht="12.75" outlineLevel="0" r="65">
      <c r="A65" s="13" t="s">
        <v>75</v>
      </c>
      <c r="B65" s="14" t="n">
        <v>582318</v>
      </c>
      <c r="C65" s="14" t="n">
        <v>3728407</v>
      </c>
      <c r="D65" s="14" t="n">
        <v>246.1</v>
      </c>
      <c r="E65" s="14" t="n">
        <v>29649.5</v>
      </c>
      <c r="F65" s="15" t="n">
        <v>648</v>
      </c>
      <c r="G65" s="16" t="n">
        <f aca="false">C65/F65</f>
        <v>5753.71450617284</v>
      </c>
      <c r="H65" s="16" t="n">
        <f aca="false">E65/F65</f>
        <v>45.7554012345679</v>
      </c>
      <c r="I65" s="17" t="n">
        <f aca="false">E65/(C65+E65)</f>
        <v>0.00788958335245891</v>
      </c>
    </row>
    <row collapsed="false" customFormat="false" customHeight="false" hidden="false" ht="12.75" outlineLevel="0" r="66">
      <c r="A66" s="13" t="s">
        <v>76</v>
      </c>
      <c r="B66" s="14" t="n">
        <v>2235</v>
      </c>
      <c r="C66" s="14" t="n">
        <v>353724</v>
      </c>
      <c r="D66" s="14" t="n">
        <v>123.1</v>
      </c>
      <c r="E66" s="14" t="n">
        <v>5116</v>
      </c>
      <c r="F66" s="15" t="n">
        <v>63</v>
      </c>
      <c r="G66" s="16" t="n">
        <f aca="false">C66/F66</f>
        <v>5614.66666666667</v>
      </c>
      <c r="H66" s="16" t="n">
        <f aca="false">E66/F66</f>
        <v>81.2063492063492</v>
      </c>
      <c r="I66" s="17" t="n">
        <f aca="false">E66/(C66+E66)</f>
        <v>0.0142570504960428</v>
      </c>
    </row>
    <row collapsed="false" customFormat="false" customHeight="false" hidden="false" ht="12.75" outlineLevel="0" r="67">
      <c r="A67" s="13" t="s">
        <v>77</v>
      </c>
      <c r="B67" s="14" t="n">
        <v>67809</v>
      </c>
      <c r="C67" s="14" t="n">
        <v>503542</v>
      </c>
      <c r="D67" s="14" t="n">
        <v>40277.2</v>
      </c>
      <c r="E67" s="14" t="n">
        <v>277549.5</v>
      </c>
      <c r="F67" s="15" t="n">
        <v>1468</v>
      </c>
      <c r="G67" s="14" t="s">
        <v>78</v>
      </c>
      <c r="H67" s="16" t="n">
        <f aca="false">E67/F67</f>
        <v>189.066416893733</v>
      </c>
      <c r="I67" s="14" t="s">
        <v>78</v>
      </c>
    </row>
    <row collapsed="false" customFormat="false" customHeight="false" hidden="false" ht="12.75" outlineLevel="0" r="68">
      <c r="A68" s="13" t="s">
        <v>79</v>
      </c>
      <c r="B68" s="14" t="n">
        <v>32493922</v>
      </c>
      <c r="C68" s="14" t="n">
        <v>25384723</v>
      </c>
      <c r="D68" s="14" t="n">
        <v>587575.6</v>
      </c>
      <c r="E68" s="14" t="n">
        <v>312874.3</v>
      </c>
      <c r="F68" s="15" t="n">
        <v>3186</v>
      </c>
      <c r="G68" s="16" t="n">
        <f aca="false">C68/F68</f>
        <v>7967.58411801632</v>
      </c>
      <c r="H68" s="16" t="n">
        <f aca="false">E68/F68</f>
        <v>98.2028562460766</v>
      </c>
      <c r="I68" s="17" t="n">
        <f aca="false">E68/(C68+E68)</f>
        <v>0.0121752355423517</v>
      </c>
    </row>
    <row collapsed="false" customFormat="false" customHeight="false" hidden="false" ht="12.75" outlineLevel="0" r="69">
      <c r="A69" s="13" t="s">
        <v>80</v>
      </c>
      <c r="B69" s="14" t="n">
        <v>24540784</v>
      </c>
      <c r="C69" s="14" t="n">
        <v>32120710</v>
      </c>
      <c r="D69" s="14" t="n">
        <v>3035579.6</v>
      </c>
      <c r="E69" s="14" t="n">
        <v>444343.9</v>
      </c>
      <c r="F69" s="15" t="n">
        <v>4606</v>
      </c>
      <c r="G69" s="16" t="n">
        <f aca="false">C69/F69</f>
        <v>6973.66695614416</v>
      </c>
      <c r="H69" s="16" t="n">
        <f aca="false">E69/F69</f>
        <v>96.4706686930091</v>
      </c>
      <c r="I69" s="17" t="n">
        <f aca="false">E69/(C69+E69)</f>
        <v>0.0136448077551009</v>
      </c>
    </row>
    <row collapsed="false" customFormat="false" customHeight="false" hidden="false" ht="12.75" outlineLevel="0" r="70">
      <c r="A70" s="13" t="s">
        <v>81</v>
      </c>
      <c r="B70" s="14" t="n">
        <v>8735134</v>
      </c>
      <c r="C70" s="14" t="n">
        <v>11801109</v>
      </c>
      <c r="D70" s="14" t="n">
        <v>20242</v>
      </c>
      <c r="E70" s="14" t="n">
        <v>71629</v>
      </c>
      <c r="F70" s="15" t="n">
        <v>1464</v>
      </c>
      <c r="G70" s="16" t="n">
        <f aca="false">C70/F70</f>
        <v>8060.86680327869</v>
      </c>
      <c r="H70" s="16" t="n">
        <f aca="false">E70/F70</f>
        <v>48.926912568306</v>
      </c>
      <c r="I70" s="17" t="n">
        <f aca="false">E70/(C70+E70)</f>
        <v>0.00603306499309595</v>
      </c>
    </row>
    <row collapsed="false" customFormat="false" customHeight="false" hidden="false" ht="12.75" outlineLevel="0" r="71">
      <c r="A71" s="13" t="s">
        <v>82</v>
      </c>
      <c r="B71" s="14" t="n">
        <v>5303727</v>
      </c>
      <c r="C71" s="14" t="n">
        <v>12679077</v>
      </c>
      <c r="D71" s="14" t="n">
        <v>4299.9</v>
      </c>
      <c r="E71" s="14" t="n">
        <v>162536.2</v>
      </c>
      <c r="F71" s="15" t="n">
        <v>1693</v>
      </c>
      <c r="G71" s="16" t="n">
        <f aca="false">C71/F71</f>
        <v>7489.11813349084</v>
      </c>
      <c r="H71" s="16" t="n">
        <f aca="false">E71/F71</f>
        <v>96.0048434731246</v>
      </c>
      <c r="I71" s="17" t="n">
        <f aca="false">E71/(C71+E71)</f>
        <v>0.0126569923473478</v>
      </c>
    </row>
    <row collapsed="false" customFormat="false" customHeight="false" hidden="false" ht="12.75" outlineLevel="0" r="72">
      <c r="A72" s="13" t="s">
        <v>83</v>
      </c>
      <c r="B72" s="14" t="n">
        <v>2091794</v>
      </c>
      <c r="C72" s="14" t="n">
        <v>6679215</v>
      </c>
      <c r="D72" s="14" t="n">
        <v>7476.2</v>
      </c>
      <c r="E72" s="14" t="n">
        <v>95129.3</v>
      </c>
      <c r="F72" s="15" t="n">
        <v>873</v>
      </c>
      <c r="G72" s="16" t="n">
        <f aca="false">C72/F72</f>
        <v>7650.87628865979</v>
      </c>
      <c r="H72" s="16" t="n">
        <f aca="false">E72/F72</f>
        <v>108.968270332188</v>
      </c>
      <c r="I72" s="17" t="n">
        <f aca="false">E72/(C72+E72)</f>
        <v>0.0140425841656734</v>
      </c>
    </row>
    <row collapsed="false" customFormat="false" customHeight="false" hidden="false" ht="12.75" outlineLevel="0" r="73">
      <c r="A73" s="13" t="s">
        <v>84</v>
      </c>
      <c r="B73" s="14" t="n">
        <v>5622041</v>
      </c>
      <c r="C73" s="14" t="n">
        <v>3656048</v>
      </c>
      <c r="D73" s="14" t="n">
        <v>38318.7</v>
      </c>
      <c r="E73" s="14" t="n">
        <v>23534.8</v>
      </c>
      <c r="F73" s="15" t="n">
        <v>567</v>
      </c>
      <c r="G73" s="16" t="n">
        <f aca="false">C73/F73</f>
        <v>6448.05643738977</v>
      </c>
      <c r="H73" s="16" t="n">
        <f aca="false">E73/F73</f>
        <v>41.5075837742504</v>
      </c>
      <c r="I73" s="17" t="n">
        <f aca="false">E73/(C73+E73)</f>
        <v>0.00639605120450068</v>
      </c>
    </row>
    <row collapsed="false" customFormat="false" customHeight="false" hidden="false" ht="12.75" outlineLevel="0" r="74">
      <c r="A74" s="13" t="s">
        <v>85</v>
      </c>
      <c r="B74" s="14" t="n">
        <v>0</v>
      </c>
      <c r="C74" s="14" t="n">
        <v>5259</v>
      </c>
      <c r="D74" s="14" t="n">
        <v>492.3</v>
      </c>
      <c r="E74" s="14" t="n">
        <v>36987.8</v>
      </c>
      <c r="F74" s="15" t="n">
        <v>590</v>
      </c>
      <c r="G74" s="16" t="n">
        <f aca="false">C74/F74</f>
        <v>8.9135593220339</v>
      </c>
      <c r="H74" s="16" t="n">
        <f aca="false">E74/F74</f>
        <v>62.691186440678</v>
      </c>
      <c r="I74" s="17" t="n">
        <f aca="false">E74/(C74+E74)</f>
        <v>0.875517198935777</v>
      </c>
    </row>
    <row collapsed="false" customFormat="false" customHeight="false" hidden="false" ht="12.75" outlineLevel="0" r="75">
      <c r="A75" s="13" t="s">
        <v>86</v>
      </c>
      <c r="B75" s="14" t="n">
        <v>19745</v>
      </c>
      <c r="C75" s="14" t="n">
        <v>100350</v>
      </c>
      <c r="D75" s="14" t="n">
        <v>0</v>
      </c>
      <c r="E75" s="14" t="n">
        <v>0</v>
      </c>
      <c r="F75" s="15" t="n">
        <v>20</v>
      </c>
      <c r="G75" s="16" t="n">
        <f aca="false">C75/F75</f>
        <v>5017.5</v>
      </c>
      <c r="H75" s="16" t="n">
        <f aca="false">E75/F75</f>
        <v>0</v>
      </c>
      <c r="I75" s="17" t="n">
        <f aca="false">E75/(C75+E75)</f>
        <v>0</v>
      </c>
    </row>
    <row collapsed="false" customFormat="false" customHeight="false" hidden="false" ht="12.75" outlineLevel="0" r="76">
      <c r="A76" s="13" t="s">
        <v>87</v>
      </c>
      <c r="B76" s="14" t="n">
        <v>6294300</v>
      </c>
      <c r="C76" s="14" t="n">
        <v>11723347</v>
      </c>
      <c r="D76" s="14" t="n">
        <v>68756.8</v>
      </c>
      <c r="E76" s="14" t="n">
        <v>147009.2</v>
      </c>
      <c r="F76" s="15" t="n">
        <v>1443</v>
      </c>
      <c r="G76" s="16" t="n">
        <f aca="false">C76/F76</f>
        <v>8124.2875952876</v>
      </c>
      <c r="H76" s="16" t="n">
        <f aca="false">E76/F76</f>
        <v>101.877477477477</v>
      </c>
      <c r="I76" s="17" t="n">
        <f aca="false">E76/(C76+E76)</f>
        <v>0.012384565174211</v>
      </c>
    </row>
    <row collapsed="false" customFormat="false" customHeight="false" hidden="false" ht="12.75" outlineLevel="0" r="77">
      <c r="A77" s="13" t="s">
        <v>88</v>
      </c>
      <c r="B77" s="14" t="n">
        <v>430444</v>
      </c>
      <c r="C77" s="14" t="n">
        <v>4030813</v>
      </c>
      <c r="D77" s="14" t="n">
        <v>1897.9</v>
      </c>
      <c r="E77" s="14" t="n">
        <v>11073.1</v>
      </c>
      <c r="F77" s="15" t="n">
        <v>556</v>
      </c>
      <c r="G77" s="16" t="n">
        <f aca="false">C77/F77</f>
        <v>7249.66366906475</v>
      </c>
      <c r="H77" s="16" t="n">
        <f aca="false">E77/F77</f>
        <v>19.9156474820144</v>
      </c>
      <c r="I77" s="17" t="n">
        <f aca="false">E77/(C77+E77)</f>
        <v>0.00273958734265174</v>
      </c>
    </row>
    <row collapsed="false" customFormat="false" customHeight="false" hidden="false" ht="12.75" outlineLevel="0" r="78">
      <c r="A78" s="13" t="s">
        <v>89</v>
      </c>
      <c r="B78" s="14" t="n">
        <v>2234444</v>
      </c>
      <c r="C78" s="14" t="n">
        <v>4421723</v>
      </c>
      <c r="D78" s="14" t="n">
        <v>13677.6</v>
      </c>
      <c r="E78" s="14" t="n">
        <v>85001.5</v>
      </c>
      <c r="F78" s="15" t="n">
        <v>769</v>
      </c>
      <c r="G78" s="16" t="n">
        <f aca="false">C78/F78</f>
        <v>5749.96488946684</v>
      </c>
      <c r="H78" s="16" t="n">
        <f aca="false">E78/F78</f>
        <v>110.53511053316</v>
      </c>
      <c r="I78" s="17" t="n">
        <f aca="false">E78/(C78+E78)</f>
        <v>0.0188610375451173</v>
      </c>
    </row>
    <row collapsed="false" customFormat="false" customHeight="false" hidden="false" ht="12.75" outlineLevel="0" r="79">
      <c r="A79" s="13" t="s">
        <v>90</v>
      </c>
      <c r="B79" s="14" t="n">
        <v>21823424</v>
      </c>
      <c r="C79" s="14" t="n">
        <v>13613827</v>
      </c>
      <c r="D79" s="14" t="n">
        <v>68145.3</v>
      </c>
      <c r="E79" s="14" t="n">
        <v>134748.6</v>
      </c>
      <c r="F79" s="15" t="n">
        <v>1645</v>
      </c>
      <c r="G79" s="16" t="n">
        <f aca="false">C79/F79</f>
        <v>8275.88267477204</v>
      </c>
      <c r="H79" s="16" t="n">
        <f aca="false">E79/F79</f>
        <v>81.9140425531915</v>
      </c>
      <c r="I79" s="17" t="n">
        <f aca="false">E79/(C79+E79)</f>
        <v>0.00980091348517588</v>
      </c>
    </row>
    <row collapsed="false" customFormat="false" customHeight="false" hidden="false" ht="12.75" outlineLevel="0" r="80">
      <c r="A80" s="13" t="s">
        <v>91</v>
      </c>
      <c r="B80" s="14" t="n">
        <v>1273213</v>
      </c>
      <c r="C80" s="14" t="n">
        <v>3831586</v>
      </c>
      <c r="D80" s="14" t="n">
        <v>1770.3</v>
      </c>
      <c r="E80" s="14" t="n">
        <v>27116.1</v>
      </c>
      <c r="F80" s="15" t="n">
        <v>697</v>
      </c>
      <c r="G80" s="16" t="n">
        <f aca="false">C80/F80</f>
        <v>5497.25394548063</v>
      </c>
      <c r="H80" s="16" t="n">
        <f aca="false">E80/F80</f>
        <v>38.9040172166427</v>
      </c>
      <c r="I80" s="17" t="n">
        <f aca="false">E80/(C80+E80)</f>
        <v>0.00702725924346427</v>
      </c>
    </row>
    <row collapsed="false" customFormat="false" customHeight="false" hidden="false" ht="12.75" outlineLevel="0" r="81">
      <c r="A81" s="13" t="s">
        <v>92</v>
      </c>
      <c r="B81" s="14" t="n">
        <v>111189</v>
      </c>
      <c r="C81" s="14" t="n">
        <v>198872</v>
      </c>
      <c r="D81" s="14" t="n">
        <v>0</v>
      </c>
      <c r="E81" s="14" t="n">
        <v>2926</v>
      </c>
      <c r="F81" s="15" t="n">
        <v>47</v>
      </c>
      <c r="G81" s="16" t="n">
        <f aca="false">C81/F81</f>
        <v>4231.31914893617</v>
      </c>
      <c r="H81" s="16" t="n">
        <f aca="false">E81/F81</f>
        <v>62.2553191489362</v>
      </c>
      <c r="I81" s="17" t="n">
        <f aca="false">E81/(C81+E81)</f>
        <v>0.0144996481630145</v>
      </c>
    </row>
    <row collapsed="false" customFormat="false" customHeight="false" hidden="false" ht="12.75" outlineLevel="0" r="82">
      <c r="A82" s="13" t="s">
        <v>93</v>
      </c>
      <c r="B82" s="14" t="n">
        <v>1664733</v>
      </c>
      <c r="C82" s="14" t="n">
        <v>2977415</v>
      </c>
      <c r="D82" s="14" t="n">
        <v>0</v>
      </c>
      <c r="E82" s="14" t="n">
        <v>20663.9</v>
      </c>
      <c r="F82" s="15" t="n">
        <v>464</v>
      </c>
      <c r="G82" s="16" t="n">
        <f aca="false">C82/F82</f>
        <v>6416.84267241379</v>
      </c>
      <c r="H82" s="16" t="n">
        <f aca="false">E82/F82</f>
        <v>44.5342672413793</v>
      </c>
      <c r="I82" s="17" t="n">
        <f aca="false">E82/(C82+E82)</f>
        <v>0.00689238031727584</v>
      </c>
    </row>
    <row collapsed="false" customFormat="false" customHeight="false" hidden="false" ht="12.75" outlineLevel="0" r="83">
      <c r="A83" s="13" t="s">
        <v>94</v>
      </c>
      <c r="B83" s="14" t="n">
        <v>14000</v>
      </c>
      <c r="C83" s="14" t="n">
        <v>284195</v>
      </c>
      <c r="D83" s="14" t="n">
        <v>0</v>
      </c>
      <c r="E83" s="14" t="n">
        <v>430.9</v>
      </c>
      <c r="F83" s="15" t="n">
        <v>51</v>
      </c>
      <c r="G83" s="16" t="n">
        <f aca="false">C83/F83</f>
        <v>5572.45098039216</v>
      </c>
      <c r="H83" s="16" t="n">
        <f aca="false">E83/F83</f>
        <v>8.44901960784314</v>
      </c>
      <c r="I83" s="17" t="n">
        <f aca="false">E83/(C83+E83)</f>
        <v>0.00151391703987585</v>
      </c>
    </row>
    <row collapsed="false" customFormat="false" customHeight="false" hidden="false" ht="12.75" outlineLevel="0" r="84">
      <c r="A84" s="13" t="s">
        <v>95</v>
      </c>
      <c r="B84" s="14" t="n">
        <v>3953279</v>
      </c>
      <c r="C84" s="14" t="n">
        <v>7860396</v>
      </c>
      <c r="D84" s="14" t="n">
        <v>2188.8</v>
      </c>
      <c r="E84" s="14" t="n">
        <v>105083.4</v>
      </c>
      <c r="F84" s="15" t="n">
        <v>1111</v>
      </c>
      <c r="G84" s="16" t="n">
        <f aca="false">C84/F84</f>
        <v>7075.06390639064</v>
      </c>
      <c r="H84" s="16" t="n">
        <f aca="false">E84/F84</f>
        <v>94.5845184518452</v>
      </c>
      <c r="I84" s="17" t="n">
        <f aca="false">E84/(C84+E84)</f>
        <v>0.0131923509839219</v>
      </c>
    </row>
    <row collapsed="false" customFormat="false" customHeight="false" hidden="false" ht="12.75" outlineLevel="0" r="85">
      <c r="A85" s="13" t="s">
        <v>96</v>
      </c>
      <c r="B85" s="14" t="n">
        <v>225697</v>
      </c>
      <c r="C85" s="14" t="n">
        <v>1144418</v>
      </c>
      <c r="D85" s="14" t="n">
        <v>0</v>
      </c>
      <c r="E85" s="14" t="n">
        <v>17429.5</v>
      </c>
      <c r="F85" s="15" t="n">
        <v>213</v>
      </c>
      <c r="G85" s="16" t="n">
        <f aca="false">C85/F85</f>
        <v>5372.8544600939</v>
      </c>
      <c r="H85" s="16" t="n">
        <f aca="false">E85/F85</f>
        <v>81.8286384976526</v>
      </c>
      <c r="I85" s="17" t="n">
        <f aca="false">E85/(C85+E85)</f>
        <v>0.0150015384979526</v>
      </c>
    </row>
    <row collapsed="false" customFormat="false" customHeight="false" hidden="false" ht="12.75" outlineLevel="0" r="86">
      <c r="A86" s="13" t="s">
        <v>97</v>
      </c>
      <c r="B86" s="14" t="n">
        <v>1440704</v>
      </c>
      <c r="C86" s="14" t="n">
        <v>3144472</v>
      </c>
      <c r="D86" s="14" t="n">
        <v>3597</v>
      </c>
      <c r="E86" s="14" t="n">
        <v>59095.9</v>
      </c>
      <c r="F86" s="15" t="n">
        <v>478</v>
      </c>
      <c r="G86" s="16" t="n">
        <f aca="false">C86/F86</f>
        <v>6578.39330543933</v>
      </c>
      <c r="H86" s="16" t="n">
        <f aca="false">E86/F86</f>
        <v>123.631589958159</v>
      </c>
      <c r="I86" s="17" t="n">
        <f aca="false">E86/(C86+E86)</f>
        <v>0.0184469010318152</v>
      </c>
    </row>
    <row collapsed="false" customFormat="false" customHeight="false" hidden="false" ht="12.75" outlineLevel="0" r="87">
      <c r="A87" s="13" t="s">
        <v>98</v>
      </c>
      <c r="B87" s="14" t="n">
        <v>528894</v>
      </c>
      <c r="C87" s="14" t="n">
        <v>3116929</v>
      </c>
      <c r="D87" s="14" t="n">
        <v>14946.8</v>
      </c>
      <c r="E87" s="14" t="n">
        <v>30431.8</v>
      </c>
      <c r="F87" s="15" t="n">
        <v>503</v>
      </c>
      <c r="G87" s="16" t="n">
        <f aca="false">C87/F87</f>
        <v>6196.67793240557</v>
      </c>
      <c r="H87" s="16" t="n">
        <f aca="false">E87/F87</f>
        <v>60.5005964214712</v>
      </c>
      <c r="I87" s="17" t="n">
        <f aca="false">E87/(C87+E87)</f>
        <v>0.00966898996772153</v>
      </c>
    </row>
    <row collapsed="false" customFormat="false" customHeight="false" hidden="false" ht="12.75" outlineLevel="0" r="88">
      <c r="A88" s="13" t="s">
        <v>99</v>
      </c>
      <c r="B88" s="14" t="n">
        <v>127175</v>
      </c>
      <c r="C88" s="14" t="n">
        <v>900522</v>
      </c>
      <c r="D88" s="14" t="n">
        <v>0</v>
      </c>
      <c r="E88" s="14" t="n">
        <v>6837.2</v>
      </c>
      <c r="F88" s="15" t="n">
        <v>134</v>
      </c>
      <c r="G88" s="16" t="n">
        <f aca="false">C88/F88</f>
        <v>6720.31343283582</v>
      </c>
      <c r="H88" s="16" t="n">
        <f aca="false">E88/F88</f>
        <v>51.0238805970149</v>
      </c>
      <c r="I88" s="17" t="n">
        <f aca="false">E88/(C88+E88)</f>
        <v>0.00753527379234156</v>
      </c>
    </row>
    <row collapsed="false" customFormat="false" customHeight="false" hidden="false" ht="12.75" outlineLevel="0" r="89">
      <c r="A89" s="13" t="s">
        <v>100</v>
      </c>
      <c r="B89" s="14" t="n">
        <v>647976</v>
      </c>
      <c r="C89" s="14" t="n">
        <v>1971496</v>
      </c>
      <c r="D89" s="14" t="n">
        <v>2585.4</v>
      </c>
      <c r="E89" s="14" t="n">
        <v>41401.4</v>
      </c>
      <c r="F89" s="15" t="n">
        <v>335</v>
      </c>
      <c r="G89" s="16" t="n">
        <f aca="false">C89/F89</f>
        <v>5885.06268656716</v>
      </c>
      <c r="H89" s="16" t="n">
        <f aca="false">E89/F89</f>
        <v>123.586268656716</v>
      </c>
      <c r="I89" s="17" t="n">
        <f aca="false">E89/(C89+E89)</f>
        <v>0.0205680627338482</v>
      </c>
    </row>
    <row collapsed="false" customFormat="false" customHeight="false" hidden="false" ht="12.75" outlineLevel="0" r="90">
      <c r="A90" s="13" t="s">
        <v>101</v>
      </c>
      <c r="B90" s="14" t="n">
        <v>270399</v>
      </c>
      <c r="C90" s="14" t="n">
        <v>2629534</v>
      </c>
      <c r="D90" s="14" t="n">
        <v>0</v>
      </c>
      <c r="E90" s="14" t="n">
        <v>4586.1</v>
      </c>
      <c r="F90" s="15" t="n">
        <v>510</v>
      </c>
      <c r="G90" s="16" t="n">
        <f aca="false">C90/F90</f>
        <v>5155.94901960784</v>
      </c>
      <c r="H90" s="16" t="n">
        <f aca="false">E90/F90</f>
        <v>8.99235294117647</v>
      </c>
      <c r="I90" s="17" t="n">
        <f aca="false">E90/(C90+E90)</f>
        <v>0.00174103678871742</v>
      </c>
    </row>
    <row collapsed="false" customFormat="false" customHeight="false" hidden="false" ht="12.75" outlineLevel="0" r="91">
      <c r="A91" s="13" t="s">
        <v>102</v>
      </c>
      <c r="B91" s="14" t="n">
        <v>341021</v>
      </c>
      <c r="C91" s="14" t="n">
        <v>1315593</v>
      </c>
      <c r="D91" s="14" t="n">
        <v>0</v>
      </c>
      <c r="E91" s="14" t="n">
        <v>9683.1</v>
      </c>
      <c r="F91" s="15" t="n">
        <v>208</v>
      </c>
      <c r="G91" s="16" t="n">
        <f aca="false">C91/F91</f>
        <v>6324.96634615385</v>
      </c>
      <c r="H91" s="16" t="n">
        <f aca="false">E91/F91</f>
        <v>46.5533653846154</v>
      </c>
      <c r="I91" s="17" t="n">
        <f aca="false">E91/(C91+E91)</f>
        <v>0.00730647749551961</v>
      </c>
    </row>
    <row collapsed="false" customFormat="false" customHeight="false" hidden="false" ht="12.75" outlineLevel="0" r="92">
      <c r="A92" s="13" t="s">
        <v>103</v>
      </c>
      <c r="B92" s="14" t="n">
        <v>5255707</v>
      </c>
      <c r="C92" s="14" t="n">
        <v>11220822</v>
      </c>
      <c r="D92" s="14" t="n">
        <v>46939.8</v>
      </c>
      <c r="E92" s="14" t="n">
        <v>251343.6</v>
      </c>
      <c r="F92" s="15" t="n">
        <v>1660</v>
      </c>
      <c r="G92" s="16" t="n">
        <f aca="false">C92/F92</f>
        <v>6759.5313253012</v>
      </c>
      <c r="H92" s="16" t="n">
        <f aca="false">E92/F92</f>
        <v>151.411807228916</v>
      </c>
      <c r="I92" s="17" t="n">
        <f aca="false">E92/(C92+E92)</f>
        <v>0.0219089933639033</v>
      </c>
    </row>
    <row collapsed="false" customFormat="false" customHeight="false" hidden="false" ht="12.75" outlineLevel="0" r="93">
      <c r="A93" s="13" t="s">
        <v>104</v>
      </c>
      <c r="B93" s="14" t="n">
        <v>54724318</v>
      </c>
      <c r="C93" s="14" t="n">
        <v>41748310</v>
      </c>
      <c r="D93" s="14" t="n">
        <v>259155.8</v>
      </c>
      <c r="E93" s="14" t="n">
        <v>259299.3</v>
      </c>
      <c r="F93" s="15" t="n">
        <v>5597</v>
      </c>
      <c r="G93" s="16" t="n">
        <f aca="false">C93/F93</f>
        <v>7459.05127747007</v>
      </c>
      <c r="H93" s="16" t="n">
        <f aca="false">E93/F93</f>
        <v>46.3282651420404</v>
      </c>
      <c r="I93" s="17" t="n">
        <f aca="false">E93/(C93+E93)</f>
        <v>0.00617267453018327</v>
      </c>
    </row>
    <row collapsed="false" customFormat="false" customHeight="false" hidden="false" ht="12.75" outlineLevel="0" r="94">
      <c r="A94" s="13" t="s">
        <v>105</v>
      </c>
      <c r="B94" s="14" t="n">
        <v>4518019</v>
      </c>
      <c r="C94" s="14" t="n">
        <v>11404302</v>
      </c>
      <c r="D94" s="14" t="n">
        <v>10248.4</v>
      </c>
      <c r="E94" s="14" t="n">
        <v>80359.2</v>
      </c>
      <c r="F94" s="15" t="n">
        <v>1497</v>
      </c>
      <c r="G94" s="16" t="n">
        <f aca="false">C94/F94</f>
        <v>7618.10420841683</v>
      </c>
      <c r="H94" s="16" t="n">
        <f aca="false">E94/F94</f>
        <v>53.6801603206413</v>
      </c>
      <c r="I94" s="17" t="n">
        <f aca="false">E94/(C94+E94)</f>
        <v>0.00699708930029211</v>
      </c>
    </row>
    <row collapsed="false" customFormat="false" customHeight="false" hidden="false" ht="12.75" outlineLevel="0" r="95">
      <c r="A95" s="13" t="s">
        <v>106</v>
      </c>
      <c r="B95" s="14" t="n">
        <v>9847628.36</v>
      </c>
      <c r="C95" s="14" t="n">
        <v>11129022.6</v>
      </c>
      <c r="D95" s="14" t="n">
        <v>22656.5</v>
      </c>
      <c r="E95" s="14" t="n">
        <v>157943.3</v>
      </c>
      <c r="F95" s="15" t="n">
        <v>1508</v>
      </c>
      <c r="G95" s="16" t="n">
        <f aca="false">C95/F95</f>
        <v>7379.98846153846</v>
      </c>
      <c r="H95" s="16" t="n">
        <f aca="false">E95/F95</f>
        <v>104.736936339523</v>
      </c>
      <c r="I95" s="17" t="n">
        <f aca="false">E95/(C95+E95)</f>
        <v>0.0139934240432143</v>
      </c>
    </row>
    <row collapsed="false" customFormat="false" customHeight="false" hidden="false" ht="12.75" outlineLevel="0" r="96">
      <c r="A96" s="13" t="s">
        <v>107</v>
      </c>
      <c r="B96" s="14" t="n">
        <v>20591352</v>
      </c>
      <c r="C96" s="14" t="n">
        <v>13778271</v>
      </c>
      <c r="D96" s="14" t="n">
        <v>293757.3</v>
      </c>
      <c r="E96" s="14" t="n">
        <v>207797.9</v>
      </c>
      <c r="F96" s="15" t="n">
        <v>1858</v>
      </c>
      <c r="G96" s="16" t="n">
        <f aca="false">C96/F96</f>
        <v>7415.64639397201</v>
      </c>
      <c r="H96" s="16" t="n">
        <f aca="false">E96/F96</f>
        <v>111.839558665231</v>
      </c>
      <c r="I96" s="17" t="n">
        <f aca="false">E96/(C96+E96)</f>
        <v>0.0148574915142882</v>
      </c>
    </row>
    <row collapsed="false" customFormat="false" customHeight="false" hidden="false" ht="12.75" outlineLevel="0" r="97">
      <c r="A97" s="13" t="s">
        <v>108</v>
      </c>
      <c r="B97" s="14" t="n">
        <v>1329563</v>
      </c>
      <c r="C97" s="14" t="n">
        <v>2446198</v>
      </c>
      <c r="D97" s="14" t="n">
        <v>0</v>
      </c>
      <c r="E97" s="14" t="n">
        <v>2357.8</v>
      </c>
      <c r="F97" s="15" t="n">
        <v>362</v>
      </c>
      <c r="G97" s="16" t="n">
        <f aca="false">C97/F97</f>
        <v>6757.45303867403</v>
      </c>
      <c r="H97" s="16" t="n">
        <f aca="false">E97/F97</f>
        <v>6.51325966850829</v>
      </c>
      <c r="I97" s="17" t="n">
        <f aca="false">E97/(C97+E97)</f>
        <v>0.000962934967624589</v>
      </c>
    </row>
    <row collapsed="false" customFormat="false" customHeight="false" hidden="false" ht="12.75" outlineLevel="0" r="98">
      <c r="A98" s="13" t="s">
        <v>109</v>
      </c>
      <c r="B98" s="14" t="n">
        <v>438957</v>
      </c>
      <c r="C98" s="14" t="n">
        <v>2620216</v>
      </c>
      <c r="D98" s="14" t="n">
        <v>0</v>
      </c>
      <c r="E98" s="14" t="n">
        <v>17284.7</v>
      </c>
      <c r="F98" s="15" t="n">
        <v>525</v>
      </c>
      <c r="G98" s="16" t="n">
        <f aca="false">C98/F98</f>
        <v>4990.88761904762</v>
      </c>
      <c r="H98" s="16" t="n">
        <f aca="false">E98/F98</f>
        <v>32.9232380952381</v>
      </c>
      <c r="I98" s="17" t="n">
        <f aca="false">E98/(C98+E98)</f>
        <v>0.00655343901899249</v>
      </c>
    </row>
    <row collapsed="false" customFormat="false" customHeight="false" hidden="false" ht="12.75" outlineLevel="0" r="99">
      <c r="A99" s="13" t="s">
        <v>110</v>
      </c>
      <c r="B99" s="14" t="n">
        <v>573491</v>
      </c>
      <c r="C99" s="14" t="n">
        <v>5769297</v>
      </c>
      <c r="D99" s="14" t="n">
        <v>0</v>
      </c>
      <c r="E99" s="14" t="n">
        <v>107037.3</v>
      </c>
      <c r="F99" s="15" t="n">
        <v>804</v>
      </c>
      <c r="G99" s="16" t="n">
        <f aca="false">C99/F99</f>
        <v>7175.74253731343</v>
      </c>
      <c r="H99" s="16" t="n">
        <f aca="false">E99/F99</f>
        <v>133.130970149254</v>
      </c>
      <c r="I99" s="17" t="n">
        <f aca="false">E99/(C99+E99)</f>
        <v>0.0182149780008261</v>
      </c>
    </row>
    <row collapsed="false" customFormat="false" customHeight="false" hidden="false" ht="12.75" outlineLevel="0" r="100">
      <c r="A100" s="13" t="s">
        <v>111</v>
      </c>
      <c r="B100" s="14" t="n">
        <v>3372111</v>
      </c>
      <c r="C100" s="14" t="n">
        <v>9325710</v>
      </c>
      <c r="D100" s="14" t="n">
        <v>38659.1</v>
      </c>
      <c r="E100" s="14" t="n">
        <v>137556.3</v>
      </c>
      <c r="F100" s="15" t="n">
        <v>1327</v>
      </c>
      <c r="G100" s="16" t="n">
        <f aca="false">C100/F100</f>
        <v>7027.66390354182</v>
      </c>
      <c r="H100" s="16" t="n">
        <f aca="false">E100/F100</f>
        <v>103.659608138659</v>
      </c>
      <c r="I100" s="17" t="n">
        <f aca="false">E100/(C100+E100)</f>
        <v>0.0145358162434888</v>
      </c>
    </row>
    <row collapsed="false" customFormat="false" customHeight="false" hidden="false" ht="12.75" outlineLevel="0" r="101">
      <c r="A101" s="13" t="s">
        <v>112</v>
      </c>
      <c r="B101" s="14" t="n">
        <v>51648</v>
      </c>
      <c r="C101" s="14" t="n">
        <v>1480622</v>
      </c>
      <c r="D101" s="14" t="n">
        <v>0</v>
      </c>
      <c r="E101" s="14" t="n">
        <v>6876.9</v>
      </c>
      <c r="F101" s="15" t="n">
        <v>181</v>
      </c>
      <c r="G101" s="16" t="n">
        <f aca="false">C101/F101</f>
        <v>8180.2320441989</v>
      </c>
      <c r="H101" s="16" t="n">
        <f aca="false">E101/F101</f>
        <v>37.9939226519337</v>
      </c>
      <c r="I101" s="17" t="n">
        <f aca="false">E101/(C101+E101)</f>
        <v>0.00462312946920499</v>
      </c>
    </row>
    <row collapsed="false" customFormat="false" customHeight="false" hidden="false" ht="12.75" outlineLevel="0" r="102">
      <c r="A102" s="13" t="s">
        <v>113</v>
      </c>
      <c r="B102" s="14" t="n">
        <v>2560439</v>
      </c>
      <c r="C102" s="14" t="n">
        <v>3662368</v>
      </c>
      <c r="D102" s="14" t="n">
        <v>7655.2</v>
      </c>
      <c r="E102" s="14" t="n">
        <v>56452.1</v>
      </c>
      <c r="F102" s="15" t="n">
        <v>453</v>
      </c>
      <c r="G102" s="16" t="n">
        <f aca="false">C102/F102</f>
        <v>8084.69757174393</v>
      </c>
      <c r="H102" s="16" t="n">
        <f aca="false">E102/F102</f>
        <v>124.618322295806</v>
      </c>
      <c r="I102" s="17" t="n">
        <f aca="false">E102/(C102+E102)</f>
        <v>0.0151801104871946</v>
      </c>
    </row>
    <row collapsed="false" customFormat="false" customHeight="false" hidden="false" ht="12.75" outlineLevel="0" r="103">
      <c r="A103" s="13" t="s">
        <v>114</v>
      </c>
      <c r="B103" s="14" t="n">
        <v>2307992</v>
      </c>
      <c r="C103" s="14" t="n">
        <v>3833378</v>
      </c>
      <c r="D103" s="14" t="n">
        <v>6834.6</v>
      </c>
      <c r="E103" s="14" t="n">
        <v>34834.9</v>
      </c>
      <c r="F103" s="15" t="n">
        <v>837</v>
      </c>
      <c r="G103" s="16" t="n">
        <f aca="false">C103/F103</f>
        <v>4579.90203106332</v>
      </c>
      <c r="H103" s="16" t="n">
        <f aca="false">E103/F103</f>
        <v>41.6187574671446</v>
      </c>
      <c r="I103" s="17" t="n">
        <f aca="false">E103/(C103+E103)</f>
        <v>0.00900542470141703</v>
      </c>
    </row>
    <row collapsed="false" customFormat="false" customHeight="false" hidden="false" ht="12.75" outlineLevel="0" r="104">
      <c r="A104" s="13" t="s">
        <v>115</v>
      </c>
      <c r="B104" s="14" t="n">
        <v>671089</v>
      </c>
      <c r="C104" s="14" t="n">
        <v>2459777</v>
      </c>
      <c r="D104" s="14" t="n">
        <v>679.6</v>
      </c>
      <c r="E104" s="14" t="n">
        <v>34623.7</v>
      </c>
      <c r="F104" s="15" t="n">
        <v>460</v>
      </c>
      <c r="G104" s="16" t="n">
        <f aca="false">C104/F104</f>
        <v>5347.34130434783</v>
      </c>
      <c r="H104" s="16" t="n">
        <f aca="false">E104/F104</f>
        <v>75.2689130434783</v>
      </c>
      <c r="I104" s="17" t="n">
        <f aca="false">E104/(C104+E104)</f>
        <v>0.0138805685870758</v>
      </c>
    </row>
    <row collapsed="false" customFormat="false" customHeight="false" hidden="false" ht="12.75" outlineLevel="0" r="105">
      <c r="A105" s="13" t="s">
        <v>116</v>
      </c>
      <c r="B105" s="14" t="n">
        <v>1375856</v>
      </c>
      <c r="C105" s="14" t="n">
        <v>6502724</v>
      </c>
      <c r="D105" s="14" t="n">
        <v>369.2</v>
      </c>
      <c r="E105" s="14" t="n">
        <v>48292.1</v>
      </c>
      <c r="F105" s="15" t="n">
        <v>1013</v>
      </c>
      <c r="G105" s="16" t="n">
        <f aca="false">C105/F105</f>
        <v>6419.27344521224</v>
      </c>
      <c r="H105" s="16" t="n">
        <f aca="false">E105/F105</f>
        <v>47.6723593287266</v>
      </c>
      <c r="I105" s="17" t="n">
        <f aca="false">E105/(C105+E105)</f>
        <v>0.00737169612512477</v>
      </c>
    </row>
    <row collapsed="false" customFormat="false" customHeight="false" hidden="false" ht="12.75" outlineLevel="0" r="106">
      <c r="A106" s="13" t="s">
        <v>117</v>
      </c>
      <c r="B106" s="14" t="n">
        <v>4854955</v>
      </c>
      <c r="C106" s="14" t="n">
        <v>3006037</v>
      </c>
      <c r="D106" s="14" t="n">
        <v>0</v>
      </c>
      <c r="E106" s="14" t="n">
        <v>62667.7</v>
      </c>
      <c r="F106" s="15" t="n">
        <v>632</v>
      </c>
      <c r="G106" s="16" t="n">
        <f aca="false">C106/F106</f>
        <v>4756.38765822785</v>
      </c>
      <c r="H106" s="16" t="n">
        <f aca="false">E106/F106</f>
        <v>99.157753164557</v>
      </c>
      <c r="I106" s="17" t="n">
        <f aca="false">E106/(C106+E106)</f>
        <v>0.0204215478928292</v>
      </c>
    </row>
    <row collapsed="false" customFormat="false" customHeight="false" hidden="false" ht="12.75" outlineLevel="0" r="107">
      <c r="A107" s="13" t="s">
        <v>118</v>
      </c>
      <c r="B107" s="14" t="n">
        <v>5127987</v>
      </c>
      <c r="C107" s="14" t="n">
        <v>15641526</v>
      </c>
      <c r="D107" s="14" t="n">
        <v>67561</v>
      </c>
      <c r="E107" s="14" t="n">
        <v>158138.6</v>
      </c>
      <c r="F107" s="15" t="n">
        <v>1916</v>
      </c>
      <c r="G107" s="16" t="n">
        <f aca="false">C107/F107</f>
        <v>8163.6356993737</v>
      </c>
      <c r="H107" s="16" t="n">
        <f aca="false">E107/F107</f>
        <v>82.5358037578288</v>
      </c>
      <c r="I107" s="17" t="n">
        <f aca="false">E107/(C107+E107)</f>
        <v>0.0100089846211039</v>
      </c>
    </row>
    <row collapsed="false" customFormat="false" customHeight="false" hidden="false" ht="12.75" outlineLevel="0" r="108">
      <c r="A108" s="13" t="s">
        <v>119</v>
      </c>
      <c r="B108" s="14" t="n">
        <v>494792</v>
      </c>
      <c r="C108" s="14" t="n">
        <v>3735937</v>
      </c>
      <c r="D108" s="14" t="n">
        <v>249017.3</v>
      </c>
      <c r="E108" s="14" t="n">
        <v>136330.2</v>
      </c>
      <c r="F108" s="15" t="n">
        <v>1311</v>
      </c>
      <c r="G108" s="16" t="n">
        <f aca="false">C108/F108</f>
        <v>2849.68497330282</v>
      </c>
      <c r="H108" s="16" t="n">
        <f aca="false">E108/F108</f>
        <v>103.989473684211</v>
      </c>
      <c r="I108" s="17" t="n">
        <f aca="false">E108/(C108+E108)</f>
        <v>0.035206816306478</v>
      </c>
    </row>
    <row collapsed="false" customFormat="false" customHeight="false" hidden="false" ht="12.75" outlineLevel="0" r="109">
      <c r="A109" s="13" t="s">
        <v>120</v>
      </c>
      <c r="B109" s="14" t="n">
        <v>40907771</v>
      </c>
      <c r="C109" s="14" t="n">
        <v>16941833</v>
      </c>
      <c r="D109" s="14" t="n">
        <v>111494.6</v>
      </c>
      <c r="E109" s="14" t="n">
        <v>157269.6</v>
      </c>
      <c r="F109" s="15" t="n">
        <v>2563</v>
      </c>
      <c r="G109" s="16" t="n">
        <f aca="false">C109/F109</f>
        <v>6610.15723761217</v>
      </c>
      <c r="H109" s="16" t="n">
        <f aca="false">E109/F109</f>
        <v>61.3615294576668</v>
      </c>
      <c r="I109" s="17" t="n">
        <f aca="false">E109/(C109+E109)</f>
        <v>0.00919753531392928</v>
      </c>
    </row>
    <row collapsed="false" customFormat="false" customHeight="false" hidden="false" ht="12.75" outlineLevel="0" r="110">
      <c r="A110" s="13" t="s">
        <v>121</v>
      </c>
      <c r="B110" s="14" t="n">
        <v>151312</v>
      </c>
      <c r="C110" s="14" t="n">
        <v>1311004</v>
      </c>
      <c r="D110" s="14" t="n">
        <v>919.8</v>
      </c>
      <c r="E110" s="14" t="n">
        <v>6520.3</v>
      </c>
      <c r="F110" s="15" t="n">
        <v>124</v>
      </c>
      <c r="G110" s="16" t="n">
        <f aca="false">C110/F110</f>
        <v>10572.6129032258</v>
      </c>
      <c r="H110" s="16" t="n">
        <f aca="false">E110/F110</f>
        <v>52.583064516129</v>
      </c>
      <c r="I110" s="17" t="n">
        <f aca="false">E110/(C110+E110)</f>
        <v>0.00494890302972021</v>
      </c>
    </row>
    <row collapsed="false" customFormat="false" customHeight="false" hidden="false" ht="12.75" outlineLevel="0" r="111">
      <c r="A111" s="13" t="s">
        <v>122</v>
      </c>
      <c r="B111" s="14" t="n">
        <v>162674</v>
      </c>
      <c r="C111" s="14" t="n">
        <v>2135594</v>
      </c>
      <c r="D111" s="14" t="n">
        <v>901.4</v>
      </c>
      <c r="E111" s="14" t="n">
        <v>41496</v>
      </c>
      <c r="F111" s="15" t="n">
        <v>348</v>
      </c>
      <c r="G111" s="16" t="n">
        <f aca="false">C111/F111</f>
        <v>6136.76436781609</v>
      </c>
      <c r="H111" s="16" t="n">
        <f aca="false">E111/F111</f>
        <v>119.241379310345</v>
      </c>
      <c r="I111" s="17" t="n">
        <f aca="false">E111/(C111+E111)</f>
        <v>0.0190603052698786</v>
      </c>
    </row>
    <row collapsed="false" customFormat="false" customHeight="false" hidden="false" ht="12.75" outlineLevel="0" r="112">
      <c r="A112" s="13" t="s">
        <v>123</v>
      </c>
      <c r="B112" s="14" t="n">
        <v>11532</v>
      </c>
      <c r="C112" s="14" t="n">
        <v>485375</v>
      </c>
      <c r="D112" s="14" t="n">
        <v>0</v>
      </c>
      <c r="E112" s="14" t="n">
        <v>304.3</v>
      </c>
      <c r="F112" s="15" t="n">
        <v>72</v>
      </c>
      <c r="G112" s="16" t="n">
        <f aca="false">C112/F112</f>
        <v>6741.31944444444</v>
      </c>
      <c r="H112" s="16" t="n">
        <f aca="false">E112/F112</f>
        <v>4.22638888888889</v>
      </c>
      <c r="I112" s="17" t="n">
        <f aca="false">E112/(C112+E112)</f>
        <v>0.000626545129677135</v>
      </c>
    </row>
    <row collapsed="false" customFormat="false" customHeight="false" hidden="false" ht="12.75" outlineLevel="0" r="113">
      <c r="A113" s="13" t="s">
        <v>124</v>
      </c>
      <c r="B113" s="14" t="n">
        <v>187101</v>
      </c>
      <c r="C113" s="14" t="n">
        <v>943966</v>
      </c>
      <c r="D113" s="14" t="n">
        <v>3929.1</v>
      </c>
      <c r="E113" s="14" t="n">
        <v>34171.9</v>
      </c>
      <c r="F113" s="15" t="n">
        <v>140</v>
      </c>
      <c r="G113" s="16" t="n">
        <f aca="false">C113/F113</f>
        <v>6742.61428571429</v>
      </c>
      <c r="H113" s="16" t="n">
        <f aca="false">E113/F113</f>
        <v>244.085</v>
      </c>
      <c r="I113" s="17" t="n">
        <f aca="false">E113/(C113+E113)</f>
        <v>0.0349356670465381</v>
      </c>
    </row>
    <row collapsed="false" customFormat="false" customHeight="false" hidden="false" ht="12.75" outlineLevel="0" r="114">
      <c r="A114" s="13" t="s">
        <v>125</v>
      </c>
      <c r="B114" s="14" t="n">
        <v>5410452</v>
      </c>
      <c r="C114" s="14" t="n">
        <v>10571420</v>
      </c>
      <c r="D114" s="14" t="n">
        <v>102673.4</v>
      </c>
      <c r="E114" s="14" t="n">
        <v>135855.7</v>
      </c>
      <c r="F114" s="15" t="n">
        <v>1404</v>
      </c>
      <c r="G114" s="16" t="n">
        <f aca="false">C114/F114</f>
        <v>7529.50142450143</v>
      </c>
      <c r="H114" s="16" t="n">
        <f aca="false">E114/F114</f>
        <v>96.7633190883191</v>
      </c>
      <c r="I114" s="17" t="n">
        <f aca="false">E114/(C114+E114)</f>
        <v>0.0126881667948459</v>
      </c>
    </row>
    <row collapsed="false" customFormat="false" customHeight="false" hidden="false" ht="12.75" outlineLevel="0" r="115">
      <c r="A115" s="13" t="s">
        <v>126</v>
      </c>
      <c r="B115" s="14" t="n">
        <v>389245</v>
      </c>
      <c r="C115" s="14" t="n">
        <v>2721139</v>
      </c>
      <c r="D115" s="14" t="n">
        <v>453.1</v>
      </c>
      <c r="E115" s="14" t="n">
        <v>14442.5</v>
      </c>
      <c r="F115" s="15" t="n">
        <v>412</v>
      </c>
      <c r="G115" s="16" t="n">
        <f aca="false">C115/F115</f>
        <v>6604.70631067961</v>
      </c>
      <c r="H115" s="16" t="n">
        <f aca="false">E115/F115</f>
        <v>35.0546116504854</v>
      </c>
      <c r="I115" s="17" t="n">
        <f aca="false">E115/(C115+E115)</f>
        <v>0.0052794990754251</v>
      </c>
    </row>
    <row collapsed="false" customFormat="false" customHeight="false" hidden="false" ht="12.75" outlineLevel="0" r="116">
      <c r="A116" s="13" t="s">
        <v>127</v>
      </c>
      <c r="B116" s="14" t="n">
        <v>26738177</v>
      </c>
      <c r="C116" s="14" t="n">
        <v>16750740</v>
      </c>
      <c r="D116" s="14" t="n">
        <v>120687.9</v>
      </c>
      <c r="E116" s="14" t="n">
        <v>205283.9</v>
      </c>
      <c r="F116" s="15" t="n">
        <v>3642</v>
      </c>
      <c r="G116" s="16" t="n">
        <f aca="false">C116/F116</f>
        <v>4599.32454695222</v>
      </c>
      <c r="H116" s="16" t="n">
        <f aca="false">E116/F116</f>
        <v>56.3657056562328</v>
      </c>
      <c r="I116" s="17" t="n">
        <f aca="false">E116/(C116+E116)</f>
        <v>0.0121068418640292</v>
      </c>
    </row>
    <row collapsed="false" customFormat="false" customHeight="false" hidden="false" ht="12.75" outlineLevel="0" r="117">
      <c r="A117" s="13" t="s">
        <v>128</v>
      </c>
      <c r="B117" s="14" t="n">
        <v>17051877</v>
      </c>
      <c r="C117" s="14" t="n">
        <v>4707867</v>
      </c>
      <c r="D117" s="14" t="n">
        <v>23528.5</v>
      </c>
      <c r="E117" s="14" t="n">
        <v>20397.5</v>
      </c>
      <c r="F117" s="15" t="n">
        <v>762</v>
      </c>
      <c r="G117" s="16" t="n">
        <f aca="false">C117/F117</f>
        <v>6178.3031496063</v>
      </c>
      <c r="H117" s="16" t="n">
        <f aca="false">E117/F117</f>
        <v>26.7683727034121</v>
      </c>
      <c r="I117" s="17" t="n">
        <f aca="false">E117/(C117+E117)</f>
        <v>0.00431395071066773</v>
      </c>
    </row>
    <row collapsed="false" customFormat="false" customHeight="false" hidden="false" ht="12.75" outlineLevel="0" r="118">
      <c r="A118" s="13" t="s">
        <v>129</v>
      </c>
      <c r="B118" s="14" t="n">
        <v>31144203</v>
      </c>
      <c r="C118" s="14" t="n">
        <v>17242945</v>
      </c>
      <c r="D118" s="14" t="n">
        <v>1101661</v>
      </c>
      <c r="E118" s="14" t="n">
        <v>159788.1</v>
      </c>
      <c r="F118" s="15" t="n">
        <v>2569</v>
      </c>
      <c r="G118" s="16" t="n">
        <f aca="false">C118/F118</f>
        <v>6711.92876605683</v>
      </c>
      <c r="H118" s="16" t="n">
        <f aca="false">E118/F118</f>
        <v>62.1985597508758</v>
      </c>
      <c r="I118" s="17" t="n">
        <f aca="false">E118/(C118+E118)</f>
        <v>0.00918178191217562</v>
      </c>
    </row>
    <row collapsed="false" customFormat="false" customHeight="false" hidden="false" ht="12.75" outlineLevel="0" r="119">
      <c r="A119" s="13" t="s">
        <v>130</v>
      </c>
      <c r="B119" s="14" t="n">
        <v>144077</v>
      </c>
      <c r="C119" s="14" t="n">
        <v>1031304</v>
      </c>
      <c r="D119" s="14" t="n">
        <v>0</v>
      </c>
      <c r="E119" s="14" t="n">
        <v>369.3</v>
      </c>
      <c r="F119" s="15" t="n">
        <v>270</v>
      </c>
      <c r="G119" s="16" t="n">
        <f aca="false">C119/F119</f>
        <v>3819.64444444444</v>
      </c>
      <c r="H119" s="16" t="n">
        <f aca="false">E119/F119</f>
        <v>1.36777777777778</v>
      </c>
      <c r="I119" s="17" t="n">
        <f aca="false">E119/(C119+E119)</f>
        <v>0.000357962157206162</v>
      </c>
    </row>
    <row collapsed="false" customFormat="false" customHeight="false" hidden="false" ht="12.75" outlineLevel="0" r="120">
      <c r="A120" s="13" t="s">
        <v>131</v>
      </c>
      <c r="B120" s="14" t="n">
        <v>35648587</v>
      </c>
      <c r="C120" s="14" t="n">
        <v>21270940</v>
      </c>
      <c r="D120" s="14" t="n">
        <v>452008.5</v>
      </c>
      <c r="E120" s="14" t="n">
        <v>1273270.4</v>
      </c>
      <c r="F120" s="15" t="n">
        <v>2544</v>
      </c>
      <c r="G120" s="16" t="n">
        <f aca="false">C120/F120</f>
        <v>8361.21855345912</v>
      </c>
      <c r="H120" s="16" t="n">
        <f aca="false">E120/F120</f>
        <v>500.499371069182</v>
      </c>
      <c r="I120" s="17" t="n">
        <f aca="false">E120/(C120+E120)</f>
        <v>0.0564788199457187</v>
      </c>
    </row>
    <row collapsed="false" customFormat="false" customHeight="false" hidden="false" ht="12.75" outlineLevel="0" r="121">
      <c r="A121" s="13" t="s">
        <v>132</v>
      </c>
      <c r="B121" s="14" t="n">
        <v>1078442</v>
      </c>
      <c r="C121" s="14" t="n">
        <v>2787533</v>
      </c>
      <c r="D121" s="14" t="n">
        <v>123.1</v>
      </c>
      <c r="E121" s="14" t="n">
        <v>38728.5</v>
      </c>
      <c r="F121" s="15" t="n">
        <v>498</v>
      </c>
      <c r="G121" s="16" t="n">
        <f aca="false">C121/F121</f>
        <v>5597.45582329317</v>
      </c>
      <c r="H121" s="16" t="n">
        <f aca="false">E121/F121</f>
        <v>77.7680722891566</v>
      </c>
      <c r="I121" s="17" t="n">
        <f aca="false">E121/(C121+E121)</f>
        <v>0.0137030844456537</v>
      </c>
    </row>
    <row collapsed="false" customFormat="false" customHeight="false" hidden="false" ht="12.75" outlineLevel="0" r="122">
      <c r="A122" s="13" t="s">
        <v>133</v>
      </c>
      <c r="B122" s="14" t="n">
        <v>1404636</v>
      </c>
      <c r="C122" s="14" t="n">
        <v>4663068</v>
      </c>
      <c r="D122" s="14" t="n">
        <v>11224</v>
      </c>
      <c r="E122" s="14" t="n">
        <v>68088.8</v>
      </c>
      <c r="F122" s="15" t="n">
        <v>713</v>
      </c>
      <c r="G122" s="16" t="n">
        <f aca="false">C122/F122</f>
        <v>6540.06732117812</v>
      </c>
      <c r="H122" s="16" t="n">
        <f aca="false">E122/F122</f>
        <v>95.4962131837307</v>
      </c>
      <c r="I122" s="17" t="n">
        <f aca="false">E122/(C122+E122)</f>
        <v>0.0143915754388018</v>
      </c>
    </row>
    <row collapsed="false" customFormat="false" customHeight="false" hidden="false" ht="12.75" outlineLevel="0" r="123">
      <c r="A123" s="13" t="s">
        <v>134</v>
      </c>
      <c r="B123" s="14" t="n">
        <v>1971415</v>
      </c>
      <c r="C123" s="14" t="n">
        <v>2710726</v>
      </c>
      <c r="D123" s="14" t="n">
        <v>38624.9</v>
      </c>
      <c r="E123" s="14" t="n">
        <v>150391.3</v>
      </c>
      <c r="F123" s="15" t="n">
        <v>375</v>
      </c>
      <c r="G123" s="16" t="n">
        <f aca="false">C123/F123</f>
        <v>7228.60266666667</v>
      </c>
      <c r="H123" s="16" t="n">
        <f aca="false">E123/F123</f>
        <v>401.043466666667</v>
      </c>
      <c r="I123" s="17" t="n">
        <f aca="false">E123/(C123+E123)</f>
        <v>0.0525638358133726</v>
      </c>
    </row>
    <row collapsed="false" customFormat="false" customHeight="false" hidden="false" ht="12.75" outlineLevel="0" r="124">
      <c r="A124" s="13" t="s">
        <v>135</v>
      </c>
      <c r="B124" s="14" t="n">
        <v>90394450</v>
      </c>
      <c r="C124" s="14" t="n">
        <v>25096692</v>
      </c>
      <c r="D124" s="14" t="n">
        <v>659952.2</v>
      </c>
      <c r="E124" s="14" t="n">
        <v>587425.3</v>
      </c>
      <c r="F124" s="15" t="n">
        <v>3501</v>
      </c>
      <c r="G124" s="16" t="n">
        <f aca="false">C124/F124</f>
        <v>7168.4353041988</v>
      </c>
      <c r="H124" s="16" t="n">
        <f aca="false">E124/F124</f>
        <v>167.787860611254</v>
      </c>
      <c r="I124" s="17" t="n">
        <f aca="false">E124/(C124+E124)</f>
        <v>0.0228711500239099</v>
      </c>
    </row>
    <row collapsed="false" customFormat="false" customHeight="false" hidden="false" ht="12.75" outlineLevel="0" r="125">
      <c r="A125" s="13" t="s">
        <v>136</v>
      </c>
      <c r="B125" s="14" t="n">
        <v>741781</v>
      </c>
      <c r="C125" s="14" t="n">
        <v>1909278</v>
      </c>
      <c r="D125" s="14" t="n">
        <v>427.4</v>
      </c>
      <c r="E125" s="14" t="n">
        <v>59988.9</v>
      </c>
      <c r="F125" s="15" t="n">
        <v>174</v>
      </c>
      <c r="G125" s="16" t="n">
        <f aca="false">C125/F125</f>
        <v>10972.8620689655</v>
      </c>
      <c r="H125" s="16" t="n">
        <f aca="false">E125/F125</f>
        <v>344.763793103448</v>
      </c>
      <c r="I125" s="17" t="n">
        <f aca="false">E125/(C125+E125)</f>
        <v>0.030462554364774</v>
      </c>
    </row>
    <row collapsed="false" customFormat="false" customHeight="false" hidden="false" ht="12.75" outlineLevel="0" r="126">
      <c r="A126" s="13" t="s">
        <v>137</v>
      </c>
      <c r="B126" s="14" t="n">
        <v>347458</v>
      </c>
      <c r="C126" s="14" t="n">
        <v>2634590</v>
      </c>
      <c r="D126" s="14" t="n">
        <v>738.7</v>
      </c>
      <c r="E126" s="14" t="n">
        <v>28447.4</v>
      </c>
      <c r="F126" s="15" t="n">
        <v>398</v>
      </c>
      <c r="G126" s="16" t="n">
        <f aca="false">C126/F126</f>
        <v>6619.57286432161</v>
      </c>
      <c r="H126" s="16" t="n">
        <f aca="false">E126/F126</f>
        <v>71.4758793969849</v>
      </c>
      <c r="I126" s="17" t="n">
        <f aca="false">E126/(C126+E126)</f>
        <v>0.0106823133614271</v>
      </c>
    </row>
    <row collapsed="false" customFormat="false" customHeight="false" hidden="false" ht="12.75" outlineLevel="0" r="127">
      <c r="A127" s="13" t="s">
        <v>138</v>
      </c>
      <c r="B127" s="14" t="n">
        <v>34135731</v>
      </c>
      <c r="C127" s="14" t="n">
        <v>31531293</v>
      </c>
      <c r="D127" s="14" t="n">
        <v>251128.4</v>
      </c>
      <c r="E127" s="14" t="n">
        <v>308225.7</v>
      </c>
      <c r="F127" s="15" t="n">
        <v>4189</v>
      </c>
      <c r="G127" s="16" t="n">
        <f aca="false">C127/F127</f>
        <v>7527.16471711626</v>
      </c>
      <c r="H127" s="16" t="n">
        <f aca="false">E127/F127</f>
        <v>73.5797803771783</v>
      </c>
      <c r="I127" s="17" t="n">
        <f aca="false">E127/(C127+E127)</f>
        <v>0.00968060173598039</v>
      </c>
    </row>
    <row collapsed="false" customFormat="false" customHeight="false" hidden="false" ht="12.75" outlineLevel="0" r="128">
      <c r="A128" s="13" t="s">
        <v>139</v>
      </c>
      <c r="B128" s="14" t="n">
        <v>588301</v>
      </c>
      <c r="C128" s="14" t="n">
        <v>6977364</v>
      </c>
      <c r="D128" s="14" t="n">
        <v>1049.5</v>
      </c>
      <c r="E128" s="14" t="n">
        <v>50109.1</v>
      </c>
      <c r="F128" s="15" t="n">
        <v>810</v>
      </c>
      <c r="G128" s="16" t="n">
        <f aca="false">C128/F128</f>
        <v>8614.02962962963</v>
      </c>
      <c r="H128" s="16" t="n">
        <f aca="false">E128/F128</f>
        <v>61.8630864197531</v>
      </c>
      <c r="I128" s="17" t="n">
        <f aca="false">E128/(C128+E128)</f>
        <v>0.00713045774590016</v>
      </c>
    </row>
    <row collapsed="false" customFormat="false" customHeight="false" hidden="false" ht="12.75" outlineLevel="0" r="129">
      <c r="A129" s="13" t="s">
        <v>140</v>
      </c>
      <c r="B129" s="14" t="n">
        <v>1484790</v>
      </c>
      <c r="C129" s="14" t="n">
        <v>4203208</v>
      </c>
      <c r="D129" s="14" t="n">
        <v>56094.6</v>
      </c>
      <c r="E129" s="14" t="n">
        <v>64363.1</v>
      </c>
      <c r="F129" s="15" t="n">
        <v>700</v>
      </c>
      <c r="G129" s="16" t="n">
        <f aca="false">C129/F129</f>
        <v>6004.58285714286</v>
      </c>
      <c r="H129" s="16" t="n">
        <f aca="false">E129/F129</f>
        <v>91.9472857142857</v>
      </c>
      <c r="I129" s="17" t="n">
        <f aca="false">E129/(C129+E129)</f>
        <v>0.0150819045522171</v>
      </c>
    </row>
    <row collapsed="false" customFormat="false" customHeight="false" hidden="false" ht="12.75" outlineLevel="0" r="130">
      <c r="A130" s="13" t="s">
        <v>141</v>
      </c>
      <c r="B130" s="14" t="n">
        <v>54783133</v>
      </c>
      <c r="C130" s="14" t="n">
        <v>28655868</v>
      </c>
      <c r="D130" s="14" t="n">
        <v>1181160.8</v>
      </c>
      <c r="E130" s="14" t="n">
        <v>542738.7</v>
      </c>
      <c r="F130" s="15" t="n">
        <v>4999</v>
      </c>
      <c r="G130" s="16" t="n">
        <f aca="false">C130/F130</f>
        <v>5732.3200640128</v>
      </c>
      <c r="H130" s="16" t="n">
        <f aca="false">E130/F130</f>
        <v>108.569453890778</v>
      </c>
      <c r="I130" s="17" t="n">
        <f aca="false">E130/(C130+E130)</f>
        <v>0.0185878287130735</v>
      </c>
    </row>
    <row collapsed="false" customFormat="false" customHeight="false" hidden="false" ht="12.75" outlineLevel="0" r="131">
      <c r="A131" s="13" t="s">
        <v>142</v>
      </c>
      <c r="B131" s="14" t="n">
        <v>2455487</v>
      </c>
      <c r="C131" s="14" t="n">
        <v>6115449</v>
      </c>
      <c r="D131" s="14" t="n">
        <v>2712.4</v>
      </c>
      <c r="E131" s="14" t="n">
        <v>77271.1</v>
      </c>
      <c r="F131" s="15" t="n">
        <v>936</v>
      </c>
      <c r="G131" s="16" t="n">
        <f aca="false">C131/F131</f>
        <v>6533.59935897436</v>
      </c>
      <c r="H131" s="16" t="n">
        <f aca="false">E131/F131</f>
        <v>82.554594017094</v>
      </c>
      <c r="I131" s="17" t="n">
        <f aca="false">E131/(C131+E131)</f>
        <v>0.012477731715987</v>
      </c>
    </row>
    <row collapsed="false" customFormat="false" customHeight="false" hidden="false" ht="12.75" outlineLevel="0" r="132">
      <c r="A132" s="13" t="s">
        <v>143</v>
      </c>
      <c r="B132" s="14" t="n">
        <v>698149</v>
      </c>
      <c r="C132" s="14" t="n">
        <v>3192091</v>
      </c>
      <c r="D132" s="14" t="n">
        <v>3933.7</v>
      </c>
      <c r="E132" s="14" t="n">
        <v>22199.4</v>
      </c>
      <c r="F132" s="15" t="n">
        <v>682</v>
      </c>
      <c r="G132" s="16" t="n">
        <f aca="false">C132/F132</f>
        <v>4680.4853372434</v>
      </c>
      <c r="H132" s="16" t="n">
        <f aca="false">E132/F132</f>
        <v>32.5504398826979</v>
      </c>
      <c r="I132" s="17" t="n">
        <f aca="false">E132/(C132+E132)</f>
        <v>0.00690646993190161</v>
      </c>
    </row>
    <row collapsed="false" customFormat="false" customHeight="false" hidden="false" ht="12.75" outlineLevel="0" r="133">
      <c r="A133" s="13" t="s">
        <v>144</v>
      </c>
      <c r="B133" s="14" t="n">
        <v>24318090.5</v>
      </c>
      <c r="C133" s="14" t="n">
        <v>16429509</v>
      </c>
      <c r="D133" s="14" t="n">
        <v>272668</v>
      </c>
      <c r="E133" s="14" t="n">
        <v>249970.9</v>
      </c>
      <c r="F133" s="15" t="n">
        <v>2810</v>
      </c>
      <c r="G133" s="16" t="n">
        <f aca="false">C133/F133</f>
        <v>5846.80035587189</v>
      </c>
      <c r="H133" s="16" t="n">
        <f aca="false">E133/F133</f>
        <v>88.957615658363</v>
      </c>
      <c r="I133" s="17" t="n">
        <f aca="false">E133/(C133+E133)</f>
        <v>0.0149867322901357</v>
      </c>
    </row>
    <row collapsed="false" customFormat="false" customHeight="false" hidden="false" ht="12.75" outlineLevel="0" r="134">
      <c r="A134" s="13" t="s">
        <v>145</v>
      </c>
      <c r="B134" s="14" t="n">
        <v>491249</v>
      </c>
      <c r="C134" s="14" t="n">
        <v>5952261</v>
      </c>
      <c r="D134" s="14" t="n">
        <v>0</v>
      </c>
      <c r="E134" s="14" t="n">
        <v>62775.5</v>
      </c>
      <c r="F134" s="15" t="n">
        <v>996</v>
      </c>
      <c r="G134" s="16" t="n">
        <f aca="false">C134/F134</f>
        <v>5976.1656626506</v>
      </c>
      <c r="H134" s="16" t="n">
        <f aca="false">E134/F134</f>
        <v>63.0276104417671</v>
      </c>
      <c r="I134" s="17" t="n">
        <f aca="false">E134/(C134+E134)</f>
        <v>0.0104364287731255</v>
      </c>
    </row>
    <row collapsed="false" customFormat="false" customHeight="false" hidden="false" ht="12.75" outlineLevel="0" r="135">
      <c r="A135" s="13" t="s">
        <v>146</v>
      </c>
      <c r="B135" s="14" t="n">
        <v>96396</v>
      </c>
      <c r="C135" s="14" t="n">
        <v>485265</v>
      </c>
      <c r="D135" s="14" t="n">
        <v>0</v>
      </c>
      <c r="E135" s="14" t="n">
        <v>11489.8</v>
      </c>
      <c r="F135" s="15" t="n">
        <v>61</v>
      </c>
      <c r="G135" s="16" t="n">
        <f aca="false">C135/F135</f>
        <v>7955.16393442623</v>
      </c>
      <c r="H135" s="16" t="n">
        <f aca="false">E135/F135</f>
        <v>188.35737704918</v>
      </c>
      <c r="I135" s="17" t="n">
        <f aca="false">E135/(C135+E135)</f>
        <v>0.0231297211421007</v>
      </c>
    </row>
    <row collapsed="false" customFormat="false" customHeight="false" hidden="false" ht="12.75" outlineLevel="0" r="136">
      <c r="A136" s="13" t="s">
        <v>147</v>
      </c>
      <c r="B136" s="14" t="n">
        <v>2965190</v>
      </c>
      <c r="C136" s="14" t="n">
        <v>6862730</v>
      </c>
      <c r="D136" s="14" t="n">
        <v>42942.2</v>
      </c>
      <c r="E136" s="14" t="n">
        <v>115357.1</v>
      </c>
      <c r="F136" s="15" t="n">
        <v>723</v>
      </c>
      <c r="G136" s="16" t="n">
        <f aca="false">C136/F136</f>
        <v>9492.0193637621</v>
      </c>
      <c r="H136" s="16" t="n">
        <f aca="false">E136/F136</f>
        <v>159.553388658368</v>
      </c>
      <c r="I136" s="17" t="n">
        <f aca="false">E136/(C136+E136)</f>
        <v>0.0165313356435462</v>
      </c>
    </row>
    <row collapsed="false" customFormat="false" customHeight="false" hidden="false" ht="12.75" outlineLevel="0" r="137">
      <c r="A137" s="13" t="s">
        <v>148</v>
      </c>
      <c r="B137" s="14" t="n">
        <v>4183</v>
      </c>
      <c r="C137" s="14" t="n">
        <v>270550</v>
      </c>
      <c r="D137" s="14" t="n">
        <v>7620.1</v>
      </c>
      <c r="E137" s="14" t="n">
        <v>9415.1</v>
      </c>
      <c r="F137" s="15" t="n">
        <v>95</v>
      </c>
      <c r="G137" s="16" t="n">
        <f aca="false">C137/F137</f>
        <v>2847.89473684211</v>
      </c>
      <c r="H137" s="16" t="n">
        <f aca="false">E137/F137</f>
        <v>99.1063157894737</v>
      </c>
      <c r="I137" s="17" t="n">
        <f aca="false">E137/(C137+E137)</f>
        <v>0.0336295488259072</v>
      </c>
    </row>
    <row collapsed="false" customFormat="false" customHeight="false" hidden="false" ht="12.75" outlineLevel="0" r="138">
      <c r="A138" s="13" t="s">
        <v>149</v>
      </c>
      <c r="B138" s="14" t="n">
        <v>3790412</v>
      </c>
      <c r="C138" s="14" t="n">
        <v>6840512</v>
      </c>
      <c r="D138" s="14" t="n">
        <v>123.1</v>
      </c>
      <c r="E138" s="14" t="n">
        <v>51810.1</v>
      </c>
      <c r="F138" s="15" t="n">
        <v>1169</v>
      </c>
      <c r="G138" s="16" t="n">
        <f aca="false">C138/F138</f>
        <v>5851.59281437126</v>
      </c>
      <c r="H138" s="16" t="n">
        <f aca="false">E138/F138</f>
        <v>44.3200171086399</v>
      </c>
      <c r="I138" s="17" t="n">
        <f aca="false">E138/(C138+E138)</f>
        <v>0.00751707468807936</v>
      </c>
    </row>
    <row collapsed="false" customFormat="false" customHeight="false" hidden="false" ht="12.75" outlineLevel="0" r="139">
      <c r="A139" s="13" t="s">
        <v>150</v>
      </c>
      <c r="B139" s="14" t="n">
        <v>1697946</v>
      </c>
      <c r="C139" s="14" t="n">
        <v>7621418</v>
      </c>
      <c r="D139" s="14" t="n">
        <v>1521.7</v>
      </c>
      <c r="E139" s="14" t="n">
        <v>70252.3</v>
      </c>
      <c r="F139" s="15" t="n">
        <v>1153</v>
      </c>
      <c r="G139" s="16" t="n">
        <f aca="false">C139/F139</f>
        <v>6610.0763226366</v>
      </c>
      <c r="H139" s="16" t="n">
        <f aca="false">E139/F139</f>
        <v>60.9300086730269</v>
      </c>
      <c r="I139" s="17" t="n">
        <f aca="false">E139/(C139+E139)</f>
        <v>0.00913355581556843</v>
      </c>
    </row>
    <row collapsed="false" customFormat="false" customHeight="false" hidden="false" ht="12.75" outlineLevel="0" r="140">
      <c r="A140" s="13" t="s">
        <v>151</v>
      </c>
      <c r="B140" s="14" t="n">
        <v>35841845</v>
      </c>
      <c r="C140" s="14" t="n">
        <v>17219411</v>
      </c>
      <c r="D140" s="14" t="n">
        <v>1445925.3</v>
      </c>
      <c r="E140" s="14" t="n">
        <v>287008.2</v>
      </c>
      <c r="F140" s="15" t="n">
        <v>2909</v>
      </c>
      <c r="G140" s="16" t="n">
        <f aca="false">C140/F140</f>
        <v>5919.35751117222</v>
      </c>
      <c r="H140" s="16" t="n">
        <f aca="false">E140/F140</f>
        <v>98.6621519422482</v>
      </c>
      <c r="I140" s="17" t="n">
        <f aca="false">E140/(C140+E140)</f>
        <v>0.0163944548980068</v>
      </c>
    </row>
    <row collapsed="false" customFormat="false" customHeight="false" hidden="false" ht="12.75" outlineLevel="0" r="141">
      <c r="A141" s="13" t="s">
        <v>152</v>
      </c>
      <c r="B141" s="14" t="n">
        <v>1423422</v>
      </c>
      <c r="C141" s="14" t="n">
        <v>4629215</v>
      </c>
      <c r="D141" s="14" t="n">
        <v>0</v>
      </c>
      <c r="E141" s="14" t="n">
        <v>23888.1</v>
      </c>
      <c r="F141" s="15" t="n">
        <v>869</v>
      </c>
      <c r="G141" s="16" t="n">
        <f aca="false">C141/F141</f>
        <v>5327.05983889528</v>
      </c>
      <c r="H141" s="16" t="n">
        <f aca="false">E141/F141</f>
        <v>27.4891829689298</v>
      </c>
      <c r="I141" s="17" t="n">
        <f aca="false">E141/(C141+E141)</f>
        <v>0.00513379985068459</v>
      </c>
    </row>
    <row collapsed="false" customFormat="false" customHeight="false" hidden="false" ht="12.75" outlineLevel="0" r="142">
      <c r="A142" s="13" t="s">
        <v>153</v>
      </c>
      <c r="B142" s="14" t="n">
        <v>20452324</v>
      </c>
      <c r="C142" s="14" t="n">
        <v>13643051</v>
      </c>
      <c r="D142" s="14" t="n">
        <v>271206.5</v>
      </c>
      <c r="E142" s="14" t="n">
        <v>276432.8</v>
      </c>
      <c r="F142" s="15" t="n">
        <v>2155</v>
      </c>
      <c r="G142" s="16" t="n">
        <f aca="false">C142/F142</f>
        <v>6330.88213457077</v>
      </c>
      <c r="H142" s="16" t="n">
        <f aca="false">E142/F142</f>
        <v>128.275081206497</v>
      </c>
      <c r="I142" s="17" t="n">
        <f aca="false">E142/(C142+E142)</f>
        <v>0.0198594146142115</v>
      </c>
    </row>
    <row collapsed="false" customFormat="false" customHeight="false" hidden="false" ht="12.75" outlineLevel="0" r="143">
      <c r="A143" s="13" t="s">
        <v>154</v>
      </c>
      <c r="B143" s="14" t="n">
        <v>394603</v>
      </c>
      <c r="C143" s="14" t="n">
        <v>649725</v>
      </c>
      <c r="D143" s="14" t="n">
        <v>304.3</v>
      </c>
      <c r="E143" s="14" t="n">
        <v>1658.2</v>
      </c>
      <c r="F143" s="15" t="n">
        <v>185</v>
      </c>
      <c r="G143" s="16" t="n">
        <f aca="false">C143/F143</f>
        <v>3512.02702702703</v>
      </c>
      <c r="H143" s="16" t="n">
        <f aca="false">E143/F143</f>
        <v>8.96324324324324</v>
      </c>
      <c r="I143" s="17" t="n">
        <f aca="false">E143/(C143+E143)</f>
        <v>0.00254565975910954</v>
      </c>
    </row>
    <row collapsed="false" customFormat="false" customHeight="false" hidden="false" ht="12.75" outlineLevel="0" r="144">
      <c r="A144" s="13" t="s">
        <v>155</v>
      </c>
      <c r="B144" s="14" t="n">
        <v>4034896</v>
      </c>
      <c r="C144" s="14" t="n">
        <v>13296458</v>
      </c>
      <c r="D144" s="14" t="n">
        <v>212442.6</v>
      </c>
      <c r="E144" s="14" t="n">
        <v>84251.7</v>
      </c>
      <c r="F144" s="15" t="n">
        <v>1581</v>
      </c>
      <c r="G144" s="16" t="n">
        <f aca="false">C144/F144</f>
        <v>8410.1568627451</v>
      </c>
      <c r="H144" s="16" t="n">
        <f aca="false">E144/F144</f>
        <v>53.2901328273245</v>
      </c>
      <c r="I144" s="17" t="n">
        <f aca="false">E144/(C144+E144)</f>
        <v>0.00629650458674849</v>
      </c>
    </row>
    <row collapsed="false" customFormat="false" customHeight="false" hidden="false" ht="12.75" outlineLevel="0" r="145">
      <c r="A145" s="13" t="s">
        <v>156</v>
      </c>
      <c r="B145" s="14" t="n">
        <v>597012</v>
      </c>
      <c r="C145" s="14" t="n">
        <v>325867</v>
      </c>
      <c r="D145" s="14" t="n">
        <v>0</v>
      </c>
      <c r="E145" s="14" t="n">
        <v>12938.5</v>
      </c>
      <c r="F145" s="15" t="n">
        <v>32</v>
      </c>
      <c r="G145" s="16" t="n">
        <f aca="false">C145/F145</f>
        <v>10183.34375</v>
      </c>
      <c r="H145" s="16" t="n">
        <f aca="false">E145/F145</f>
        <v>404.328125</v>
      </c>
      <c r="I145" s="17" t="n">
        <f aca="false">E145/(C145+E145)</f>
        <v>0.0381885772220345</v>
      </c>
    </row>
    <row collapsed="false" customFormat="false" customHeight="false" hidden="false" ht="12.75" outlineLevel="0" r="146">
      <c r="A146" s="13" t="s">
        <v>157</v>
      </c>
      <c r="B146" s="14" t="n">
        <v>8817445</v>
      </c>
      <c r="C146" s="14" t="n">
        <v>4514997</v>
      </c>
      <c r="D146" s="14" t="n">
        <v>727870.9</v>
      </c>
      <c r="E146" s="14" t="n">
        <v>46211.8</v>
      </c>
      <c r="F146" s="15" t="n">
        <v>803</v>
      </c>
      <c r="G146" s="16" t="n">
        <f aca="false">C146/F146</f>
        <v>5622.66127023661</v>
      </c>
      <c r="H146" s="16" t="n">
        <f aca="false">E146/F146</f>
        <v>57.5489414694894</v>
      </c>
      <c r="I146" s="17" t="n">
        <f aca="false">E146/(C146+E146)</f>
        <v>0.0101314809354924</v>
      </c>
    </row>
    <row collapsed="false" customFormat="false" customHeight="false" hidden="false" ht="12.75" outlineLevel="0" r="147">
      <c r="A147" s="13" t="s">
        <v>158</v>
      </c>
      <c r="B147" s="14" t="n">
        <v>975217</v>
      </c>
      <c r="C147" s="14" t="n">
        <v>5121753</v>
      </c>
      <c r="D147" s="14" t="n">
        <v>32922.6</v>
      </c>
      <c r="E147" s="14" t="n">
        <v>55862.3</v>
      </c>
      <c r="F147" s="15" t="n">
        <v>604</v>
      </c>
      <c r="G147" s="16" t="n">
        <f aca="false">C147/F147</f>
        <v>8479.72350993377</v>
      </c>
      <c r="H147" s="16" t="n">
        <f aca="false">E147/F147</f>
        <v>92.4872516556291</v>
      </c>
      <c r="I147" s="17" t="n">
        <f aca="false">E147/(C147+E147)</f>
        <v>0.0107891947862561</v>
      </c>
    </row>
    <row collapsed="false" customFormat="false" customHeight="false" hidden="false" ht="12.75" outlineLevel="0" r="148">
      <c r="A148" s="13" t="s">
        <v>159</v>
      </c>
      <c r="B148" s="14" t="n">
        <v>1027989</v>
      </c>
      <c r="C148" s="14" t="n">
        <v>3064287</v>
      </c>
      <c r="D148" s="14" t="n">
        <v>0</v>
      </c>
      <c r="E148" s="14" t="n">
        <v>33999.7</v>
      </c>
      <c r="F148" s="15" t="n">
        <v>261</v>
      </c>
      <c r="G148" s="16" t="n">
        <f aca="false">C148/F148</f>
        <v>11740.5632183908</v>
      </c>
      <c r="H148" s="16" t="n">
        <f aca="false">E148/F148</f>
        <v>130.267049808429</v>
      </c>
      <c r="I148" s="17" t="n">
        <f aca="false">E148/(C148+E148)</f>
        <v>0.0109737100830598</v>
      </c>
    </row>
    <row collapsed="false" customFormat="false" customHeight="false" hidden="false" ht="12.75" outlineLevel="0" r="149">
      <c r="A149" s="13" t="s">
        <v>160</v>
      </c>
      <c r="B149" s="14" t="n">
        <v>2254839</v>
      </c>
      <c r="C149" s="14" t="n">
        <v>6229013</v>
      </c>
      <c r="D149" s="14" t="n">
        <v>1471.3</v>
      </c>
      <c r="E149" s="14" t="n">
        <v>140157</v>
      </c>
      <c r="F149" s="15" t="n">
        <v>733</v>
      </c>
      <c r="G149" s="16" t="n">
        <f aca="false">C149/F149</f>
        <v>8497.97135061392</v>
      </c>
      <c r="H149" s="16" t="n">
        <f aca="false">E149/F149</f>
        <v>191.210095497954</v>
      </c>
      <c r="I149" s="17" t="n">
        <f aca="false">E149/(C149+E149)</f>
        <v>0.0220055360431579</v>
      </c>
    </row>
    <row collapsed="false" customFormat="false" customHeight="false" hidden="false" ht="12.75" outlineLevel="0" r="150">
      <c r="A150" s="13" t="s">
        <v>161</v>
      </c>
      <c r="B150" s="14" t="n">
        <v>384834</v>
      </c>
      <c r="C150" s="14" t="n">
        <v>2088743</v>
      </c>
      <c r="D150" s="14" t="n">
        <v>24215.7</v>
      </c>
      <c r="E150" s="14" t="n">
        <v>35735.4</v>
      </c>
      <c r="F150" s="15" t="n">
        <v>348</v>
      </c>
      <c r="G150" s="16" t="n">
        <f aca="false">C150/F150</f>
        <v>6002.13505747126</v>
      </c>
      <c r="H150" s="16" t="n">
        <f aca="false">E150/F150</f>
        <v>102.687931034483</v>
      </c>
      <c r="I150" s="17" t="n">
        <f aca="false">E150/(C150+E150)</f>
        <v>0.016820787634273</v>
      </c>
    </row>
    <row collapsed="false" customFormat="false" customHeight="false" hidden="false" ht="12.75" outlineLevel="0" r="151">
      <c r="A151" s="13" t="s">
        <v>162</v>
      </c>
      <c r="B151" s="14" t="n">
        <v>5606603</v>
      </c>
      <c r="C151" s="14" t="n">
        <v>9214495</v>
      </c>
      <c r="D151" s="14" t="n">
        <v>453.1</v>
      </c>
      <c r="E151" s="14" t="n">
        <v>152585.4</v>
      </c>
      <c r="F151" s="15" t="n">
        <v>1074</v>
      </c>
      <c r="G151" s="16" t="n">
        <f aca="false">C151/F151</f>
        <v>8579.60428305401</v>
      </c>
      <c r="H151" s="16" t="n">
        <f aca="false">E151/F151</f>
        <v>142.072067039106</v>
      </c>
      <c r="I151" s="17" t="n">
        <f aca="false">E151/(C151+E151)</f>
        <v>0.0162895367055886</v>
      </c>
    </row>
    <row collapsed="false" customFormat="false" customHeight="false" hidden="false" ht="12.75" outlineLevel="0" r="152">
      <c r="A152" s="13" t="s">
        <v>163</v>
      </c>
      <c r="B152" s="14" t="n">
        <v>2784509</v>
      </c>
      <c r="C152" s="14" t="n">
        <v>2617217</v>
      </c>
      <c r="D152" s="14" t="n">
        <v>21199.4</v>
      </c>
      <c r="E152" s="14" t="n">
        <v>23891</v>
      </c>
      <c r="F152" s="15" t="n">
        <v>415</v>
      </c>
      <c r="G152" s="16" t="n">
        <f aca="false">C152/F152</f>
        <v>6306.54698795181</v>
      </c>
      <c r="H152" s="16" t="n">
        <f aca="false">E152/F152</f>
        <v>57.5686746987952</v>
      </c>
      <c r="I152" s="17" t="n">
        <f aca="false">E152/(C152+E152)</f>
        <v>0.00904582470690331</v>
      </c>
    </row>
    <row collapsed="false" customFormat="false" customHeight="false" hidden="false" ht="12.75" outlineLevel="0" r="153">
      <c r="A153" s="13" t="s">
        <v>164</v>
      </c>
      <c r="B153" s="14" t="n">
        <v>2640087</v>
      </c>
      <c r="C153" s="14" t="n">
        <v>8677889</v>
      </c>
      <c r="D153" s="14" t="n">
        <v>3890.3</v>
      </c>
      <c r="E153" s="14" t="n">
        <v>211632.6</v>
      </c>
      <c r="F153" s="15" t="n">
        <v>1240</v>
      </c>
      <c r="G153" s="16" t="n">
        <f aca="false">C153/F153</f>
        <v>6998.29758064516</v>
      </c>
      <c r="H153" s="16" t="n">
        <f aca="false">E153/F153</f>
        <v>170.671451612903</v>
      </c>
      <c r="I153" s="17" t="n">
        <f aca="false">E153/(C153+E153)</f>
        <v>0.0238069729196676</v>
      </c>
    </row>
    <row collapsed="false" customFormat="false" customHeight="false" hidden="false" ht="12.75" outlineLevel="0" r="154">
      <c r="A154" s="13" t="s">
        <v>165</v>
      </c>
      <c r="B154" s="14" t="n">
        <v>1509108</v>
      </c>
      <c r="C154" s="14" t="n">
        <v>4811568</v>
      </c>
      <c r="D154" s="14" t="n">
        <v>25616.9</v>
      </c>
      <c r="E154" s="14" t="n">
        <v>110209.4</v>
      </c>
      <c r="F154" s="15" t="n">
        <v>767</v>
      </c>
      <c r="G154" s="16" t="n">
        <f aca="false">C154/F154</f>
        <v>6273.23076923077</v>
      </c>
      <c r="H154" s="16" t="n">
        <f aca="false">E154/F154</f>
        <v>143.688917861799</v>
      </c>
      <c r="I154" s="17" t="n">
        <f aca="false">E154/(C154+E154)</f>
        <v>0.0223921951447865</v>
      </c>
    </row>
    <row collapsed="false" customFormat="false" customHeight="false" hidden="false" ht="12.75" outlineLevel="0" r="155">
      <c r="A155" s="13" t="s">
        <v>166</v>
      </c>
      <c r="B155" s="14" t="n">
        <v>1501873</v>
      </c>
      <c r="C155" s="14" t="n">
        <v>5070233</v>
      </c>
      <c r="D155" s="14" t="n">
        <v>19388.3</v>
      </c>
      <c r="E155" s="14" t="n">
        <v>34156.9</v>
      </c>
      <c r="F155" s="15" t="n">
        <v>650</v>
      </c>
      <c r="G155" s="16" t="n">
        <f aca="false">C155/F155</f>
        <v>7800.35846153846</v>
      </c>
      <c r="H155" s="16" t="n">
        <f aca="false">E155/F155</f>
        <v>52.5490769230769</v>
      </c>
      <c r="I155" s="17" t="n">
        <f aca="false">E155/(C155+E155)</f>
        <v>0.00669167141796907</v>
      </c>
    </row>
    <row collapsed="false" customFormat="false" customHeight="false" hidden="false" ht="12.75" outlineLevel="0" r="156">
      <c r="A156" s="13" t="s">
        <v>167</v>
      </c>
      <c r="B156" s="14" t="n">
        <v>670218</v>
      </c>
      <c r="C156" s="14" t="n">
        <v>4336633</v>
      </c>
      <c r="D156" s="14" t="n">
        <v>4659.4</v>
      </c>
      <c r="E156" s="14" t="n">
        <v>8440</v>
      </c>
      <c r="F156" s="15" t="n">
        <v>538</v>
      </c>
      <c r="G156" s="16" t="n">
        <f aca="false">C156/F156</f>
        <v>8060.656133829</v>
      </c>
      <c r="H156" s="16" t="n">
        <f aca="false">E156/F156</f>
        <v>15.6877323420074</v>
      </c>
      <c r="I156" s="17" t="n">
        <f aca="false">E156/(C156+E156)</f>
        <v>0.00194242996607882</v>
      </c>
    </row>
    <row collapsed="false" customFormat="false" customHeight="false" hidden="false" ht="12.75" outlineLevel="0" r="157">
      <c r="A157" s="13" t="s">
        <v>168</v>
      </c>
      <c r="B157" s="14" t="n">
        <v>9902186</v>
      </c>
      <c r="C157" s="14" t="n">
        <v>12608088</v>
      </c>
      <c r="D157" s="14" t="n">
        <v>87743.6</v>
      </c>
      <c r="E157" s="14" t="n">
        <v>86780.1</v>
      </c>
      <c r="F157" s="15" t="n">
        <v>1855</v>
      </c>
      <c r="G157" s="16" t="n">
        <f aca="false">C157/F157</f>
        <v>6796.81293800539</v>
      </c>
      <c r="H157" s="16" t="n">
        <f aca="false">E157/F157</f>
        <v>46.7817250673854</v>
      </c>
      <c r="I157" s="17" t="n">
        <f aca="false">E157/(C157+E157)</f>
        <v>0.00683584101200705</v>
      </c>
    </row>
    <row collapsed="false" customFormat="false" customHeight="false" hidden="false" ht="12.75" outlineLevel="0" r="158">
      <c r="A158" s="13" t="s">
        <v>169</v>
      </c>
      <c r="B158" s="14" t="n">
        <v>2965908</v>
      </c>
      <c r="C158" s="14" t="n">
        <v>11716407</v>
      </c>
      <c r="D158" s="14" t="n">
        <v>25852.8</v>
      </c>
      <c r="E158" s="14" t="n">
        <v>113036.8</v>
      </c>
      <c r="F158" s="15" t="n">
        <v>1545</v>
      </c>
      <c r="G158" s="16" t="n">
        <f aca="false">C158/F158</f>
        <v>7583.43495145631</v>
      </c>
      <c r="H158" s="16" t="n">
        <f aca="false">E158/F158</f>
        <v>73.1629773462783</v>
      </c>
      <c r="I158" s="17" t="n">
        <f aca="false">E158/(C158+E158)</f>
        <v>0.00955554647463645</v>
      </c>
    </row>
    <row collapsed="false" customFormat="false" customHeight="false" hidden="false" ht="12.75" outlineLevel="0" r="159">
      <c r="A159" s="13" t="s">
        <v>170</v>
      </c>
      <c r="B159" s="14" t="n">
        <v>485390.35</v>
      </c>
      <c r="C159" s="14" t="n">
        <v>2672469</v>
      </c>
      <c r="D159" s="14" t="n">
        <v>383.6</v>
      </c>
      <c r="E159" s="14" t="n">
        <v>48039.1</v>
      </c>
      <c r="F159" s="15" t="n">
        <v>1361</v>
      </c>
      <c r="G159" s="14" t="s">
        <v>78</v>
      </c>
      <c r="H159" s="16" t="n">
        <f aca="false">E159/F159</f>
        <v>35.2969140337987</v>
      </c>
      <c r="I159" s="14" t="s">
        <v>78</v>
      </c>
    </row>
    <row collapsed="false" customFormat="false" customHeight="false" hidden="false" ht="12.75" outlineLevel="0" r="160">
      <c r="A160" s="13" t="s">
        <v>171</v>
      </c>
      <c r="B160" s="14" t="n">
        <v>26112487</v>
      </c>
      <c r="C160" s="14" t="n">
        <v>8411784</v>
      </c>
      <c r="D160" s="14" t="n">
        <v>143802.6</v>
      </c>
      <c r="E160" s="14" t="n">
        <v>150963.3</v>
      </c>
      <c r="F160" s="15" t="n">
        <v>1250</v>
      </c>
      <c r="G160" s="16" t="n">
        <f aca="false">C160/F160</f>
        <v>6729.4272</v>
      </c>
      <c r="H160" s="16" t="n">
        <f aca="false">E160/F160</f>
        <v>120.77064</v>
      </c>
      <c r="I160" s="17" t="n">
        <f aca="false">E160/(C160+E160)</f>
        <v>0.0176302411727133</v>
      </c>
    </row>
    <row collapsed="false" customFormat="false" customHeight="false" hidden="false" ht="12.75" outlineLevel="0" r="161">
      <c r="A161" s="13" t="s">
        <v>172</v>
      </c>
      <c r="B161" s="14" t="n">
        <v>39704370</v>
      </c>
      <c r="C161" s="14" t="n">
        <v>17731763</v>
      </c>
      <c r="D161" s="14" t="n">
        <v>127855.2</v>
      </c>
      <c r="E161" s="14" t="n">
        <v>192450.6</v>
      </c>
      <c r="F161" s="15" t="n">
        <v>2431</v>
      </c>
      <c r="G161" s="16" t="n">
        <f aca="false">C161/F161</f>
        <v>7294.02015631427</v>
      </c>
      <c r="H161" s="16" t="n">
        <f aca="false">E161/F161</f>
        <v>79.165199506376</v>
      </c>
      <c r="I161" s="17" t="n">
        <f aca="false">E161/(C161+E161)</f>
        <v>0.0107369061926377</v>
      </c>
    </row>
    <row collapsed="false" customFormat="false" customHeight="false" hidden="false" ht="12.75" outlineLevel="0" r="162">
      <c r="A162" s="13" t="s">
        <v>173</v>
      </c>
      <c r="B162" s="14" t="n">
        <v>579870</v>
      </c>
      <c r="C162" s="14" t="n">
        <v>2850187</v>
      </c>
      <c r="D162" s="14" t="n">
        <v>0</v>
      </c>
      <c r="E162" s="14" t="n">
        <v>30240.2</v>
      </c>
      <c r="F162" s="15" t="n">
        <v>402</v>
      </c>
      <c r="G162" s="16" t="n">
        <f aca="false">C162/F162</f>
        <v>7090.01741293532</v>
      </c>
      <c r="H162" s="16" t="n">
        <f aca="false">E162/F162</f>
        <v>75.2243781094527</v>
      </c>
      <c r="I162" s="17" t="n">
        <f aca="false">E162/(C162+E162)</f>
        <v>0.0104985121651399</v>
      </c>
    </row>
    <row collapsed="false" customFormat="false" customHeight="false" hidden="false" ht="12.75" outlineLevel="0" r="163">
      <c r="A163" s="13" t="s">
        <v>174</v>
      </c>
      <c r="B163" s="14" t="n">
        <v>28225</v>
      </c>
      <c r="C163" s="14" t="n">
        <v>1208662</v>
      </c>
      <c r="D163" s="14" t="n">
        <v>0</v>
      </c>
      <c r="E163" s="14" t="n">
        <v>16124.7</v>
      </c>
      <c r="F163" s="15" t="n">
        <v>1303</v>
      </c>
      <c r="G163" s="16" t="n">
        <f aca="false">C163/F163</f>
        <v>927.599386032233</v>
      </c>
      <c r="H163" s="16" t="n">
        <f aca="false">E163/F163</f>
        <v>12.3750575594781</v>
      </c>
      <c r="I163" s="17" t="n">
        <f aca="false">E163/(C163+E163)</f>
        <v>0.0131653127846669</v>
      </c>
    </row>
    <row collapsed="false" customFormat="false" customHeight="false" hidden="false" ht="12.75" outlineLevel="0" r="164">
      <c r="A164" s="13" t="s">
        <v>175</v>
      </c>
      <c r="B164" s="14" t="n">
        <v>13073690</v>
      </c>
      <c r="C164" s="14" t="n">
        <v>6584087</v>
      </c>
      <c r="D164" s="14" t="n">
        <v>67522.7</v>
      </c>
      <c r="E164" s="14" t="n">
        <v>109155.2</v>
      </c>
      <c r="F164" s="15" t="n">
        <v>1021</v>
      </c>
      <c r="G164" s="16" t="n">
        <f aca="false">C164/F164</f>
        <v>6448.66503428012</v>
      </c>
      <c r="H164" s="16" t="n">
        <f aca="false">E164/F164</f>
        <v>106.910088148874</v>
      </c>
      <c r="I164" s="17" t="n">
        <f aca="false">E164/(C164+E164)</f>
        <v>0.0163082698546304</v>
      </c>
    </row>
    <row collapsed="false" customFormat="false" customHeight="false" hidden="false" ht="12.75" outlineLevel="0" r="165">
      <c r="A165" s="13" t="s">
        <v>176</v>
      </c>
      <c r="B165" s="14" t="n">
        <v>5278880</v>
      </c>
      <c r="C165" s="14" t="n">
        <v>13303991</v>
      </c>
      <c r="D165" s="14" t="n">
        <v>42721.5</v>
      </c>
      <c r="E165" s="14" t="n">
        <v>170089.8</v>
      </c>
      <c r="F165" s="15" t="n">
        <v>1822</v>
      </c>
      <c r="G165" s="16" t="n">
        <f aca="false">C165/F165</f>
        <v>7301.86114160263</v>
      </c>
      <c r="H165" s="16" t="n">
        <f aca="false">E165/F165</f>
        <v>93.3533479692645</v>
      </c>
      <c r="I165" s="17" t="n">
        <f aca="false">E165/(C165+E165)</f>
        <v>0.0126234807794829</v>
      </c>
    </row>
    <row collapsed="false" customFormat="false" customHeight="false" hidden="false" ht="12.75" outlineLevel="0" r="166">
      <c r="A166" s="13" t="s">
        <v>177</v>
      </c>
      <c r="B166" s="14" t="n">
        <v>965342</v>
      </c>
      <c r="C166" s="14" t="n">
        <v>1746333</v>
      </c>
      <c r="D166" s="14" t="n">
        <v>479.4</v>
      </c>
      <c r="E166" s="14" t="n">
        <v>30368.5</v>
      </c>
      <c r="F166" s="15" t="n">
        <v>292</v>
      </c>
      <c r="G166" s="16" t="n">
        <f aca="false">C166/F166</f>
        <v>5980.59246575342</v>
      </c>
      <c r="H166" s="16" t="n">
        <f aca="false">E166/F166</f>
        <v>104.001712328767</v>
      </c>
      <c r="I166" s="17" t="n">
        <f aca="false">E166/(C166+E166)</f>
        <v>0.0170926292345675</v>
      </c>
    </row>
    <row collapsed="false" customFormat="false" customHeight="false" hidden="false" ht="12.75" outlineLevel="0" r="167">
      <c r="A167" s="13" t="s">
        <v>178</v>
      </c>
      <c r="B167" s="14" t="n">
        <v>529350</v>
      </c>
      <c r="C167" s="14" t="n">
        <v>1287066</v>
      </c>
      <c r="D167" s="14" t="n">
        <v>15999.9</v>
      </c>
      <c r="E167" s="14" t="n">
        <v>67974.9</v>
      </c>
      <c r="F167" s="15" t="n">
        <v>741</v>
      </c>
      <c r="G167" s="14" t="s">
        <v>78</v>
      </c>
      <c r="H167" s="16" t="n">
        <f aca="false">E167/F167</f>
        <v>91.734008097166</v>
      </c>
      <c r="I167" s="14" t="s">
        <v>78</v>
      </c>
    </row>
    <row collapsed="false" customFormat="false" customHeight="false" hidden="false" ht="12.75" outlineLevel="0" r="168">
      <c r="A168" s="13" t="s">
        <v>179</v>
      </c>
      <c r="B168" s="14" t="n">
        <v>18863877</v>
      </c>
      <c r="C168" s="14" t="n">
        <v>16548407</v>
      </c>
      <c r="D168" s="14" t="n">
        <v>483876.6</v>
      </c>
      <c r="E168" s="14" t="n">
        <v>199469.2</v>
      </c>
      <c r="F168" s="15" t="n">
        <v>2341</v>
      </c>
      <c r="G168" s="16" t="n">
        <f aca="false">C168/F168</f>
        <v>7068.94788551901</v>
      </c>
      <c r="H168" s="16" t="n">
        <f aca="false">E168/F168</f>
        <v>85.2068346860316</v>
      </c>
      <c r="I168" s="17" t="n">
        <f aca="false">E168/(C168+E168)</f>
        <v>0.011910119087219</v>
      </c>
    </row>
    <row collapsed="false" customFormat="false" customHeight="false" hidden="false" ht="12.75" outlineLevel="0" r="169">
      <c r="A169" s="13" t="s">
        <v>180</v>
      </c>
      <c r="B169" s="14" t="n">
        <v>399819</v>
      </c>
      <c r="C169" s="14" t="n">
        <v>1405506</v>
      </c>
      <c r="D169" s="14" t="n">
        <v>0</v>
      </c>
      <c r="E169" s="14" t="n">
        <v>17271.2</v>
      </c>
      <c r="F169" s="15" t="n">
        <v>239</v>
      </c>
      <c r="G169" s="16" t="n">
        <f aca="false">C169/F169</f>
        <v>5880.77824267782</v>
      </c>
      <c r="H169" s="16" t="n">
        <f aca="false">E169/F169</f>
        <v>72.2644351464435</v>
      </c>
      <c r="I169" s="17" t="n">
        <f aca="false">E169/(C169+E169)</f>
        <v>0.0121390756050912</v>
      </c>
    </row>
    <row collapsed="false" customFormat="false" customHeight="false" hidden="false" ht="12.75" outlineLevel="0" r="170">
      <c r="A170" s="13" t="s">
        <v>181</v>
      </c>
      <c r="B170" s="14" t="n">
        <v>8917445</v>
      </c>
      <c r="C170" s="14" t="n">
        <v>8746805</v>
      </c>
      <c r="D170" s="14" t="n">
        <v>26501.7</v>
      </c>
      <c r="E170" s="14" t="n">
        <v>36809.7</v>
      </c>
      <c r="F170" s="15" t="n">
        <v>1345</v>
      </c>
      <c r="G170" s="16" t="n">
        <f aca="false">C170/F170</f>
        <v>6503.20074349442</v>
      </c>
      <c r="H170" s="16" t="n">
        <f aca="false">E170/F170</f>
        <v>27.3678066914498</v>
      </c>
      <c r="I170" s="17" t="n">
        <f aca="false">E170/(C170+E170)</f>
        <v>0.00419072343872278</v>
      </c>
    </row>
    <row collapsed="false" customFormat="false" customHeight="false" hidden="false" ht="12.75" outlineLevel="0" r="171">
      <c r="A171" s="13" t="s">
        <v>182</v>
      </c>
      <c r="B171" s="14" t="n">
        <v>416581</v>
      </c>
      <c r="C171" s="14" t="n">
        <v>3523408</v>
      </c>
      <c r="D171" s="14" t="n">
        <v>61.5</v>
      </c>
      <c r="E171" s="14" t="n">
        <v>38806</v>
      </c>
      <c r="F171" s="15" t="n">
        <v>424</v>
      </c>
      <c r="G171" s="16" t="n">
        <f aca="false">C171/F171</f>
        <v>8309.92452830189</v>
      </c>
      <c r="H171" s="16" t="n">
        <f aca="false">E171/F171</f>
        <v>91.5235849056604</v>
      </c>
      <c r="I171" s="17" t="n">
        <f aca="false">E171/(C171+E171)</f>
        <v>0.0108937868415542</v>
      </c>
    </row>
    <row collapsed="false" customFormat="false" customHeight="false" hidden="false" ht="12.75" outlineLevel="0" r="172">
      <c r="A172" s="13" t="s">
        <v>183</v>
      </c>
      <c r="B172" s="14" t="n">
        <v>191324110</v>
      </c>
      <c r="C172" s="14" t="n">
        <v>62013172</v>
      </c>
      <c r="D172" s="14" t="n">
        <v>1828056.5</v>
      </c>
      <c r="E172" s="14" t="n">
        <v>783231.8</v>
      </c>
      <c r="F172" s="15" t="n">
        <v>9048</v>
      </c>
      <c r="G172" s="16" t="n">
        <f aca="false">C172/F172</f>
        <v>6853.79885057471</v>
      </c>
      <c r="H172" s="16" t="n">
        <f aca="false">E172/F172</f>
        <v>86.5640804597701</v>
      </c>
      <c r="I172" s="17" t="n">
        <f aca="false">E172/(C172+E172)</f>
        <v>0.0124725581817473</v>
      </c>
    </row>
    <row collapsed="false" customFormat="false" customHeight="false" hidden="false" ht="12.75" outlineLevel="0" r="173">
      <c r="A173" s="13" t="s">
        <v>184</v>
      </c>
      <c r="B173" s="14" t="n">
        <v>4787980</v>
      </c>
      <c r="C173" s="14" t="n">
        <v>1353594</v>
      </c>
      <c r="D173" s="14" t="n">
        <v>2506.4</v>
      </c>
      <c r="E173" s="14" t="n">
        <v>17358.3</v>
      </c>
      <c r="F173" s="15" t="n">
        <v>203</v>
      </c>
      <c r="G173" s="16" t="n">
        <f aca="false">C173/F173</f>
        <v>6667.95073891626</v>
      </c>
      <c r="H173" s="16" t="n">
        <f aca="false">E173/F173</f>
        <v>85.5088669950739</v>
      </c>
      <c r="I173" s="17" t="n">
        <f aca="false">E173/(C173+E173)</f>
        <v>0.0126614908483687</v>
      </c>
    </row>
    <row collapsed="false" customFormat="false" customHeight="false" hidden="false" ht="12.75" outlineLevel="0" r="174">
      <c r="A174" s="13" t="s">
        <v>185</v>
      </c>
      <c r="B174" s="14" t="n">
        <v>818488</v>
      </c>
      <c r="C174" s="14" t="n">
        <v>4237435</v>
      </c>
      <c r="D174" s="14" t="n">
        <v>1344.9</v>
      </c>
      <c r="E174" s="14" t="n">
        <v>19553.3</v>
      </c>
      <c r="F174" s="15" t="n">
        <v>586</v>
      </c>
      <c r="G174" s="16" t="n">
        <f aca="false">C174/F174</f>
        <v>7231.11774744027</v>
      </c>
      <c r="H174" s="16" t="n">
        <f aca="false">E174/F174</f>
        <v>33.3674061433447</v>
      </c>
      <c r="I174" s="17" t="n">
        <f aca="false">E174/(C174+E174)</f>
        <v>0.00459322380566562</v>
      </c>
    </row>
    <row collapsed="false" customFormat="false" customHeight="false" hidden="false" ht="12.75" outlineLevel="0" r="175">
      <c r="A175" s="13" t="s">
        <v>186</v>
      </c>
      <c r="B175" s="14" t="n">
        <v>1444963</v>
      </c>
      <c r="C175" s="14" t="n">
        <v>4627190</v>
      </c>
      <c r="D175" s="14" t="n">
        <v>2150.7</v>
      </c>
      <c r="E175" s="14" t="n">
        <v>102762.6</v>
      </c>
      <c r="F175" s="15" t="n">
        <v>606</v>
      </c>
      <c r="G175" s="16" t="n">
        <f aca="false">C175/F175</f>
        <v>7635.62706270627</v>
      </c>
      <c r="H175" s="16" t="n">
        <f aca="false">E175/F175</f>
        <v>169.575247524752</v>
      </c>
      <c r="I175" s="17" t="n">
        <f aca="false">E175/(C175+E175)</f>
        <v>0.0217259259638247</v>
      </c>
    </row>
    <row collapsed="false" customFormat="false" customHeight="false" hidden="false" ht="12.75" outlineLevel="0" r="176">
      <c r="A176" s="13" t="s">
        <v>187</v>
      </c>
      <c r="B176" s="14" t="n">
        <v>38511</v>
      </c>
      <c r="C176" s="14" t="n">
        <v>672693</v>
      </c>
      <c r="D176" s="14" t="n">
        <v>0</v>
      </c>
      <c r="E176" s="14" t="n">
        <v>4488.8</v>
      </c>
      <c r="F176" s="15" t="n">
        <v>150</v>
      </c>
      <c r="G176" s="16" t="n">
        <f aca="false">C176/F176</f>
        <v>4484.62</v>
      </c>
      <c r="H176" s="16" t="n">
        <f aca="false">E176/F176</f>
        <v>29.9253333333333</v>
      </c>
      <c r="I176" s="17" t="n">
        <f aca="false">E176/(C176+E176)</f>
        <v>0.00662864831866421</v>
      </c>
    </row>
    <row collapsed="false" customFormat="false" customHeight="false" hidden="false" ht="12.75" outlineLevel="0" r="177">
      <c r="A177" s="13" t="s">
        <v>188</v>
      </c>
      <c r="B177" s="14" t="n">
        <v>90065</v>
      </c>
      <c r="C177" s="14" t="n">
        <v>390905</v>
      </c>
      <c r="D177" s="14" t="n">
        <v>0</v>
      </c>
      <c r="E177" s="14" t="n">
        <v>3938.9</v>
      </c>
      <c r="F177" s="15" t="n">
        <v>71</v>
      </c>
      <c r="G177" s="16" t="n">
        <f aca="false">C177/F177</f>
        <v>5505.70422535211</v>
      </c>
      <c r="H177" s="16" t="n">
        <f aca="false">E177/F177</f>
        <v>55.4774647887324</v>
      </c>
      <c r="I177" s="17" t="n">
        <f aca="false">E177/(C177+E177)</f>
        <v>0.00997584108555305</v>
      </c>
    </row>
    <row collapsed="false" customFormat="false" customHeight="false" hidden="false" ht="12.75" outlineLevel="0" r="178">
      <c r="A178" s="13" t="s">
        <v>189</v>
      </c>
      <c r="B178" s="14" t="n">
        <v>5633062</v>
      </c>
      <c r="C178" s="14" t="n">
        <v>12581890</v>
      </c>
      <c r="D178" s="14" t="n">
        <v>7908.8</v>
      </c>
      <c r="E178" s="14" t="n">
        <v>211353.6</v>
      </c>
      <c r="F178" s="15" t="n">
        <v>1656</v>
      </c>
      <c r="G178" s="16" t="n">
        <f aca="false">C178/F178</f>
        <v>7597.75966183575</v>
      </c>
      <c r="H178" s="16" t="n">
        <f aca="false">E178/F178</f>
        <v>127.628985507246</v>
      </c>
      <c r="I178" s="17" t="n">
        <f aca="false">E178/(C178+E178)</f>
        <v>0.016520720358987</v>
      </c>
    </row>
    <row collapsed="false" customFormat="false" customHeight="false" hidden="false" ht="12.75" outlineLevel="0" r="179">
      <c r="A179" s="13" t="s">
        <v>190</v>
      </c>
      <c r="B179" s="14" t="n">
        <v>1724855</v>
      </c>
      <c r="C179" s="14" t="n">
        <v>4698336</v>
      </c>
      <c r="D179" s="14" t="n">
        <v>2265.5</v>
      </c>
      <c r="E179" s="14" t="n">
        <v>32072.1</v>
      </c>
      <c r="F179" s="15" t="n">
        <v>655</v>
      </c>
      <c r="G179" s="16" t="n">
        <f aca="false">C179/F179</f>
        <v>7173.0320610687</v>
      </c>
      <c r="H179" s="16" t="n">
        <f aca="false">E179/F179</f>
        <v>48.9650381679389</v>
      </c>
      <c r="I179" s="17" t="n">
        <f aca="false">E179/(C179+E179)</f>
        <v>0.00677998585365182</v>
      </c>
    </row>
    <row collapsed="false" customFormat="false" customHeight="false" hidden="false" ht="12.75" outlineLevel="0" r="180">
      <c r="A180" s="13" t="s">
        <v>191</v>
      </c>
      <c r="B180" s="14" t="n">
        <v>292923</v>
      </c>
      <c r="C180" s="14" t="n">
        <v>2316582</v>
      </c>
      <c r="D180" s="14" t="n">
        <v>0</v>
      </c>
      <c r="E180" s="14" t="n">
        <v>13426.7</v>
      </c>
      <c r="F180" s="15" t="n">
        <v>319</v>
      </c>
      <c r="G180" s="16" t="n">
        <f aca="false">C180/F180</f>
        <v>7262.01253918495</v>
      </c>
      <c r="H180" s="16" t="n">
        <f aca="false">E180/F180</f>
        <v>42.0899686520376</v>
      </c>
      <c r="I180" s="17" t="n">
        <f aca="false">E180/(C180+E180)</f>
        <v>0.00576251067217045</v>
      </c>
    </row>
    <row collapsed="false" customFormat="false" customHeight="false" hidden="false" ht="12.75" outlineLevel="0" r="181">
      <c r="A181" s="13" t="s">
        <v>192</v>
      </c>
      <c r="B181" s="14" t="n">
        <v>27514420</v>
      </c>
      <c r="C181" s="14" t="n">
        <v>25457268</v>
      </c>
      <c r="D181" s="14" t="n">
        <v>838913.4</v>
      </c>
      <c r="E181" s="14" t="n">
        <v>404534.8</v>
      </c>
      <c r="F181" s="15" t="n">
        <v>2764</v>
      </c>
      <c r="G181" s="16" t="n">
        <f aca="false">C181/F181</f>
        <v>9210.2995658466</v>
      </c>
      <c r="H181" s="16" t="n">
        <f aca="false">E181/F181</f>
        <v>146.358465991317</v>
      </c>
      <c r="I181" s="17" t="n">
        <f aca="false">E181/(C181+E181)</f>
        <v>0.0156421732517425</v>
      </c>
    </row>
    <row collapsed="false" customFormat="false" customHeight="false" hidden="false" ht="12.75" outlineLevel="0" r="182">
      <c r="A182" s="13" t="s">
        <v>193</v>
      </c>
      <c r="B182" s="14" t="n">
        <v>65622503</v>
      </c>
      <c r="C182" s="14" t="n">
        <v>7039923</v>
      </c>
      <c r="D182" s="14" t="n">
        <v>246072.6</v>
      </c>
      <c r="E182" s="14" t="n">
        <v>50038.4</v>
      </c>
      <c r="F182" s="15" t="n">
        <v>783</v>
      </c>
      <c r="G182" s="16" t="n">
        <f aca="false">C182/F182</f>
        <v>8990.96168582376</v>
      </c>
      <c r="H182" s="16" t="n">
        <f aca="false">E182/F182</f>
        <v>63.9060025542784</v>
      </c>
      <c r="I182" s="17" t="n">
        <f aca="false">E182/(C182+E182)</f>
        <v>0.00705764068052613</v>
      </c>
    </row>
    <row collapsed="false" customFormat="false" customHeight="false" hidden="false" ht="12.75" outlineLevel="0" r="183">
      <c r="A183" s="13" t="s">
        <v>194</v>
      </c>
      <c r="B183" s="14" t="n">
        <v>2435154</v>
      </c>
      <c r="C183" s="14" t="n">
        <v>5567159</v>
      </c>
      <c r="D183" s="14" t="n">
        <v>22941.9</v>
      </c>
      <c r="E183" s="14" t="n">
        <v>37774.1</v>
      </c>
      <c r="F183" s="15" t="n">
        <v>600</v>
      </c>
      <c r="G183" s="16" t="n">
        <f aca="false">C183/F183</f>
        <v>9278.59833333333</v>
      </c>
      <c r="H183" s="16" t="n">
        <f aca="false">E183/F183</f>
        <v>62.9568333333333</v>
      </c>
      <c r="I183" s="17" t="n">
        <f aca="false">E183/(C183+E183)</f>
        <v>0.00673943815671948</v>
      </c>
    </row>
    <row collapsed="false" customFormat="false" customHeight="false" hidden="false" ht="12.75" outlineLevel="0" r="184">
      <c r="A184" s="13" t="s">
        <v>195</v>
      </c>
      <c r="B184" s="14" t="n">
        <v>555358</v>
      </c>
      <c r="C184" s="14" t="n">
        <v>4084599</v>
      </c>
      <c r="D184" s="14" t="n">
        <v>330</v>
      </c>
      <c r="E184" s="14" t="n">
        <v>56404.8</v>
      </c>
      <c r="F184" s="15" t="n">
        <v>540</v>
      </c>
      <c r="G184" s="16" t="n">
        <f aca="false">C184/F184</f>
        <v>7564.07222222222</v>
      </c>
      <c r="H184" s="16" t="n">
        <f aca="false">E184/F184</f>
        <v>104.453333333333</v>
      </c>
      <c r="I184" s="17" t="n">
        <f aca="false">E184/(C184+E184)</f>
        <v>0.0136210452161382</v>
      </c>
    </row>
    <row collapsed="false" customFormat="false" customHeight="false" hidden="false" ht="12.75" outlineLevel="0" r="185">
      <c r="A185" s="13" t="s">
        <v>196</v>
      </c>
      <c r="B185" s="14" t="n">
        <v>0</v>
      </c>
      <c r="C185" s="14" t="n">
        <v>1847</v>
      </c>
      <c r="D185" s="14" t="n">
        <v>0</v>
      </c>
      <c r="E185" s="14" t="n">
        <v>0</v>
      </c>
      <c r="F185" s="15" t="n">
        <v>2</v>
      </c>
      <c r="G185" s="16" t="n">
        <f aca="false">C185/F185</f>
        <v>923.5</v>
      </c>
      <c r="H185" s="16" t="n">
        <f aca="false">E185/F185</f>
        <v>0</v>
      </c>
      <c r="I185" s="17" t="n">
        <f aca="false">E185/(C185+E185)</f>
        <v>0</v>
      </c>
    </row>
    <row collapsed="false" customFormat="false" customHeight="false" hidden="false" ht="12.75" outlineLevel="0" r="186">
      <c r="A186" s="13" t="s">
        <v>197</v>
      </c>
      <c r="B186" s="14" t="n">
        <v>172756420</v>
      </c>
      <c r="C186" s="14" t="n">
        <v>52074497</v>
      </c>
      <c r="D186" s="14" t="n">
        <v>1926068.5</v>
      </c>
      <c r="E186" s="14" t="n">
        <v>988662.4</v>
      </c>
      <c r="F186" s="15" t="n">
        <v>7681</v>
      </c>
      <c r="G186" s="16" t="n">
        <f aca="false">C186/F186</f>
        <v>6779.65069652389</v>
      </c>
      <c r="H186" s="16" t="n">
        <f aca="false">E186/F186</f>
        <v>128.715323525583</v>
      </c>
      <c r="I186" s="17" t="n">
        <f aca="false">E186/(C186+E186)</f>
        <v>0.0186318042720992</v>
      </c>
    </row>
    <row collapsed="false" customFormat="false" customHeight="false" hidden="false" ht="12.75" outlineLevel="0" r="187">
      <c r="A187" s="13" t="s">
        <v>198</v>
      </c>
      <c r="B187" s="14" t="n">
        <v>2618326</v>
      </c>
      <c r="C187" s="14" t="n">
        <v>6571621</v>
      </c>
      <c r="D187" s="14" t="n">
        <v>96622</v>
      </c>
      <c r="E187" s="14" t="n">
        <v>47595.9</v>
      </c>
      <c r="F187" s="15" t="n">
        <v>1028</v>
      </c>
      <c r="G187" s="16" t="n">
        <f aca="false">C187/F187</f>
        <v>6392.62743190662</v>
      </c>
      <c r="H187" s="16" t="n">
        <f aca="false">E187/F187</f>
        <v>46.2995136186771</v>
      </c>
      <c r="I187" s="17" t="n">
        <f aca="false">E187/(C187+E187)</f>
        <v>0.00719056358464398</v>
      </c>
    </row>
    <row collapsed="false" customFormat="false" customHeight="false" hidden="false" ht="12.75" outlineLevel="0" r="188">
      <c r="A188" s="13" t="s">
        <v>199</v>
      </c>
      <c r="B188" s="14" t="n">
        <v>43813093</v>
      </c>
      <c r="C188" s="14" t="n">
        <v>28137250</v>
      </c>
      <c r="D188" s="14" t="n">
        <v>1015199.5</v>
      </c>
      <c r="E188" s="14" t="n">
        <v>237389.3</v>
      </c>
      <c r="F188" s="15" t="n">
        <v>4159</v>
      </c>
      <c r="G188" s="16" t="n">
        <f aca="false">C188/F188</f>
        <v>6765.38831449868</v>
      </c>
      <c r="H188" s="16" t="n">
        <f aca="false">E188/F188</f>
        <v>57.0784563597019</v>
      </c>
      <c r="I188" s="17" t="n">
        <f aca="false">E188/(C188+E188)</f>
        <v>0.00836624908215133</v>
      </c>
    </row>
    <row collapsed="false" customFormat="false" customHeight="false" hidden="false" ht="12.75" outlineLevel="0" r="189">
      <c r="A189" s="13" t="s">
        <v>200</v>
      </c>
      <c r="B189" s="14" t="n">
        <v>112042508</v>
      </c>
      <c r="C189" s="14" t="n">
        <v>37476244</v>
      </c>
      <c r="D189" s="14" t="n">
        <v>709865.6</v>
      </c>
      <c r="E189" s="14" t="n">
        <v>575468.3</v>
      </c>
      <c r="F189" s="15" t="n">
        <v>5643</v>
      </c>
      <c r="G189" s="16" t="n">
        <f aca="false">C189/F189</f>
        <v>6641.19156477051</v>
      </c>
      <c r="H189" s="16" t="n">
        <f aca="false">E189/F189</f>
        <v>101.979142300195</v>
      </c>
      <c r="I189" s="17" t="n">
        <f aca="false">E189/(C189+E189)</f>
        <v>0.0151233220587553</v>
      </c>
    </row>
    <row collapsed="false" customFormat="false" customHeight="false" hidden="false" ht="12.75" outlineLevel="0" r="190">
      <c r="A190" s="13" t="s">
        <v>201</v>
      </c>
      <c r="B190" s="14" t="n">
        <v>477688</v>
      </c>
      <c r="C190" s="14" t="n">
        <v>2076769</v>
      </c>
      <c r="D190" s="14" t="n">
        <v>0</v>
      </c>
      <c r="E190" s="14" t="n">
        <v>9250.5</v>
      </c>
      <c r="F190" s="15" t="n">
        <v>297</v>
      </c>
      <c r="G190" s="16" t="n">
        <f aca="false">C190/F190</f>
        <v>6992.48821548822</v>
      </c>
      <c r="H190" s="16" t="n">
        <f aca="false">E190/F190</f>
        <v>31.1464646464646</v>
      </c>
      <c r="I190" s="17" t="n">
        <f aca="false">E190/(C190+E190)</f>
        <v>0.0044345223043217</v>
      </c>
    </row>
    <row collapsed="false" customFormat="false" customHeight="false" hidden="false" ht="12.75" outlineLevel="0" r="191">
      <c r="A191" s="13" t="s">
        <v>202</v>
      </c>
      <c r="B191" s="14" t="n">
        <v>59773769</v>
      </c>
      <c r="C191" s="14" t="n">
        <v>23155071</v>
      </c>
      <c r="D191" s="14" t="n">
        <v>384572.2</v>
      </c>
      <c r="E191" s="14" t="n">
        <v>259173</v>
      </c>
      <c r="F191" s="15" t="n">
        <v>3668</v>
      </c>
      <c r="G191" s="16" t="n">
        <f aca="false">C191/F191</f>
        <v>6312.72382769902</v>
      </c>
      <c r="H191" s="16" t="n">
        <f aca="false">E191/F191</f>
        <v>70.6578516902944</v>
      </c>
      <c r="I191" s="17" t="n">
        <f aca="false">E191/(C191+E191)</f>
        <v>0.0110690313127342</v>
      </c>
    </row>
    <row collapsed="false" customFormat="false" customHeight="false" hidden="false" ht="12.75" outlineLevel="0" r="192">
      <c r="A192" s="13" t="s">
        <v>203</v>
      </c>
      <c r="B192" s="14" t="n">
        <v>1016967</v>
      </c>
      <c r="C192" s="14" t="n">
        <v>2806757</v>
      </c>
      <c r="D192" s="14" t="n">
        <v>0</v>
      </c>
      <c r="E192" s="14" t="n">
        <v>3667.3</v>
      </c>
      <c r="F192" s="15" t="n">
        <v>52</v>
      </c>
      <c r="G192" s="16" t="n">
        <f aca="false">C192/F192</f>
        <v>53976.0961538462</v>
      </c>
      <c r="H192" s="16" t="n">
        <f aca="false">E192/F192</f>
        <v>70.525</v>
      </c>
      <c r="I192" s="17" t="n">
        <f aca="false">E192/(C192+E192)</f>
        <v>0.00130489193393325</v>
      </c>
    </row>
    <row collapsed="false" customFormat="false" customHeight="false" hidden="false" ht="12.75" outlineLevel="0" r="193">
      <c r="A193" s="13" t="s">
        <v>204</v>
      </c>
      <c r="B193" s="14" t="n">
        <v>0</v>
      </c>
      <c r="C193" s="14" t="n">
        <v>147712</v>
      </c>
      <c r="D193" s="14" t="n">
        <v>0</v>
      </c>
      <c r="E193" s="14" t="n">
        <v>6701.1</v>
      </c>
      <c r="F193" s="15" t="n">
        <v>20</v>
      </c>
      <c r="G193" s="16" t="n">
        <f aca="false">C193/F193</f>
        <v>7385.6</v>
      </c>
      <c r="H193" s="16" t="n">
        <f aca="false">E193/F193</f>
        <v>335.055</v>
      </c>
      <c r="I193" s="17" t="n">
        <f aca="false">E193/(C193+E193)</f>
        <v>0.0433972247173329</v>
      </c>
    </row>
    <row collapsed="false" customFormat="false" customHeight="false" hidden="false" ht="12.75" outlineLevel="0" r="194">
      <c r="A194" s="13" t="s">
        <v>205</v>
      </c>
      <c r="B194" s="14" t="n">
        <v>619470</v>
      </c>
      <c r="C194" s="14" t="n">
        <v>6061665</v>
      </c>
      <c r="D194" s="14" t="n">
        <v>1192.1</v>
      </c>
      <c r="E194" s="14" t="n">
        <v>53592.1</v>
      </c>
      <c r="F194" s="15" t="n">
        <v>786</v>
      </c>
      <c r="G194" s="16" t="n">
        <f aca="false">C194/F194</f>
        <v>7712.04198473283</v>
      </c>
      <c r="H194" s="16" t="n">
        <f aca="false">E194/F194</f>
        <v>68.1833333333333</v>
      </c>
      <c r="I194" s="17" t="n">
        <f aca="false">E194/(C194+E194)</f>
        <v>0.00876367078662972</v>
      </c>
    </row>
    <row collapsed="false" customFormat="false" customHeight="false" hidden="false" ht="12.75" outlineLevel="0" r="195">
      <c r="A195" s="13" t="s">
        <v>206</v>
      </c>
      <c r="B195" s="14" t="n">
        <v>677684</v>
      </c>
      <c r="C195" s="14" t="n">
        <v>3251920</v>
      </c>
      <c r="D195" s="14" t="n">
        <v>0</v>
      </c>
      <c r="E195" s="14" t="n">
        <v>16592.4</v>
      </c>
      <c r="F195" s="15" t="n">
        <v>503</v>
      </c>
      <c r="G195" s="16" t="n">
        <f aca="false">C195/F195</f>
        <v>6465.04970178926</v>
      </c>
      <c r="H195" s="16" t="n">
        <f aca="false">E195/F195</f>
        <v>32.9868787276342</v>
      </c>
      <c r="I195" s="17" t="n">
        <f aca="false">E195/(C195+E195)</f>
        <v>0.00507643783147343</v>
      </c>
    </row>
    <row collapsed="false" customFormat="false" customHeight="false" hidden="false" ht="12.75" outlineLevel="0" r="196">
      <c r="A196" s="13" t="s">
        <v>207</v>
      </c>
      <c r="B196" s="14" t="n">
        <v>34660458</v>
      </c>
      <c r="C196" s="14" t="n">
        <v>24451598</v>
      </c>
      <c r="D196" s="14" t="n">
        <v>559695.5</v>
      </c>
      <c r="E196" s="14" t="n">
        <v>154584.8</v>
      </c>
      <c r="F196" s="15" t="n">
        <v>3702</v>
      </c>
      <c r="G196" s="16" t="n">
        <f aca="false">C196/F196</f>
        <v>6604.9697460832</v>
      </c>
      <c r="H196" s="16" t="n">
        <f aca="false">E196/F196</f>
        <v>41.7571042679633</v>
      </c>
      <c r="I196" s="17" t="n">
        <f aca="false">E196/(C196+E196)</f>
        <v>0.00628235599387647</v>
      </c>
    </row>
    <row collapsed="false" customFormat="false" customHeight="false" hidden="false" ht="12.75" outlineLevel="0" r="197">
      <c r="A197" s="13" t="s">
        <v>208</v>
      </c>
      <c r="B197" s="14" t="n">
        <v>650866</v>
      </c>
      <c r="C197" s="14" t="n">
        <v>3532980</v>
      </c>
      <c r="D197" s="14" t="n">
        <v>304.3</v>
      </c>
      <c r="E197" s="14" t="n">
        <v>18260.9</v>
      </c>
      <c r="F197" s="15" t="n">
        <v>532</v>
      </c>
      <c r="G197" s="16" t="n">
        <f aca="false">C197/F197</f>
        <v>6640.93984962406</v>
      </c>
      <c r="H197" s="16" t="n">
        <f aca="false">E197/F197</f>
        <v>34.325</v>
      </c>
      <c r="I197" s="17" t="n">
        <f aca="false">E197/(C197+E197)</f>
        <v>0.00514211806920787</v>
      </c>
    </row>
    <row collapsed="false" customFormat="false" customHeight="false" hidden="false" ht="12.75" outlineLevel="0" r="198">
      <c r="A198" s="13" t="s">
        <v>209</v>
      </c>
      <c r="B198" s="14" t="n">
        <v>21010402</v>
      </c>
      <c r="C198" s="14" t="n">
        <v>9323913</v>
      </c>
      <c r="D198" s="14" t="n">
        <v>151200.5</v>
      </c>
      <c r="E198" s="14" t="n">
        <v>15786</v>
      </c>
      <c r="F198" s="15" t="n">
        <v>1352</v>
      </c>
      <c r="G198" s="16" t="n">
        <f aca="false">C198/F198</f>
        <v>6896.38535502959</v>
      </c>
      <c r="H198" s="16" t="n">
        <f aca="false">E198/F198</f>
        <v>11.6760355029586</v>
      </c>
      <c r="I198" s="17" t="n">
        <f aca="false">E198/(C198+E198)</f>
        <v>0.00169020436311706</v>
      </c>
    </row>
    <row collapsed="false" customFormat="false" customHeight="false" hidden="false" ht="12.75" outlineLevel="0" r="199">
      <c r="A199" s="13" t="s">
        <v>210</v>
      </c>
      <c r="B199" s="14" t="n">
        <v>50201</v>
      </c>
      <c r="C199" s="14" t="n">
        <v>1084080</v>
      </c>
      <c r="D199" s="14" t="n">
        <v>0</v>
      </c>
      <c r="E199" s="14" t="n">
        <v>23845</v>
      </c>
      <c r="F199" s="15" t="n">
        <v>205</v>
      </c>
      <c r="G199" s="16" t="n">
        <f aca="false">C199/F199</f>
        <v>5288.19512195122</v>
      </c>
      <c r="H199" s="16" t="n">
        <f aca="false">E199/F199</f>
        <v>116.317073170732</v>
      </c>
      <c r="I199" s="17" t="n">
        <f aca="false">E199/(C199+E199)</f>
        <v>0.0215222149513731</v>
      </c>
    </row>
    <row collapsed="false" customFormat="false" customHeight="false" hidden="false" ht="12.75" outlineLevel="0" r="200">
      <c r="A200" s="13" t="s">
        <v>211</v>
      </c>
      <c r="B200" s="14" t="n">
        <v>970099</v>
      </c>
      <c r="C200" s="14" t="n">
        <v>3057953</v>
      </c>
      <c r="D200" s="14" t="n">
        <v>4612</v>
      </c>
      <c r="E200" s="14" t="n">
        <v>24742.3</v>
      </c>
      <c r="F200" s="15" t="n">
        <v>443</v>
      </c>
      <c r="G200" s="16" t="n">
        <f aca="false">C200/F200</f>
        <v>6902.82844243792</v>
      </c>
      <c r="H200" s="16" t="n">
        <f aca="false">E200/F200</f>
        <v>55.8516930022573</v>
      </c>
      <c r="I200" s="17" t="n">
        <f aca="false">E200/(C200+E200)</f>
        <v>0.00802619058717869</v>
      </c>
    </row>
    <row collapsed="false" customFormat="false" customHeight="false" hidden="false" ht="12.75" outlineLevel="0" r="201">
      <c r="A201" s="13" t="s">
        <v>212</v>
      </c>
      <c r="B201" s="14" t="n">
        <v>17592568</v>
      </c>
      <c r="C201" s="14" t="n">
        <v>3053597</v>
      </c>
      <c r="D201" s="14" t="n">
        <v>1702.9</v>
      </c>
      <c r="E201" s="14" t="n">
        <v>21918</v>
      </c>
      <c r="F201" s="15" t="n">
        <v>440</v>
      </c>
      <c r="G201" s="16" t="n">
        <f aca="false">C201/F201</f>
        <v>6939.99318181818</v>
      </c>
      <c r="H201" s="16" t="n">
        <f aca="false">E201/F201</f>
        <v>49.8136363636364</v>
      </c>
      <c r="I201" s="17" t="n">
        <f aca="false">E201/(C201+E201)</f>
        <v>0.00712661131550326</v>
      </c>
    </row>
    <row collapsed="false" customFormat="false" customHeight="false" hidden="false" ht="12.75" outlineLevel="0" r="202">
      <c r="A202" s="13" t="s">
        <v>213</v>
      </c>
      <c r="B202" s="14" t="n">
        <v>24056596.83</v>
      </c>
      <c r="C202" s="14" t="n">
        <v>20123858</v>
      </c>
      <c r="D202" s="14" t="n">
        <v>232307.6</v>
      </c>
      <c r="E202" s="14" t="n">
        <v>312065.1</v>
      </c>
      <c r="F202" s="15" t="n">
        <v>2967</v>
      </c>
      <c r="G202" s="16" t="n">
        <f aca="false">C202/F202</f>
        <v>6782.56083586114</v>
      </c>
      <c r="H202" s="16" t="n">
        <f aca="false">E202/F202</f>
        <v>105.178665318504</v>
      </c>
      <c r="I202" s="17" t="n">
        <f aca="false">E202/(C202+E202)</f>
        <v>0.0152704185895082</v>
      </c>
    </row>
    <row collapsed="false" customFormat="false" customHeight="false" hidden="false" ht="12.75" outlineLevel="0" r="203">
      <c r="A203" s="13" t="s">
        <v>214</v>
      </c>
      <c r="B203" s="14" t="n">
        <v>3336587</v>
      </c>
      <c r="C203" s="14" t="n">
        <v>9231593</v>
      </c>
      <c r="D203" s="14" t="n">
        <v>238915.4</v>
      </c>
      <c r="E203" s="14" t="n">
        <v>125671.6</v>
      </c>
      <c r="F203" s="15" t="n">
        <v>1302</v>
      </c>
      <c r="G203" s="16" t="n">
        <f aca="false">C203/F203</f>
        <v>7090.31720430108</v>
      </c>
      <c r="H203" s="16" t="n">
        <f aca="false">E203/F203</f>
        <v>96.5219662058372</v>
      </c>
      <c r="I203" s="17" t="n">
        <f aca="false">E203/(C203+E203)</f>
        <v>0.0134303779333118</v>
      </c>
    </row>
    <row collapsed="false" customFormat="false" customHeight="false" hidden="false" ht="12.75" outlineLevel="0" r="204">
      <c r="A204" s="13" t="s">
        <v>215</v>
      </c>
      <c r="B204" s="14" t="n">
        <v>44956</v>
      </c>
      <c r="C204" s="14" t="n">
        <v>1200495</v>
      </c>
      <c r="D204" s="14" t="n">
        <v>2216.3</v>
      </c>
      <c r="E204" s="14" t="n">
        <v>18391.6</v>
      </c>
      <c r="F204" s="15" t="n">
        <v>195</v>
      </c>
      <c r="G204" s="16" t="n">
        <f aca="false">C204/F204</f>
        <v>6156.38461538462</v>
      </c>
      <c r="H204" s="16" t="n">
        <f aca="false">E204/F204</f>
        <v>94.3158974358974</v>
      </c>
      <c r="I204" s="17" t="n">
        <f aca="false">E204/(C204+E204)</f>
        <v>0.0150888524002151</v>
      </c>
    </row>
    <row collapsed="false" customFormat="false" customHeight="false" hidden="false" ht="12.75" outlineLevel="0" r="205">
      <c r="A205" s="13" t="s">
        <v>216</v>
      </c>
      <c r="B205" s="14" t="n">
        <v>122332</v>
      </c>
      <c r="C205" s="14" t="n">
        <v>1955666</v>
      </c>
      <c r="D205" s="14" t="n">
        <v>4777.1</v>
      </c>
      <c r="E205" s="14" t="n">
        <v>31677.2</v>
      </c>
      <c r="F205" s="15" t="n">
        <v>359</v>
      </c>
      <c r="G205" s="16" t="n">
        <f aca="false">C205/F205</f>
        <v>5447.53760445682</v>
      </c>
      <c r="H205" s="16" t="n">
        <f aca="false">E205/F205</f>
        <v>88.2373259052925</v>
      </c>
      <c r="I205" s="17" t="n">
        <f aca="false">E205/(C205+E205)</f>
        <v>0.0159394713504945</v>
      </c>
    </row>
    <row collapsed="false" customFormat="false" customHeight="false" hidden="false" ht="12.75" outlineLevel="0" r="206">
      <c r="A206" s="13" t="s">
        <v>217</v>
      </c>
      <c r="B206" s="14" t="n">
        <v>3446689</v>
      </c>
      <c r="C206" s="14" t="n">
        <v>4849179</v>
      </c>
      <c r="D206" s="14" t="n">
        <v>19949.8</v>
      </c>
      <c r="E206" s="14" t="n">
        <v>46913.7</v>
      </c>
      <c r="F206" s="15" t="n">
        <v>792</v>
      </c>
      <c r="G206" s="16" t="n">
        <f aca="false">C206/F206</f>
        <v>6122.70075757576</v>
      </c>
      <c r="H206" s="16" t="n">
        <f aca="false">E206/F206</f>
        <v>59.2344696969697</v>
      </c>
      <c r="I206" s="17" t="n">
        <f aca="false">E206/(C206+E206)</f>
        <v>0.00958186514728367</v>
      </c>
    </row>
    <row collapsed="false" customFormat="false" customHeight="false" hidden="false" ht="12.75" outlineLevel="0" r="207">
      <c r="A207" s="13" t="s">
        <v>218</v>
      </c>
      <c r="B207" s="14" t="n">
        <v>3339944</v>
      </c>
      <c r="C207" s="14" t="n">
        <v>5160386</v>
      </c>
      <c r="D207" s="14" t="n">
        <v>35150.7</v>
      </c>
      <c r="E207" s="14" t="n">
        <v>94527.6</v>
      </c>
      <c r="F207" s="15" t="n">
        <v>799</v>
      </c>
      <c r="G207" s="16" t="n">
        <f aca="false">C207/F207</f>
        <v>6458.55569461827</v>
      </c>
      <c r="H207" s="16" t="n">
        <f aca="false">E207/F207</f>
        <v>118.307384230288</v>
      </c>
      <c r="I207" s="17" t="n">
        <f aca="false">E207/(C207+E207)</f>
        <v>0.017988421351019</v>
      </c>
    </row>
    <row collapsed="false" customFormat="false" customHeight="false" hidden="false" ht="12.75" outlineLevel="0" r="208">
      <c r="A208" s="13" t="s">
        <v>219</v>
      </c>
      <c r="B208" s="14" t="n">
        <v>869602</v>
      </c>
      <c r="C208" s="14" t="n">
        <v>3764566</v>
      </c>
      <c r="D208" s="14" t="n">
        <v>205.3</v>
      </c>
      <c r="E208" s="14" t="n">
        <v>12684.4</v>
      </c>
      <c r="F208" s="15" t="n">
        <v>588</v>
      </c>
      <c r="G208" s="16" t="n">
        <f aca="false">C208/F208</f>
        <v>6402.3231292517</v>
      </c>
      <c r="H208" s="16" t="n">
        <f aca="false">E208/F208</f>
        <v>21.5721088435374</v>
      </c>
      <c r="I208" s="17" t="n">
        <f aca="false">E208/(C208+E208)</f>
        <v>0.00335810408544798</v>
      </c>
    </row>
    <row collapsed="false" customFormat="false" customHeight="false" hidden="false" ht="12.75" outlineLevel="0" r="209">
      <c r="A209" s="13" t="s">
        <v>220</v>
      </c>
      <c r="B209" s="14" t="n">
        <v>1187137</v>
      </c>
      <c r="C209" s="14" t="n">
        <v>9961053</v>
      </c>
      <c r="D209" s="14" t="n">
        <v>7760.8</v>
      </c>
      <c r="E209" s="14" t="n">
        <v>163028.6</v>
      </c>
      <c r="F209" s="15" t="n">
        <v>1239</v>
      </c>
      <c r="G209" s="16" t="n">
        <f aca="false">C209/F209</f>
        <v>8039.59079903148</v>
      </c>
      <c r="H209" s="16" t="n">
        <f aca="false">E209/F209</f>
        <v>131.580790960452</v>
      </c>
      <c r="I209" s="17" t="n">
        <f aca="false">E209/(C209+E209)</f>
        <v>0.0161030507695631</v>
      </c>
    </row>
    <row collapsed="false" customFormat="false" customHeight="false" hidden="false" ht="12.75" outlineLevel="0" r="210">
      <c r="A210" s="13" t="s">
        <v>221</v>
      </c>
      <c r="B210" s="14" t="n">
        <v>17235149</v>
      </c>
      <c r="C210" s="14" t="n">
        <v>10703299</v>
      </c>
      <c r="D210" s="14" t="n">
        <v>116755.8</v>
      </c>
      <c r="E210" s="14" t="n">
        <v>151150.8</v>
      </c>
      <c r="F210" s="15" t="n">
        <v>1640</v>
      </c>
      <c r="G210" s="16" t="n">
        <f aca="false">C210/F210</f>
        <v>6526.40182926829</v>
      </c>
      <c r="H210" s="16" t="n">
        <f aca="false">E210/F210</f>
        <v>92.1651219512195</v>
      </c>
      <c r="I210" s="17" t="n">
        <f aca="false">E210/(C210+E210)</f>
        <v>0.0139252382925941</v>
      </c>
    </row>
    <row collapsed="false" customFormat="false" customHeight="false" hidden="false" ht="12.75" outlineLevel="0" r="211">
      <c r="A211" s="13" t="s">
        <v>222</v>
      </c>
      <c r="B211" s="14" t="n">
        <v>10356544</v>
      </c>
      <c r="C211" s="14" t="n">
        <v>7702837</v>
      </c>
      <c r="D211" s="14" t="n">
        <v>1418.1</v>
      </c>
      <c r="E211" s="14" t="n">
        <v>109197</v>
      </c>
      <c r="F211" s="15" t="n">
        <v>861</v>
      </c>
      <c r="G211" s="16" t="n">
        <f aca="false">C211/F211</f>
        <v>8946.38443670151</v>
      </c>
      <c r="H211" s="16" t="n">
        <f aca="false">E211/F211</f>
        <v>126.825783972125</v>
      </c>
      <c r="I211" s="17" t="n">
        <f aca="false">E211/(C211+E211)</f>
        <v>0.0139780497627122</v>
      </c>
    </row>
    <row collapsed="false" customFormat="false" customHeight="false" hidden="false" ht="12.75" outlineLevel="0" r="212">
      <c r="A212" s="13" t="s">
        <v>223</v>
      </c>
      <c r="B212" s="14" t="n">
        <v>292866</v>
      </c>
      <c r="C212" s="14" t="n">
        <v>1745639</v>
      </c>
      <c r="D212" s="14" t="n">
        <v>7814.1</v>
      </c>
      <c r="E212" s="14" t="n">
        <v>21871.9</v>
      </c>
      <c r="F212" s="15" t="n">
        <v>302</v>
      </c>
      <c r="G212" s="16" t="n">
        <f aca="false">C212/F212</f>
        <v>5780.26158940397</v>
      </c>
      <c r="H212" s="16" t="n">
        <f aca="false">E212/F212</f>
        <v>72.4235099337748</v>
      </c>
      <c r="I212" s="17" t="n">
        <f aca="false">E212/(C212+E212)</f>
        <v>0.0123744074223248</v>
      </c>
    </row>
    <row collapsed="false" customFormat="false" customHeight="false" hidden="false" ht="12.75" outlineLevel="0" r="213">
      <c r="A213" s="13" t="s">
        <v>224</v>
      </c>
      <c r="B213" s="14" t="n">
        <v>14364</v>
      </c>
      <c r="C213" s="14" t="n">
        <v>214071</v>
      </c>
      <c r="D213" s="14" t="n">
        <v>0</v>
      </c>
      <c r="E213" s="14" t="n">
        <v>2495.6</v>
      </c>
      <c r="F213" s="15" t="n">
        <v>65</v>
      </c>
      <c r="G213" s="16" t="n">
        <f aca="false">C213/F213</f>
        <v>3293.4</v>
      </c>
      <c r="H213" s="16" t="n">
        <f aca="false">E213/F213</f>
        <v>38.3938461538462</v>
      </c>
      <c r="I213" s="17" t="n">
        <f aca="false">E213/(C213+E213)</f>
        <v>0.0115234759191861</v>
      </c>
    </row>
    <row collapsed="false" customFormat="false" customHeight="false" hidden="false" ht="12.75" outlineLevel="0" r="214">
      <c r="A214" s="13" t="s">
        <v>225</v>
      </c>
      <c r="B214" s="14" t="n">
        <v>8159149</v>
      </c>
      <c r="C214" s="14" t="n">
        <v>8161902</v>
      </c>
      <c r="D214" s="14" t="n">
        <v>93538.4</v>
      </c>
      <c r="E214" s="14" t="n">
        <v>127408.3</v>
      </c>
      <c r="F214" s="15" t="n">
        <v>1160</v>
      </c>
      <c r="G214" s="16" t="n">
        <f aca="false">C214/F214</f>
        <v>7036.1224137931</v>
      </c>
      <c r="H214" s="16" t="n">
        <f aca="false">E214/F214</f>
        <v>109.83474137931</v>
      </c>
      <c r="I214" s="17" t="n">
        <f aca="false">E214/(C214+E214)</f>
        <v>0.0153701931027965</v>
      </c>
    </row>
    <row collapsed="false" customFormat="false" customHeight="false" hidden="false" ht="12.75" outlineLevel="0" r="215">
      <c r="A215" s="13" t="s">
        <v>226</v>
      </c>
      <c r="B215" s="14" t="n">
        <v>5049</v>
      </c>
      <c r="C215" s="14" t="n">
        <v>74049</v>
      </c>
      <c r="D215" s="14" t="n">
        <v>0</v>
      </c>
      <c r="E215" s="14" t="n">
        <v>3391.5</v>
      </c>
      <c r="F215" s="15" t="n">
        <v>15</v>
      </c>
      <c r="G215" s="16" t="n">
        <f aca="false">C215/F215</f>
        <v>4936.6</v>
      </c>
      <c r="H215" s="16" t="n">
        <f aca="false">E215/F215</f>
        <v>226.1</v>
      </c>
      <c r="I215" s="17" t="n">
        <f aca="false">E215/(C215+E215)</f>
        <v>0.0437949135142464</v>
      </c>
    </row>
    <row collapsed="false" customFormat="false" customHeight="false" hidden="false" ht="12.75" outlineLevel="0" r="216">
      <c r="A216" s="13" t="s">
        <v>227</v>
      </c>
      <c r="B216" s="14" t="n">
        <v>3590474</v>
      </c>
      <c r="C216" s="14" t="n">
        <v>8535744</v>
      </c>
      <c r="D216" s="14" t="n">
        <v>1505.9</v>
      </c>
      <c r="E216" s="14" t="n">
        <v>79641.5</v>
      </c>
      <c r="F216" s="15" t="n">
        <v>1142</v>
      </c>
      <c r="G216" s="16" t="n">
        <f aca="false">C216/F216</f>
        <v>7474.38178633975</v>
      </c>
      <c r="H216" s="16" t="n">
        <f aca="false">E216/F216</f>
        <v>69.7386164623468</v>
      </c>
      <c r="I216" s="17" t="n">
        <f aca="false">E216/(C216+E216)</f>
        <v>0.00924410172940027</v>
      </c>
    </row>
    <row collapsed="false" customFormat="false" customHeight="false" hidden="false" ht="12.75" outlineLevel="0" r="217">
      <c r="A217" s="13" t="s">
        <v>228</v>
      </c>
      <c r="B217" s="14" t="n">
        <v>51672</v>
      </c>
      <c r="C217" s="14" t="n">
        <v>1932490</v>
      </c>
      <c r="D217" s="14" t="n">
        <v>430.8</v>
      </c>
      <c r="E217" s="14" t="n">
        <v>20696.3</v>
      </c>
      <c r="F217" s="15" t="n">
        <v>197</v>
      </c>
      <c r="G217" s="16" t="n">
        <f aca="false">C217/F217</f>
        <v>9809.59390862944</v>
      </c>
      <c r="H217" s="16" t="n">
        <f aca="false">E217/F217</f>
        <v>105.057360406091</v>
      </c>
      <c r="I217" s="17" t="n">
        <f aca="false">E217/(C217+E217)</f>
        <v>0.0105961730327517</v>
      </c>
    </row>
    <row collapsed="false" customFormat="false" customHeight="false" hidden="false" ht="12.75" outlineLevel="0" r="218">
      <c r="A218" s="13" t="s">
        <v>229</v>
      </c>
      <c r="B218" s="14" t="n">
        <v>646227</v>
      </c>
      <c r="C218" s="14" t="n">
        <v>4546377</v>
      </c>
      <c r="D218" s="14" t="n">
        <v>27568.1</v>
      </c>
      <c r="E218" s="14" t="n">
        <v>74084.5</v>
      </c>
      <c r="F218" s="15" t="n">
        <v>843</v>
      </c>
      <c r="G218" s="16" t="n">
        <f aca="false">C218/F218</f>
        <v>5393.09252669039</v>
      </c>
      <c r="H218" s="16" t="n">
        <f aca="false">E218/F218</f>
        <v>87.8819691577699</v>
      </c>
      <c r="I218" s="17" t="n">
        <f aca="false">E218/(C218+E218)</f>
        <v>0.0160340043954484</v>
      </c>
    </row>
    <row collapsed="false" customFormat="false" customHeight="false" hidden="false" ht="12.75" outlineLevel="0" r="219">
      <c r="A219" s="13" t="s">
        <v>230</v>
      </c>
      <c r="B219" s="14" t="n">
        <v>21187615</v>
      </c>
      <c r="C219" s="14" t="n">
        <v>19337929</v>
      </c>
      <c r="D219" s="14" t="n">
        <v>129145.7</v>
      </c>
      <c r="E219" s="14" t="n">
        <v>133570</v>
      </c>
      <c r="F219" s="15" t="n">
        <v>2216</v>
      </c>
      <c r="G219" s="16" t="n">
        <f aca="false">C219/F219</f>
        <v>8726.50225631769</v>
      </c>
      <c r="H219" s="16" t="n">
        <f aca="false">E219/F219</f>
        <v>60.2752707581228</v>
      </c>
      <c r="I219" s="17" t="n">
        <f aca="false">E219/(C219+E219)</f>
        <v>0.00685976975886654</v>
      </c>
    </row>
    <row collapsed="false" customFormat="false" customHeight="false" hidden="false" ht="12.75" outlineLevel="0" r="220">
      <c r="A220" s="13" t="s">
        <v>231</v>
      </c>
      <c r="B220" s="14" t="n">
        <v>441673</v>
      </c>
      <c r="C220" s="14" t="n">
        <v>3152384</v>
      </c>
      <c r="D220" s="14" t="n">
        <v>0</v>
      </c>
      <c r="E220" s="14" t="n">
        <v>39753.3</v>
      </c>
      <c r="F220" s="15" t="n">
        <v>416</v>
      </c>
      <c r="G220" s="16" t="n">
        <f aca="false">C220/F220</f>
        <v>7577.84615384615</v>
      </c>
      <c r="H220" s="16" t="n">
        <f aca="false">E220/F220</f>
        <v>95.5608173076923</v>
      </c>
      <c r="I220" s="17" t="n">
        <f aca="false">E220/(C220+E220)</f>
        <v>0.0124535056809743</v>
      </c>
    </row>
    <row collapsed="false" customFormat="false" customHeight="false" hidden="false" ht="12.75" outlineLevel="0" r="221">
      <c r="A221" s="13" t="s">
        <v>232</v>
      </c>
      <c r="B221" s="14" t="n">
        <v>34595509</v>
      </c>
      <c r="C221" s="14" t="n">
        <v>18147182</v>
      </c>
      <c r="D221" s="14" t="n">
        <v>418783.1</v>
      </c>
      <c r="E221" s="14" t="n">
        <v>343798.2</v>
      </c>
      <c r="F221" s="15" t="n">
        <v>2710</v>
      </c>
      <c r="G221" s="16" t="n">
        <f aca="false">C221/F221</f>
        <v>6696.37712177122</v>
      </c>
      <c r="H221" s="16" t="n">
        <f aca="false">E221/F221</f>
        <v>126.862804428044</v>
      </c>
      <c r="I221" s="17" t="n">
        <f aca="false">E221/(C221+E221)</f>
        <v>0.018592751508111</v>
      </c>
    </row>
    <row collapsed="false" customFormat="false" customHeight="false" hidden="false" ht="12.75" outlineLevel="0" r="222">
      <c r="A222" s="13" t="s">
        <v>233</v>
      </c>
      <c r="B222" s="14" t="n">
        <v>1297477</v>
      </c>
      <c r="C222" s="14" t="n">
        <v>2160765</v>
      </c>
      <c r="D222" s="14" t="n">
        <v>1797</v>
      </c>
      <c r="E222" s="14" t="n">
        <v>27434</v>
      </c>
      <c r="F222" s="15" t="n">
        <v>263</v>
      </c>
      <c r="G222" s="16" t="n">
        <f aca="false">C222/F222</f>
        <v>8215.83650190114</v>
      </c>
      <c r="H222" s="16" t="n">
        <f aca="false">E222/F222</f>
        <v>104.311787072243</v>
      </c>
      <c r="I222" s="17" t="n">
        <f aca="false">E222/(C222+E222)</f>
        <v>0.0125372509538666</v>
      </c>
    </row>
    <row collapsed="false" customFormat="false" customHeight="false" hidden="false" ht="12.75" outlineLevel="0" r="223">
      <c r="A223" s="13" t="s">
        <v>234</v>
      </c>
      <c r="B223" s="14" t="n">
        <v>296872</v>
      </c>
      <c r="C223" s="14" t="n">
        <v>2064432</v>
      </c>
      <c r="D223" s="14" t="n">
        <v>0</v>
      </c>
      <c r="E223" s="14" t="n">
        <v>18029</v>
      </c>
      <c r="F223" s="15" t="n">
        <v>326</v>
      </c>
      <c r="G223" s="16" t="n">
        <f aca="false">C223/F223</f>
        <v>6332.61349693252</v>
      </c>
      <c r="H223" s="16" t="n">
        <f aca="false">E223/F223</f>
        <v>55.3036809815951</v>
      </c>
      <c r="I223" s="17" t="n">
        <f aca="false">E223/(C223+E223)</f>
        <v>0.00865754508727895</v>
      </c>
    </row>
    <row collapsed="false" customFormat="false" customHeight="false" hidden="false" ht="12.75" outlineLevel="0" r="224">
      <c r="A224" s="13" t="s">
        <v>235</v>
      </c>
      <c r="B224" s="14" t="n">
        <v>2850161</v>
      </c>
      <c r="C224" s="14" t="n">
        <v>10145008</v>
      </c>
      <c r="D224" s="14" t="n">
        <v>981.2</v>
      </c>
      <c r="E224" s="14" t="n">
        <v>86174.9</v>
      </c>
      <c r="F224" s="15" t="n">
        <v>1392</v>
      </c>
      <c r="G224" s="16" t="n">
        <f aca="false">C224/F224</f>
        <v>7288.08045977012</v>
      </c>
      <c r="H224" s="16" t="n">
        <f aca="false">E224/F224</f>
        <v>61.9072557471264</v>
      </c>
      <c r="I224" s="17" t="n">
        <f aca="false">E224/(C224+E224)</f>
        <v>0.00842276996142841</v>
      </c>
    </row>
    <row collapsed="false" customFormat="false" customHeight="false" hidden="false" ht="12.75" outlineLevel="0" r="225">
      <c r="A225" s="13" t="s">
        <v>236</v>
      </c>
      <c r="B225" s="14" t="n">
        <v>675004</v>
      </c>
      <c r="C225" s="14" t="n">
        <v>4868816</v>
      </c>
      <c r="D225" s="14" t="n">
        <v>4881</v>
      </c>
      <c r="E225" s="14" t="n">
        <v>70211.2</v>
      </c>
      <c r="F225" s="15" t="n">
        <v>827</v>
      </c>
      <c r="G225" s="16" t="n">
        <f aca="false">C225/F225</f>
        <v>5887.32285368803</v>
      </c>
      <c r="H225" s="16" t="n">
        <f aca="false">E225/F225</f>
        <v>84.8986698911729</v>
      </c>
      <c r="I225" s="17" t="n">
        <f aca="false">E225/(C225+E225)</f>
        <v>0.0142155929005615</v>
      </c>
    </row>
    <row collapsed="false" customFormat="false" customHeight="false" hidden="false" ht="12.75" outlineLevel="0" r="226">
      <c r="A226" s="13" t="s">
        <v>237</v>
      </c>
      <c r="B226" s="14" t="n">
        <v>397550</v>
      </c>
      <c r="C226" s="14" t="n">
        <v>2205939</v>
      </c>
      <c r="D226" s="14" t="n">
        <v>7586.8</v>
      </c>
      <c r="E226" s="14" t="n">
        <v>12078.4</v>
      </c>
      <c r="F226" s="15" t="n">
        <v>335</v>
      </c>
      <c r="G226" s="16" t="n">
        <f aca="false">C226/F226</f>
        <v>6584.89253731343</v>
      </c>
      <c r="H226" s="16" t="n">
        <f aca="false">E226/F226</f>
        <v>36.0549253731343</v>
      </c>
      <c r="I226" s="17" t="n">
        <f aca="false">E226/(C226+E226)</f>
        <v>0.00544558397062169</v>
      </c>
    </row>
    <row collapsed="false" customFormat="false" customHeight="false" hidden="false" ht="12.75" outlineLevel="0" r="227">
      <c r="A227" s="13" t="s">
        <v>238</v>
      </c>
      <c r="B227" s="14" t="n">
        <v>39074</v>
      </c>
      <c r="C227" s="14" t="n">
        <v>648965</v>
      </c>
      <c r="D227" s="14" t="n">
        <v>2790.6</v>
      </c>
      <c r="E227" s="14" t="n">
        <v>15559</v>
      </c>
      <c r="F227" s="15" t="n">
        <v>64</v>
      </c>
      <c r="G227" s="16" t="n">
        <f aca="false">C227/F227</f>
        <v>10140.078125</v>
      </c>
      <c r="H227" s="16" t="n">
        <f aca="false">E227/F227</f>
        <v>243.109375</v>
      </c>
      <c r="I227" s="17" t="n">
        <f aca="false">E227/(C227+E227)</f>
        <v>0.0234137517982797</v>
      </c>
    </row>
    <row collapsed="false" customFormat="false" customHeight="false" hidden="false" ht="12.75" outlineLevel="0" r="228">
      <c r="A228" s="13" t="s">
        <v>239</v>
      </c>
      <c r="B228" s="14" t="n">
        <v>5441719</v>
      </c>
      <c r="C228" s="14" t="n">
        <v>7233768</v>
      </c>
      <c r="D228" s="14" t="n">
        <v>42523.2</v>
      </c>
      <c r="E228" s="14" t="n">
        <v>56230.1</v>
      </c>
      <c r="F228" s="15" t="n">
        <v>1072</v>
      </c>
      <c r="G228" s="16" t="n">
        <f aca="false">C228/F228</f>
        <v>6747.91791044776</v>
      </c>
      <c r="H228" s="16" t="n">
        <f aca="false">E228/F228</f>
        <v>52.4534514925373</v>
      </c>
      <c r="I228" s="17" t="n">
        <f aca="false">E228/(C228+E228)</f>
        <v>0.00771332162624295</v>
      </c>
    </row>
    <row collapsed="false" customFormat="false" customHeight="false" hidden="false" ht="12.75" outlineLevel="0" r="229">
      <c r="A229" s="13" t="s">
        <v>240</v>
      </c>
      <c r="B229" s="14" t="n">
        <v>3473225</v>
      </c>
      <c r="C229" s="14" t="n">
        <v>4632432</v>
      </c>
      <c r="D229" s="14" t="n">
        <v>1479.7</v>
      </c>
      <c r="E229" s="14" t="n">
        <v>44231.4</v>
      </c>
      <c r="F229" s="15" t="n">
        <v>676</v>
      </c>
      <c r="G229" s="16" t="n">
        <f aca="false">C229/F229</f>
        <v>6852.7100591716</v>
      </c>
      <c r="H229" s="16" t="n">
        <f aca="false">E229/F229</f>
        <v>65.4310650887574</v>
      </c>
      <c r="I229" s="17" t="n">
        <f aca="false">E229/(C229+E229)</f>
        <v>0.00945789684158154</v>
      </c>
    </row>
    <row collapsed="false" customFormat="false" customHeight="false" hidden="false" ht="12.75" outlineLevel="0" r="230">
      <c r="A230" s="13" t="s">
        <v>241</v>
      </c>
      <c r="B230" s="14" t="n">
        <v>739198</v>
      </c>
      <c r="C230" s="14" t="n">
        <v>2121507</v>
      </c>
      <c r="D230" s="14" t="n">
        <v>1707.7</v>
      </c>
      <c r="E230" s="14" t="n">
        <v>23276.6</v>
      </c>
      <c r="F230" s="15" t="n">
        <v>319</v>
      </c>
      <c r="G230" s="16" t="n">
        <f aca="false">C230/F230</f>
        <v>6650.4921630094</v>
      </c>
      <c r="H230" s="16" t="n">
        <f aca="false">E230/F230</f>
        <v>72.9673981191223</v>
      </c>
      <c r="I230" s="17" t="n">
        <f aca="false">E230/(C230+E230)</f>
        <v>0.0108526566503026</v>
      </c>
    </row>
    <row collapsed="false" customFormat="false" customHeight="false" hidden="false" ht="12.75" outlineLevel="0" r="231">
      <c r="A231" s="13" t="s">
        <v>242</v>
      </c>
      <c r="B231" s="14" t="n">
        <v>638594</v>
      </c>
      <c r="C231" s="14" t="n">
        <v>6568770</v>
      </c>
      <c r="D231" s="14" t="n">
        <v>369.3</v>
      </c>
      <c r="E231" s="14" t="n">
        <v>76373.4</v>
      </c>
      <c r="F231" s="15" t="n">
        <v>815</v>
      </c>
      <c r="G231" s="16" t="n">
        <f aca="false">C231/F231</f>
        <v>8059.84049079755</v>
      </c>
      <c r="H231" s="16" t="n">
        <f aca="false">E231/F231</f>
        <v>93.7096932515337</v>
      </c>
      <c r="I231" s="17" t="n">
        <f aca="false">E231/(C231+E231)</f>
        <v>0.0114931154081641</v>
      </c>
    </row>
    <row collapsed="false" customFormat="false" customHeight="false" hidden="false" ht="12.75" outlineLevel="0" r="232">
      <c r="A232" s="13" t="s">
        <v>243</v>
      </c>
      <c r="B232" s="14" t="n">
        <v>5486823</v>
      </c>
      <c r="C232" s="14" t="n">
        <v>10232460</v>
      </c>
      <c r="D232" s="14" t="n">
        <v>29675.7</v>
      </c>
      <c r="E232" s="14" t="n">
        <v>87026</v>
      </c>
      <c r="F232" s="15" t="n">
        <v>1292</v>
      </c>
      <c r="G232" s="16" t="n">
        <f aca="false">C232/F232</f>
        <v>7919.86068111455</v>
      </c>
      <c r="H232" s="16" t="n">
        <f aca="false">E232/F232</f>
        <v>67.3575851393189</v>
      </c>
      <c r="I232" s="17" t="n">
        <f aca="false">E232/(C232+E232)</f>
        <v>0.00843317196224696</v>
      </c>
    </row>
    <row collapsed="false" customFormat="false" customHeight="false" hidden="false" ht="12.75" outlineLevel="0" r="233">
      <c r="A233" s="13" t="s">
        <v>244</v>
      </c>
      <c r="B233" s="14" t="n">
        <v>42694</v>
      </c>
      <c r="C233" s="14" t="n">
        <v>252399</v>
      </c>
      <c r="D233" s="14" t="n">
        <v>0</v>
      </c>
      <c r="E233" s="14" t="n">
        <v>0</v>
      </c>
      <c r="F233" s="15" t="n">
        <v>90</v>
      </c>
      <c r="G233" s="16" t="n">
        <f aca="false">C233/F233</f>
        <v>2804.43333333333</v>
      </c>
      <c r="H233" s="16" t="n">
        <f aca="false">E233/F233</f>
        <v>0</v>
      </c>
      <c r="I233" s="17" t="n">
        <f aca="false">E233/(C233+E233)</f>
        <v>0</v>
      </c>
    </row>
    <row collapsed="false" customFormat="false" customHeight="false" hidden="false" ht="12.75" outlineLevel="0" r="234">
      <c r="A234" s="13" t="s">
        <v>245</v>
      </c>
      <c r="B234" s="14" t="n">
        <v>1234775</v>
      </c>
      <c r="C234" s="14" t="n">
        <v>3608767</v>
      </c>
      <c r="D234" s="14" t="n">
        <v>216947.9</v>
      </c>
      <c r="E234" s="14" t="n">
        <v>32036.1</v>
      </c>
      <c r="F234" s="15" t="n">
        <v>557</v>
      </c>
      <c r="G234" s="16" t="n">
        <f aca="false">C234/F234</f>
        <v>6478.93536804309</v>
      </c>
      <c r="H234" s="16" t="n">
        <f aca="false">E234/F234</f>
        <v>57.5154398563734</v>
      </c>
      <c r="I234" s="17" t="n">
        <f aca="false">E234/(C234+E234)</f>
        <v>0.00879918499300333</v>
      </c>
    </row>
    <row collapsed="false" customFormat="false" customHeight="false" hidden="false" ht="12.75" outlineLevel="0" r="235">
      <c r="A235" s="13" t="s">
        <v>246</v>
      </c>
      <c r="B235" s="14" t="n">
        <v>136242</v>
      </c>
      <c r="C235" s="14" t="n">
        <v>714578</v>
      </c>
      <c r="D235" s="14" t="n">
        <v>0</v>
      </c>
      <c r="E235" s="14" t="n">
        <v>79723.7</v>
      </c>
      <c r="F235" s="15" t="n">
        <v>73</v>
      </c>
      <c r="G235" s="16" t="n">
        <f aca="false">C235/F235</f>
        <v>9788.7397260274</v>
      </c>
      <c r="H235" s="16" t="n">
        <f aca="false">E235/F235</f>
        <v>1092.10547945205</v>
      </c>
      <c r="I235" s="17" t="n">
        <f aca="false">E235/(C235+E235)</f>
        <v>0.100369544720854</v>
      </c>
    </row>
    <row collapsed="false" customFormat="false" customHeight="false" hidden="false" ht="12.75" outlineLevel="0" r="236">
      <c r="A236" s="13" t="s">
        <v>247</v>
      </c>
      <c r="B236" s="14" t="n">
        <v>148940</v>
      </c>
      <c r="C236" s="14" t="n">
        <v>492997</v>
      </c>
      <c r="D236" s="14" t="n">
        <v>0</v>
      </c>
      <c r="E236" s="14" t="n">
        <v>25742.3</v>
      </c>
      <c r="F236" s="15" t="n">
        <v>73</v>
      </c>
      <c r="G236" s="16" t="n">
        <f aca="false">C236/F236</f>
        <v>6753.38356164384</v>
      </c>
      <c r="H236" s="16" t="n">
        <f aca="false">E236/F236</f>
        <v>352.634246575342</v>
      </c>
      <c r="I236" s="17" t="n">
        <f aca="false">E236/(C236+E236)</f>
        <v>0.0496247344282571</v>
      </c>
    </row>
    <row collapsed="false" customFormat="false" customHeight="false" hidden="false" ht="12.75" outlineLevel="0" r="237">
      <c r="A237" s="13" t="s">
        <v>248</v>
      </c>
      <c r="B237" s="14" t="n">
        <v>254511</v>
      </c>
      <c r="C237" s="14" t="n">
        <v>1840193</v>
      </c>
      <c r="D237" s="14" t="n">
        <v>0</v>
      </c>
      <c r="E237" s="14" t="n">
        <v>22094.4</v>
      </c>
      <c r="F237" s="15" t="n">
        <v>174</v>
      </c>
      <c r="G237" s="16" t="n">
        <f aca="false">C237/F237</f>
        <v>10575.8218390805</v>
      </c>
      <c r="H237" s="16" t="n">
        <f aca="false">E237/F237</f>
        <v>126.979310344828</v>
      </c>
      <c r="I237" s="17" t="n">
        <f aca="false">E237/(C237+E237)</f>
        <v>0.0118641193620276</v>
      </c>
    </row>
    <row collapsed="false" customFormat="false" customHeight="false" hidden="false" ht="12.75" outlineLevel="0" r="238">
      <c r="A238" s="13" t="s">
        <v>249</v>
      </c>
      <c r="B238" s="14" t="n">
        <v>54497</v>
      </c>
      <c r="C238" s="14" t="n">
        <v>1376380</v>
      </c>
      <c r="D238" s="14" t="n">
        <v>0</v>
      </c>
      <c r="E238" s="14" t="n">
        <v>15213.7</v>
      </c>
      <c r="F238" s="15" t="n">
        <v>490</v>
      </c>
      <c r="G238" s="16" t="n">
        <f aca="false">C238/F238</f>
        <v>2808.9387755102</v>
      </c>
      <c r="H238" s="16" t="n">
        <f aca="false">E238/F238</f>
        <v>31.0483673469388</v>
      </c>
      <c r="I238" s="17" t="n">
        <f aca="false">E238/(C238+E238)</f>
        <v>0.0109325732072515</v>
      </c>
    </row>
    <row collapsed="false" customFormat="false" customHeight="false" hidden="false" ht="12.75" outlineLevel="0" r="239">
      <c r="A239" s="13" t="s">
        <v>250</v>
      </c>
      <c r="B239" s="14" t="n">
        <v>3478057</v>
      </c>
      <c r="C239" s="14" t="n">
        <v>9946079</v>
      </c>
      <c r="D239" s="14" t="n">
        <v>249142.6</v>
      </c>
      <c r="E239" s="14" t="n">
        <v>98417.1</v>
      </c>
      <c r="F239" s="15" t="n">
        <v>1343</v>
      </c>
      <c r="G239" s="16" t="n">
        <f aca="false">C239/F239</f>
        <v>7405.86671630678</v>
      </c>
      <c r="H239" s="16" t="n">
        <f aca="false">E239/F239</f>
        <v>73.2815338793745</v>
      </c>
      <c r="I239" s="17" t="n">
        <f aca="false">E239/(C239+E239)</f>
        <v>0.00979811222187642</v>
      </c>
    </row>
    <row collapsed="false" customFormat="false" customHeight="false" hidden="false" ht="12.75" outlineLevel="0" r="240">
      <c r="A240" s="13" t="s">
        <v>251</v>
      </c>
      <c r="B240" s="14" t="n">
        <v>93986601</v>
      </c>
      <c r="C240" s="14" t="n">
        <v>26847014</v>
      </c>
      <c r="D240" s="14" t="n">
        <v>574121.8</v>
      </c>
      <c r="E240" s="14" t="n">
        <v>340447.1</v>
      </c>
      <c r="F240" s="15" t="n">
        <v>3409</v>
      </c>
      <c r="G240" s="16" t="n">
        <f aca="false">C240/F240</f>
        <v>7875.33411557642</v>
      </c>
      <c r="H240" s="16" t="n">
        <f aca="false">E240/F240</f>
        <v>99.8671457905544</v>
      </c>
      <c r="I240" s="17" t="n">
        <f aca="false">E240/(C240+E240)</f>
        <v>0.0125222101007438</v>
      </c>
    </row>
    <row collapsed="false" customFormat="false" customHeight="false" hidden="false" ht="12.75" outlineLevel="0" r="241">
      <c r="A241" s="13" t="s">
        <v>252</v>
      </c>
      <c r="B241" s="14" t="n">
        <v>7537533</v>
      </c>
      <c r="C241" s="14" t="n">
        <v>17560021</v>
      </c>
      <c r="D241" s="14" t="n">
        <v>14647.1</v>
      </c>
      <c r="E241" s="14" t="n">
        <v>194614.5</v>
      </c>
      <c r="F241" s="15" t="n">
        <v>2619</v>
      </c>
      <c r="G241" s="16" t="n">
        <f aca="false">C241/F241</f>
        <v>6704.85719740359</v>
      </c>
      <c r="H241" s="16" t="n">
        <f aca="false">E241/F241</f>
        <v>74.3087056128293</v>
      </c>
      <c r="I241" s="17" t="n">
        <f aca="false">E241/(C241+E241)</f>
        <v>0.0109613345765392</v>
      </c>
    </row>
    <row collapsed="false" customFormat="false" customHeight="false" hidden="false" ht="12.75" outlineLevel="0" r="242">
      <c r="A242" s="13" t="s">
        <v>253</v>
      </c>
      <c r="B242" s="14" t="n">
        <v>101811</v>
      </c>
      <c r="C242" s="14" t="n">
        <v>1506928</v>
      </c>
      <c r="D242" s="14" t="n">
        <v>0</v>
      </c>
      <c r="E242" s="14" t="n">
        <v>7986.2</v>
      </c>
      <c r="F242" s="15" t="n">
        <v>289</v>
      </c>
      <c r="G242" s="16" t="n">
        <f aca="false">C242/F242</f>
        <v>5214.28373702422</v>
      </c>
      <c r="H242" s="16" t="n">
        <f aca="false">E242/F242</f>
        <v>27.6339100346021</v>
      </c>
      <c r="I242" s="17" t="n">
        <f aca="false">E242/(C242+E242)</f>
        <v>0.0052717176985997</v>
      </c>
    </row>
    <row collapsed="false" customFormat="false" customHeight="false" hidden="false" ht="12.75" outlineLevel="0" r="243">
      <c r="A243" s="13" t="s">
        <v>254</v>
      </c>
      <c r="B243" s="14" t="n">
        <v>17789173</v>
      </c>
      <c r="C243" s="14" t="n">
        <v>11249749</v>
      </c>
      <c r="D243" s="14" t="n">
        <v>252447.7</v>
      </c>
      <c r="E243" s="14" t="n">
        <v>109461.6</v>
      </c>
      <c r="F243" s="15" t="n">
        <v>1663</v>
      </c>
      <c r="G243" s="16" t="n">
        <f aca="false">C243/F243</f>
        <v>6764.73180998196</v>
      </c>
      <c r="H243" s="16" t="n">
        <f aca="false">E243/F243</f>
        <v>65.8217678893566</v>
      </c>
      <c r="I243" s="17" t="n">
        <f aca="false">E243/(C243+E243)</f>
        <v>0.00963637385154211</v>
      </c>
    </row>
    <row collapsed="false" customFormat="false" customHeight="false" hidden="false" ht="12.75" outlineLevel="0" r="244">
      <c r="A244" s="13" t="s">
        <v>255</v>
      </c>
      <c r="B244" s="14" t="n">
        <v>1242070</v>
      </c>
      <c r="C244" s="14" t="n">
        <v>11752823</v>
      </c>
      <c r="D244" s="14" t="n">
        <v>612</v>
      </c>
      <c r="E244" s="14" t="n">
        <v>23136</v>
      </c>
      <c r="F244" s="15" t="n">
        <v>1316</v>
      </c>
      <c r="G244" s="16" t="n">
        <f aca="false">C244/F244</f>
        <v>8930.71656534955</v>
      </c>
      <c r="H244" s="16" t="n">
        <f aca="false">E244/F244</f>
        <v>17.580547112462</v>
      </c>
      <c r="I244" s="17" t="n">
        <f aca="false">E244/(C244+E244)</f>
        <v>0.00196468075338917</v>
      </c>
    </row>
    <row collapsed="false" customFormat="false" customHeight="false" hidden="false" ht="12.75" outlineLevel="0" r="245">
      <c r="A245" s="13" t="s">
        <v>256</v>
      </c>
      <c r="B245" s="14" t="n">
        <v>26035267</v>
      </c>
      <c r="C245" s="14" t="n">
        <v>15735519</v>
      </c>
      <c r="D245" s="14" t="n">
        <v>503180.7</v>
      </c>
      <c r="E245" s="14" t="n">
        <v>178290.4</v>
      </c>
      <c r="F245" s="15" t="n">
        <v>2988</v>
      </c>
      <c r="G245" s="16" t="n">
        <f aca="false">C245/F245</f>
        <v>5266.23795180723</v>
      </c>
      <c r="H245" s="16" t="n">
        <f aca="false">E245/F245</f>
        <v>59.6688085676037</v>
      </c>
      <c r="I245" s="17" t="n">
        <f aca="false">E245/(C245+E245)</f>
        <v>0.011203502286511</v>
      </c>
    </row>
    <row collapsed="false" customFormat="false" customHeight="false" hidden="false" ht="12.75" outlineLevel="0" r="246">
      <c r="A246" s="13" t="s">
        <v>257</v>
      </c>
      <c r="B246" s="14" t="n">
        <v>1165668</v>
      </c>
      <c r="C246" s="14" t="n">
        <v>4678892</v>
      </c>
      <c r="D246" s="14" t="n">
        <v>1275.5</v>
      </c>
      <c r="E246" s="14" t="n">
        <v>76348.2</v>
      </c>
      <c r="F246" s="15" t="n">
        <v>713</v>
      </c>
      <c r="G246" s="16" t="n">
        <f aca="false">C246/F246</f>
        <v>6562.26086956522</v>
      </c>
      <c r="H246" s="16" t="n">
        <f aca="false">E246/F246</f>
        <v>107.080224403927</v>
      </c>
      <c r="I246" s="17" t="n">
        <f aca="false">E246/(C246+E246)</f>
        <v>0.0160555927332546</v>
      </c>
    </row>
    <row collapsed="false" customFormat="false" customHeight="false" hidden="false" ht="12.75" outlineLevel="0" r="247">
      <c r="A247" s="13" t="s">
        <v>258</v>
      </c>
      <c r="B247" s="14" t="n">
        <v>325191</v>
      </c>
      <c r="C247" s="14" t="n">
        <v>2373455</v>
      </c>
      <c r="D247" s="14" t="n">
        <v>969.1</v>
      </c>
      <c r="E247" s="14" t="n">
        <v>18591.8</v>
      </c>
      <c r="F247" s="15" t="n">
        <v>365</v>
      </c>
      <c r="G247" s="16" t="n">
        <f aca="false">C247/F247</f>
        <v>6502.61643835616</v>
      </c>
      <c r="H247" s="16" t="n">
        <f aca="false">E247/F247</f>
        <v>50.9364383561644</v>
      </c>
      <c r="I247" s="17" t="n">
        <f aca="false">E247/(C247+E247)</f>
        <v>0.00777233957128264</v>
      </c>
    </row>
    <row collapsed="false" customFormat="false" customHeight="false" hidden="false" ht="12.75" outlineLevel="0" r="248">
      <c r="A248" s="13" t="s">
        <v>259</v>
      </c>
      <c r="B248" s="14" t="n">
        <v>235219</v>
      </c>
      <c r="C248" s="14" t="n">
        <v>926301</v>
      </c>
      <c r="D248" s="14" t="n">
        <v>25108.3</v>
      </c>
      <c r="E248" s="14" t="n">
        <v>88389.5</v>
      </c>
      <c r="F248" s="15" t="n">
        <v>213</v>
      </c>
      <c r="G248" s="16" t="n">
        <f aca="false">C248/F248</f>
        <v>4348.83098591549</v>
      </c>
      <c r="H248" s="16" t="n">
        <f aca="false">E248/F248</f>
        <v>414.974178403756</v>
      </c>
      <c r="I248" s="17" t="n">
        <f aca="false">E248/(C248+E248)</f>
        <v>0.0871098132878942</v>
      </c>
    </row>
    <row collapsed="false" customFormat="false" customHeight="false" hidden="false" ht="12.75" outlineLevel="0" r="249">
      <c r="A249" s="13" t="s">
        <v>260</v>
      </c>
      <c r="B249" s="14" t="n">
        <v>16635778</v>
      </c>
      <c r="C249" s="14" t="n">
        <v>13458893</v>
      </c>
      <c r="D249" s="14" t="n">
        <v>15763</v>
      </c>
      <c r="E249" s="14" t="n">
        <v>45376.8</v>
      </c>
      <c r="F249" s="15" t="n">
        <v>1869</v>
      </c>
      <c r="G249" s="16" t="n">
        <f aca="false">C249/F249</f>
        <v>7201.11985018727</v>
      </c>
      <c r="H249" s="16" t="n">
        <f aca="false">E249/F249</f>
        <v>24.2786516853933</v>
      </c>
      <c r="I249" s="17" t="n">
        <f aca="false">E249/(C249+E249)</f>
        <v>0.00336018168120427</v>
      </c>
    </row>
    <row collapsed="false" customFormat="false" customHeight="false" hidden="false" ht="13.5" outlineLevel="0" r="250">
      <c r="A250" s="13" t="s">
        <v>261</v>
      </c>
      <c r="B250" s="14" t="n">
        <v>443774</v>
      </c>
      <c r="C250" s="14" t="n">
        <v>3020832</v>
      </c>
      <c r="D250" s="14" t="n">
        <v>800.1</v>
      </c>
      <c r="E250" s="14" t="n">
        <v>38428.9</v>
      </c>
      <c r="F250" s="15" t="n">
        <v>474</v>
      </c>
      <c r="G250" s="16" t="n">
        <f aca="false">C250/F250</f>
        <v>6373.06329113924</v>
      </c>
      <c r="H250" s="16" t="n">
        <f aca="false">E250/F250</f>
        <v>81.0736286919831</v>
      </c>
      <c r="I250" s="17" t="n">
        <f aca="false">E250/(C250+E250)</f>
        <v>0.0125614981056372</v>
      </c>
    </row>
    <row collapsed="false" customFormat="false" customHeight="false" hidden="false" ht="12.75" outlineLevel="0" r="251">
      <c r="B251" s="18"/>
      <c r="C251" s="18"/>
      <c r="F251" s="1"/>
    </row>
  </sheetData>
  <mergeCells count="3">
    <mergeCell ref="B1:C1"/>
    <mergeCell ref="D1:E1"/>
    <mergeCell ref="F1:I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B213" xSplit="1" ySplit="2"/>
      <selection activeCell="A1" activeCellId="0" pane="topLeft" sqref="A1"/>
      <selection activeCell="B1" activeCellId="0" pane="topRight" sqref="B1"/>
      <selection activeCell="A213" activeCellId="0" pane="bottomLeft" sqref="A213"/>
      <selection activeCell="I248" activeCellId="0" pane="bottomRight" sqref="I248"/>
    </sheetView>
  </sheetViews>
  <sheetFormatPr defaultRowHeight="12.75"/>
  <cols>
    <col collapsed="false" hidden="false" max="1" min="1" style="0" width="17.8571428571429"/>
    <col collapsed="false" hidden="false" max="3" min="2" style="1" width="13.7040816326531"/>
    <col collapsed="false" hidden="false" max="4" min="4" style="1" width="12.8622448979592"/>
    <col collapsed="false" hidden="false" max="5" min="5" style="1" width="11.1428571428571"/>
    <col collapsed="false" hidden="false" max="6" min="6" style="0" width="11.8622448979592"/>
    <col collapsed="false" hidden="false" max="7" min="7" style="0" width="14.1479591836735"/>
    <col collapsed="false" hidden="false" max="8" min="8" style="0" width="13.4285714285714"/>
    <col collapsed="false" hidden="false" max="9" min="9" style="0" width="12.8622448979592"/>
    <col collapsed="false" hidden="false" max="1025" min="10" style="0" width="8.6734693877551"/>
  </cols>
  <sheetData>
    <row collapsed="false" customFormat="false" customHeight="false" hidden="false" ht="13.5" outlineLevel="0" r="1">
      <c r="A1" s="2"/>
      <c r="B1" s="3" t="s">
        <v>262</v>
      </c>
      <c r="C1" s="3"/>
      <c r="D1" s="4" t="s">
        <v>263</v>
      </c>
      <c r="E1" s="4"/>
      <c r="F1" s="5" t="s">
        <v>264</v>
      </c>
      <c r="G1" s="5"/>
      <c r="H1" s="5"/>
      <c r="I1" s="5"/>
    </row>
    <row collapsed="false" customFormat="false" customHeight="false" hidden="false" ht="64.5" outlineLevel="0" r="2">
      <c r="A2" s="6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1" t="s">
        <v>10</v>
      </c>
      <c r="I2" s="12" t="s">
        <v>11</v>
      </c>
    </row>
    <row collapsed="false" customFormat="false" customHeight="false" hidden="false" ht="12.75" outlineLevel="0" r="3">
      <c r="A3" s="13" t="s">
        <v>12</v>
      </c>
      <c r="B3" s="14" t="n">
        <v>2959780</v>
      </c>
      <c r="C3" s="14" t="n">
        <v>3768473</v>
      </c>
      <c r="D3" s="14" t="n">
        <v>4655.3</v>
      </c>
      <c r="E3" s="14" t="n">
        <v>89787.8</v>
      </c>
      <c r="F3" s="15" t="n">
        <v>494</v>
      </c>
      <c r="G3" s="16" t="n">
        <f aca="false">C3/F3</f>
        <v>7628.48785425101</v>
      </c>
      <c r="H3" s="16" t="n">
        <f aca="false">E3/F3</f>
        <v>181.756680161943</v>
      </c>
      <c r="I3" s="17" t="n">
        <f aca="false">E3/(C3+E3)</f>
        <v>0.0232715735545923</v>
      </c>
    </row>
    <row collapsed="false" customFormat="false" customHeight="false" hidden="false" ht="12.75" outlineLevel="0" r="4">
      <c r="A4" s="13" t="s">
        <v>13</v>
      </c>
      <c r="B4" s="14" t="n">
        <v>512357</v>
      </c>
      <c r="C4" s="14" t="n">
        <v>2750573</v>
      </c>
      <c r="D4" s="14" t="n">
        <v>1825.1</v>
      </c>
      <c r="E4" s="14" t="n">
        <v>28299.5</v>
      </c>
      <c r="F4" s="15" t="n">
        <v>482</v>
      </c>
      <c r="G4" s="16" t="n">
        <f aca="false">C4/F4</f>
        <v>5706.58298755187</v>
      </c>
      <c r="H4" s="16" t="n">
        <f aca="false">E4/F4</f>
        <v>58.7126556016598</v>
      </c>
      <c r="I4" s="17" t="n">
        <f aca="false">E4/(C4+E4)</f>
        <v>0.010183806561834</v>
      </c>
    </row>
    <row collapsed="false" customFormat="false" customHeight="false" hidden="false" ht="12.75" outlineLevel="0" r="5">
      <c r="A5" s="13" t="s">
        <v>14</v>
      </c>
      <c r="B5" s="14" t="n">
        <v>3916752</v>
      </c>
      <c r="C5" s="14" t="n">
        <v>7950557</v>
      </c>
      <c r="D5" s="14" t="n">
        <v>1383.8</v>
      </c>
      <c r="E5" s="14" t="n">
        <v>127144.4</v>
      </c>
      <c r="F5" s="15" t="n">
        <v>1351</v>
      </c>
      <c r="G5" s="16" t="n">
        <f aca="false">C5/F5</f>
        <v>5884.9422649889</v>
      </c>
      <c r="H5" s="16" t="n">
        <f aca="false">E5/F5</f>
        <v>94.1113249444856</v>
      </c>
      <c r="I5" s="17" t="n">
        <f aca="false">E5/(C5+E5)</f>
        <v>0.0157401708362233</v>
      </c>
    </row>
    <row collapsed="false" customFormat="false" customHeight="false" hidden="false" ht="12.75" outlineLevel="0" r="6">
      <c r="A6" s="13" t="s">
        <v>15</v>
      </c>
      <c r="B6" s="14" t="n">
        <v>24820</v>
      </c>
      <c r="C6" s="14" t="n">
        <v>1609645</v>
      </c>
      <c r="D6" s="14" t="n">
        <v>0</v>
      </c>
      <c r="E6" s="14" t="n">
        <v>23409.7</v>
      </c>
      <c r="F6" s="15" t="n">
        <v>263</v>
      </c>
      <c r="G6" s="16" t="n">
        <f aca="false">C6/F6</f>
        <v>6120.32319391635</v>
      </c>
      <c r="H6" s="16" t="n">
        <f aca="false">E6/F6</f>
        <v>89.0102661596958</v>
      </c>
      <c r="I6" s="17" t="n">
        <f aca="false">E6/(C6+E6)</f>
        <v>0.0143349148072015</v>
      </c>
    </row>
    <row collapsed="false" customFormat="false" customHeight="false" hidden="false" ht="12.75" outlineLevel="0" r="7">
      <c r="A7" s="13" t="s">
        <v>16</v>
      </c>
      <c r="B7" s="14" t="n">
        <v>21268926</v>
      </c>
      <c r="C7" s="14" t="n">
        <v>10245636</v>
      </c>
      <c r="D7" s="14" t="n">
        <v>370217.4</v>
      </c>
      <c r="E7" s="14" t="n">
        <v>408707</v>
      </c>
      <c r="F7" s="15" t="n">
        <v>1466</v>
      </c>
      <c r="G7" s="16" t="n">
        <f aca="false">C7/F7</f>
        <v>6988.83765347885</v>
      </c>
      <c r="H7" s="16" t="n">
        <f aca="false">E7/F7</f>
        <v>278.790586630286</v>
      </c>
      <c r="I7" s="17" t="n">
        <f aca="false">E7/(C7+E7)</f>
        <v>0.0383606009305313</v>
      </c>
    </row>
    <row collapsed="false" customFormat="false" customHeight="false" hidden="false" ht="12.75" outlineLevel="0" r="8">
      <c r="A8" s="13" t="s">
        <v>17</v>
      </c>
      <c r="B8" s="14" t="n">
        <v>53515</v>
      </c>
      <c r="C8" s="14" t="n">
        <v>498797</v>
      </c>
      <c r="D8" s="14" t="n">
        <v>5306.8</v>
      </c>
      <c r="E8" s="14" t="n">
        <v>42262.4</v>
      </c>
      <c r="F8" s="15" t="n">
        <v>91</v>
      </c>
      <c r="G8" s="16" t="n">
        <f aca="false">C8/F8</f>
        <v>5481.28571428572</v>
      </c>
      <c r="H8" s="16" t="n">
        <f aca="false">E8/F8</f>
        <v>464.421978021978</v>
      </c>
      <c r="I8" s="17" t="n">
        <f aca="false">E8/(C8+E8)</f>
        <v>0.0781104625481047</v>
      </c>
    </row>
    <row collapsed="false" customFormat="false" customHeight="false" hidden="false" ht="12.75" outlineLevel="0" r="9">
      <c r="A9" s="13" t="s">
        <v>18</v>
      </c>
      <c r="B9" s="14" t="n">
        <v>38960</v>
      </c>
      <c r="C9" s="14" t="n">
        <v>79438</v>
      </c>
      <c r="D9" s="14" t="n">
        <v>0</v>
      </c>
      <c r="E9" s="14"/>
      <c r="F9" s="15" t="n">
        <v>47</v>
      </c>
      <c r="G9" s="16" t="n">
        <f aca="false">C9/F9</f>
        <v>1690.17021276596</v>
      </c>
      <c r="H9" s="16" t="n">
        <f aca="false">E9/F9</f>
        <v>0</v>
      </c>
      <c r="I9" s="17" t="n">
        <f aca="false">E9/(C9+E9)</f>
        <v>0</v>
      </c>
    </row>
    <row collapsed="false" customFormat="false" customHeight="false" hidden="false" ht="12.75" outlineLevel="0" r="10">
      <c r="A10" s="13" t="s">
        <v>19</v>
      </c>
      <c r="B10" s="14" t="n">
        <v>581631</v>
      </c>
      <c r="C10" s="14" t="n">
        <v>2679359</v>
      </c>
      <c r="D10" s="14" t="n">
        <v>61.5</v>
      </c>
      <c r="E10" s="14" t="n">
        <v>64622.3</v>
      </c>
      <c r="F10" s="15" t="n">
        <v>389</v>
      </c>
      <c r="G10" s="16" t="n">
        <f aca="false">C10/F10</f>
        <v>6887.81233933162</v>
      </c>
      <c r="H10" s="16" t="n">
        <f aca="false">E10/F10</f>
        <v>166.124164524422</v>
      </c>
      <c r="I10" s="17" t="n">
        <f aca="false">E10/(C10+E10)</f>
        <v>0.0235505613686216</v>
      </c>
    </row>
    <row collapsed="false" customFormat="false" customHeight="false" hidden="false" ht="12.75" outlineLevel="0" r="11">
      <c r="A11" s="13" t="s">
        <v>20</v>
      </c>
      <c r="B11" s="14" t="n">
        <v>7686</v>
      </c>
      <c r="C11" s="14" t="n">
        <v>252847</v>
      </c>
      <c r="D11" s="14" t="n">
        <v>0</v>
      </c>
      <c r="E11" s="14" t="n">
        <v>2703.5</v>
      </c>
      <c r="F11" s="15" t="n">
        <v>31</v>
      </c>
      <c r="G11" s="16" t="n">
        <f aca="false">C11/F11</f>
        <v>8156.35483870968</v>
      </c>
      <c r="H11" s="16" t="n">
        <f aca="false">E11/F11</f>
        <v>87.2096774193548</v>
      </c>
      <c r="I11" s="17" t="n">
        <f aca="false">E11/(C11+E11)</f>
        <v>0.0105791223261156</v>
      </c>
    </row>
    <row collapsed="false" customFormat="false" customHeight="false" hidden="false" ht="12.75" outlineLevel="0" r="12">
      <c r="A12" s="13" t="s">
        <v>21</v>
      </c>
      <c r="B12" s="14" t="n">
        <v>1443588</v>
      </c>
      <c r="C12" s="14" t="n">
        <v>4478376</v>
      </c>
      <c r="D12" s="14" t="n">
        <v>246.2</v>
      </c>
      <c r="E12" s="14" t="n">
        <v>32035.9</v>
      </c>
      <c r="F12" s="15" t="n">
        <v>631</v>
      </c>
      <c r="G12" s="16" t="n">
        <f aca="false">C12/F12</f>
        <v>7097.26782884311</v>
      </c>
      <c r="H12" s="16" t="n">
        <f aca="false">E12/F12</f>
        <v>50.7700475435816</v>
      </c>
      <c r="I12" s="17" t="n">
        <f aca="false">E12/(C12+E12)</f>
        <v>0.00710265508123548</v>
      </c>
    </row>
    <row collapsed="false" customFormat="false" customHeight="false" hidden="false" ht="12.75" outlineLevel="0" r="13">
      <c r="A13" s="13" t="s">
        <v>22</v>
      </c>
      <c r="B13" s="14" t="n">
        <v>1593956</v>
      </c>
      <c r="C13" s="14" t="n">
        <v>5745399</v>
      </c>
      <c r="D13" s="14" t="n">
        <v>11799.4</v>
      </c>
      <c r="E13" s="14" t="n">
        <v>114446.3</v>
      </c>
      <c r="F13" s="15" t="n">
        <v>850</v>
      </c>
      <c r="G13" s="16" t="n">
        <f aca="false">C13/F13</f>
        <v>6759.29294117647</v>
      </c>
      <c r="H13" s="16" t="n">
        <f aca="false">E13/F13</f>
        <v>134.642705882353</v>
      </c>
      <c r="I13" s="17" t="n">
        <f aca="false">E13/(C13+E13)</f>
        <v>0.0195306009187649</v>
      </c>
    </row>
    <row collapsed="false" customFormat="false" customHeight="false" hidden="false" ht="12.75" outlineLevel="0" r="14">
      <c r="A14" s="13" t="s">
        <v>23</v>
      </c>
      <c r="B14" s="14" t="n">
        <v>59794960</v>
      </c>
      <c r="C14" s="14" t="n">
        <v>55331229</v>
      </c>
      <c r="D14" s="14" t="n">
        <v>672155.5</v>
      </c>
      <c r="E14" s="14" t="n">
        <v>1623727.5</v>
      </c>
      <c r="F14" s="15" t="n">
        <v>8020</v>
      </c>
      <c r="G14" s="16" t="n">
        <f aca="false">C14/F14</f>
        <v>6899.15573566085</v>
      </c>
      <c r="H14" s="16" t="n">
        <f aca="false">E14/F14</f>
        <v>202.459788029925</v>
      </c>
      <c r="I14" s="17" t="n">
        <f aca="false">E14/(C14+E14)</f>
        <v>0.0285089762117543</v>
      </c>
    </row>
    <row collapsed="false" customFormat="false" customHeight="false" hidden="false" ht="12.75" outlineLevel="0" r="15">
      <c r="A15" s="13" t="s">
        <v>24</v>
      </c>
      <c r="B15" s="14" t="n">
        <v>3929502</v>
      </c>
      <c r="C15" s="14" t="n">
        <v>7088690</v>
      </c>
      <c r="D15" s="14" t="n">
        <v>7871.3</v>
      </c>
      <c r="E15" s="14" t="n">
        <v>86347.3</v>
      </c>
      <c r="F15" s="15" t="n">
        <v>1400</v>
      </c>
      <c r="G15" s="16" t="n">
        <f aca="false">C15/F15</f>
        <v>5063.35</v>
      </c>
      <c r="H15" s="16" t="n">
        <f aca="false">E15/F15</f>
        <v>61.6766428571429</v>
      </c>
      <c r="I15" s="17" t="n">
        <f aca="false">E15/(C15+E15)</f>
        <v>0.0120344043368248</v>
      </c>
    </row>
    <row collapsed="false" customFormat="false" customHeight="false" hidden="false" ht="12.75" outlineLevel="0" r="16">
      <c r="A16" s="13" t="s">
        <v>25</v>
      </c>
      <c r="B16" s="14" t="n">
        <v>56477</v>
      </c>
      <c r="C16" s="14" t="n">
        <v>961551</v>
      </c>
      <c r="D16" s="14" t="n">
        <v>369.3</v>
      </c>
      <c r="E16" s="14" t="n">
        <v>22284.8</v>
      </c>
      <c r="F16" s="15" t="n">
        <v>178</v>
      </c>
      <c r="G16" s="16" t="n">
        <f aca="false">C16/F16</f>
        <v>5401.97191011236</v>
      </c>
      <c r="H16" s="16" t="n">
        <f aca="false">E16/F16</f>
        <v>125.195505617978</v>
      </c>
      <c r="I16" s="17" t="n">
        <f aca="false">E16/(C16+E16)</f>
        <v>0.0226509342310983</v>
      </c>
    </row>
    <row collapsed="false" customFormat="false" customHeight="false" hidden="false" ht="12.75" outlineLevel="0" r="17">
      <c r="A17" s="13" t="s">
        <v>26</v>
      </c>
      <c r="B17" s="14" t="n">
        <v>102817121</v>
      </c>
      <c r="C17" s="14" t="n">
        <v>42350627</v>
      </c>
      <c r="D17" s="14" t="n">
        <v>1196037.2</v>
      </c>
      <c r="E17" s="14" t="n">
        <v>2403622.5</v>
      </c>
      <c r="F17" s="15" t="n">
        <v>6337</v>
      </c>
      <c r="G17" s="16" t="n">
        <f aca="false">C17/F17</f>
        <v>6683.07195833991</v>
      </c>
      <c r="H17" s="16" t="n">
        <f aca="false">E17/F17</f>
        <v>379.299747514597</v>
      </c>
      <c r="I17" s="17" t="n">
        <f aca="false">E17/(C17+E17)</f>
        <v>0.0537071345593674</v>
      </c>
    </row>
    <row collapsed="false" customFormat="false" customHeight="false" hidden="false" ht="12.75" outlineLevel="0" r="18">
      <c r="A18" s="13" t="s">
        <v>27</v>
      </c>
      <c r="B18" s="14" t="n">
        <v>547595</v>
      </c>
      <c r="C18" s="14" t="n">
        <v>1439989</v>
      </c>
      <c r="D18" s="14" t="n">
        <v>355.3</v>
      </c>
      <c r="E18" s="14" t="n">
        <v>59714</v>
      </c>
      <c r="F18" s="15" t="n">
        <v>252</v>
      </c>
      <c r="G18" s="16" t="n">
        <f aca="false">C18/F18</f>
        <v>5714.24206349206</v>
      </c>
      <c r="H18" s="16" t="n">
        <f aca="false">E18/F18</f>
        <v>236.960317460317</v>
      </c>
      <c r="I18" s="17" t="n">
        <f aca="false">E18/(C18+E18)</f>
        <v>0.0398172171423275</v>
      </c>
    </row>
    <row collapsed="false" customFormat="false" customHeight="false" hidden="false" ht="12.75" outlineLevel="0" r="19">
      <c r="A19" s="13" t="s">
        <v>28</v>
      </c>
      <c r="B19" s="14" t="n">
        <v>2988629</v>
      </c>
      <c r="C19" s="14" t="n">
        <v>4692481</v>
      </c>
      <c r="D19" s="14" t="n">
        <v>11169.6</v>
      </c>
      <c r="E19" s="14" t="n">
        <v>48390.9</v>
      </c>
      <c r="F19" s="15" t="n">
        <v>602</v>
      </c>
      <c r="G19" s="16" t="n">
        <f aca="false">C19/F19</f>
        <v>7794.81893687708</v>
      </c>
      <c r="H19" s="16" t="n">
        <f aca="false">E19/F19</f>
        <v>80.3835548172757</v>
      </c>
      <c r="I19" s="17" t="n">
        <f aca="false">E19/(C19+E19)</f>
        <v>0.0102071730729531</v>
      </c>
    </row>
    <row collapsed="false" customFormat="false" customHeight="false" hidden="false" ht="12.75" outlineLevel="0" r="20">
      <c r="A20" s="13" t="s">
        <v>29</v>
      </c>
      <c r="B20" s="14" t="n">
        <v>36514586</v>
      </c>
      <c r="C20" s="14" t="n">
        <v>7430985</v>
      </c>
      <c r="D20" s="14" t="n">
        <v>1135316.9</v>
      </c>
      <c r="E20" s="14" t="n">
        <v>216476.1</v>
      </c>
      <c r="F20" s="15" t="n">
        <v>851</v>
      </c>
      <c r="G20" s="16" t="n">
        <f aca="false">C20/F20</f>
        <v>8732.06227967098</v>
      </c>
      <c r="H20" s="16" t="n">
        <f aca="false">E20/F20</f>
        <v>254.378495887192</v>
      </c>
      <c r="I20" s="17" t="n">
        <f aca="false">E20/(C20+E20)</f>
        <v>0.0283069239802998</v>
      </c>
    </row>
    <row collapsed="false" customFormat="false" customHeight="false" hidden="false" ht="12.75" outlineLevel="0" r="21">
      <c r="A21" s="13" t="s">
        <v>31</v>
      </c>
      <c r="B21" s="14" t="n">
        <v>16721809</v>
      </c>
      <c r="C21" s="14" t="n">
        <v>6311753</v>
      </c>
      <c r="D21" s="14" t="n">
        <v>74590.1</v>
      </c>
      <c r="E21" s="14" t="n">
        <v>128854</v>
      </c>
      <c r="F21" s="15" t="n">
        <v>936</v>
      </c>
      <c r="G21" s="16" t="n">
        <f aca="false">C21/F21</f>
        <v>6743.32585470085</v>
      </c>
      <c r="H21" s="16" t="n">
        <f aca="false">E21/F21</f>
        <v>137.66452991453</v>
      </c>
      <c r="I21" s="17" t="n">
        <f aca="false">E21/(C21+E21)</f>
        <v>0.0200064993874025</v>
      </c>
    </row>
    <row collapsed="false" customFormat="false" customHeight="false" hidden="false" ht="12.75" outlineLevel="0" r="22">
      <c r="A22" s="13" t="s">
        <v>32</v>
      </c>
      <c r="B22" s="14" t="n">
        <v>223036</v>
      </c>
      <c r="C22" s="14" t="n">
        <v>773598</v>
      </c>
      <c r="D22" s="14" t="n">
        <v>912.4</v>
      </c>
      <c r="E22" s="14" t="n">
        <v>19818</v>
      </c>
      <c r="F22" s="15" t="n">
        <v>144</v>
      </c>
      <c r="G22" s="16" t="n">
        <f aca="false">C22/F22</f>
        <v>5372.20833333333</v>
      </c>
      <c r="H22" s="16" t="n">
        <f aca="false">E22/F22</f>
        <v>137.625</v>
      </c>
      <c r="I22" s="17" t="n">
        <f aca="false">E22/(C22+E22)</f>
        <v>0.0249780695120845</v>
      </c>
    </row>
    <row collapsed="false" customFormat="false" customHeight="false" hidden="false" ht="12.75" outlineLevel="0" r="23">
      <c r="A23" s="13" t="s">
        <v>33</v>
      </c>
      <c r="B23" s="14" t="n">
        <v>3203583</v>
      </c>
      <c r="C23" s="14" t="n">
        <v>4183329</v>
      </c>
      <c r="D23" s="14" t="n">
        <v>5934.7</v>
      </c>
      <c r="E23" s="14" t="n">
        <v>12943.9</v>
      </c>
      <c r="F23" s="15" t="n">
        <v>446</v>
      </c>
      <c r="G23" s="16" t="n">
        <f aca="false">C23/F23</f>
        <v>9379.66143497758</v>
      </c>
      <c r="H23" s="16" t="n">
        <f aca="false">E23/F23</f>
        <v>29.022197309417</v>
      </c>
      <c r="I23" s="17" t="n">
        <f aca="false">E23/(C23+E23)</f>
        <v>0.00308461825731115</v>
      </c>
    </row>
    <row collapsed="false" customFormat="false" customHeight="false" hidden="false" ht="12.75" outlineLevel="0" r="24">
      <c r="A24" s="13" t="s">
        <v>34</v>
      </c>
      <c r="B24" s="14" t="n">
        <v>9696834</v>
      </c>
      <c r="C24" s="14" t="n">
        <v>8000793</v>
      </c>
      <c r="D24" s="14" t="n">
        <v>87767.5</v>
      </c>
      <c r="E24" s="14" t="n">
        <v>252990.7</v>
      </c>
      <c r="F24" s="15" t="n">
        <v>1213</v>
      </c>
      <c r="G24" s="16" t="n">
        <f aca="false">C24/F24</f>
        <v>6595.87221764221</v>
      </c>
      <c r="H24" s="16" t="n">
        <f aca="false">E24/F24</f>
        <v>208.566117065128</v>
      </c>
      <c r="I24" s="17" t="n">
        <f aca="false">E24/(C24+E24)</f>
        <v>0.030651481695601</v>
      </c>
    </row>
    <row collapsed="false" customFormat="false" customHeight="false" hidden="false" ht="12.75" outlineLevel="0" r="25">
      <c r="A25" s="13" t="s">
        <v>35</v>
      </c>
      <c r="B25" s="14" t="n">
        <v>367930</v>
      </c>
      <c r="C25" s="14" t="n">
        <v>1160176</v>
      </c>
      <c r="D25" s="14" t="n">
        <v>21059.4</v>
      </c>
      <c r="E25" s="14" t="n">
        <v>102771.7</v>
      </c>
      <c r="F25" s="15" t="n">
        <v>180</v>
      </c>
      <c r="G25" s="16" t="n">
        <f aca="false">C25/F25</f>
        <v>6445.42222222222</v>
      </c>
      <c r="H25" s="16" t="n">
        <f aca="false">E25/F25</f>
        <v>570.953888888889</v>
      </c>
      <c r="I25" s="17" t="n">
        <f aca="false">E25/(C25+E25)</f>
        <v>0.0813744702175712</v>
      </c>
    </row>
    <row collapsed="false" customFormat="false" customHeight="false" hidden="false" ht="12.75" outlineLevel="0" r="26">
      <c r="A26" s="13" t="s">
        <v>36</v>
      </c>
      <c r="B26" s="14" t="n">
        <v>14175031</v>
      </c>
      <c r="C26" s="14" t="n">
        <v>16524005</v>
      </c>
      <c r="D26" s="14" t="n">
        <v>97626.2</v>
      </c>
      <c r="E26" s="14" t="n">
        <v>402173.8</v>
      </c>
      <c r="F26" s="15" t="n">
        <v>2294</v>
      </c>
      <c r="G26" s="16" t="n">
        <f aca="false">C26/F26</f>
        <v>7203.14080209241</v>
      </c>
      <c r="H26" s="16" t="n">
        <f aca="false">E26/F26</f>
        <v>175.315518744551</v>
      </c>
      <c r="I26" s="17" t="n">
        <f aca="false">E26/(C26+E26)</f>
        <v>0.0237604603349694</v>
      </c>
    </row>
    <row collapsed="false" customFormat="false" customHeight="false" hidden="false" ht="12.75" outlineLevel="0" r="27">
      <c r="A27" s="13" t="s">
        <v>37</v>
      </c>
      <c r="B27" s="14" t="n">
        <v>136788192</v>
      </c>
      <c r="C27" s="14" t="n">
        <v>39464013</v>
      </c>
      <c r="D27" s="14" t="n">
        <v>4503006.7</v>
      </c>
      <c r="E27" s="14" t="n">
        <v>1873789</v>
      </c>
      <c r="F27" s="15" t="n">
        <v>6203</v>
      </c>
      <c r="G27" s="16" t="n">
        <f aca="false">C27/F27</f>
        <v>6362.08495889086</v>
      </c>
      <c r="H27" s="16" t="n">
        <f aca="false">E27/F27</f>
        <v>302.077865548928</v>
      </c>
      <c r="I27" s="17" t="n">
        <f aca="false">E27/(C27+E27)</f>
        <v>0.0453287042208969</v>
      </c>
    </row>
    <row collapsed="false" customFormat="false" customHeight="false" hidden="false" ht="12.75" outlineLevel="0" r="28">
      <c r="A28" s="13" t="s">
        <v>38</v>
      </c>
      <c r="B28" s="14" t="n">
        <v>3260673</v>
      </c>
      <c r="C28" s="14" t="n">
        <v>3906147</v>
      </c>
      <c r="D28" s="14" t="n">
        <v>0</v>
      </c>
      <c r="E28" s="14" t="n">
        <v>44214</v>
      </c>
      <c r="F28" s="15" t="n">
        <v>569</v>
      </c>
      <c r="G28" s="16" t="n">
        <f aca="false">C28/F28</f>
        <v>6864.93321616872</v>
      </c>
      <c r="H28" s="16" t="n">
        <f aca="false">E28/F28</f>
        <v>77.7047451669596</v>
      </c>
      <c r="I28" s="17" t="n">
        <f aca="false">E28/(C28+E28)</f>
        <v>0.0111923948216378</v>
      </c>
    </row>
    <row collapsed="false" customFormat="false" customHeight="false" hidden="false" ht="12.75" outlineLevel="0" r="29">
      <c r="A29" s="13" t="s">
        <v>39</v>
      </c>
      <c r="B29" s="14" t="n">
        <v>1506753</v>
      </c>
      <c r="C29" s="14" t="n">
        <v>5856296</v>
      </c>
      <c r="D29" s="14" t="n">
        <v>1359.3</v>
      </c>
      <c r="E29" s="14" t="n">
        <v>75233.2</v>
      </c>
      <c r="F29" s="15" t="n">
        <v>556</v>
      </c>
      <c r="G29" s="16" t="n">
        <f aca="false">C29/F29</f>
        <v>10532.9064748201</v>
      </c>
      <c r="H29" s="16" t="n">
        <f aca="false">E29/F29</f>
        <v>135.311510791367</v>
      </c>
      <c r="I29" s="17" t="n">
        <f aca="false">E29/(C29+E29)</f>
        <v>0.0126836094813459</v>
      </c>
    </row>
    <row collapsed="false" customFormat="false" customHeight="false" hidden="false" ht="12.75" outlineLevel="0" r="30">
      <c r="A30" s="13" t="s">
        <v>40</v>
      </c>
      <c r="B30" s="14" t="n">
        <v>11131381</v>
      </c>
      <c r="C30" s="14" t="n">
        <v>15175983</v>
      </c>
      <c r="D30" s="14" t="n">
        <v>7488.5</v>
      </c>
      <c r="E30" s="14" t="n">
        <v>545767.4</v>
      </c>
      <c r="F30" s="15" t="n">
        <v>2062</v>
      </c>
      <c r="G30" s="16" t="n">
        <f aca="false">C30/F30</f>
        <v>7359.83656644035</v>
      </c>
      <c r="H30" s="16" t="n">
        <f aca="false">E30/F30</f>
        <v>264.678661493695</v>
      </c>
      <c r="I30" s="17" t="n">
        <f aca="false">E30/(C30+E30)</f>
        <v>0.0347141626163967</v>
      </c>
    </row>
    <row collapsed="false" customFormat="false" customHeight="false" hidden="false" ht="12.75" outlineLevel="0" r="31">
      <c r="A31" s="13" t="s">
        <v>41</v>
      </c>
      <c r="B31" s="14" t="n">
        <v>605025</v>
      </c>
      <c r="C31" s="14" t="n">
        <v>4210609</v>
      </c>
      <c r="D31" s="14" t="n">
        <v>159.9</v>
      </c>
      <c r="E31" s="14" t="n">
        <v>100176.3</v>
      </c>
      <c r="F31" s="15" t="n">
        <v>567</v>
      </c>
      <c r="G31" s="16" t="n">
        <f aca="false">C31/F31</f>
        <v>7426.11816578483</v>
      </c>
      <c r="H31" s="16" t="n">
        <f aca="false">E31/F31</f>
        <v>176.677777777778</v>
      </c>
      <c r="I31" s="17" t="n">
        <f aca="false">E31/(C31+E31)</f>
        <v>0.0232385268642352</v>
      </c>
    </row>
    <row collapsed="false" customFormat="false" customHeight="false" hidden="false" ht="12.75" outlineLevel="0" r="32">
      <c r="A32" s="13" t="s">
        <v>42</v>
      </c>
      <c r="B32" s="14" t="n">
        <v>68151</v>
      </c>
      <c r="C32" s="14" t="n">
        <v>941160</v>
      </c>
      <c r="D32" s="14" t="n">
        <v>3246.2</v>
      </c>
      <c r="E32" s="14" t="n">
        <v>15295.8</v>
      </c>
      <c r="F32" s="15" t="n">
        <v>158</v>
      </c>
      <c r="G32" s="16" t="n">
        <f aca="false">C32/F32</f>
        <v>5956.70886075949</v>
      </c>
      <c r="H32" s="16" t="n">
        <f aca="false">E32/F32</f>
        <v>96.8088607594937</v>
      </c>
      <c r="I32" s="17" t="n">
        <f aca="false">E32/(C32+E32)</f>
        <v>0.0159921660781397</v>
      </c>
    </row>
    <row collapsed="false" customFormat="false" customHeight="false" hidden="false" ht="12.75" outlineLevel="0" r="33">
      <c r="A33" s="13" t="s">
        <v>43</v>
      </c>
      <c r="B33" s="14" t="n">
        <v>535855</v>
      </c>
      <c r="C33" s="14" t="n">
        <v>2099123</v>
      </c>
      <c r="D33" s="14" t="n">
        <v>307.7</v>
      </c>
      <c r="E33" s="14" t="n">
        <v>9429.2</v>
      </c>
      <c r="F33" s="15" t="n">
        <v>343</v>
      </c>
      <c r="G33" s="16" t="n">
        <f aca="false">C33/F33</f>
        <v>6119.89212827988</v>
      </c>
      <c r="H33" s="16" t="n">
        <f aca="false">E33/F33</f>
        <v>27.4903790087464</v>
      </c>
      <c r="I33" s="17" t="n">
        <f aca="false">E33/(C33+E33)</f>
        <v>0.0044718835986133</v>
      </c>
    </row>
    <row collapsed="false" customFormat="false" customHeight="false" hidden="false" ht="12.75" outlineLevel="0" r="34">
      <c r="A34" s="13" t="s">
        <v>44</v>
      </c>
      <c r="B34" s="14" t="n">
        <v>276375</v>
      </c>
      <c r="C34" s="14" t="n">
        <v>304270</v>
      </c>
      <c r="D34" s="14" t="n">
        <v>0</v>
      </c>
      <c r="E34" s="14" t="n">
        <v>861.2</v>
      </c>
      <c r="F34" s="15" t="n">
        <v>50</v>
      </c>
      <c r="G34" s="16" t="n">
        <f aca="false">C34/F34</f>
        <v>6085.4</v>
      </c>
      <c r="H34" s="16" t="n">
        <f aca="false">E34/F34</f>
        <v>17.224</v>
      </c>
      <c r="I34" s="17" t="n">
        <f aca="false">E34/(C34+E34)</f>
        <v>0.00282239246592941</v>
      </c>
    </row>
    <row collapsed="false" customFormat="false" customHeight="false" hidden="false" ht="12.75" outlineLevel="0" r="35">
      <c r="A35" s="13" t="s">
        <v>45</v>
      </c>
      <c r="B35" s="14" t="n">
        <v>0</v>
      </c>
      <c r="C35" s="14" t="n">
        <v>13834</v>
      </c>
      <c r="D35" s="14" t="n">
        <v>0</v>
      </c>
      <c r="E35" s="14" t="n">
        <v>369.2</v>
      </c>
      <c r="F35" s="15" t="n">
        <v>5</v>
      </c>
      <c r="G35" s="16" t="n">
        <f aca="false">C35/F35</f>
        <v>2766.8</v>
      </c>
      <c r="H35" s="16" t="n">
        <f aca="false">E35/F35</f>
        <v>73.84</v>
      </c>
      <c r="I35" s="17" t="n">
        <f aca="false">E35/(C35+E35)</f>
        <v>0.0259941421651459</v>
      </c>
    </row>
    <row collapsed="false" customFormat="false" customHeight="false" hidden="false" ht="12.75" outlineLevel="0" r="36">
      <c r="A36" s="13" t="s">
        <v>46</v>
      </c>
      <c r="B36" s="14" t="n">
        <v>2032115</v>
      </c>
      <c r="C36" s="14" t="n">
        <v>8026169</v>
      </c>
      <c r="D36" s="14" t="n">
        <v>883.8</v>
      </c>
      <c r="E36" s="14" t="n">
        <v>166541.2</v>
      </c>
      <c r="F36" s="15" t="n">
        <v>1333</v>
      </c>
      <c r="G36" s="16" t="n">
        <f aca="false">C36/F36</f>
        <v>6021.13203300825</v>
      </c>
      <c r="H36" s="16" t="n">
        <f aca="false">E36/F36</f>
        <v>124.937134283571</v>
      </c>
      <c r="I36" s="17" t="n">
        <f aca="false">E36/(C36+E36)</f>
        <v>0.0203279740079174</v>
      </c>
    </row>
    <row collapsed="false" customFormat="false" customHeight="false" hidden="false" ht="12.75" outlineLevel="0" r="37">
      <c r="A37" s="13" t="s">
        <v>47</v>
      </c>
      <c r="B37" s="14" t="n">
        <v>273686052</v>
      </c>
      <c r="C37" s="14" t="n">
        <v>90263452</v>
      </c>
      <c r="D37" s="14" t="n">
        <v>5459000</v>
      </c>
      <c r="E37" s="14" t="n">
        <v>2749000</v>
      </c>
      <c r="F37" s="15" t="n">
        <v>16060</v>
      </c>
      <c r="G37" s="16" t="n">
        <f aca="false">C37/F37</f>
        <v>5620.38929016189</v>
      </c>
      <c r="H37" s="16" t="n">
        <f aca="false">E37/F37</f>
        <v>171.170610211706</v>
      </c>
      <c r="I37" s="17" t="n">
        <f aca="false">E37/(C37+E37)</f>
        <v>0.0295551825684587</v>
      </c>
    </row>
    <row collapsed="false" customFormat="false" customHeight="false" hidden="false" ht="12.75" outlineLevel="0" r="38">
      <c r="A38" s="13" t="s">
        <v>48</v>
      </c>
      <c r="B38" s="14" t="n">
        <v>12952353</v>
      </c>
      <c r="C38" s="14" t="n">
        <v>3429016</v>
      </c>
      <c r="D38" s="14" t="n">
        <v>106775.9</v>
      </c>
      <c r="E38" s="14" t="n">
        <v>110026.5</v>
      </c>
      <c r="F38" s="15" t="n">
        <v>469</v>
      </c>
      <c r="G38" s="16" t="n">
        <f aca="false">C38/F38</f>
        <v>7311.33475479744</v>
      </c>
      <c r="H38" s="16" t="n">
        <f aca="false">E38/F38</f>
        <v>234.598081023454</v>
      </c>
      <c r="I38" s="17" t="n">
        <f aca="false">E38/(C38+E38)</f>
        <v>0.0310893412554384</v>
      </c>
    </row>
    <row collapsed="false" customFormat="false" customHeight="false" hidden="false" ht="12.75" outlineLevel="0" r="39">
      <c r="A39" s="13" t="s">
        <v>49</v>
      </c>
      <c r="B39" s="14" t="n">
        <v>351094</v>
      </c>
      <c r="C39" s="14" t="n">
        <v>3742808</v>
      </c>
      <c r="D39" s="14" t="n">
        <v>2873.9</v>
      </c>
      <c r="E39" s="14" t="n">
        <v>196904.7</v>
      </c>
      <c r="F39" s="15" t="n">
        <v>613</v>
      </c>
      <c r="G39" s="16" t="n">
        <f aca="false">C39/F39</f>
        <v>6105.72267536705</v>
      </c>
      <c r="H39" s="16" t="n">
        <f aca="false">E39/F39</f>
        <v>321.21484502447</v>
      </c>
      <c r="I39" s="17" t="n">
        <f aca="false">E39/(C39+E39)</f>
        <v>0.0499794566238295</v>
      </c>
    </row>
    <row collapsed="false" customFormat="false" customHeight="false" hidden="false" ht="12.75" outlineLevel="0" r="40">
      <c r="A40" s="13" t="s">
        <v>50</v>
      </c>
      <c r="B40" s="14" t="n">
        <v>12993628</v>
      </c>
      <c r="C40" s="14" t="n">
        <v>15117377</v>
      </c>
      <c r="D40" s="14" t="n">
        <v>49828.3</v>
      </c>
      <c r="E40" s="14" t="n">
        <v>460002.2</v>
      </c>
      <c r="F40" s="15" t="n">
        <v>2088</v>
      </c>
      <c r="G40" s="16" t="n">
        <f aca="false">C40/F40</f>
        <v>7240.12308429119</v>
      </c>
      <c r="H40" s="16" t="n">
        <f aca="false">E40/F40</f>
        <v>220.307567049808</v>
      </c>
      <c r="I40" s="17" t="n">
        <f aca="false">E40/(C40+E40)</f>
        <v>0.029530140731247</v>
      </c>
    </row>
    <row collapsed="false" customFormat="false" customHeight="false" hidden="false" ht="12.75" outlineLevel="0" r="41">
      <c r="A41" s="13" t="s">
        <v>51</v>
      </c>
      <c r="B41" s="14" t="n">
        <v>15022292</v>
      </c>
      <c r="C41" s="14" t="n">
        <v>2957061</v>
      </c>
      <c r="D41" s="14" t="n">
        <v>1325.7</v>
      </c>
      <c r="E41" s="14" t="n">
        <v>10721.9</v>
      </c>
      <c r="F41" s="15" t="n">
        <v>550</v>
      </c>
      <c r="G41" s="16" t="n">
        <f aca="false">C41/F41</f>
        <v>5376.47454545455</v>
      </c>
      <c r="H41" s="16" t="n">
        <f aca="false">E41/F41</f>
        <v>19.4943636363636</v>
      </c>
      <c r="I41" s="17" t="n">
        <f aca="false">E41/(C41+E41)</f>
        <v>0.00361276426250721</v>
      </c>
    </row>
    <row collapsed="false" customFormat="false" customHeight="false" hidden="false" ht="12.75" outlineLevel="0" r="42">
      <c r="A42" s="13" t="s">
        <v>52</v>
      </c>
      <c r="B42" s="14" t="n">
        <v>11143165</v>
      </c>
      <c r="C42" s="14" t="n">
        <v>13004247</v>
      </c>
      <c r="D42" s="14" t="n">
        <v>26100.3</v>
      </c>
      <c r="E42" s="14" t="n">
        <v>254657.8</v>
      </c>
      <c r="F42" s="15" t="n">
        <v>1838</v>
      </c>
      <c r="G42" s="16" t="n">
        <f aca="false">C42/F42</f>
        <v>7075.21599564744</v>
      </c>
      <c r="H42" s="16" t="n">
        <f aca="false">E42/F42</f>
        <v>138.551577801959</v>
      </c>
      <c r="I42" s="17" t="n">
        <f aca="false">E42/(C42+E42)</f>
        <v>0.0192065486434445</v>
      </c>
    </row>
    <row collapsed="false" customFormat="false" customHeight="false" hidden="false" ht="12.75" outlineLevel="0" r="43">
      <c r="A43" s="13" t="s">
        <v>53</v>
      </c>
      <c r="B43" s="14" t="n">
        <v>5914863</v>
      </c>
      <c r="C43" s="14" t="n">
        <v>3711439</v>
      </c>
      <c r="D43" s="14" t="n">
        <v>107260.2</v>
      </c>
      <c r="E43" s="14" t="n">
        <v>99131.5</v>
      </c>
      <c r="F43" s="15" t="n">
        <v>596</v>
      </c>
      <c r="G43" s="16" t="n">
        <f aca="false">C43/F43</f>
        <v>6227.2466442953</v>
      </c>
      <c r="H43" s="16" t="n">
        <f aca="false">E43/F43</f>
        <v>166.328020134228</v>
      </c>
      <c r="I43" s="17" t="n">
        <f aca="false">E43/(C43+E43)</f>
        <v>0.0260148710015994</v>
      </c>
    </row>
    <row collapsed="false" customFormat="false" customHeight="false" hidden="false" ht="12.75" outlineLevel="0" r="44">
      <c r="A44" s="13" t="s">
        <v>54</v>
      </c>
      <c r="B44" s="14" t="n">
        <v>1113270</v>
      </c>
      <c r="C44" s="14" t="n">
        <v>3366958</v>
      </c>
      <c r="D44" s="14" t="n">
        <v>492.4</v>
      </c>
      <c r="E44" s="14" t="n">
        <v>68603.9</v>
      </c>
      <c r="F44" s="15" t="n">
        <v>588</v>
      </c>
      <c r="G44" s="16" t="n">
        <f aca="false">C44/F44</f>
        <v>5726.11904761905</v>
      </c>
      <c r="H44" s="16" t="n">
        <f aca="false">E44/F44</f>
        <v>116.673299319728</v>
      </c>
      <c r="I44" s="17" t="n">
        <f aca="false">E44/(C44+E44)</f>
        <v>0.0199687567847344</v>
      </c>
    </row>
    <row collapsed="false" customFormat="false" customHeight="false" hidden="false" ht="12.75" outlineLevel="0" r="45">
      <c r="A45" s="13" t="s">
        <v>55</v>
      </c>
      <c r="B45" s="14" t="n">
        <v>3051445</v>
      </c>
      <c r="C45" s="14" t="n">
        <v>15639627</v>
      </c>
      <c r="D45" s="14" t="n">
        <v>8252.2</v>
      </c>
      <c r="E45" s="14" t="n">
        <v>749845.5</v>
      </c>
      <c r="F45" s="15" t="n">
        <v>1728</v>
      </c>
      <c r="G45" s="16" t="n">
        <f aca="false">C45/F45</f>
        <v>9050.71006944445</v>
      </c>
      <c r="H45" s="16" t="n">
        <f aca="false">E45/F45</f>
        <v>433.938368055556</v>
      </c>
      <c r="I45" s="17" t="n">
        <f aca="false">E45/(C45+E45)</f>
        <v>0.0457516555215551</v>
      </c>
    </row>
    <row collapsed="false" customFormat="false" customHeight="false" hidden="false" ht="12.75" outlineLevel="0" r="46">
      <c r="A46" s="13" t="s">
        <v>56</v>
      </c>
      <c r="B46" s="14" t="n">
        <v>2028408</v>
      </c>
      <c r="C46" s="14" t="n">
        <v>3745668</v>
      </c>
      <c r="D46" s="14" t="n">
        <v>906.2</v>
      </c>
      <c r="E46" s="14" t="n">
        <v>89952.1</v>
      </c>
      <c r="F46" s="15" t="n">
        <v>615</v>
      </c>
      <c r="G46" s="16" t="n">
        <f aca="false">C46/F46</f>
        <v>6090.51707317073</v>
      </c>
      <c r="H46" s="16" t="n">
        <f aca="false">E46/F46</f>
        <v>146.263577235772</v>
      </c>
      <c r="I46" s="17" t="n">
        <f aca="false">E46/(C46+E46)</f>
        <v>0.0234517751119304</v>
      </c>
    </row>
    <row collapsed="false" customFormat="false" customHeight="false" hidden="false" ht="12.75" outlineLevel="0" r="47">
      <c r="A47" s="13" t="s">
        <v>57</v>
      </c>
      <c r="B47" s="14" t="n">
        <v>6847125</v>
      </c>
      <c r="C47" s="14" t="n">
        <v>13732414</v>
      </c>
      <c r="D47" s="14" t="n">
        <v>278627</v>
      </c>
      <c r="E47" s="14" t="n">
        <v>216695.8</v>
      </c>
      <c r="F47" s="15" t="n">
        <v>2019</v>
      </c>
      <c r="G47" s="16" t="n">
        <f aca="false">C47/F47</f>
        <v>6801.59187716691</v>
      </c>
      <c r="H47" s="16" t="n">
        <f aca="false">E47/F47</f>
        <v>107.32828132739</v>
      </c>
      <c r="I47" s="17" t="n">
        <f aca="false">E47/(C47+E47)</f>
        <v>0.0155347404319665</v>
      </c>
    </row>
    <row collapsed="false" customFormat="false" customHeight="false" hidden="false" ht="12.75" outlineLevel="0" r="48">
      <c r="A48" s="13" t="s">
        <v>58</v>
      </c>
      <c r="B48" s="14" t="n">
        <v>1075946</v>
      </c>
      <c r="C48" s="14" t="n">
        <v>4622486</v>
      </c>
      <c r="D48" s="14" t="n">
        <v>354.6</v>
      </c>
      <c r="E48" s="14" t="n">
        <v>92902.8</v>
      </c>
      <c r="F48" s="15" t="n">
        <v>636</v>
      </c>
      <c r="G48" s="16" t="n">
        <f aca="false">C48/F48</f>
        <v>7268.05974842767</v>
      </c>
      <c r="H48" s="16" t="n">
        <f aca="false">E48/F48</f>
        <v>146.07358490566</v>
      </c>
      <c r="I48" s="17" t="n">
        <f aca="false">E48/(C48+E48)</f>
        <v>0.0197020445058528</v>
      </c>
    </row>
    <row collapsed="false" customFormat="false" customHeight="false" hidden="false" ht="12.75" outlineLevel="0" r="49">
      <c r="A49" s="13" t="s">
        <v>59</v>
      </c>
      <c r="B49" s="14" t="n">
        <v>13406784</v>
      </c>
      <c r="C49" s="14" t="n">
        <v>9272706</v>
      </c>
      <c r="D49" s="14" t="n">
        <v>100507.9</v>
      </c>
      <c r="E49" s="14" t="n">
        <v>128210.4</v>
      </c>
      <c r="F49" s="15" t="n">
        <v>1143</v>
      </c>
      <c r="G49" s="16" t="n">
        <f aca="false">C49/F49</f>
        <v>8112.60367454068</v>
      </c>
      <c r="H49" s="16" t="n">
        <f aca="false">E49/F49</f>
        <v>112.170078740157</v>
      </c>
      <c r="I49" s="17" t="n">
        <f aca="false">E49/(C49+E49)</f>
        <v>0.013638074688123</v>
      </c>
    </row>
    <row collapsed="false" customFormat="false" customHeight="false" hidden="false" ht="12.75" outlineLevel="0" r="50">
      <c r="A50" s="13" t="s">
        <v>60</v>
      </c>
      <c r="B50" s="14" t="n">
        <v>84631558</v>
      </c>
      <c r="C50" s="14" t="n">
        <v>49950955</v>
      </c>
      <c r="D50" s="14" t="n">
        <v>940650</v>
      </c>
      <c r="E50" s="14" t="n">
        <v>2524561.4</v>
      </c>
      <c r="F50" s="15" t="n">
        <v>7035</v>
      </c>
      <c r="G50" s="16" t="n">
        <f aca="false">C50/F50</f>
        <v>7100.34896943852</v>
      </c>
      <c r="H50" s="16" t="n">
        <f aca="false">E50/F50</f>
        <v>358.857341862118</v>
      </c>
      <c r="I50" s="17" t="n">
        <f aca="false">E50/(C50+E50)</f>
        <v>0.0481093197969939</v>
      </c>
    </row>
    <row collapsed="false" customFormat="false" customHeight="false" hidden="false" ht="12.75" outlineLevel="0" r="51">
      <c r="A51" s="13" t="s">
        <v>61</v>
      </c>
      <c r="B51" s="14" t="n">
        <v>1061709</v>
      </c>
      <c r="C51" s="14" t="n">
        <v>5548983</v>
      </c>
      <c r="D51" s="14" t="n">
        <v>538.1</v>
      </c>
      <c r="E51" s="14" t="n">
        <v>47459.6</v>
      </c>
      <c r="F51" s="15" t="n">
        <v>834</v>
      </c>
      <c r="G51" s="16" t="n">
        <f aca="false">C51/F51</f>
        <v>6653.45683453237</v>
      </c>
      <c r="H51" s="16" t="n">
        <f aca="false">E51/F51</f>
        <v>56.9059952038369</v>
      </c>
      <c r="I51" s="17" t="n">
        <f aca="false">E51/(C51+E51)</f>
        <v>0.0084803156919719</v>
      </c>
    </row>
    <row collapsed="false" customFormat="false" customHeight="false" hidden="false" ht="12.75" outlineLevel="0" r="52">
      <c r="A52" s="13" t="s">
        <v>62</v>
      </c>
      <c r="B52" s="14" t="n">
        <v>777297</v>
      </c>
      <c r="C52" s="14" t="n">
        <v>5233337</v>
      </c>
      <c r="D52" s="14" t="n">
        <v>1698</v>
      </c>
      <c r="E52" s="14" t="n">
        <v>113295.7</v>
      </c>
      <c r="F52" s="15" t="n">
        <v>787</v>
      </c>
      <c r="G52" s="16" t="n">
        <f aca="false">C52/F52</f>
        <v>6649.7293519695</v>
      </c>
      <c r="H52" s="16" t="n">
        <f aca="false">E52/F52</f>
        <v>143.958958068615</v>
      </c>
      <c r="I52" s="17" t="n">
        <f aca="false">E52/(C52+E52)</f>
        <v>0.0211901034458567</v>
      </c>
    </row>
    <row collapsed="false" customFormat="false" customHeight="false" hidden="false" ht="12.75" outlineLevel="0" r="53">
      <c r="A53" s="13" t="s">
        <v>63</v>
      </c>
      <c r="B53" s="14" t="n">
        <v>276377</v>
      </c>
      <c r="C53" s="14" t="n">
        <v>1498294</v>
      </c>
      <c r="D53" s="14" t="n">
        <v>40205</v>
      </c>
      <c r="E53" s="14" t="n">
        <v>68080.5</v>
      </c>
      <c r="F53" s="15" t="n">
        <v>141</v>
      </c>
      <c r="G53" s="16" t="n">
        <f aca="false">C53/F53</f>
        <v>10626.1985815603</v>
      </c>
      <c r="H53" s="16" t="n">
        <f aca="false">E53/F53</f>
        <v>482.840425531915</v>
      </c>
      <c r="I53" s="17" t="n">
        <f aca="false">E53/(C53+E53)</f>
        <v>0.0434637438237152</v>
      </c>
    </row>
    <row collapsed="false" customFormat="false" customHeight="false" hidden="false" ht="12.75" outlineLevel="0" r="54">
      <c r="A54" s="13" t="s">
        <v>64</v>
      </c>
      <c r="B54" s="14" t="n">
        <v>2503170</v>
      </c>
      <c r="C54" s="14" t="n">
        <v>3187491</v>
      </c>
      <c r="D54" s="14" t="n">
        <v>41550.8</v>
      </c>
      <c r="E54" s="14" t="n">
        <v>30126.5</v>
      </c>
      <c r="F54" s="15" t="n">
        <v>473</v>
      </c>
      <c r="G54" s="16" t="n">
        <f aca="false">C54/F54</f>
        <v>6738.88160676533</v>
      </c>
      <c r="H54" s="16" t="n">
        <f aca="false">E54/F54</f>
        <v>63.6923890063425</v>
      </c>
      <c r="I54" s="17" t="n">
        <f aca="false">E54/(C54+E54)</f>
        <v>0.00936298363618423</v>
      </c>
    </row>
    <row collapsed="false" customFormat="false" customHeight="false" hidden="false" ht="12.75" outlineLevel="0" r="55">
      <c r="A55" s="13" t="s">
        <v>65</v>
      </c>
      <c r="B55" s="14" t="n">
        <v>989548</v>
      </c>
      <c r="C55" s="14" t="n">
        <v>3726837</v>
      </c>
      <c r="D55" s="14" t="n">
        <v>19577.7</v>
      </c>
      <c r="E55" s="14" t="n">
        <v>185057.2</v>
      </c>
      <c r="F55" s="15" t="n">
        <v>548</v>
      </c>
      <c r="G55" s="16" t="n">
        <f aca="false">C55/F55</f>
        <v>6800.79744525547</v>
      </c>
      <c r="H55" s="16" t="n">
        <f aca="false">E55/F55</f>
        <v>337.695620437956</v>
      </c>
      <c r="I55" s="17" t="n">
        <f aca="false">E55/(C55+E55)</f>
        <v>0.047306289623068</v>
      </c>
    </row>
    <row collapsed="false" customFormat="false" customHeight="false" hidden="false" ht="12.75" outlineLevel="0" r="56">
      <c r="A56" s="13" t="s">
        <v>66</v>
      </c>
      <c r="B56" s="14" t="n">
        <v>2845580</v>
      </c>
      <c r="C56" s="14" t="n">
        <v>5788195</v>
      </c>
      <c r="D56" s="14" t="n">
        <v>360</v>
      </c>
      <c r="E56" s="14" t="n">
        <v>25750.8</v>
      </c>
      <c r="F56" s="15" t="n">
        <v>763</v>
      </c>
      <c r="G56" s="16" t="n">
        <f aca="false">C56/F56</f>
        <v>7586.10091743119</v>
      </c>
      <c r="H56" s="16" t="n">
        <f aca="false">E56/F56</f>
        <v>33.7494102228047</v>
      </c>
      <c r="I56" s="17" t="n">
        <f aca="false">E56/(C56+E56)</f>
        <v>0.00442914345709931</v>
      </c>
    </row>
    <row collapsed="false" customFormat="false" customHeight="false" hidden="false" ht="12.75" outlineLevel="0" r="57">
      <c r="A57" s="13" t="s">
        <v>67</v>
      </c>
      <c r="B57" s="14" t="n">
        <v>2796458</v>
      </c>
      <c r="C57" s="14" t="n">
        <v>9115085</v>
      </c>
      <c r="D57" s="14" t="n">
        <v>12628.1</v>
      </c>
      <c r="E57" s="14" t="n">
        <v>270331.6</v>
      </c>
      <c r="F57" s="15" t="n">
        <v>1252</v>
      </c>
      <c r="G57" s="16" t="n">
        <f aca="false">C57/F57</f>
        <v>7280.41932907348</v>
      </c>
      <c r="H57" s="16" t="n">
        <f aca="false">E57/F57</f>
        <v>215.919808306709</v>
      </c>
      <c r="I57" s="17" t="n">
        <f aca="false">E57/(C57+E57)</f>
        <v>0.0288033671302348</v>
      </c>
    </row>
    <row collapsed="false" customFormat="false" customHeight="false" hidden="false" ht="12.75" outlineLevel="0" r="58">
      <c r="A58" s="13" t="s">
        <v>68</v>
      </c>
      <c r="B58" s="14" t="n">
        <v>24717680</v>
      </c>
      <c r="C58" s="14" t="n">
        <v>14774606</v>
      </c>
      <c r="D58" s="14" t="n">
        <v>140031.4</v>
      </c>
      <c r="E58" s="14" t="n">
        <v>352755.4</v>
      </c>
      <c r="F58" s="15" t="n">
        <v>2370</v>
      </c>
      <c r="G58" s="16" t="n">
        <f aca="false">C58/F58</f>
        <v>6234.01097046414</v>
      </c>
      <c r="H58" s="16" t="n">
        <f aca="false">E58/F58</f>
        <v>148.84194092827</v>
      </c>
      <c r="I58" s="17" t="n">
        <f aca="false">E58/(C58+E58)</f>
        <v>0.0233190303763087</v>
      </c>
    </row>
    <row collapsed="false" customFormat="false" customHeight="false" hidden="false" ht="12.75" outlineLevel="0" r="59">
      <c r="A59" s="13" t="s">
        <v>69</v>
      </c>
      <c r="B59" s="14" t="n">
        <v>3954180</v>
      </c>
      <c r="C59" s="14" t="n">
        <v>13072047</v>
      </c>
      <c r="D59" s="14" t="n">
        <v>4689.8</v>
      </c>
      <c r="E59" s="14" t="n">
        <v>204136.4</v>
      </c>
      <c r="F59" s="15" t="n">
        <v>1375</v>
      </c>
      <c r="G59" s="16" t="n">
        <f aca="false">C59/F59</f>
        <v>9506.94327272727</v>
      </c>
      <c r="H59" s="16" t="n">
        <f aca="false">E59/F59</f>
        <v>148.462836363636</v>
      </c>
      <c r="I59" s="17" t="n">
        <f aca="false">E59/(C59+E59)</f>
        <v>0.0153761358855588</v>
      </c>
    </row>
    <row collapsed="false" customFormat="false" customHeight="false" hidden="false" ht="12.75" outlineLevel="0" r="60">
      <c r="A60" s="13" t="s">
        <v>70</v>
      </c>
      <c r="B60" s="14" t="n">
        <v>31763475</v>
      </c>
      <c r="C60" s="14" t="n">
        <v>19865829</v>
      </c>
      <c r="D60" s="14" t="n">
        <v>1224398.6</v>
      </c>
      <c r="E60" s="14" t="n">
        <v>264598.5</v>
      </c>
      <c r="F60" s="15" t="n">
        <v>3066</v>
      </c>
      <c r="G60" s="16" t="n">
        <f aca="false">C60/F60</f>
        <v>6479.39628180039</v>
      </c>
      <c r="H60" s="16" t="n">
        <f aca="false">E60/F60</f>
        <v>86.3008806262231</v>
      </c>
      <c r="I60" s="17" t="n">
        <f aca="false">E60/(C60+E60)</f>
        <v>0.0131442066990381</v>
      </c>
    </row>
    <row collapsed="false" customFormat="false" customHeight="false" hidden="false" ht="12.75" outlineLevel="0" r="61">
      <c r="A61" s="13" t="s">
        <v>71</v>
      </c>
      <c r="B61" s="14" t="n">
        <v>1905082</v>
      </c>
      <c r="C61" s="14" t="n">
        <v>6122673</v>
      </c>
      <c r="D61" s="14" t="n">
        <v>7144.6</v>
      </c>
      <c r="E61" s="14" t="n">
        <v>69644.2</v>
      </c>
      <c r="F61" s="15" t="n">
        <v>720</v>
      </c>
      <c r="G61" s="16" t="n">
        <f aca="false">C61/F61</f>
        <v>8503.7125</v>
      </c>
      <c r="H61" s="16" t="n">
        <f aca="false">E61/F61</f>
        <v>96.7280555555556</v>
      </c>
      <c r="I61" s="17" t="n">
        <f aca="false">E61/(C61+E61)</f>
        <v>0.0112468721725043</v>
      </c>
    </row>
    <row collapsed="false" customFormat="false" customHeight="false" hidden="false" ht="12.75" outlineLevel="0" r="62">
      <c r="A62" s="13" t="s">
        <v>72</v>
      </c>
      <c r="B62" s="14" t="n">
        <v>560921</v>
      </c>
      <c r="C62" s="14" t="n">
        <v>1105059</v>
      </c>
      <c r="D62" s="14" t="n">
        <v>184.6</v>
      </c>
      <c r="E62" s="14" t="n">
        <v>31100.8</v>
      </c>
      <c r="F62" s="15" t="n">
        <v>155</v>
      </c>
      <c r="G62" s="16" t="n">
        <f aca="false">C62/F62</f>
        <v>7129.41290322581</v>
      </c>
      <c r="H62" s="16" t="n">
        <f aca="false">E62/F62</f>
        <v>200.650322580645</v>
      </c>
      <c r="I62" s="17" t="n">
        <f aca="false">E62/(C62+E62)</f>
        <v>0.0273736141694152</v>
      </c>
    </row>
    <row collapsed="false" customFormat="false" customHeight="false" hidden="false" ht="12.75" outlineLevel="0" r="63">
      <c r="A63" s="13" t="s">
        <v>73</v>
      </c>
      <c r="B63" s="14" t="n">
        <v>69026</v>
      </c>
      <c r="C63" s="14" t="n">
        <v>868172</v>
      </c>
      <c r="D63" s="14" t="n">
        <v>0</v>
      </c>
      <c r="E63" s="14" t="n">
        <v>11831.1</v>
      </c>
      <c r="F63" s="15" t="n">
        <v>146</v>
      </c>
      <c r="G63" s="16" t="n">
        <f aca="false">C63/F63</f>
        <v>5946.38356164384</v>
      </c>
      <c r="H63" s="16" t="n">
        <f aca="false">E63/F63</f>
        <v>81.0349315068493</v>
      </c>
      <c r="I63" s="17" t="n">
        <f aca="false">E63/(C63+E63)</f>
        <v>0.013444384457282</v>
      </c>
    </row>
    <row collapsed="false" customFormat="false" customHeight="false" hidden="false" ht="12.75" outlineLevel="0" r="64">
      <c r="A64" s="13" t="s">
        <v>74</v>
      </c>
      <c r="B64" s="14" t="n">
        <v>2669853</v>
      </c>
      <c r="C64" s="14" t="n">
        <v>6048238</v>
      </c>
      <c r="D64" s="14" t="n">
        <v>42981.8</v>
      </c>
      <c r="E64" s="14" t="n">
        <v>173664.8</v>
      </c>
      <c r="F64" s="15" t="n">
        <v>792</v>
      </c>
      <c r="G64" s="16" t="n">
        <f aca="false">C64/F64</f>
        <v>7636.66414141414</v>
      </c>
      <c r="H64" s="16" t="n">
        <f aca="false">E64/F64</f>
        <v>219.273737373737</v>
      </c>
      <c r="I64" s="17" t="n">
        <f aca="false">E64/(C64+E64)</f>
        <v>0.0279118471603253</v>
      </c>
    </row>
    <row collapsed="false" customFormat="false" customHeight="false" hidden="false" ht="12.75" outlineLevel="0" r="65">
      <c r="A65" s="13" t="s">
        <v>75</v>
      </c>
      <c r="B65" s="14" t="n">
        <v>636288</v>
      </c>
      <c r="C65" s="14" t="n">
        <v>3785552</v>
      </c>
      <c r="D65" s="14" t="n">
        <v>3132</v>
      </c>
      <c r="E65" s="14" t="n">
        <v>71749.4</v>
      </c>
      <c r="F65" s="15" t="n">
        <v>648</v>
      </c>
      <c r="G65" s="16" t="n">
        <f aca="false">C65/F65</f>
        <v>5841.9012345679</v>
      </c>
      <c r="H65" s="16" t="n">
        <f aca="false">E65/F65</f>
        <v>110.724382716049</v>
      </c>
      <c r="I65" s="17" t="n">
        <f aca="false">E65/(C65+E65)</f>
        <v>0.0186009317291099</v>
      </c>
    </row>
    <row collapsed="false" customFormat="false" customHeight="false" hidden="false" ht="12.75" outlineLevel="0" r="66">
      <c r="A66" s="13" t="s">
        <v>76</v>
      </c>
      <c r="B66" s="14" t="n">
        <v>2228</v>
      </c>
      <c r="C66" s="14" t="n">
        <v>359250</v>
      </c>
      <c r="D66" s="14" t="n">
        <v>246.1</v>
      </c>
      <c r="E66" s="14" t="n">
        <v>15969.8</v>
      </c>
      <c r="F66" s="15" t="n">
        <v>63</v>
      </c>
      <c r="G66" s="16" t="n">
        <f aca="false">C66/F66</f>
        <v>5702.38095238095</v>
      </c>
      <c r="H66" s="16" t="n">
        <f aca="false">E66/F66</f>
        <v>253.488888888889</v>
      </c>
      <c r="I66" s="17" t="n">
        <f aca="false">E66/(C66+E66)</f>
        <v>0.0425611868030418</v>
      </c>
    </row>
    <row collapsed="false" customFormat="false" customHeight="false" hidden="false" ht="12.75" outlineLevel="0" r="67">
      <c r="A67" s="13" t="s">
        <v>77</v>
      </c>
      <c r="B67" s="14" t="n">
        <v>8003515</v>
      </c>
      <c r="C67" s="14" t="n">
        <v>466751</v>
      </c>
      <c r="D67" s="14" t="n">
        <v>101861.9</v>
      </c>
      <c r="E67" s="14" t="n">
        <v>508752.9</v>
      </c>
      <c r="F67" s="15" t="n">
        <v>1468</v>
      </c>
      <c r="G67" s="14" t="s">
        <v>78</v>
      </c>
      <c r="H67" s="16" t="n">
        <f aca="false">E67/F67</f>
        <v>346.561920980926</v>
      </c>
      <c r="I67" s="14" t="s">
        <v>78</v>
      </c>
    </row>
    <row collapsed="false" customFormat="false" customHeight="false" hidden="false" ht="12.75" outlineLevel="0" r="68">
      <c r="A68" s="13" t="s">
        <v>79</v>
      </c>
      <c r="B68" s="14" t="n">
        <v>34368478</v>
      </c>
      <c r="C68" s="14" t="n">
        <v>25637746</v>
      </c>
      <c r="D68" s="14" t="n">
        <v>1210849.8</v>
      </c>
      <c r="E68" s="14" t="n">
        <v>623512.4</v>
      </c>
      <c r="F68" s="15" t="n">
        <v>3186</v>
      </c>
      <c r="G68" s="16" t="n">
        <f aca="false">C68/F68</f>
        <v>8047.00125549278</v>
      </c>
      <c r="H68" s="16" t="n">
        <f aca="false">E68/F68</f>
        <v>195.703829252982</v>
      </c>
      <c r="I68" s="17" t="n">
        <f aca="false">E68/(C68+E68)</f>
        <v>0.0237426703055479</v>
      </c>
    </row>
    <row collapsed="false" customFormat="false" customHeight="false" hidden="false" ht="12.75" outlineLevel="0" r="69">
      <c r="A69" s="13" t="s">
        <v>80</v>
      </c>
      <c r="B69" s="14" t="n">
        <v>25174695</v>
      </c>
      <c r="C69" s="14" t="n">
        <v>32223640</v>
      </c>
      <c r="D69" s="14" t="n">
        <v>9251999.2</v>
      </c>
      <c r="E69" s="14" t="n">
        <v>1227094.2</v>
      </c>
      <c r="F69" s="15" t="n">
        <v>4606</v>
      </c>
      <c r="G69" s="16" t="n">
        <f aca="false">C69/F69</f>
        <v>6996.01389491967</v>
      </c>
      <c r="H69" s="16" t="n">
        <f aca="false">E69/F69</f>
        <v>266.412114633087</v>
      </c>
      <c r="I69" s="17" t="n">
        <f aca="false">E69/(C69+E69)</f>
        <v>0.0366836253178562</v>
      </c>
    </row>
    <row collapsed="false" customFormat="false" customHeight="false" hidden="false" ht="12.75" outlineLevel="0" r="70">
      <c r="A70" s="13" t="s">
        <v>81</v>
      </c>
      <c r="B70" s="14" t="n">
        <v>8640154</v>
      </c>
      <c r="C70" s="14" t="n">
        <v>11898008</v>
      </c>
      <c r="D70" s="14" t="n">
        <v>76683.7</v>
      </c>
      <c r="E70" s="14" t="n">
        <v>316153.5</v>
      </c>
      <c r="F70" s="15" t="n">
        <v>1464</v>
      </c>
      <c r="G70" s="16" t="n">
        <f aca="false">C70/F70</f>
        <v>8127.05464480874</v>
      </c>
      <c r="H70" s="16" t="n">
        <f aca="false">E70/F70</f>
        <v>215.951844262295</v>
      </c>
      <c r="I70" s="17" t="n">
        <f aca="false">E70/(C70+E70)</f>
        <v>0.0258841755121708</v>
      </c>
    </row>
    <row collapsed="false" customFormat="false" customHeight="false" hidden="false" ht="12.75" outlineLevel="0" r="71">
      <c r="A71" s="13" t="s">
        <v>82</v>
      </c>
      <c r="B71" s="14" t="n">
        <v>5280969</v>
      </c>
      <c r="C71" s="14" t="n">
        <v>12969103</v>
      </c>
      <c r="D71" s="14" t="n">
        <v>160677.2</v>
      </c>
      <c r="E71" s="14" t="n">
        <v>372165.4</v>
      </c>
      <c r="F71" s="15" t="n">
        <v>1693</v>
      </c>
      <c r="G71" s="16" t="n">
        <f aca="false">C71/F71</f>
        <v>7660.4270525694</v>
      </c>
      <c r="H71" s="16" t="n">
        <f aca="false">E71/F71</f>
        <v>219.825989367986</v>
      </c>
      <c r="I71" s="17" t="n">
        <f aca="false">E71/(C71+E71)</f>
        <v>0.0278958033705401</v>
      </c>
    </row>
    <row collapsed="false" customFormat="false" customHeight="false" hidden="false" ht="12.75" outlineLevel="0" r="72">
      <c r="A72" s="13" t="s">
        <v>83</v>
      </c>
      <c r="B72" s="14" t="n">
        <v>2214468</v>
      </c>
      <c r="C72" s="14" t="n">
        <v>6950751</v>
      </c>
      <c r="D72" s="14" t="n">
        <v>881.9</v>
      </c>
      <c r="E72" s="14" t="n">
        <v>159697.7</v>
      </c>
      <c r="F72" s="15" t="n">
        <v>873</v>
      </c>
      <c r="G72" s="16" t="n">
        <f aca="false">C72/F72</f>
        <v>7961.91408934708</v>
      </c>
      <c r="H72" s="16" t="n">
        <f aca="false">E72/F72</f>
        <v>182.929782359679</v>
      </c>
      <c r="I72" s="17" t="n">
        <f aca="false">E72/(C72+E72)</f>
        <v>0.0224595812075826</v>
      </c>
    </row>
    <row collapsed="false" customFormat="false" customHeight="false" hidden="false" ht="12.75" outlineLevel="0" r="73">
      <c r="A73" s="13" t="s">
        <v>84</v>
      </c>
      <c r="B73" s="14" t="n">
        <v>6249853</v>
      </c>
      <c r="C73" s="14" t="n">
        <v>3745903</v>
      </c>
      <c r="D73" s="14" t="n">
        <v>3927.8</v>
      </c>
      <c r="E73" s="14" t="n">
        <v>58461.8</v>
      </c>
      <c r="F73" s="15" t="n">
        <v>567</v>
      </c>
      <c r="G73" s="16" t="n">
        <f aca="false">C73/F73</f>
        <v>6606.53086419753</v>
      </c>
      <c r="H73" s="16" t="n">
        <f aca="false">E73/F73</f>
        <v>103.107231040564</v>
      </c>
      <c r="I73" s="17" t="n">
        <f aca="false">E73/(C73+E73)</f>
        <v>0.0153670331509744</v>
      </c>
    </row>
    <row collapsed="false" customFormat="false" customHeight="false" hidden="false" ht="12.75" outlineLevel="0" r="74">
      <c r="A74" s="13" t="s">
        <v>85</v>
      </c>
      <c r="B74" s="14" t="n">
        <v>0</v>
      </c>
      <c r="C74" s="14" t="n">
        <v>4312</v>
      </c>
      <c r="D74" s="14" t="n">
        <v>875</v>
      </c>
      <c r="E74" s="14" t="n">
        <v>24803.7</v>
      </c>
      <c r="F74" s="15" t="n">
        <v>590</v>
      </c>
      <c r="G74" s="16" t="n">
        <f aca="false">C74/F74</f>
        <v>7.30847457627119</v>
      </c>
      <c r="H74" s="16" t="n">
        <f aca="false">E74/F74</f>
        <v>42.0401694915254</v>
      </c>
      <c r="I74" s="17" t="n">
        <f aca="false">E74/(C74+E74)</f>
        <v>0.851901207939359</v>
      </c>
    </row>
    <row collapsed="false" customFormat="false" customHeight="false" hidden="false" ht="12.75" outlineLevel="0" r="75">
      <c r="A75" s="13" t="s">
        <v>86</v>
      </c>
      <c r="B75" s="14" t="n">
        <v>22692</v>
      </c>
      <c r="C75" s="14" t="n">
        <v>105020</v>
      </c>
      <c r="D75" s="14" t="n">
        <v>0</v>
      </c>
      <c r="E75" s="14" t="n">
        <v>236.8</v>
      </c>
      <c r="F75" s="15" t="n">
        <v>20</v>
      </c>
      <c r="G75" s="16" t="n">
        <f aca="false">C75/F75</f>
        <v>5251</v>
      </c>
      <c r="H75" s="16" t="n">
        <f aca="false">E75/F75</f>
        <v>11.84</v>
      </c>
      <c r="I75" s="17" t="n">
        <f aca="false">E75/(C75+E75)</f>
        <v>0.0022497358840474</v>
      </c>
    </row>
    <row collapsed="false" customFormat="false" customHeight="false" hidden="false" ht="12.75" outlineLevel="0" r="76">
      <c r="A76" s="13" t="s">
        <v>87</v>
      </c>
      <c r="B76" s="14" t="n">
        <v>6219256</v>
      </c>
      <c r="C76" s="14" t="n">
        <v>11758249</v>
      </c>
      <c r="D76" s="14" t="n">
        <v>2811</v>
      </c>
      <c r="E76" s="14" t="n">
        <v>342912.3</v>
      </c>
      <c r="F76" s="15" t="n">
        <v>1443</v>
      </c>
      <c r="G76" s="16" t="n">
        <f aca="false">C76/F76</f>
        <v>8148.47470547471</v>
      </c>
      <c r="H76" s="16" t="n">
        <f aca="false">E76/F76</f>
        <v>237.638461538462</v>
      </c>
      <c r="I76" s="17" t="n">
        <f aca="false">E76/(C76+E76)</f>
        <v>0.0283371398412812</v>
      </c>
    </row>
    <row collapsed="false" customFormat="false" customHeight="false" hidden="false" ht="12.75" outlineLevel="0" r="77">
      <c r="A77" s="13" t="s">
        <v>88</v>
      </c>
      <c r="B77" s="14" t="n">
        <v>439224</v>
      </c>
      <c r="C77" s="14" t="n">
        <v>4041293</v>
      </c>
      <c r="D77" s="14" t="n">
        <v>540</v>
      </c>
      <c r="E77" s="14" t="n">
        <v>28597.7</v>
      </c>
      <c r="F77" s="15" t="n">
        <v>556</v>
      </c>
      <c r="G77" s="16" t="n">
        <f aca="false">C77/F77</f>
        <v>7268.51258992806</v>
      </c>
      <c r="H77" s="16" t="n">
        <f aca="false">E77/F77</f>
        <v>51.4347122302158</v>
      </c>
      <c r="I77" s="17" t="n">
        <f aca="false">E77/(C77+E77)</f>
        <v>0.00702665061742322</v>
      </c>
    </row>
    <row collapsed="false" customFormat="false" customHeight="false" hidden="false" ht="12.75" outlineLevel="0" r="78">
      <c r="A78" s="13" t="s">
        <v>89</v>
      </c>
      <c r="B78" s="14" t="n">
        <v>2184182</v>
      </c>
      <c r="C78" s="14" t="n">
        <v>4451987</v>
      </c>
      <c r="D78" s="14" t="n">
        <v>11906.7</v>
      </c>
      <c r="E78" s="14" t="n">
        <v>95583.7</v>
      </c>
      <c r="F78" s="15" t="n">
        <v>769</v>
      </c>
      <c r="G78" s="16" t="n">
        <f aca="false">C78/F78</f>
        <v>5789.31989596879</v>
      </c>
      <c r="H78" s="16" t="n">
        <f aca="false">E78/F78</f>
        <v>124.296098829649</v>
      </c>
      <c r="I78" s="17" t="n">
        <f aca="false">E78/(C78+E78)</f>
        <v>0.0210186286933373</v>
      </c>
    </row>
    <row collapsed="false" customFormat="false" customHeight="false" hidden="false" ht="12.75" outlineLevel="0" r="79">
      <c r="A79" s="13" t="s">
        <v>90</v>
      </c>
      <c r="B79" s="14" t="n">
        <v>23166840</v>
      </c>
      <c r="C79" s="14" t="n">
        <v>13591757</v>
      </c>
      <c r="D79" s="14" t="n">
        <v>286033.5</v>
      </c>
      <c r="E79" s="14" t="n">
        <v>221925.6</v>
      </c>
      <c r="F79" s="15" t="n">
        <v>1645</v>
      </c>
      <c r="G79" s="16" t="n">
        <f aca="false">C79/F79</f>
        <v>8262.46626139818</v>
      </c>
      <c r="H79" s="16" t="n">
        <f aca="false">E79/F79</f>
        <v>134.909179331307</v>
      </c>
      <c r="I79" s="17" t="n">
        <f aca="false">E79/(C79+E79)</f>
        <v>0.0160656362554617</v>
      </c>
    </row>
    <row collapsed="false" customFormat="false" customHeight="false" hidden="false" ht="12.75" outlineLevel="0" r="80">
      <c r="A80" s="13" t="s">
        <v>91</v>
      </c>
      <c r="B80" s="14" t="n">
        <v>1215179</v>
      </c>
      <c r="C80" s="14" t="n">
        <v>3714948</v>
      </c>
      <c r="D80" s="14" t="n">
        <v>31940.6</v>
      </c>
      <c r="E80" s="14" t="n">
        <v>59521.9</v>
      </c>
      <c r="F80" s="15" t="n">
        <v>697</v>
      </c>
      <c r="G80" s="16" t="n">
        <f aca="false">C80/F80</f>
        <v>5329.91104734577</v>
      </c>
      <c r="H80" s="16" t="n">
        <f aca="false">E80/F80</f>
        <v>85.3972740315639</v>
      </c>
      <c r="I80" s="17" t="n">
        <f aca="false">E80/(C80+E80)</f>
        <v>0.015769605157005</v>
      </c>
    </row>
    <row collapsed="false" customFormat="false" customHeight="false" hidden="false" ht="12.75" outlineLevel="0" r="81">
      <c r="A81" s="13" t="s">
        <v>92</v>
      </c>
      <c r="B81" s="14" t="n">
        <v>116707</v>
      </c>
      <c r="C81" s="14" t="n">
        <v>223542</v>
      </c>
      <c r="D81" s="14" t="n">
        <v>0</v>
      </c>
      <c r="E81" s="14" t="n">
        <v>5858.9</v>
      </c>
      <c r="F81" s="15" t="n">
        <v>47</v>
      </c>
      <c r="G81" s="16" t="n">
        <f aca="false">C81/F81</f>
        <v>4756.21276595745</v>
      </c>
      <c r="H81" s="16" t="n">
        <f aca="false">E81/F81</f>
        <v>124.657446808511</v>
      </c>
      <c r="I81" s="17" t="n">
        <f aca="false">E81/(C81+E81)</f>
        <v>0.0255400044202093</v>
      </c>
    </row>
    <row collapsed="false" customFormat="false" customHeight="false" hidden="false" ht="12.75" outlineLevel="0" r="82">
      <c r="A82" s="13" t="s">
        <v>93</v>
      </c>
      <c r="B82" s="14" t="n">
        <v>1666855</v>
      </c>
      <c r="C82" s="14" t="n">
        <v>3054736</v>
      </c>
      <c r="D82" s="14" t="n">
        <v>123.1</v>
      </c>
      <c r="E82" s="14" t="n">
        <v>17461.7</v>
      </c>
      <c r="F82" s="15" t="n">
        <v>464</v>
      </c>
      <c r="G82" s="16" t="n">
        <f aca="false">C82/F82</f>
        <v>6583.48275862069</v>
      </c>
      <c r="H82" s="16" t="n">
        <f aca="false">E82/F82</f>
        <v>37.632974137931</v>
      </c>
      <c r="I82" s="17" t="n">
        <f aca="false">E82/(C82+E82)</f>
        <v>0.00568378135300342</v>
      </c>
    </row>
    <row collapsed="false" customFormat="false" customHeight="false" hidden="false" ht="12.75" outlineLevel="0" r="83">
      <c r="A83" s="13" t="s">
        <v>94</v>
      </c>
      <c r="B83" s="14" t="n">
        <v>11718</v>
      </c>
      <c r="C83" s="14" t="n">
        <v>278039</v>
      </c>
      <c r="D83" s="14" t="n">
        <v>0</v>
      </c>
      <c r="E83" s="14" t="n">
        <v>818.8</v>
      </c>
      <c r="F83" s="15" t="n">
        <v>51</v>
      </c>
      <c r="G83" s="16" t="n">
        <f aca="false">C83/F83</f>
        <v>5451.74509803922</v>
      </c>
      <c r="H83" s="16" t="n">
        <f aca="false">E83/F83</f>
        <v>16.0549019607843</v>
      </c>
      <c r="I83" s="17" t="n">
        <f aca="false">E83/(C83+E83)</f>
        <v>0.0029362635723297</v>
      </c>
    </row>
    <row collapsed="false" customFormat="false" customHeight="false" hidden="false" ht="12.75" outlineLevel="0" r="84">
      <c r="A84" s="13" t="s">
        <v>95</v>
      </c>
      <c r="B84" s="14" t="n">
        <v>3938831</v>
      </c>
      <c r="C84" s="14" t="n">
        <v>7540994</v>
      </c>
      <c r="D84" s="14" t="n">
        <v>0</v>
      </c>
      <c r="E84" s="14" t="n">
        <v>147126.3</v>
      </c>
      <c r="F84" s="15" t="n">
        <v>1111</v>
      </c>
      <c r="G84" s="16" t="n">
        <f aca="false">C84/F84</f>
        <v>6787.57335733573</v>
      </c>
      <c r="H84" s="16" t="n">
        <f aca="false">E84/F84</f>
        <v>132.426912691269</v>
      </c>
      <c r="I84" s="17" t="n">
        <f aca="false">E84/(C84+E84)</f>
        <v>0.0191368363473709</v>
      </c>
    </row>
    <row collapsed="false" customFormat="false" customHeight="false" hidden="false" ht="12.75" outlineLevel="0" r="85">
      <c r="A85" s="13" t="s">
        <v>96</v>
      </c>
      <c r="B85" s="14" t="n">
        <v>201623</v>
      </c>
      <c r="C85" s="14" t="n">
        <v>1168965</v>
      </c>
      <c r="D85" s="14" t="n">
        <v>245.2</v>
      </c>
      <c r="E85" s="14" t="n">
        <v>22578.8</v>
      </c>
      <c r="F85" s="15" t="n">
        <v>213</v>
      </c>
      <c r="G85" s="16" t="n">
        <f aca="false">C85/F85</f>
        <v>5488.0985915493</v>
      </c>
      <c r="H85" s="16" t="n">
        <f aca="false">E85/F85</f>
        <v>106.003755868545</v>
      </c>
      <c r="I85" s="17" t="n">
        <f aca="false">E85/(C85+E85)</f>
        <v>0.0189491985103695</v>
      </c>
    </row>
    <row collapsed="false" customFormat="false" customHeight="false" hidden="false" ht="12.75" outlineLevel="0" r="86">
      <c r="A86" s="13" t="s">
        <v>97</v>
      </c>
      <c r="B86" s="14" t="n">
        <v>1482497</v>
      </c>
      <c r="C86" s="14" t="n">
        <v>3202429</v>
      </c>
      <c r="D86" s="14" t="n">
        <v>1794.2</v>
      </c>
      <c r="E86" s="14" t="n">
        <v>94946.7</v>
      </c>
      <c r="F86" s="15" t="n">
        <v>478</v>
      </c>
      <c r="G86" s="16" t="n">
        <f aca="false">C86/F86</f>
        <v>6699.64225941423</v>
      </c>
      <c r="H86" s="16" t="n">
        <f aca="false">E86/F86</f>
        <v>198.633263598326</v>
      </c>
      <c r="I86" s="17" t="n">
        <f aca="false">E86/(C86+E86)</f>
        <v>0.0287946259808975</v>
      </c>
    </row>
    <row collapsed="false" customFormat="false" customHeight="false" hidden="false" ht="12.75" outlineLevel="0" r="87">
      <c r="A87" s="13" t="s">
        <v>98</v>
      </c>
      <c r="B87" s="14" t="n">
        <v>508441</v>
      </c>
      <c r="C87" s="14" t="n">
        <v>3180914</v>
      </c>
      <c r="D87" s="14" t="n">
        <v>1430.1</v>
      </c>
      <c r="E87" s="14" t="n">
        <v>30658.9</v>
      </c>
      <c r="F87" s="15" t="n">
        <v>503</v>
      </c>
      <c r="G87" s="16" t="n">
        <f aca="false">C87/F87</f>
        <v>6323.88469184891</v>
      </c>
      <c r="H87" s="16" t="n">
        <f aca="false">E87/F87</f>
        <v>60.9520874751491</v>
      </c>
      <c r="I87" s="17" t="n">
        <f aca="false">E87/(C87+E87)</f>
        <v>0.00954638146311423</v>
      </c>
    </row>
    <row collapsed="false" customFormat="false" customHeight="false" hidden="false" ht="12.75" outlineLevel="0" r="88">
      <c r="A88" s="13" t="s">
        <v>99</v>
      </c>
      <c r="B88" s="14" t="n">
        <v>121692</v>
      </c>
      <c r="C88" s="14" t="n">
        <v>875870</v>
      </c>
      <c r="D88" s="14" t="n">
        <v>0</v>
      </c>
      <c r="E88" s="14" t="n">
        <v>10372.2</v>
      </c>
      <c r="F88" s="15" t="n">
        <v>134</v>
      </c>
      <c r="G88" s="16" t="n">
        <f aca="false">C88/F88</f>
        <v>6536.34328358209</v>
      </c>
      <c r="H88" s="16" t="n">
        <f aca="false">E88/F88</f>
        <v>77.4044776119403</v>
      </c>
      <c r="I88" s="17" t="n">
        <f aca="false">E88/(C88+E88)</f>
        <v>0.0117035726802447</v>
      </c>
    </row>
    <row collapsed="false" customFormat="false" customHeight="false" hidden="false" ht="12.75" outlineLevel="0" r="89">
      <c r="A89" s="13" t="s">
        <v>100</v>
      </c>
      <c r="B89" s="14" t="n">
        <v>714726</v>
      </c>
      <c r="C89" s="14" t="n">
        <v>2111029</v>
      </c>
      <c r="D89" s="14" t="n">
        <v>21180.8</v>
      </c>
      <c r="E89" s="14" t="n">
        <v>31220.3</v>
      </c>
      <c r="F89" s="15" t="n">
        <v>335</v>
      </c>
      <c r="G89" s="16" t="n">
        <f aca="false">C89/F89</f>
        <v>6301.57910447761</v>
      </c>
      <c r="H89" s="16" t="n">
        <f aca="false">E89/F89</f>
        <v>93.1949253731343</v>
      </c>
      <c r="I89" s="17" t="n">
        <f aca="false">E89/(C89+E89)</f>
        <v>0.0145736072827752</v>
      </c>
    </row>
    <row collapsed="false" customFormat="false" customHeight="false" hidden="false" ht="12.75" outlineLevel="0" r="90">
      <c r="A90" s="13" t="s">
        <v>101</v>
      </c>
      <c r="B90" s="14" t="n">
        <v>281765</v>
      </c>
      <c r="C90" s="14" t="n">
        <v>3015794</v>
      </c>
      <c r="D90" s="14" t="n">
        <v>0</v>
      </c>
      <c r="E90" s="14" t="n">
        <v>16606.4</v>
      </c>
      <c r="F90" s="15" t="n">
        <v>510</v>
      </c>
      <c r="G90" s="16" t="n">
        <f aca="false">C90/F90</f>
        <v>5913.32156862745</v>
      </c>
      <c r="H90" s="16" t="n">
        <f aca="false">E90/F90</f>
        <v>32.561568627451</v>
      </c>
      <c r="I90" s="17" t="n">
        <f aca="false">E90/(C90+E90)</f>
        <v>0.00547632166253507</v>
      </c>
    </row>
    <row collapsed="false" customFormat="false" customHeight="false" hidden="false" ht="12.75" outlineLevel="0" r="91">
      <c r="A91" s="13" t="s">
        <v>102</v>
      </c>
      <c r="B91" s="14" t="n">
        <v>340166</v>
      </c>
      <c r="C91" s="14" t="n">
        <v>1292024</v>
      </c>
      <c r="D91" s="14" t="n">
        <v>0</v>
      </c>
      <c r="E91" s="14" t="n">
        <v>8005.9</v>
      </c>
      <c r="F91" s="15" t="n">
        <v>208</v>
      </c>
      <c r="G91" s="16" t="n">
        <f aca="false">C91/F91</f>
        <v>6211.65384615385</v>
      </c>
      <c r="H91" s="16" t="n">
        <f aca="false">E91/F91</f>
        <v>38.4899038461538</v>
      </c>
      <c r="I91" s="17" t="n">
        <f aca="false">E91/(C91+E91)</f>
        <v>0.00615824297579617</v>
      </c>
    </row>
    <row collapsed="false" customFormat="false" customHeight="false" hidden="false" ht="12.75" outlineLevel="0" r="92">
      <c r="A92" s="13" t="s">
        <v>103</v>
      </c>
      <c r="B92" s="14" t="n">
        <v>5251181</v>
      </c>
      <c r="C92" s="14" t="n">
        <v>11135918</v>
      </c>
      <c r="D92" s="14" t="n">
        <v>295318.8</v>
      </c>
      <c r="E92" s="14" t="n">
        <v>699765.1</v>
      </c>
      <c r="F92" s="15" t="n">
        <v>1660</v>
      </c>
      <c r="G92" s="16" t="n">
        <f aca="false">C92/F92</f>
        <v>6708.3843373494</v>
      </c>
      <c r="H92" s="16" t="n">
        <f aca="false">E92/F92</f>
        <v>421.545240963855</v>
      </c>
      <c r="I92" s="17" t="n">
        <f aca="false">E92/(C92+E92)</f>
        <v>0.059123338643631</v>
      </c>
    </row>
    <row collapsed="false" customFormat="false" customHeight="false" hidden="false" ht="12.75" outlineLevel="0" r="93">
      <c r="A93" s="13" t="s">
        <v>104</v>
      </c>
      <c r="B93" s="14" t="n">
        <v>56273687</v>
      </c>
      <c r="C93" s="14" t="n">
        <v>42046610</v>
      </c>
      <c r="D93" s="14" t="n">
        <v>319021.5</v>
      </c>
      <c r="E93" s="14" t="n">
        <v>422566.6</v>
      </c>
      <c r="F93" s="15" t="n">
        <v>5597</v>
      </c>
      <c r="G93" s="16" t="n">
        <f aca="false">C93/F93</f>
        <v>7512.3476862605</v>
      </c>
      <c r="H93" s="16" t="n">
        <f aca="false">E93/F93</f>
        <v>75.4987671967125</v>
      </c>
      <c r="I93" s="17" t="n">
        <f aca="false">E93/(C93+E93)</f>
        <v>0.00994995980214036</v>
      </c>
    </row>
    <row collapsed="false" customFormat="false" customHeight="false" hidden="false" ht="12.75" outlineLevel="0" r="94">
      <c r="A94" s="13" t="s">
        <v>105</v>
      </c>
      <c r="B94" s="14" t="n">
        <v>3973913</v>
      </c>
      <c r="C94" s="14" t="n">
        <v>11452985</v>
      </c>
      <c r="D94" s="14" t="n">
        <v>3701.5</v>
      </c>
      <c r="E94" s="14" t="n">
        <v>194911.3</v>
      </c>
      <c r="F94" s="15" t="n">
        <v>1497</v>
      </c>
      <c r="G94" s="16" t="n">
        <f aca="false">C94/F94</f>
        <v>7650.62458249833</v>
      </c>
      <c r="H94" s="16" t="n">
        <f aca="false">E94/F94</f>
        <v>130.201269205077</v>
      </c>
      <c r="I94" s="17" t="n">
        <f aca="false">E94/(C94+E94)</f>
        <v>0.0167336053635711</v>
      </c>
    </row>
    <row collapsed="false" customFormat="false" customHeight="false" hidden="false" ht="12.75" outlineLevel="0" r="95">
      <c r="A95" s="13" t="s">
        <v>106</v>
      </c>
      <c r="B95" s="14" t="n">
        <v>10241699.86</v>
      </c>
      <c r="C95" s="14" t="n">
        <v>11285834</v>
      </c>
      <c r="D95" s="14" t="n">
        <v>2840.9</v>
      </c>
      <c r="E95" s="14" t="n">
        <v>288142.4</v>
      </c>
      <c r="F95" s="15" t="n">
        <v>1508</v>
      </c>
      <c r="G95" s="16" t="n">
        <f aca="false">C95/F95</f>
        <v>7483.97480106101</v>
      </c>
      <c r="H95" s="16" t="n">
        <f aca="false">E95/F95</f>
        <v>191.075862068966</v>
      </c>
      <c r="I95" s="17" t="n">
        <f aca="false">E95/(C95+E95)</f>
        <v>0.0248957134559217</v>
      </c>
    </row>
    <row collapsed="false" customFormat="false" customHeight="false" hidden="false" ht="12.75" outlineLevel="0" r="96">
      <c r="A96" s="13" t="s">
        <v>107</v>
      </c>
      <c r="B96" s="14" t="n">
        <v>20059344</v>
      </c>
      <c r="C96" s="14" t="n">
        <v>13793803</v>
      </c>
      <c r="D96" s="14" t="n">
        <v>17836.7</v>
      </c>
      <c r="E96" s="14" t="n">
        <v>549548.4</v>
      </c>
      <c r="F96" s="15" t="n">
        <v>1858</v>
      </c>
      <c r="G96" s="16" t="n">
        <f aca="false">C96/F96</f>
        <v>7424.00592034446</v>
      </c>
      <c r="H96" s="16" t="n">
        <f aca="false">E96/F96</f>
        <v>295.774165769645</v>
      </c>
      <c r="I96" s="17" t="n">
        <f aca="false">E96/(C96+E96)</f>
        <v>0.0383138071901383</v>
      </c>
    </row>
    <row collapsed="false" customFormat="false" customHeight="false" hidden="false" ht="12.75" outlineLevel="0" r="97">
      <c r="A97" s="13" t="s">
        <v>108</v>
      </c>
      <c r="B97" s="14" t="n">
        <v>1197880</v>
      </c>
      <c r="C97" s="14" t="n">
        <v>2161231</v>
      </c>
      <c r="D97" s="14" t="n">
        <v>1535.1</v>
      </c>
      <c r="E97" s="14" t="n">
        <v>6874.8</v>
      </c>
      <c r="F97" s="15" t="n">
        <v>362</v>
      </c>
      <c r="G97" s="16" t="n">
        <f aca="false">C97/F97</f>
        <v>5970.25138121547</v>
      </c>
      <c r="H97" s="16" t="n">
        <f aca="false">E97/F97</f>
        <v>18.9911602209945</v>
      </c>
      <c r="I97" s="17" t="n">
        <f aca="false">E97/(C97+E97)</f>
        <v>0.00317087846912268</v>
      </c>
    </row>
    <row collapsed="false" customFormat="false" customHeight="false" hidden="false" ht="12.75" outlineLevel="0" r="98">
      <c r="A98" s="13" t="s">
        <v>109</v>
      </c>
      <c r="B98" s="14" t="n">
        <v>443335</v>
      </c>
      <c r="C98" s="14" t="n">
        <v>2786980</v>
      </c>
      <c r="D98" s="14" t="n">
        <v>1059.2</v>
      </c>
      <c r="E98" s="14" t="n">
        <v>42495.6</v>
      </c>
      <c r="F98" s="15" t="n">
        <v>525</v>
      </c>
      <c r="G98" s="16" t="n">
        <f aca="false">C98/F98</f>
        <v>5308.53333333333</v>
      </c>
      <c r="H98" s="16" t="n">
        <f aca="false">E98/F98</f>
        <v>80.944</v>
      </c>
      <c r="I98" s="17" t="n">
        <f aca="false">E98/(C98+E98)</f>
        <v>0.0150188960809558</v>
      </c>
    </row>
    <row collapsed="false" customFormat="false" customHeight="false" hidden="false" ht="12.75" outlineLevel="0" r="99">
      <c r="A99" s="13" t="s">
        <v>110</v>
      </c>
      <c r="B99" s="14" t="n">
        <v>566540</v>
      </c>
      <c r="C99" s="14" t="n">
        <v>5804816</v>
      </c>
      <c r="D99" s="14" t="n">
        <v>2308.3</v>
      </c>
      <c r="E99" s="14" t="n">
        <v>179254.8</v>
      </c>
      <c r="F99" s="15" t="n">
        <v>804</v>
      </c>
      <c r="G99" s="16" t="n">
        <f aca="false">C99/F99</f>
        <v>7219.92039800995</v>
      </c>
      <c r="H99" s="16" t="n">
        <f aca="false">E99/F99</f>
        <v>222.953731343284</v>
      </c>
      <c r="I99" s="17" t="n">
        <f aca="false">E99/(C99+E99)</f>
        <v>0.0299553274002039</v>
      </c>
    </row>
    <row collapsed="false" customFormat="false" customHeight="false" hidden="false" ht="12.75" outlineLevel="0" r="100">
      <c r="A100" s="13" t="s">
        <v>111</v>
      </c>
      <c r="B100" s="14" t="n">
        <v>3941118</v>
      </c>
      <c r="C100" s="14" t="n">
        <v>10939098</v>
      </c>
      <c r="D100" s="14" t="n">
        <v>21249.7</v>
      </c>
      <c r="E100" s="14" t="n">
        <v>377462.1</v>
      </c>
      <c r="F100" s="15" t="n">
        <v>1327</v>
      </c>
      <c r="G100" s="16" t="n">
        <f aca="false">C100/F100</f>
        <v>8243.48003014318</v>
      </c>
      <c r="H100" s="16" t="n">
        <f aca="false">E100/F100</f>
        <v>284.447701582517</v>
      </c>
      <c r="I100" s="17" t="n">
        <f aca="false">E100/(C100+E100)</f>
        <v>0.033354844287002</v>
      </c>
    </row>
    <row collapsed="false" customFormat="false" customHeight="false" hidden="false" ht="12.75" outlineLevel="0" r="101">
      <c r="A101" s="13" t="s">
        <v>112</v>
      </c>
      <c r="B101" s="14" t="n">
        <v>65678</v>
      </c>
      <c r="C101" s="14" t="n">
        <v>1507224</v>
      </c>
      <c r="D101" s="14" t="n">
        <v>0</v>
      </c>
      <c r="E101" s="14" t="n">
        <v>10930.4</v>
      </c>
      <c r="F101" s="15" t="n">
        <v>181</v>
      </c>
      <c r="G101" s="16" t="n">
        <f aca="false">C101/F101</f>
        <v>8327.2044198895</v>
      </c>
      <c r="H101" s="16" t="n">
        <f aca="false">E101/F101</f>
        <v>60.3889502762431</v>
      </c>
      <c r="I101" s="17" t="n">
        <f aca="false">E101/(C101+E101)</f>
        <v>0.00719979469808868</v>
      </c>
    </row>
    <row collapsed="false" customFormat="false" customHeight="false" hidden="false" ht="12.75" outlineLevel="0" r="102">
      <c r="A102" s="13" t="s">
        <v>113</v>
      </c>
      <c r="B102" s="14" t="n">
        <v>2372095</v>
      </c>
      <c r="C102" s="14" t="n">
        <v>3233379</v>
      </c>
      <c r="D102" s="14" t="n">
        <v>5581.4</v>
      </c>
      <c r="E102" s="14" t="n">
        <v>52373.1</v>
      </c>
      <c r="F102" s="15" t="n">
        <v>453</v>
      </c>
      <c r="G102" s="16" t="n">
        <f aca="false">C102/F102</f>
        <v>7137.70198675497</v>
      </c>
      <c r="H102" s="16" t="n">
        <f aca="false">E102/F102</f>
        <v>115.613907284768</v>
      </c>
      <c r="I102" s="17" t="n">
        <f aca="false">E102/(C102+E102)</f>
        <v>0.0159394556880904</v>
      </c>
    </row>
    <row collapsed="false" customFormat="false" customHeight="false" hidden="false" ht="12.75" outlineLevel="0" r="103">
      <c r="A103" s="13" t="s">
        <v>114</v>
      </c>
      <c r="B103" s="14" t="n">
        <v>2228934</v>
      </c>
      <c r="C103" s="14" t="n">
        <v>3598189</v>
      </c>
      <c r="D103" s="14" t="n">
        <v>10277.9</v>
      </c>
      <c r="E103" s="14" t="n">
        <v>98730.6</v>
      </c>
      <c r="F103" s="15" t="n">
        <v>837</v>
      </c>
      <c r="G103" s="16" t="n">
        <f aca="false">C103/F103</f>
        <v>4298.91158900836</v>
      </c>
      <c r="H103" s="16" t="n">
        <f aca="false">E103/F103</f>
        <v>117.95770609319</v>
      </c>
      <c r="I103" s="17" t="n">
        <f aca="false">E103/(C103+E103)</f>
        <v>0.0267061799234152</v>
      </c>
    </row>
    <row collapsed="false" customFormat="false" customHeight="false" hidden="false" ht="12.75" outlineLevel="0" r="104">
      <c r="A104" s="13" t="s">
        <v>115</v>
      </c>
      <c r="B104" s="14" t="n">
        <v>686433</v>
      </c>
      <c r="C104" s="14" t="n">
        <v>2482123</v>
      </c>
      <c r="D104" s="14" t="n">
        <v>430.8</v>
      </c>
      <c r="E104" s="14" t="n">
        <v>14694.3</v>
      </c>
      <c r="F104" s="15" t="n">
        <v>460</v>
      </c>
      <c r="G104" s="16" t="n">
        <f aca="false">C104/F104</f>
        <v>5395.91956521739</v>
      </c>
      <c r="H104" s="16" t="n">
        <f aca="false">E104/F104</f>
        <v>31.9441304347826</v>
      </c>
      <c r="I104" s="17" t="n">
        <f aca="false">E104/(C104+E104)</f>
        <v>0.00588521234613362</v>
      </c>
    </row>
    <row collapsed="false" customFormat="false" customHeight="false" hidden="false" ht="12.75" outlineLevel="0" r="105">
      <c r="A105" s="13" t="s">
        <v>116</v>
      </c>
      <c r="B105" s="14" t="n">
        <v>1408333</v>
      </c>
      <c r="C105" s="14" t="n">
        <v>6948932</v>
      </c>
      <c r="D105" s="14" t="n">
        <v>2109.1</v>
      </c>
      <c r="E105" s="14" t="n">
        <v>64122.3</v>
      </c>
      <c r="F105" s="15" t="n">
        <v>1013</v>
      </c>
      <c r="G105" s="16" t="n">
        <f aca="false">C105/F105</f>
        <v>6859.75518262586</v>
      </c>
      <c r="H105" s="16" t="n">
        <f aca="false">E105/F105</f>
        <v>63.2994076999013</v>
      </c>
      <c r="I105" s="17" t="n">
        <f aca="false">E105/(C105+E105)</f>
        <v>0.00914327727364096</v>
      </c>
    </row>
    <row collapsed="false" customFormat="false" customHeight="false" hidden="false" ht="12.75" outlineLevel="0" r="106">
      <c r="A106" s="13" t="s">
        <v>117</v>
      </c>
      <c r="B106" s="14" t="n">
        <v>8144614</v>
      </c>
      <c r="C106" s="14" t="n">
        <v>3177949</v>
      </c>
      <c r="D106" s="14" t="n">
        <v>15976.7</v>
      </c>
      <c r="E106" s="14" t="n">
        <v>10257.2</v>
      </c>
      <c r="F106" s="15" t="n">
        <v>632</v>
      </c>
      <c r="G106" s="16" t="n">
        <f aca="false">C106/F106</f>
        <v>5028.4003164557</v>
      </c>
      <c r="H106" s="16" t="n">
        <f aca="false">E106/F106</f>
        <v>16.229746835443</v>
      </c>
      <c r="I106" s="17" t="n">
        <f aca="false">E106/(C106+E106)</f>
        <v>0.00321723231075832</v>
      </c>
    </row>
    <row collapsed="false" customFormat="false" customHeight="false" hidden="false" ht="12.75" outlineLevel="0" r="107">
      <c r="A107" s="13" t="s">
        <v>118</v>
      </c>
      <c r="B107" s="14" t="n">
        <v>5426862</v>
      </c>
      <c r="C107" s="14" t="n">
        <v>15870762</v>
      </c>
      <c r="D107" s="14" t="n">
        <v>54939.3</v>
      </c>
      <c r="E107" s="14" t="n">
        <v>378567.8</v>
      </c>
      <c r="F107" s="15" t="n">
        <v>1916</v>
      </c>
      <c r="G107" s="16" t="n">
        <f aca="false">C107/F107</f>
        <v>8283.27870563674</v>
      </c>
      <c r="H107" s="16" t="n">
        <f aca="false">E107/F107</f>
        <v>197.58235908142</v>
      </c>
      <c r="I107" s="17" t="n">
        <f aca="false">E107/(C107+E107)</f>
        <v>0.0232974408581454</v>
      </c>
    </row>
    <row collapsed="false" customFormat="false" customHeight="false" hidden="false" ht="12.75" outlineLevel="0" r="108">
      <c r="A108" s="13" t="s">
        <v>119</v>
      </c>
      <c r="B108" s="14" t="n">
        <v>557462</v>
      </c>
      <c r="C108" s="14" t="n">
        <v>3964739</v>
      </c>
      <c r="D108" s="14" t="n">
        <v>234167.5</v>
      </c>
      <c r="E108" s="14" t="n">
        <v>287264.5</v>
      </c>
      <c r="F108" s="15" t="n">
        <v>1311</v>
      </c>
      <c r="G108" s="16" t="n">
        <f aca="false">C108/F108</f>
        <v>3024.20976353928</v>
      </c>
      <c r="H108" s="16" t="n">
        <f aca="false">E108/F108</f>
        <v>219.118611746758</v>
      </c>
      <c r="I108" s="17" t="n">
        <f aca="false">E108/(C108+E108)</f>
        <v>0.0675597985749541</v>
      </c>
    </row>
    <row collapsed="false" customFormat="false" customHeight="false" hidden="false" ht="12.75" outlineLevel="0" r="109">
      <c r="A109" s="13" t="s">
        <v>120</v>
      </c>
      <c r="B109" s="14" t="n">
        <v>46169372</v>
      </c>
      <c r="C109" s="14" t="n">
        <v>18066913</v>
      </c>
      <c r="D109" s="14" t="n">
        <v>191956.4</v>
      </c>
      <c r="E109" s="14" t="n">
        <v>177843.7</v>
      </c>
      <c r="F109" s="15" t="n">
        <v>2563</v>
      </c>
      <c r="G109" s="16" t="n">
        <f aca="false">C109/F109</f>
        <v>7049.12719469372</v>
      </c>
      <c r="H109" s="16" t="n">
        <f aca="false">E109/F109</f>
        <v>69.388880218494</v>
      </c>
      <c r="I109" s="17" t="n">
        <f aca="false">E109/(C109+E109)</f>
        <v>0.0097476608169842</v>
      </c>
    </row>
    <row collapsed="false" customFormat="false" customHeight="false" hidden="false" ht="12.75" outlineLevel="0" r="110">
      <c r="A110" s="13" t="s">
        <v>121</v>
      </c>
      <c r="B110" s="14" t="n">
        <v>149157</v>
      </c>
      <c r="C110" s="14" t="n">
        <v>1413083</v>
      </c>
      <c r="D110" s="14" t="n">
        <v>369.3</v>
      </c>
      <c r="E110" s="14" t="n">
        <v>1947.7</v>
      </c>
      <c r="F110" s="15" t="n">
        <v>124</v>
      </c>
      <c r="G110" s="16" t="n">
        <f aca="false">C110/F110</f>
        <v>11395.8306451613</v>
      </c>
      <c r="H110" s="16" t="n">
        <f aca="false">E110/F110</f>
        <v>15.7072580645161</v>
      </c>
      <c r="I110" s="17" t="n">
        <f aca="false">E110/(C110+E110)</f>
        <v>0.00137643656777199</v>
      </c>
    </row>
    <row collapsed="false" customFormat="false" customHeight="false" hidden="false" ht="12.75" outlineLevel="0" r="111">
      <c r="A111" s="13" t="s">
        <v>122</v>
      </c>
      <c r="B111" s="14" t="n">
        <v>157116</v>
      </c>
      <c r="C111" s="14" t="n">
        <v>2139130</v>
      </c>
      <c r="D111" s="14" t="n">
        <v>9651.7</v>
      </c>
      <c r="E111" s="14" t="n">
        <v>33141.2</v>
      </c>
      <c r="F111" s="15" t="n">
        <v>348</v>
      </c>
      <c r="G111" s="16" t="n">
        <f aca="false">C111/F111</f>
        <v>6146.92528735632</v>
      </c>
      <c r="H111" s="16" t="n">
        <f aca="false">E111/F111</f>
        <v>95.2333333333333</v>
      </c>
      <c r="I111" s="17" t="n">
        <f aca="false">E111/(C111+E111)</f>
        <v>0.0152564744217941</v>
      </c>
    </row>
    <row collapsed="false" customFormat="false" customHeight="false" hidden="false" ht="12.75" outlineLevel="0" r="112">
      <c r="A112" s="13" t="s">
        <v>123</v>
      </c>
      <c r="B112" s="14" t="n">
        <v>11016</v>
      </c>
      <c r="C112" s="14" t="n">
        <v>408086</v>
      </c>
      <c r="D112" s="14" t="n">
        <v>0</v>
      </c>
      <c r="E112" s="14" t="n">
        <v>1177.7</v>
      </c>
      <c r="F112" s="15" t="n">
        <v>72</v>
      </c>
      <c r="G112" s="16" t="n">
        <f aca="false">C112/F112</f>
        <v>5667.86111111111</v>
      </c>
      <c r="H112" s="16" t="n">
        <f aca="false">E112/F112</f>
        <v>16.3569444444444</v>
      </c>
      <c r="I112" s="17" t="n">
        <f aca="false">E112/(C112+E112)</f>
        <v>0.00287760678506303</v>
      </c>
    </row>
    <row collapsed="false" customFormat="false" customHeight="false" hidden="false" ht="12.75" outlineLevel="0" r="113">
      <c r="A113" s="13" t="s">
        <v>124</v>
      </c>
      <c r="B113" s="14" t="n">
        <v>196582</v>
      </c>
      <c r="C113" s="14" t="n">
        <v>957667</v>
      </c>
      <c r="D113" s="14" t="n">
        <v>1605.5</v>
      </c>
      <c r="E113" s="14" t="n">
        <v>31400.6</v>
      </c>
      <c r="F113" s="15" t="n">
        <v>140</v>
      </c>
      <c r="G113" s="16" t="n">
        <f aca="false">C113/F113</f>
        <v>6840.47857142857</v>
      </c>
      <c r="H113" s="16" t="n">
        <f aca="false">E113/F113</f>
        <v>224.29</v>
      </c>
      <c r="I113" s="17" t="n">
        <f aca="false">E113/(C113+E113)</f>
        <v>0.0317476783184486</v>
      </c>
    </row>
    <row collapsed="false" customFormat="false" customHeight="false" hidden="false" ht="12.75" outlineLevel="0" r="114">
      <c r="A114" s="13" t="s">
        <v>125</v>
      </c>
      <c r="B114" s="14" t="n">
        <v>5384402</v>
      </c>
      <c r="C114" s="14" t="n">
        <v>11222656</v>
      </c>
      <c r="D114" s="14" t="n">
        <v>27757.1</v>
      </c>
      <c r="E114" s="14" t="n">
        <v>115126.3</v>
      </c>
      <c r="F114" s="15" t="n">
        <v>1404</v>
      </c>
      <c r="G114" s="16" t="n">
        <f aca="false">C114/F114</f>
        <v>7993.34472934473</v>
      </c>
      <c r="H114" s="16" t="n">
        <f aca="false">E114/F114</f>
        <v>81.9987891737892</v>
      </c>
      <c r="I114" s="17" t="n">
        <f aca="false">E114/(C114+E114)</f>
        <v>0.0101542168436238</v>
      </c>
    </row>
    <row collapsed="false" customFormat="false" customHeight="false" hidden="false" ht="12.75" outlineLevel="0" r="115">
      <c r="A115" s="13" t="s">
        <v>126</v>
      </c>
      <c r="B115" s="14" t="n">
        <v>388123</v>
      </c>
      <c r="C115" s="14" t="n">
        <v>2584608</v>
      </c>
      <c r="D115" s="14" t="n">
        <v>778.7</v>
      </c>
      <c r="E115" s="14" t="n">
        <v>53848.7</v>
      </c>
      <c r="F115" s="15" t="n">
        <v>412</v>
      </c>
      <c r="G115" s="16" t="n">
        <f aca="false">C115/F115</f>
        <v>6273.32038834951</v>
      </c>
      <c r="H115" s="16" t="n">
        <f aca="false">E115/F115</f>
        <v>130.70072815534</v>
      </c>
      <c r="I115" s="17" t="n">
        <f aca="false">E115/(C115+E115)</f>
        <v>0.0204091657066042</v>
      </c>
    </row>
    <row collapsed="false" customFormat="false" customHeight="false" hidden="false" ht="12.75" outlineLevel="0" r="116">
      <c r="A116" s="13" t="s">
        <v>127</v>
      </c>
      <c r="B116" s="14" t="n">
        <v>29121241</v>
      </c>
      <c r="C116" s="14" t="n">
        <v>18083216</v>
      </c>
      <c r="D116" s="14" t="n">
        <v>346321.5</v>
      </c>
      <c r="E116" s="14" t="n">
        <v>705337.6</v>
      </c>
      <c r="F116" s="15" t="n">
        <v>3642</v>
      </c>
      <c r="G116" s="16" t="n">
        <f aca="false">C116/F116</f>
        <v>4965.18835804503</v>
      </c>
      <c r="H116" s="16" t="n">
        <f aca="false">E116/F116</f>
        <v>193.667655134541</v>
      </c>
      <c r="I116" s="17" t="n">
        <f aca="false">E116/(C116+E116)</f>
        <v>0.0375408142114782</v>
      </c>
    </row>
    <row collapsed="false" customFormat="false" customHeight="false" hidden="false" ht="12.75" outlineLevel="0" r="117">
      <c r="A117" s="13" t="s">
        <v>128</v>
      </c>
      <c r="B117" s="14" t="n">
        <v>8956286</v>
      </c>
      <c r="C117" s="14" t="n">
        <v>4751171</v>
      </c>
      <c r="D117" s="14" t="n">
        <v>3488.2</v>
      </c>
      <c r="E117" s="14" t="n">
        <v>23343.1</v>
      </c>
      <c r="F117" s="15" t="n">
        <v>762</v>
      </c>
      <c r="G117" s="16" t="n">
        <f aca="false">C117/F117</f>
        <v>6235.13254593176</v>
      </c>
      <c r="H117" s="16" t="n">
        <f aca="false">E117/F117</f>
        <v>30.6339895013123</v>
      </c>
      <c r="I117" s="17" t="n">
        <f aca="false">E117/(C117+E117)</f>
        <v>0.00488910484105597</v>
      </c>
    </row>
    <row collapsed="false" customFormat="false" customHeight="false" hidden="false" ht="12.75" outlineLevel="0" r="118">
      <c r="A118" s="13" t="s">
        <v>129</v>
      </c>
      <c r="B118" s="14" t="n">
        <v>31167169</v>
      </c>
      <c r="C118" s="14" t="n">
        <v>17107788</v>
      </c>
      <c r="D118" s="14" t="n">
        <v>476086.2</v>
      </c>
      <c r="E118" s="14" t="n">
        <v>480655</v>
      </c>
      <c r="F118" s="15" t="n">
        <v>2569</v>
      </c>
      <c r="G118" s="16" t="n">
        <f aca="false">C118/F118</f>
        <v>6659.31802257688</v>
      </c>
      <c r="H118" s="16" t="n">
        <f aca="false">E118/F118</f>
        <v>187.098092643052</v>
      </c>
      <c r="I118" s="17" t="n">
        <f aca="false">E118/(C118+E118)</f>
        <v>0.0273278879773497</v>
      </c>
    </row>
    <row collapsed="false" customFormat="false" customHeight="false" hidden="false" ht="12.75" outlineLevel="0" r="119">
      <c r="A119" s="13" t="s">
        <v>130</v>
      </c>
      <c r="B119" s="14" t="n">
        <v>139829</v>
      </c>
      <c r="C119" s="14" t="n">
        <v>1017838</v>
      </c>
      <c r="D119" s="14" t="n">
        <v>0</v>
      </c>
      <c r="E119" s="14" t="n">
        <v>615.4</v>
      </c>
      <c r="F119" s="15" t="n">
        <v>270</v>
      </c>
      <c r="G119" s="16" t="n">
        <f aca="false">C119/F119</f>
        <v>3769.77037037037</v>
      </c>
      <c r="H119" s="16" t="n">
        <f aca="false">E119/F119</f>
        <v>2.27925925925926</v>
      </c>
      <c r="I119" s="17" t="n">
        <f aca="false">E119/(C119+E119)</f>
        <v>0.000604249541510687</v>
      </c>
    </row>
    <row collapsed="false" customFormat="false" customHeight="false" hidden="false" ht="12.75" outlineLevel="0" r="120">
      <c r="A120" s="13" t="s">
        <v>131</v>
      </c>
      <c r="B120" s="14" t="n">
        <v>37035641</v>
      </c>
      <c r="C120" s="14" t="n">
        <v>21811735</v>
      </c>
      <c r="D120" s="14" t="n">
        <v>1733252.4</v>
      </c>
      <c r="E120" s="14" t="n">
        <v>633733.8</v>
      </c>
      <c r="F120" s="15" t="n">
        <v>2544</v>
      </c>
      <c r="G120" s="16" t="n">
        <f aca="false">C120/F120</f>
        <v>8573.79520440252</v>
      </c>
      <c r="H120" s="16" t="n">
        <f aca="false">E120/F120</f>
        <v>249.109198113208</v>
      </c>
      <c r="I120" s="17" t="n">
        <f aca="false">E120/(C120+E120)</f>
        <v>0.0282343757507083</v>
      </c>
    </row>
    <row collapsed="false" customFormat="false" customHeight="false" hidden="false" ht="12.75" outlineLevel="0" r="121">
      <c r="A121" s="13" t="s">
        <v>132</v>
      </c>
      <c r="B121" s="14" t="n">
        <v>1275949</v>
      </c>
      <c r="C121" s="14" t="n">
        <v>2824103</v>
      </c>
      <c r="D121" s="14" t="n">
        <v>18549.7</v>
      </c>
      <c r="E121" s="14" t="n">
        <v>76985.2</v>
      </c>
      <c r="F121" s="15" t="n">
        <v>498</v>
      </c>
      <c r="G121" s="16" t="n">
        <f aca="false">C121/F121</f>
        <v>5670.88955823293</v>
      </c>
      <c r="H121" s="16" t="n">
        <f aca="false">E121/F121</f>
        <v>154.58875502008</v>
      </c>
      <c r="I121" s="17" t="n">
        <f aca="false">E121/(C121+E121)</f>
        <v>0.0265366630356154</v>
      </c>
    </row>
    <row collapsed="false" customFormat="false" customHeight="false" hidden="false" ht="12.75" outlineLevel="0" r="122">
      <c r="A122" s="13" t="s">
        <v>133</v>
      </c>
      <c r="B122" s="14" t="n">
        <v>1377969</v>
      </c>
      <c r="C122" s="14" t="n">
        <v>4661024</v>
      </c>
      <c r="D122" s="14" t="n">
        <v>800.1</v>
      </c>
      <c r="E122" s="14" t="n">
        <v>127416.7</v>
      </c>
      <c r="F122" s="15" t="n">
        <v>713</v>
      </c>
      <c r="G122" s="16" t="n">
        <f aca="false">C122/F122</f>
        <v>6537.20056100982</v>
      </c>
      <c r="H122" s="16" t="n">
        <f aca="false">E122/F122</f>
        <v>178.705049088359</v>
      </c>
      <c r="I122" s="17" t="n">
        <f aca="false">E122/(C122+E122)</f>
        <v>0.026609225838382</v>
      </c>
    </row>
    <row collapsed="false" customFormat="false" customHeight="false" hidden="false" ht="12.75" outlineLevel="0" r="123">
      <c r="A123" s="13" t="s">
        <v>134</v>
      </c>
      <c r="B123" s="14" t="n">
        <v>1913916</v>
      </c>
      <c r="C123" s="14" t="n">
        <v>2782894</v>
      </c>
      <c r="D123" s="14" t="n">
        <v>44424.9</v>
      </c>
      <c r="E123" s="14" t="n">
        <v>157493.2</v>
      </c>
      <c r="F123" s="15" t="n">
        <v>375</v>
      </c>
      <c r="G123" s="16" t="n">
        <f aca="false">C123/F123</f>
        <v>7421.05066666667</v>
      </c>
      <c r="H123" s="16" t="n">
        <f aca="false">E123/F123</f>
        <v>419.981866666667</v>
      </c>
      <c r="I123" s="17" t="n">
        <f aca="false">E123/(C123+E123)</f>
        <v>0.053562061486324</v>
      </c>
    </row>
    <row collapsed="false" customFormat="false" customHeight="false" hidden="false" ht="12.75" outlineLevel="0" r="124">
      <c r="A124" s="13" t="s">
        <v>135</v>
      </c>
      <c r="B124" s="14" t="n">
        <v>85497887</v>
      </c>
      <c r="C124" s="14" t="n">
        <v>25314219</v>
      </c>
      <c r="D124" s="14" t="n">
        <v>1028013.2</v>
      </c>
      <c r="E124" s="14" t="n">
        <v>1076577.3</v>
      </c>
      <c r="F124" s="15" t="n">
        <v>3501</v>
      </c>
      <c r="G124" s="16" t="n">
        <f aca="false">C124/F124</f>
        <v>7230.56812339332</v>
      </c>
      <c r="H124" s="16" t="n">
        <f aca="false">E124/F124</f>
        <v>307.505655526992</v>
      </c>
      <c r="I124" s="17" t="n">
        <f aca="false">E124/(C124+E124)</f>
        <v>0.0407936648732346</v>
      </c>
    </row>
    <row collapsed="false" customFormat="false" customHeight="false" hidden="false" ht="12.75" outlineLevel="0" r="125">
      <c r="A125" s="13" t="s">
        <v>136</v>
      </c>
      <c r="B125" s="14" t="n">
        <v>778755</v>
      </c>
      <c r="C125" s="14" t="n">
        <v>1895346</v>
      </c>
      <c r="D125" s="14" t="n">
        <v>25211.3</v>
      </c>
      <c r="E125" s="14" t="n">
        <v>91800</v>
      </c>
      <c r="F125" s="15" t="n">
        <v>174</v>
      </c>
      <c r="G125" s="16" t="n">
        <f aca="false">C125/F125</f>
        <v>10892.7931034483</v>
      </c>
      <c r="H125" s="16" t="n">
        <f aca="false">E125/F125</f>
        <v>527.586206896552</v>
      </c>
      <c r="I125" s="17" t="n">
        <f aca="false">E125/(C125+E125)</f>
        <v>0.046196907524661</v>
      </c>
    </row>
    <row collapsed="false" customFormat="false" customHeight="false" hidden="false" ht="12.75" outlineLevel="0" r="126">
      <c r="A126" s="13" t="s">
        <v>137</v>
      </c>
      <c r="B126" s="14" t="n">
        <v>373900</v>
      </c>
      <c r="C126" s="14" t="n">
        <v>2727660</v>
      </c>
      <c r="D126" s="14" t="n">
        <v>184.6</v>
      </c>
      <c r="E126" s="14" t="n">
        <v>33276.9</v>
      </c>
      <c r="F126" s="15" t="n">
        <v>398</v>
      </c>
      <c r="G126" s="16" t="n">
        <f aca="false">C126/F126</f>
        <v>6853.41708542714</v>
      </c>
      <c r="H126" s="16" t="n">
        <f aca="false">E126/F126</f>
        <v>83.6103015075377</v>
      </c>
      <c r="I126" s="17" t="n">
        <f aca="false">E126/(C126+E126)</f>
        <v>0.0120527564393087</v>
      </c>
    </row>
    <row collapsed="false" customFormat="false" customHeight="false" hidden="false" ht="12.75" outlineLevel="0" r="127">
      <c r="A127" s="13" t="s">
        <v>138</v>
      </c>
      <c r="B127" s="14" t="n">
        <v>34666093</v>
      </c>
      <c r="C127" s="14" t="n">
        <v>32420138</v>
      </c>
      <c r="D127" s="14" t="n">
        <v>1249412.9</v>
      </c>
      <c r="E127" s="14" t="n">
        <v>827437.7</v>
      </c>
      <c r="F127" s="15" t="n">
        <v>4189</v>
      </c>
      <c r="G127" s="16" t="n">
        <f aca="false">C127/F127</f>
        <v>7739.35020291239</v>
      </c>
      <c r="H127" s="16" t="n">
        <f aca="false">E127/F127</f>
        <v>197.526306994509</v>
      </c>
      <c r="I127" s="17" t="n">
        <f aca="false">E127/(C127+E127)</f>
        <v>0.0248871589154694</v>
      </c>
    </row>
    <row collapsed="false" customFormat="false" customHeight="false" hidden="false" ht="12.75" outlineLevel="0" r="128">
      <c r="A128" s="13" t="s">
        <v>139</v>
      </c>
      <c r="B128" s="14" t="n">
        <v>706162</v>
      </c>
      <c r="C128" s="14" t="n">
        <v>7248945</v>
      </c>
      <c r="D128" s="14" t="n">
        <v>49.2</v>
      </c>
      <c r="E128" s="14" t="n">
        <v>132813.4</v>
      </c>
      <c r="F128" s="15" t="n">
        <v>810</v>
      </c>
      <c r="G128" s="16" t="n">
        <f aca="false">C128/F128</f>
        <v>8949.31481481482</v>
      </c>
      <c r="H128" s="16" t="n">
        <f aca="false">E128/F128</f>
        <v>163.967160493827</v>
      </c>
      <c r="I128" s="17" t="n">
        <f aca="false">E128/(C128+E128)</f>
        <v>0.0179921087636789</v>
      </c>
    </row>
    <row collapsed="false" customFormat="false" customHeight="false" hidden="false" ht="12.75" outlineLevel="0" r="129">
      <c r="A129" s="13" t="s">
        <v>140</v>
      </c>
      <c r="B129" s="14" t="n">
        <v>1477339</v>
      </c>
      <c r="C129" s="14" t="n">
        <v>4294617</v>
      </c>
      <c r="D129" s="14" t="n">
        <v>31097.8</v>
      </c>
      <c r="E129" s="14" t="n">
        <v>99596.5</v>
      </c>
      <c r="F129" s="15" t="n">
        <v>700</v>
      </c>
      <c r="G129" s="16" t="n">
        <f aca="false">C129/F129</f>
        <v>6135.16714285714</v>
      </c>
      <c r="H129" s="16" t="n">
        <f aca="false">E129/F129</f>
        <v>142.280714285714</v>
      </c>
      <c r="I129" s="17" t="n">
        <f aca="false">E129/(C129+E129)</f>
        <v>0.0226653757265094</v>
      </c>
    </row>
    <row collapsed="false" customFormat="false" customHeight="false" hidden="false" ht="12.75" outlineLevel="0" r="130">
      <c r="A130" s="13" t="s">
        <v>141</v>
      </c>
      <c r="B130" s="14" t="n">
        <v>56439680</v>
      </c>
      <c r="C130" s="14" t="n">
        <v>28704154</v>
      </c>
      <c r="D130" s="14" t="n">
        <v>505128.8</v>
      </c>
      <c r="E130" s="14" t="n">
        <v>1548356.3</v>
      </c>
      <c r="F130" s="15" t="n">
        <v>4999</v>
      </c>
      <c r="G130" s="16" t="n">
        <f aca="false">C130/F130</f>
        <v>5741.97919583917</v>
      </c>
      <c r="H130" s="16" t="n">
        <f aca="false">E130/F130</f>
        <v>309.733206641328</v>
      </c>
      <c r="I130" s="17" t="n">
        <f aca="false">E130/(C130+E130)</f>
        <v>0.0511810849627246</v>
      </c>
    </row>
    <row collapsed="false" customFormat="false" customHeight="false" hidden="false" ht="12.75" outlineLevel="0" r="131">
      <c r="A131" s="13" t="s">
        <v>142</v>
      </c>
      <c r="B131" s="14" t="n">
        <v>2424001</v>
      </c>
      <c r="C131" s="14" t="n">
        <v>6274257</v>
      </c>
      <c r="D131" s="14" t="n">
        <v>5484.7</v>
      </c>
      <c r="E131" s="14" t="n">
        <v>187692.1</v>
      </c>
      <c r="F131" s="15" t="n">
        <v>936</v>
      </c>
      <c r="G131" s="16" t="n">
        <f aca="false">C131/F131</f>
        <v>6703.26602564103</v>
      </c>
      <c r="H131" s="16" t="n">
        <f aca="false">E131/F131</f>
        <v>200.525747863248</v>
      </c>
      <c r="I131" s="17" t="n">
        <f aca="false">E131/(C131+E131)</f>
        <v>0.0290457410133422</v>
      </c>
    </row>
    <row collapsed="false" customFormat="false" customHeight="false" hidden="false" ht="12.75" outlineLevel="0" r="132">
      <c r="A132" s="13" t="s">
        <v>143</v>
      </c>
      <c r="B132" s="14" t="n">
        <v>526979</v>
      </c>
      <c r="C132" s="14" t="n">
        <v>2756187</v>
      </c>
      <c r="D132" s="14" t="n">
        <v>0</v>
      </c>
      <c r="E132" s="14" t="n">
        <v>52692.7</v>
      </c>
      <c r="F132" s="15" t="n">
        <v>682</v>
      </c>
      <c r="G132" s="16" t="n">
        <f aca="false">C132/F132</f>
        <v>4041.32991202346</v>
      </c>
      <c r="H132" s="16" t="n">
        <f aca="false">E132/F132</f>
        <v>77.2620234604105</v>
      </c>
      <c r="I132" s="17" t="n">
        <f aca="false">E132/(C132+E132)</f>
        <v>0.0187593295647371</v>
      </c>
    </row>
    <row collapsed="false" customFormat="false" customHeight="false" hidden="false" ht="12.75" outlineLevel="0" r="133">
      <c r="A133" s="13" t="s">
        <v>144</v>
      </c>
      <c r="B133" s="14" t="n">
        <v>24207149.4</v>
      </c>
      <c r="C133" s="14" t="n">
        <v>16842655</v>
      </c>
      <c r="D133" s="14" t="n">
        <v>117802.5</v>
      </c>
      <c r="E133" s="14" t="n">
        <v>729576.4</v>
      </c>
      <c r="F133" s="15" t="n">
        <v>2810</v>
      </c>
      <c r="G133" s="16" t="n">
        <f aca="false">C133/F133</f>
        <v>5993.82740213523</v>
      </c>
      <c r="H133" s="16" t="n">
        <f aca="false">E133/F133</f>
        <v>259.635729537367</v>
      </c>
      <c r="I133" s="17" t="n">
        <f aca="false">E133/(C133+E133)</f>
        <v>0.0415187111637968</v>
      </c>
    </row>
    <row collapsed="false" customFormat="false" customHeight="false" hidden="false" ht="12.75" outlineLevel="0" r="134">
      <c r="A134" s="13" t="s">
        <v>145</v>
      </c>
      <c r="B134" s="14" t="n">
        <v>509311</v>
      </c>
      <c r="C134" s="14" t="n">
        <v>6157489</v>
      </c>
      <c r="D134" s="14" t="n">
        <v>970.7</v>
      </c>
      <c r="E134" s="14" t="n">
        <v>135976.9</v>
      </c>
      <c r="F134" s="15" t="n">
        <v>996</v>
      </c>
      <c r="G134" s="16" t="n">
        <f aca="false">C134/F134</f>
        <v>6182.21787148594</v>
      </c>
      <c r="H134" s="16" t="n">
        <f aca="false">E134/F134</f>
        <v>136.522991967872</v>
      </c>
      <c r="I134" s="17" t="n">
        <f aca="false">E134/(C134+E134)</f>
        <v>0.0216060438176045</v>
      </c>
    </row>
    <row collapsed="false" customFormat="false" customHeight="false" hidden="false" ht="12.75" outlineLevel="0" r="135">
      <c r="A135" s="13" t="s">
        <v>146</v>
      </c>
      <c r="B135" s="14" t="n">
        <v>120711</v>
      </c>
      <c r="C135" s="14" t="n">
        <v>463063</v>
      </c>
      <c r="D135" s="14" t="n">
        <v>2265.5</v>
      </c>
      <c r="E135" s="14" t="n">
        <v>9165.6</v>
      </c>
      <c r="F135" s="15" t="n">
        <v>61</v>
      </c>
      <c r="G135" s="16" t="n">
        <f aca="false">C135/F135</f>
        <v>7591.19672131148</v>
      </c>
      <c r="H135" s="16" t="n">
        <f aca="false">E135/F135</f>
        <v>150.255737704918</v>
      </c>
      <c r="I135" s="17" t="n">
        <f aca="false">E135/(C135+E135)</f>
        <v>0.0194092437433904</v>
      </c>
    </row>
    <row collapsed="false" customFormat="false" customHeight="false" hidden="false" ht="12.75" outlineLevel="0" r="136">
      <c r="A136" s="13" t="s">
        <v>147</v>
      </c>
      <c r="B136" s="14" t="n">
        <v>3264187</v>
      </c>
      <c r="C136" s="14" t="n">
        <v>7039665</v>
      </c>
      <c r="D136" s="14" t="n">
        <v>28375.7</v>
      </c>
      <c r="E136" s="14" t="n">
        <v>207437.9</v>
      </c>
      <c r="F136" s="15" t="n">
        <v>723</v>
      </c>
      <c r="G136" s="16" t="n">
        <f aca="false">C136/F136</f>
        <v>9736.74273858921</v>
      </c>
      <c r="H136" s="16" t="n">
        <f aca="false">E136/F136</f>
        <v>286.912724757953</v>
      </c>
      <c r="I136" s="17" t="n">
        <f aca="false">E136/(C136+E136)</f>
        <v>0.0286235621133515</v>
      </c>
    </row>
    <row collapsed="false" customFormat="false" customHeight="false" hidden="false" ht="12.75" outlineLevel="0" r="137">
      <c r="A137" s="13" t="s">
        <v>148</v>
      </c>
      <c r="B137" s="14" t="n">
        <v>3271</v>
      </c>
      <c r="C137" s="14" t="n">
        <v>240498</v>
      </c>
      <c r="D137" s="14" t="n">
        <v>0</v>
      </c>
      <c r="E137" s="14" t="n">
        <v>4000.9</v>
      </c>
      <c r="F137" s="15" t="n">
        <v>95</v>
      </c>
      <c r="G137" s="16" t="n">
        <f aca="false">C137/F137</f>
        <v>2531.55789473684</v>
      </c>
      <c r="H137" s="16" t="n">
        <f aca="false">E137/F137</f>
        <v>42.1147368421053</v>
      </c>
      <c r="I137" s="17" t="n">
        <f aca="false">E137/(C137+E137)</f>
        <v>0.0163636728017999</v>
      </c>
    </row>
    <row collapsed="false" customFormat="false" customHeight="false" hidden="false" ht="12.75" outlineLevel="0" r="138">
      <c r="A138" s="13" t="s">
        <v>149</v>
      </c>
      <c r="B138" s="14" t="n">
        <v>4039836</v>
      </c>
      <c r="C138" s="14" t="n">
        <v>6985726</v>
      </c>
      <c r="D138" s="14" t="n">
        <v>8493.6</v>
      </c>
      <c r="E138" s="14" t="n">
        <v>155080.2</v>
      </c>
      <c r="F138" s="15" t="n">
        <v>1169</v>
      </c>
      <c r="G138" s="16" t="n">
        <f aca="false">C138/F138</f>
        <v>5975.81351582549</v>
      </c>
      <c r="H138" s="16" t="n">
        <f aca="false">E138/F138</f>
        <v>132.660564585115</v>
      </c>
      <c r="I138" s="17" t="n">
        <f aca="false">E138/(C138+E138)</f>
        <v>0.0217174637788097</v>
      </c>
    </row>
    <row collapsed="false" customFormat="false" customHeight="false" hidden="false" ht="12.75" outlineLevel="0" r="139">
      <c r="A139" s="13" t="s">
        <v>150</v>
      </c>
      <c r="B139" s="14" t="n">
        <v>1593655</v>
      </c>
      <c r="C139" s="14" t="n">
        <v>7774948</v>
      </c>
      <c r="D139" s="14" t="n">
        <v>453.1</v>
      </c>
      <c r="E139" s="14" t="n">
        <v>206663.4</v>
      </c>
      <c r="F139" s="15" t="n">
        <v>1153</v>
      </c>
      <c r="G139" s="16" t="n">
        <f aca="false">C139/F139</f>
        <v>6743.23330442324</v>
      </c>
      <c r="H139" s="16" t="n">
        <f aca="false">E139/F139</f>
        <v>179.23972246314</v>
      </c>
      <c r="I139" s="17" t="n">
        <f aca="false">E139/(C139+E139)</f>
        <v>0.0258924407169209</v>
      </c>
    </row>
    <row collapsed="false" customFormat="false" customHeight="false" hidden="false" ht="12.75" outlineLevel="0" r="140">
      <c r="A140" s="13" t="s">
        <v>151</v>
      </c>
      <c r="B140" s="14" t="n">
        <v>35517590</v>
      </c>
      <c r="C140" s="14" t="n">
        <v>17273971</v>
      </c>
      <c r="D140" s="14" t="n">
        <v>280729.1</v>
      </c>
      <c r="E140" s="14" t="n">
        <v>521151.9</v>
      </c>
      <c r="F140" s="15" t="n">
        <v>2909</v>
      </c>
      <c r="G140" s="16" t="n">
        <f aca="false">C140/F140</f>
        <v>5938.11309728429</v>
      </c>
      <c r="H140" s="16" t="n">
        <f aca="false">E140/F140</f>
        <v>179.151564111379</v>
      </c>
      <c r="I140" s="17" t="n">
        <f aca="false">E140/(C140+E140)</f>
        <v>0.0292862208892078</v>
      </c>
    </row>
    <row collapsed="false" customFormat="false" customHeight="false" hidden="false" ht="12.75" outlineLevel="0" r="141">
      <c r="A141" s="13" t="s">
        <v>152</v>
      </c>
      <c r="B141" s="14" t="n">
        <v>1452747</v>
      </c>
      <c r="C141" s="14" t="n">
        <v>4532620</v>
      </c>
      <c r="D141" s="14" t="n">
        <v>2007.3</v>
      </c>
      <c r="E141" s="14" t="n">
        <v>47805.6</v>
      </c>
      <c r="F141" s="15" t="n">
        <v>869</v>
      </c>
      <c r="G141" s="16" t="n">
        <f aca="false">C141/F141</f>
        <v>5215.90333716916</v>
      </c>
      <c r="H141" s="16" t="n">
        <f aca="false">E141/F141</f>
        <v>55.0121979286536</v>
      </c>
      <c r="I141" s="17" t="n">
        <f aca="false">E141/(C141+E141)</f>
        <v>0.0104369340700567</v>
      </c>
    </row>
    <row collapsed="false" customFormat="false" customHeight="false" hidden="false" ht="12.75" outlineLevel="0" r="142">
      <c r="A142" s="13" t="s">
        <v>153</v>
      </c>
      <c r="B142" s="14" t="n">
        <v>21383882</v>
      </c>
      <c r="C142" s="14" t="n">
        <v>13792718</v>
      </c>
      <c r="D142" s="14" t="n">
        <v>201011.7</v>
      </c>
      <c r="E142" s="14" t="n">
        <v>793829.1</v>
      </c>
      <c r="F142" s="15" t="n">
        <v>2155</v>
      </c>
      <c r="G142" s="16" t="n">
        <f aca="false">C142/F142</f>
        <v>6400.33317865429</v>
      </c>
      <c r="H142" s="16" t="n">
        <f aca="false">E142/F142</f>
        <v>368.366171693735</v>
      </c>
      <c r="I142" s="17" t="n">
        <f aca="false">E142/(C142+E142)</f>
        <v>0.0544220023119796</v>
      </c>
    </row>
    <row collapsed="false" customFormat="false" customHeight="false" hidden="false" ht="12.75" outlineLevel="0" r="143">
      <c r="A143" s="13" t="s">
        <v>154</v>
      </c>
      <c r="B143" s="14" t="n">
        <v>410997</v>
      </c>
      <c r="C143" s="14" t="n">
        <v>590722</v>
      </c>
      <c r="D143" s="14" t="n">
        <v>0</v>
      </c>
      <c r="E143" s="14" t="n">
        <v>5451.3</v>
      </c>
      <c r="F143" s="15" t="n">
        <v>185</v>
      </c>
      <c r="G143" s="16" t="n">
        <f aca="false">C143/F143</f>
        <v>3193.09189189189</v>
      </c>
      <c r="H143" s="16" t="n">
        <f aca="false">E143/F143</f>
        <v>29.4664864864865</v>
      </c>
      <c r="I143" s="17" t="n">
        <f aca="false">E143/(C143+E143)</f>
        <v>0.00914381774561189</v>
      </c>
    </row>
    <row collapsed="false" customFormat="false" customHeight="false" hidden="false" ht="12.75" outlineLevel="0" r="144">
      <c r="A144" s="13" t="s">
        <v>155</v>
      </c>
      <c r="B144" s="14" t="n">
        <v>4172256</v>
      </c>
      <c r="C144" s="14" t="n">
        <v>13505961</v>
      </c>
      <c r="D144" s="14" t="n">
        <v>86700.1</v>
      </c>
      <c r="E144" s="14" t="n">
        <v>165222.3</v>
      </c>
      <c r="F144" s="15" t="n">
        <v>1581</v>
      </c>
      <c r="G144" s="16" t="n">
        <f aca="false">C144/F144</f>
        <v>8542.66982922201</v>
      </c>
      <c r="H144" s="16" t="n">
        <f aca="false">E144/F144</f>
        <v>104.504933586338</v>
      </c>
      <c r="I144" s="17" t="n">
        <f aca="false">E144/(C144+E144)</f>
        <v>0.012085442523472</v>
      </c>
    </row>
    <row collapsed="false" customFormat="false" customHeight="false" hidden="false" ht="12.75" outlineLevel="0" r="145">
      <c r="A145" s="13" t="s">
        <v>156</v>
      </c>
      <c r="B145" s="14" t="n">
        <v>599477</v>
      </c>
      <c r="C145" s="14" t="n">
        <v>333785</v>
      </c>
      <c r="D145" s="14" t="n">
        <v>42</v>
      </c>
      <c r="E145" s="14" t="n">
        <v>10904.7</v>
      </c>
      <c r="F145" s="15" t="n">
        <v>32</v>
      </c>
      <c r="G145" s="16" t="n">
        <f aca="false">C145/F145</f>
        <v>10430.78125</v>
      </c>
      <c r="H145" s="16" t="n">
        <f aca="false">E145/F145</f>
        <v>340.771875</v>
      </c>
      <c r="I145" s="17" t="n">
        <f aca="false">E145/(C145+E145)</f>
        <v>0.0316362803994433</v>
      </c>
    </row>
    <row collapsed="false" customFormat="false" customHeight="false" hidden="false" ht="12.75" outlineLevel="0" r="146">
      <c r="A146" s="13" t="s">
        <v>157</v>
      </c>
      <c r="B146" s="14" t="n">
        <v>8855104</v>
      </c>
      <c r="C146" s="14" t="n">
        <v>4618891</v>
      </c>
      <c r="D146" s="14" t="n">
        <v>1024.6</v>
      </c>
      <c r="E146" s="14" t="n">
        <v>206044.1</v>
      </c>
      <c r="F146" s="15" t="n">
        <v>803</v>
      </c>
      <c r="G146" s="16" t="n">
        <f aca="false">C146/F146</f>
        <v>5752.04358655044</v>
      </c>
      <c r="H146" s="16" t="n">
        <f aca="false">E146/F146</f>
        <v>256.592901618929</v>
      </c>
      <c r="I146" s="17" t="n">
        <f aca="false">E146/(C146+E146)</f>
        <v>0.0427040148166967</v>
      </c>
    </row>
    <row collapsed="false" customFormat="false" customHeight="false" hidden="false" ht="12.75" outlineLevel="0" r="147">
      <c r="A147" s="13" t="s">
        <v>158</v>
      </c>
      <c r="B147" s="14" t="n">
        <v>1060110</v>
      </c>
      <c r="C147" s="14" t="n">
        <v>5112282</v>
      </c>
      <c r="D147" s="14" t="n">
        <v>3999.9</v>
      </c>
      <c r="E147" s="14" t="n">
        <v>90067</v>
      </c>
      <c r="F147" s="15" t="n">
        <v>604</v>
      </c>
      <c r="G147" s="16" t="n">
        <f aca="false">C147/F147</f>
        <v>8464.04304635762</v>
      </c>
      <c r="H147" s="16" t="n">
        <f aca="false">E147/F147</f>
        <v>149.117549668874</v>
      </c>
      <c r="I147" s="17" t="n">
        <f aca="false">E147/(C147+E147)</f>
        <v>0.0173127562183929</v>
      </c>
    </row>
    <row collapsed="false" customFormat="false" customHeight="false" hidden="false" ht="12.75" outlineLevel="0" r="148">
      <c r="A148" s="13" t="s">
        <v>159</v>
      </c>
      <c r="B148" s="14" t="n">
        <v>1080933</v>
      </c>
      <c r="C148" s="14" t="n">
        <v>2935549</v>
      </c>
      <c r="D148" s="14" t="n">
        <v>39202.9</v>
      </c>
      <c r="E148" s="14" t="n">
        <v>37376.2</v>
      </c>
      <c r="F148" s="15" t="n">
        <v>261</v>
      </c>
      <c r="G148" s="16" t="n">
        <f aca="false">C148/F148</f>
        <v>11247.3141762452</v>
      </c>
      <c r="H148" s="16" t="n">
        <f aca="false">E148/F148</f>
        <v>143.203831417625</v>
      </c>
      <c r="I148" s="17" t="n">
        <f aca="false">E148/(C148+E148)</f>
        <v>0.0125721965692241</v>
      </c>
    </row>
    <row collapsed="false" customFormat="false" customHeight="false" hidden="false" ht="12.75" outlineLevel="0" r="149">
      <c r="A149" s="13" t="s">
        <v>160</v>
      </c>
      <c r="B149" s="14" t="n">
        <v>2333412</v>
      </c>
      <c r="C149" s="14" t="n">
        <v>6322489</v>
      </c>
      <c r="D149" s="14" t="n">
        <v>21849.4</v>
      </c>
      <c r="E149" s="14" t="n">
        <v>75981.5</v>
      </c>
      <c r="F149" s="15" t="n">
        <v>733</v>
      </c>
      <c r="G149" s="16" t="n">
        <f aca="false">C149/F149</f>
        <v>8625.4965893588</v>
      </c>
      <c r="H149" s="16" t="n">
        <f aca="false">E149/F149</f>
        <v>103.658253751705</v>
      </c>
      <c r="I149" s="17" t="n">
        <f aca="false">E149/(C149+E149)</f>
        <v>0.0118749473018591</v>
      </c>
    </row>
    <row collapsed="false" customFormat="false" customHeight="false" hidden="false" ht="12.75" outlineLevel="0" r="150">
      <c r="A150" s="13" t="s">
        <v>161</v>
      </c>
      <c r="B150" s="14" t="n">
        <v>404363</v>
      </c>
      <c r="C150" s="14" t="n">
        <v>2120787</v>
      </c>
      <c r="D150" s="14" t="n">
        <v>0</v>
      </c>
      <c r="E150" s="14" t="n">
        <v>37186</v>
      </c>
      <c r="F150" s="15" t="n">
        <v>348</v>
      </c>
      <c r="G150" s="16" t="n">
        <f aca="false">C150/F150</f>
        <v>6094.21551724138</v>
      </c>
      <c r="H150" s="16" t="n">
        <f aca="false">E150/F150</f>
        <v>106.85632183908</v>
      </c>
      <c r="I150" s="17" t="n">
        <f aca="false">E150/(C150+E150)</f>
        <v>0.017231911613352</v>
      </c>
    </row>
    <row collapsed="false" customFormat="false" customHeight="false" hidden="false" ht="12.75" outlineLevel="0" r="151">
      <c r="A151" s="13" t="s">
        <v>162</v>
      </c>
      <c r="B151" s="14" t="n">
        <v>6785034</v>
      </c>
      <c r="C151" s="14" t="n">
        <v>9692619</v>
      </c>
      <c r="D151" s="14" t="n">
        <v>65976.5</v>
      </c>
      <c r="E151" s="14" t="n">
        <v>93373.6</v>
      </c>
      <c r="F151" s="15" t="n">
        <v>1074</v>
      </c>
      <c r="G151" s="16" t="n">
        <f aca="false">C151/F151</f>
        <v>9024.78491620112</v>
      </c>
      <c r="H151" s="16" t="n">
        <f aca="false">E151/F151</f>
        <v>86.9400372439479</v>
      </c>
      <c r="I151" s="17" t="n">
        <f aca="false">E151/(C151+E151)</f>
        <v>0.00954155636700563</v>
      </c>
    </row>
    <row collapsed="false" customFormat="false" customHeight="false" hidden="false" ht="12.75" outlineLevel="0" r="152">
      <c r="A152" s="13" t="s">
        <v>163</v>
      </c>
      <c r="B152" s="14" t="n">
        <v>2515586</v>
      </c>
      <c r="C152" s="14" t="n">
        <v>2691382</v>
      </c>
      <c r="D152" s="14" t="n">
        <v>492.4</v>
      </c>
      <c r="E152" s="14" t="n">
        <v>37219.9</v>
      </c>
      <c r="F152" s="15" t="n">
        <v>415</v>
      </c>
      <c r="G152" s="16" t="n">
        <f aca="false">C152/F152</f>
        <v>6485.2578313253</v>
      </c>
      <c r="H152" s="16" t="n">
        <f aca="false">E152/F152</f>
        <v>89.6865060240964</v>
      </c>
      <c r="I152" s="17" t="n">
        <f aca="false">E152/(C152+E152)</f>
        <v>0.0136406487146403</v>
      </c>
    </row>
    <row collapsed="false" customFormat="false" customHeight="false" hidden="false" ht="12.75" outlineLevel="0" r="153">
      <c r="A153" s="13" t="s">
        <v>164</v>
      </c>
      <c r="B153" s="14" t="n">
        <v>2656850</v>
      </c>
      <c r="C153" s="14" t="n">
        <v>8743183</v>
      </c>
      <c r="D153" s="14" t="n">
        <v>829.2</v>
      </c>
      <c r="E153" s="14" t="n">
        <v>234023</v>
      </c>
      <c r="F153" s="15" t="n">
        <v>1240</v>
      </c>
      <c r="G153" s="16" t="n">
        <f aca="false">C153/F153</f>
        <v>7050.95403225806</v>
      </c>
      <c r="H153" s="16" t="n">
        <f aca="false">E153/F153</f>
        <v>188.728225806452</v>
      </c>
      <c r="I153" s="17" t="n">
        <f aca="false">E153/(C153+E153)</f>
        <v>0.0260685785755613</v>
      </c>
    </row>
    <row collapsed="false" customFormat="false" customHeight="false" hidden="false" ht="12.75" outlineLevel="0" r="154">
      <c r="A154" s="13" t="s">
        <v>165</v>
      </c>
      <c r="B154" s="14" t="n">
        <v>1499859</v>
      </c>
      <c r="C154" s="14" t="n">
        <v>4757192</v>
      </c>
      <c r="D154" s="14" t="n">
        <v>13970.3</v>
      </c>
      <c r="E154" s="14" t="n">
        <v>201206.5</v>
      </c>
      <c r="F154" s="15" t="n">
        <v>767</v>
      </c>
      <c r="G154" s="16" t="n">
        <f aca="false">C154/F154</f>
        <v>6202.33637548892</v>
      </c>
      <c r="H154" s="16" t="n">
        <f aca="false">E154/F154</f>
        <v>262.329204693611</v>
      </c>
      <c r="I154" s="17" t="n">
        <f aca="false">E154/(C154+E154)</f>
        <v>0.0405789288618089</v>
      </c>
    </row>
    <row collapsed="false" customFormat="false" customHeight="false" hidden="false" ht="12.75" outlineLevel="0" r="155">
      <c r="A155" s="13" t="s">
        <v>166</v>
      </c>
      <c r="B155" s="14" t="n">
        <v>1447020</v>
      </c>
      <c r="C155" s="14" t="n">
        <v>5300782</v>
      </c>
      <c r="D155" s="14" t="n">
        <v>246</v>
      </c>
      <c r="E155" s="14" t="n">
        <v>74899.1</v>
      </c>
      <c r="F155" s="15" t="n">
        <v>650</v>
      </c>
      <c r="G155" s="16" t="n">
        <f aca="false">C155/F155</f>
        <v>8155.04923076923</v>
      </c>
      <c r="H155" s="16" t="n">
        <f aca="false">E155/F155</f>
        <v>115.229384615385</v>
      </c>
      <c r="I155" s="17" t="n">
        <f aca="false">E155/(C155+E155)</f>
        <v>0.0139329507473946</v>
      </c>
    </row>
    <row collapsed="false" customFormat="false" customHeight="false" hidden="false" ht="12.75" outlineLevel="0" r="156">
      <c r="A156" s="13" t="s">
        <v>167</v>
      </c>
      <c r="B156" s="14" t="n">
        <v>1020340</v>
      </c>
      <c r="C156" s="14" t="n">
        <v>4410082</v>
      </c>
      <c r="D156" s="14" t="n">
        <v>1395.8</v>
      </c>
      <c r="E156" s="14" t="n">
        <v>57975</v>
      </c>
      <c r="F156" s="15" t="n">
        <v>538</v>
      </c>
      <c r="G156" s="16" t="n">
        <f aca="false">C156/F156</f>
        <v>8197.17843866171</v>
      </c>
      <c r="H156" s="16" t="n">
        <f aca="false">E156/F156</f>
        <v>107.760223048327</v>
      </c>
      <c r="I156" s="17" t="n">
        <f aca="false">E156/(C156+E156)</f>
        <v>0.0129754387645458</v>
      </c>
    </row>
    <row collapsed="false" customFormat="false" customHeight="false" hidden="false" ht="12.75" outlineLevel="0" r="157">
      <c r="A157" s="13" t="s">
        <v>168</v>
      </c>
      <c r="B157" s="14" t="n">
        <v>10214669</v>
      </c>
      <c r="C157" s="14" t="n">
        <v>12705217</v>
      </c>
      <c r="D157" s="14" t="n">
        <v>155744.5</v>
      </c>
      <c r="E157" s="14" t="n">
        <v>280233.5</v>
      </c>
      <c r="F157" s="15" t="n">
        <v>1855</v>
      </c>
      <c r="G157" s="16" t="n">
        <f aca="false">C157/F157</f>
        <v>6849.17358490566</v>
      </c>
      <c r="H157" s="16" t="n">
        <f aca="false">E157/F157</f>
        <v>151.069272237197</v>
      </c>
      <c r="I157" s="17" t="n">
        <f aca="false">E157/(C157+E157)</f>
        <v>0.0215805758914564</v>
      </c>
    </row>
    <row collapsed="false" customFormat="false" customHeight="false" hidden="false" ht="12.75" outlineLevel="0" r="158">
      <c r="A158" s="13" t="s">
        <v>169</v>
      </c>
      <c r="B158" s="14" t="n">
        <v>2706872</v>
      </c>
      <c r="C158" s="14" t="n">
        <v>11156556</v>
      </c>
      <c r="D158" s="14" t="n">
        <v>1679.3</v>
      </c>
      <c r="E158" s="14" t="n">
        <v>317356.7</v>
      </c>
      <c r="F158" s="15" t="n">
        <v>1545</v>
      </c>
      <c r="G158" s="16" t="n">
        <f aca="false">C158/F158</f>
        <v>7221.07184466019</v>
      </c>
      <c r="H158" s="16" t="n">
        <f aca="false">E158/F158</f>
        <v>205.408867313916</v>
      </c>
      <c r="I158" s="17" t="n">
        <f aca="false">E158/(C158+E158)</f>
        <v>0.0276589780921028</v>
      </c>
    </row>
    <row collapsed="false" customFormat="false" customHeight="false" hidden="false" ht="12.75" outlineLevel="0" r="159">
      <c r="A159" s="13" t="s">
        <v>170</v>
      </c>
      <c r="B159" s="14" t="n">
        <v>2023387.462</v>
      </c>
      <c r="C159" s="14" t="n">
        <v>9063939</v>
      </c>
      <c r="D159" s="14" t="n">
        <v>492.4</v>
      </c>
      <c r="E159" s="14" t="n">
        <v>66490.6</v>
      </c>
      <c r="F159" s="15" t="n">
        <v>1361</v>
      </c>
      <c r="G159" s="16" t="n">
        <f aca="false">C159/F159</f>
        <v>6659.76414401176</v>
      </c>
      <c r="H159" s="16" t="n">
        <f aca="false">E159/F159</f>
        <v>48.8542248346804</v>
      </c>
      <c r="I159" s="17" t="n">
        <f aca="false">E159/(C159+E159)</f>
        <v>0.00728230794310051</v>
      </c>
    </row>
    <row collapsed="false" customFormat="false" customHeight="false" hidden="false" ht="12.75" outlineLevel="0" r="160">
      <c r="A160" s="13" t="s">
        <v>171</v>
      </c>
      <c r="B160" s="14" t="n">
        <v>27562303</v>
      </c>
      <c r="C160" s="14" t="n">
        <v>8308812</v>
      </c>
      <c r="D160" s="14" t="n">
        <v>53867.3</v>
      </c>
      <c r="E160" s="14" t="n">
        <v>419309.6</v>
      </c>
      <c r="F160" s="15" t="n">
        <v>1250</v>
      </c>
      <c r="G160" s="16" t="n">
        <f aca="false">C160/F160</f>
        <v>6647.0496</v>
      </c>
      <c r="H160" s="16" t="n">
        <f aca="false">E160/F160</f>
        <v>335.44768</v>
      </c>
      <c r="I160" s="17" t="n">
        <f aca="false">E160/(C160+E160)</f>
        <v>0.0480412188574458</v>
      </c>
    </row>
    <row collapsed="false" customFormat="false" customHeight="false" hidden="false" ht="12.75" outlineLevel="0" r="161">
      <c r="A161" s="13" t="s">
        <v>172</v>
      </c>
      <c r="B161" s="14" t="n">
        <v>36793304</v>
      </c>
      <c r="C161" s="14" t="n">
        <v>17815141</v>
      </c>
      <c r="D161" s="14" t="n">
        <v>162657.3</v>
      </c>
      <c r="E161" s="14" t="n">
        <v>557321.7</v>
      </c>
      <c r="F161" s="15" t="n">
        <v>2431</v>
      </c>
      <c r="G161" s="16" t="n">
        <f aca="false">C161/F161</f>
        <v>7328.31797614151</v>
      </c>
      <c r="H161" s="16" t="n">
        <f aca="false">E161/F161</f>
        <v>229.25614973262</v>
      </c>
      <c r="I161" s="17" t="n">
        <f aca="false">E161/(C161+E161)</f>
        <v>0.0303346213896518</v>
      </c>
    </row>
    <row collapsed="false" customFormat="false" customHeight="false" hidden="false" ht="12.75" outlineLevel="0" r="162">
      <c r="A162" s="13" t="s">
        <v>173</v>
      </c>
      <c r="B162" s="14" t="n">
        <v>594131</v>
      </c>
      <c r="C162" s="14" t="n">
        <v>2958897</v>
      </c>
      <c r="D162" s="14" t="n">
        <v>2894.4</v>
      </c>
      <c r="E162" s="14" t="n">
        <v>52557.5</v>
      </c>
      <c r="F162" s="15" t="n">
        <v>402</v>
      </c>
      <c r="G162" s="16" t="n">
        <f aca="false">C162/F162</f>
        <v>7360.44029850746</v>
      </c>
      <c r="H162" s="16" t="n">
        <f aca="false">E162/F162</f>
        <v>130.740049751244</v>
      </c>
      <c r="I162" s="17" t="n">
        <f aca="false">E162/(C162+E162)</f>
        <v>0.0174525299983779</v>
      </c>
    </row>
    <row collapsed="false" customFormat="false" customHeight="false" hidden="false" ht="12.75" outlineLevel="0" r="163">
      <c r="A163" s="13" t="s">
        <v>174</v>
      </c>
      <c r="B163" s="14" t="n">
        <v>108903</v>
      </c>
      <c r="C163" s="14" t="n">
        <v>1558903</v>
      </c>
      <c r="D163" s="14" t="n">
        <v>0</v>
      </c>
      <c r="E163" s="14" t="n">
        <v>44361.1</v>
      </c>
      <c r="F163" s="15" t="n">
        <v>1303</v>
      </c>
      <c r="G163" s="16" t="n">
        <f aca="false">C163/F163</f>
        <v>1196.39524174981</v>
      </c>
      <c r="H163" s="16" t="n">
        <f aca="false">E163/F163</f>
        <v>34.0453568687644</v>
      </c>
      <c r="I163" s="17" t="n">
        <f aca="false">E163/(C163+E163)</f>
        <v>0.0276692405200116</v>
      </c>
    </row>
    <row collapsed="false" customFormat="false" customHeight="false" hidden="false" ht="12.75" outlineLevel="0" r="164">
      <c r="A164" s="13" t="s">
        <v>175</v>
      </c>
      <c r="B164" s="14" t="n">
        <v>12162432</v>
      </c>
      <c r="C164" s="14" t="n">
        <v>6522748</v>
      </c>
      <c r="D164" s="14" t="n">
        <v>329190.5</v>
      </c>
      <c r="E164" s="14" t="n">
        <v>194302.3</v>
      </c>
      <c r="F164" s="15" t="n">
        <v>1021</v>
      </c>
      <c r="G164" s="16" t="n">
        <f aca="false">C164/F164</f>
        <v>6388.58765915769</v>
      </c>
      <c r="H164" s="16" t="n">
        <f aca="false">E164/F164</f>
        <v>190.305876591577</v>
      </c>
      <c r="I164" s="17" t="n">
        <f aca="false">E164/(C164+E164)</f>
        <v>0.0289267299367998</v>
      </c>
    </row>
    <row collapsed="false" customFormat="false" customHeight="false" hidden="false" ht="12.75" outlineLevel="0" r="165">
      <c r="A165" s="13" t="s">
        <v>176</v>
      </c>
      <c r="B165" s="14" t="n">
        <v>5460624</v>
      </c>
      <c r="C165" s="14" t="n">
        <v>13471932</v>
      </c>
      <c r="D165" s="14" t="n">
        <v>57684.2</v>
      </c>
      <c r="E165" s="14" t="n">
        <v>401917.7</v>
      </c>
      <c r="F165" s="15" t="n">
        <v>1822</v>
      </c>
      <c r="G165" s="16" t="n">
        <f aca="false">C165/F165</f>
        <v>7394.03512623491</v>
      </c>
      <c r="H165" s="16" t="n">
        <f aca="false">E165/F165</f>
        <v>220.591492864984</v>
      </c>
      <c r="I165" s="17" t="n">
        <f aca="false">E165/(C165+E165)</f>
        <v>0.0289694431387706</v>
      </c>
    </row>
    <row collapsed="false" customFormat="false" customHeight="false" hidden="false" ht="12.75" outlineLevel="0" r="166">
      <c r="A166" s="13" t="s">
        <v>177</v>
      </c>
      <c r="B166" s="14" t="n">
        <v>767413</v>
      </c>
      <c r="C166" s="14" t="n">
        <v>1767126</v>
      </c>
      <c r="D166" s="14" t="n">
        <v>38629.4</v>
      </c>
      <c r="E166" s="14" t="n">
        <v>66402.4</v>
      </c>
      <c r="F166" s="15" t="n">
        <v>292</v>
      </c>
      <c r="G166" s="16" t="n">
        <f aca="false">C166/F166</f>
        <v>6051.80136986301</v>
      </c>
      <c r="H166" s="16" t="n">
        <f aca="false">E166/F166</f>
        <v>227.405479452055</v>
      </c>
      <c r="I166" s="17" t="n">
        <f aca="false">E166/(C166+E166)</f>
        <v>0.036215637565254</v>
      </c>
    </row>
    <row collapsed="false" customFormat="false" customHeight="false" hidden="false" ht="12.75" outlineLevel="0" r="167">
      <c r="A167" s="13" t="s">
        <v>178</v>
      </c>
      <c r="B167" s="14" t="n">
        <v>1800025</v>
      </c>
      <c r="C167" s="14" t="n">
        <v>4310292</v>
      </c>
      <c r="D167" s="14" t="n">
        <v>1752.2</v>
      </c>
      <c r="E167" s="14" t="n">
        <v>58156.6</v>
      </c>
      <c r="F167" s="15" t="n">
        <v>741</v>
      </c>
      <c r="G167" s="16" t="n">
        <f aca="false">C167/F167</f>
        <v>5816.85829959514</v>
      </c>
      <c r="H167" s="16" t="n">
        <f aca="false">E167/F167</f>
        <v>78.4839406207827</v>
      </c>
      <c r="I167" s="17" t="n">
        <f aca="false">E167/(C167+E167)</f>
        <v>0.0133128726752101</v>
      </c>
    </row>
    <row collapsed="false" customFormat="false" customHeight="false" hidden="false" ht="12.75" outlineLevel="0" r="168">
      <c r="A168" s="13" t="s">
        <v>179</v>
      </c>
      <c r="B168" s="14" t="n">
        <v>18956867</v>
      </c>
      <c r="C168" s="14" t="n">
        <v>16112589</v>
      </c>
      <c r="D168" s="14" t="n">
        <v>284399.4</v>
      </c>
      <c r="E168" s="14" t="n">
        <v>209462.8</v>
      </c>
      <c r="F168" s="15" t="n">
        <v>2341</v>
      </c>
      <c r="G168" s="16" t="n">
        <f aca="false">C168/F168</f>
        <v>6882.78043571123</v>
      </c>
      <c r="H168" s="16" t="n">
        <f aca="false">E168/F168</f>
        <v>89.4757795813755</v>
      </c>
      <c r="I168" s="17" t="n">
        <f aca="false">E168/(C168+E168)</f>
        <v>0.0128331169736883</v>
      </c>
    </row>
    <row collapsed="false" customFormat="false" customHeight="false" hidden="false" ht="12.75" outlineLevel="0" r="169">
      <c r="A169" s="13" t="s">
        <v>180</v>
      </c>
      <c r="B169" s="14" t="n">
        <v>390507</v>
      </c>
      <c r="C169" s="14" t="n">
        <v>1434517</v>
      </c>
      <c r="D169" s="14" t="n">
        <v>0</v>
      </c>
      <c r="E169" s="14" t="n">
        <v>55742.9</v>
      </c>
      <c r="F169" s="15" t="n">
        <v>239</v>
      </c>
      <c r="G169" s="16" t="n">
        <f aca="false">C169/F169</f>
        <v>6002.16317991632</v>
      </c>
      <c r="H169" s="16" t="n">
        <f aca="false">E169/F169</f>
        <v>233.233891213389</v>
      </c>
      <c r="I169" s="17" t="n">
        <f aca="false">E169/(C169+E169)</f>
        <v>0.0374048177770871</v>
      </c>
    </row>
    <row collapsed="false" customFormat="false" customHeight="false" hidden="false" ht="12.75" outlineLevel="0" r="170">
      <c r="A170" s="13" t="s">
        <v>181</v>
      </c>
      <c r="B170" s="14" t="n">
        <v>8778236</v>
      </c>
      <c r="C170" s="14" t="n">
        <v>8699994</v>
      </c>
      <c r="D170" s="14" t="n">
        <v>82349.7</v>
      </c>
      <c r="E170" s="14" t="n">
        <v>107631.3</v>
      </c>
      <c r="F170" s="15" t="n">
        <v>1345</v>
      </c>
      <c r="G170" s="16" t="n">
        <f aca="false">C170/F170</f>
        <v>6468.39702602231</v>
      </c>
      <c r="H170" s="16" t="n">
        <f aca="false">E170/F170</f>
        <v>80.0232713754647</v>
      </c>
      <c r="I170" s="17" t="n">
        <f aca="false">E170/(C170+E170)</f>
        <v>0.0122202405681359</v>
      </c>
    </row>
    <row collapsed="false" customFormat="false" customHeight="false" hidden="false" ht="12.75" outlineLevel="0" r="171">
      <c r="A171" s="13" t="s">
        <v>182</v>
      </c>
      <c r="B171" s="14" t="n">
        <v>453319</v>
      </c>
      <c r="C171" s="14" t="n">
        <v>3578486</v>
      </c>
      <c r="D171" s="14" t="n">
        <v>0</v>
      </c>
      <c r="E171" s="14" t="n">
        <v>29239.1</v>
      </c>
      <c r="F171" s="15" t="n">
        <v>424</v>
      </c>
      <c r="G171" s="16" t="n">
        <f aca="false">C171/F171</f>
        <v>8439.82547169811</v>
      </c>
      <c r="H171" s="16" t="n">
        <f aca="false">E171/F171</f>
        <v>68.960141509434</v>
      </c>
      <c r="I171" s="17" t="n">
        <f aca="false">E171/(C171+E171)</f>
        <v>0.00810458091721013</v>
      </c>
    </row>
    <row collapsed="false" customFormat="false" customHeight="false" hidden="false" ht="12.75" outlineLevel="0" r="172">
      <c r="A172" s="13" t="s">
        <v>183</v>
      </c>
      <c r="B172" s="14" t="n">
        <v>192062954</v>
      </c>
      <c r="C172" s="14" t="n">
        <v>63101654</v>
      </c>
      <c r="D172" s="14" t="n">
        <v>3696859.7</v>
      </c>
      <c r="E172" s="14" t="n">
        <v>1154642.4</v>
      </c>
      <c r="F172" s="15" t="n">
        <v>9048</v>
      </c>
      <c r="G172" s="16" t="n">
        <f aca="false">C172/F172</f>
        <v>6974.09969053935</v>
      </c>
      <c r="H172" s="16" t="n">
        <f aca="false">E172/F172</f>
        <v>127.61299734748</v>
      </c>
      <c r="I172" s="17" t="n">
        <f aca="false">E172/(C172+E172)</f>
        <v>0.0179693269716678</v>
      </c>
    </row>
    <row collapsed="false" customFormat="false" customHeight="false" hidden="false" ht="12.75" outlineLevel="0" r="173">
      <c r="A173" s="13" t="s">
        <v>184</v>
      </c>
      <c r="B173" s="14" t="n">
        <v>4754868</v>
      </c>
      <c r="C173" s="14" t="n">
        <v>1350729</v>
      </c>
      <c r="D173" s="14" t="n">
        <v>128173.5</v>
      </c>
      <c r="E173" s="14" t="n">
        <v>33463.9</v>
      </c>
      <c r="F173" s="15" t="n">
        <v>203</v>
      </c>
      <c r="G173" s="16" t="n">
        <f aca="false">C173/F173</f>
        <v>6653.83743842365</v>
      </c>
      <c r="H173" s="16" t="n">
        <f aca="false">E173/F173</f>
        <v>164.846798029557</v>
      </c>
      <c r="I173" s="17" t="n">
        <f aca="false">E173/(C173+E173)</f>
        <v>0.0241757489147647</v>
      </c>
    </row>
    <row collapsed="false" customFormat="false" customHeight="false" hidden="false" ht="12.75" outlineLevel="0" r="174">
      <c r="A174" s="13" t="s">
        <v>185</v>
      </c>
      <c r="B174" s="14" t="n">
        <v>1096973</v>
      </c>
      <c r="C174" s="14" t="n">
        <v>4191274</v>
      </c>
      <c r="D174" s="14" t="n">
        <v>48601.8</v>
      </c>
      <c r="E174" s="14" t="n">
        <v>27737.2</v>
      </c>
      <c r="F174" s="15" t="n">
        <v>586</v>
      </c>
      <c r="G174" s="16" t="n">
        <f aca="false">C174/F174</f>
        <v>7152.34470989761</v>
      </c>
      <c r="H174" s="16" t="n">
        <f aca="false">E174/F174</f>
        <v>47.3331058020478</v>
      </c>
      <c r="I174" s="17" t="n">
        <f aca="false">E174/(C174+E174)</f>
        <v>0.00657433665973676</v>
      </c>
    </row>
    <row collapsed="false" customFormat="false" customHeight="false" hidden="false" ht="12.75" outlineLevel="0" r="175">
      <c r="A175" s="13" t="s">
        <v>186</v>
      </c>
      <c r="B175" s="14" t="n">
        <v>1477901</v>
      </c>
      <c r="C175" s="14" t="n">
        <v>4615626</v>
      </c>
      <c r="D175" s="14" t="n">
        <v>305.4</v>
      </c>
      <c r="E175" s="14" t="n">
        <v>81542</v>
      </c>
      <c r="F175" s="15" t="n">
        <v>606</v>
      </c>
      <c r="G175" s="16" t="n">
        <f aca="false">C175/F175</f>
        <v>7616.54455445545</v>
      </c>
      <c r="H175" s="16" t="n">
        <f aca="false">E175/F175</f>
        <v>134.557755775578</v>
      </c>
      <c r="I175" s="17" t="n">
        <f aca="false">E175/(C175+E175)</f>
        <v>0.0173598219182282</v>
      </c>
    </row>
    <row collapsed="false" customFormat="false" customHeight="false" hidden="false" ht="12.75" outlineLevel="0" r="176">
      <c r="A176" s="13" t="s">
        <v>187</v>
      </c>
      <c r="B176" s="14" t="n">
        <v>33761</v>
      </c>
      <c r="C176" s="14" t="n">
        <v>650930</v>
      </c>
      <c r="D176" s="14" t="n">
        <v>0</v>
      </c>
      <c r="E176" s="14" t="n">
        <v>4241.8</v>
      </c>
      <c r="F176" s="15" t="n">
        <v>150</v>
      </c>
      <c r="G176" s="16" t="n">
        <f aca="false">C176/F176</f>
        <v>4339.53333333333</v>
      </c>
      <c r="H176" s="16" t="n">
        <f aca="false">E176/F176</f>
        <v>28.2786666666667</v>
      </c>
      <c r="I176" s="17" t="n">
        <f aca="false">E176/(C176+E176)</f>
        <v>0.00647433238121665</v>
      </c>
    </row>
    <row collapsed="false" customFormat="false" customHeight="false" hidden="false" ht="12.75" outlineLevel="0" r="177">
      <c r="A177" s="13" t="s">
        <v>188</v>
      </c>
      <c r="B177" s="14" t="n">
        <v>76119</v>
      </c>
      <c r="C177" s="14" t="n">
        <v>399505</v>
      </c>
      <c r="D177" s="14" t="n">
        <v>0</v>
      </c>
      <c r="E177" s="14" t="n">
        <v>6637</v>
      </c>
      <c r="F177" s="15" t="n">
        <v>71</v>
      </c>
      <c r="G177" s="16" t="n">
        <f aca="false">C177/F177</f>
        <v>5626.83098591549</v>
      </c>
      <c r="H177" s="16" t="n">
        <f aca="false">E177/F177</f>
        <v>93.4788732394366</v>
      </c>
      <c r="I177" s="17" t="n">
        <f aca="false">E177/(C177+E177)</f>
        <v>0.0163415751141226</v>
      </c>
    </row>
    <row collapsed="false" customFormat="false" customHeight="false" hidden="false" ht="12.75" outlineLevel="0" r="178">
      <c r="A178" s="13" t="s">
        <v>189</v>
      </c>
      <c r="B178" s="14" t="n">
        <v>5785597</v>
      </c>
      <c r="C178" s="14" t="n">
        <v>12845265</v>
      </c>
      <c r="D178" s="14" t="n">
        <v>70088.1</v>
      </c>
      <c r="E178" s="14" t="n">
        <v>465761.3</v>
      </c>
      <c r="F178" s="15" t="n">
        <v>1656</v>
      </c>
      <c r="G178" s="16" t="n">
        <f aca="false">C178/F178</f>
        <v>7756.80253623188</v>
      </c>
      <c r="H178" s="16" t="n">
        <f aca="false">E178/F178</f>
        <v>281.256823671498</v>
      </c>
      <c r="I178" s="17" t="n">
        <f aca="false">E178/(C178+E178)</f>
        <v>0.0349906377992807</v>
      </c>
    </row>
    <row collapsed="false" customFormat="false" customHeight="false" hidden="false" ht="12.75" outlineLevel="0" r="179">
      <c r="A179" s="13" t="s">
        <v>190</v>
      </c>
      <c r="B179" s="14" t="n">
        <v>1818414</v>
      </c>
      <c r="C179" s="14" t="n">
        <v>4622025</v>
      </c>
      <c r="D179" s="14" t="n">
        <v>57499.9</v>
      </c>
      <c r="E179" s="14" t="n">
        <v>54013.2</v>
      </c>
      <c r="F179" s="15" t="n">
        <v>655</v>
      </c>
      <c r="G179" s="16" t="n">
        <f aca="false">C179/F179</f>
        <v>7056.52671755725</v>
      </c>
      <c r="H179" s="16" t="n">
        <f aca="false">E179/F179</f>
        <v>82.4629007633588</v>
      </c>
      <c r="I179" s="17" t="n">
        <f aca="false">E179/(C179+E179)</f>
        <v>0.01155106046824</v>
      </c>
    </row>
    <row collapsed="false" customFormat="false" customHeight="false" hidden="false" ht="12.75" outlineLevel="0" r="180">
      <c r="A180" s="13" t="s">
        <v>191</v>
      </c>
      <c r="B180" s="14" t="n">
        <v>313166</v>
      </c>
      <c r="C180" s="14" t="n">
        <v>2099176</v>
      </c>
      <c r="D180" s="14" t="n">
        <v>906.2</v>
      </c>
      <c r="E180" s="14" t="n">
        <v>25205.2</v>
      </c>
      <c r="F180" s="15" t="n">
        <v>319</v>
      </c>
      <c r="G180" s="16" t="n">
        <f aca="false">C180/F180</f>
        <v>6580.48902821317</v>
      </c>
      <c r="H180" s="16" t="n">
        <f aca="false">E180/F180</f>
        <v>79.0131661442006</v>
      </c>
      <c r="I180" s="17" t="n">
        <f aca="false">E180/(C180+E180)</f>
        <v>0.0118647255963289</v>
      </c>
    </row>
    <row collapsed="false" customFormat="false" customHeight="false" hidden="false" ht="12.75" outlineLevel="0" r="181">
      <c r="A181" s="13" t="s">
        <v>192</v>
      </c>
      <c r="B181" s="14" t="n">
        <v>28976016</v>
      </c>
      <c r="C181" s="14" t="n">
        <v>25759841</v>
      </c>
      <c r="D181" s="14" t="n">
        <v>355781.1</v>
      </c>
      <c r="E181" s="14" t="n">
        <v>796180</v>
      </c>
      <c r="F181" s="15" t="n">
        <v>2764</v>
      </c>
      <c r="G181" s="16" t="n">
        <f aca="false">C181/F181</f>
        <v>9319.76881331404</v>
      </c>
      <c r="H181" s="16" t="n">
        <f aca="false">E181/F181</f>
        <v>288.053545586107</v>
      </c>
      <c r="I181" s="17" t="n">
        <f aca="false">E181/(C181+E181)</f>
        <v>0.0299811481546878</v>
      </c>
    </row>
    <row collapsed="false" customFormat="false" customHeight="false" hidden="false" ht="12.75" outlineLevel="0" r="182">
      <c r="A182" s="13" t="s">
        <v>193</v>
      </c>
      <c r="B182" s="14" t="n">
        <v>58670420</v>
      </c>
      <c r="C182" s="14" t="n">
        <v>6993916</v>
      </c>
      <c r="D182" s="14" t="n">
        <v>387952.7</v>
      </c>
      <c r="E182" s="14" t="n">
        <v>129678.9</v>
      </c>
      <c r="F182" s="15" t="n">
        <v>783</v>
      </c>
      <c r="G182" s="16" t="n">
        <f aca="false">C182/F182</f>
        <v>8932.20434227331</v>
      </c>
      <c r="H182" s="16" t="n">
        <f aca="false">E182/F182</f>
        <v>165.618007662835</v>
      </c>
      <c r="I182" s="17" t="n">
        <f aca="false">E182/(C182+E182)</f>
        <v>0.0182041373520552</v>
      </c>
    </row>
    <row collapsed="false" customFormat="false" customHeight="false" hidden="false" ht="12.75" outlineLevel="0" r="183">
      <c r="A183" s="13" t="s">
        <v>194</v>
      </c>
      <c r="B183" s="14" t="n">
        <v>2553548</v>
      </c>
      <c r="C183" s="14" t="n">
        <v>5642473</v>
      </c>
      <c r="D183" s="14" t="n">
        <v>290030.1</v>
      </c>
      <c r="E183" s="14" t="n">
        <v>104057.3</v>
      </c>
      <c r="F183" s="15" t="n">
        <v>600</v>
      </c>
      <c r="G183" s="16" t="n">
        <f aca="false">C183/F183</f>
        <v>9404.12166666667</v>
      </c>
      <c r="H183" s="16" t="n">
        <f aca="false">E183/F183</f>
        <v>173.428833333333</v>
      </c>
      <c r="I183" s="17" t="n">
        <f aca="false">E183/(C183+E183)</f>
        <v>0.0181078484872863</v>
      </c>
    </row>
    <row collapsed="false" customFormat="false" customHeight="false" hidden="false" ht="12.75" outlineLevel="0" r="184">
      <c r="A184" s="13" t="s">
        <v>195</v>
      </c>
      <c r="B184" s="14" t="n">
        <v>543178</v>
      </c>
      <c r="C184" s="14" t="n">
        <v>4142397</v>
      </c>
      <c r="D184" s="14" t="n">
        <v>1607.3</v>
      </c>
      <c r="E184" s="14" t="n">
        <v>74350.5</v>
      </c>
      <c r="F184" s="15" t="n">
        <v>540</v>
      </c>
      <c r="G184" s="16" t="n">
        <f aca="false">C184/F184</f>
        <v>7671.10555555556</v>
      </c>
      <c r="H184" s="16" t="n">
        <f aca="false">E184/F184</f>
        <v>137.686111111111</v>
      </c>
      <c r="I184" s="17" t="n">
        <f aca="false">E184/(C184+E184)</f>
        <v>0.017632191635852</v>
      </c>
    </row>
    <row collapsed="false" customFormat="false" customHeight="false" hidden="false" ht="12.75" outlineLevel="0" r="185">
      <c r="A185" s="13" t="s">
        <v>196</v>
      </c>
      <c r="B185" s="14" t="n">
        <v>0</v>
      </c>
      <c r="C185" s="14" t="n">
        <v>2442</v>
      </c>
      <c r="D185" s="14" t="n">
        <v>0</v>
      </c>
      <c r="E185" s="14"/>
      <c r="F185" s="15" t="n">
        <v>2</v>
      </c>
      <c r="G185" s="16" t="n">
        <f aca="false">C185/F185</f>
        <v>1221</v>
      </c>
      <c r="H185" s="16" t="n">
        <f aca="false">E185/F185</f>
        <v>0</v>
      </c>
      <c r="I185" s="17" t="n">
        <f aca="false">E185/(C185+E185)</f>
        <v>0</v>
      </c>
    </row>
    <row collapsed="false" customFormat="false" customHeight="false" hidden="false" ht="12.75" outlineLevel="0" r="186">
      <c r="A186" s="13" t="s">
        <v>197</v>
      </c>
      <c r="B186" s="14" t="n">
        <v>182494485</v>
      </c>
      <c r="C186" s="14" t="n">
        <v>52207291</v>
      </c>
      <c r="D186" s="14" t="n">
        <v>2677895.1</v>
      </c>
      <c r="E186" s="14" t="n">
        <v>1896720.1</v>
      </c>
      <c r="F186" s="15" t="n">
        <v>7681</v>
      </c>
      <c r="G186" s="16" t="n">
        <f aca="false">C186/F186</f>
        <v>6796.9393308163</v>
      </c>
      <c r="H186" s="16" t="n">
        <f aca="false">E186/F186</f>
        <v>246.93660981643</v>
      </c>
      <c r="I186" s="17" t="n">
        <f aca="false">E186/(C186+E186)</f>
        <v>0.0350569220550822</v>
      </c>
    </row>
    <row collapsed="false" customFormat="false" customHeight="false" hidden="false" ht="12.75" outlineLevel="0" r="187">
      <c r="A187" s="13" t="s">
        <v>198</v>
      </c>
      <c r="B187" s="14" t="n">
        <v>2584343</v>
      </c>
      <c r="C187" s="14" t="n">
        <v>6673464</v>
      </c>
      <c r="D187" s="14" t="n">
        <v>6300</v>
      </c>
      <c r="E187" s="14" t="n">
        <v>103890.8</v>
      </c>
      <c r="F187" s="15" t="n">
        <v>1028</v>
      </c>
      <c r="G187" s="16" t="n">
        <f aca="false">C187/F187</f>
        <v>6491.69649805447</v>
      </c>
      <c r="H187" s="16" t="n">
        <f aca="false">E187/F187</f>
        <v>101.061089494163</v>
      </c>
      <c r="I187" s="17" t="n">
        <f aca="false">E187/(C187+E187)</f>
        <v>0.0153291074564962</v>
      </c>
    </row>
    <row collapsed="false" customFormat="false" customHeight="false" hidden="false" ht="12.75" outlineLevel="0" r="188">
      <c r="A188" s="13" t="s">
        <v>199</v>
      </c>
      <c r="B188" s="14" t="n">
        <v>44268407</v>
      </c>
      <c r="C188" s="14" t="n">
        <v>28720608</v>
      </c>
      <c r="D188" s="14" t="n">
        <v>1031776</v>
      </c>
      <c r="E188" s="14" t="n">
        <v>396377</v>
      </c>
      <c r="F188" s="15" t="n">
        <v>4159</v>
      </c>
      <c r="G188" s="16" t="n">
        <f aca="false">C188/F188</f>
        <v>6905.6523202693</v>
      </c>
      <c r="H188" s="16" t="n">
        <f aca="false">E188/F188</f>
        <v>95.3058427506612</v>
      </c>
      <c r="I188" s="17" t="n">
        <f aca="false">E188/(C188+E188)</f>
        <v>0.0136132570044598</v>
      </c>
    </row>
    <row collapsed="false" customFormat="false" customHeight="false" hidden="false" ht="12.75" outlineLevel="0" r="189">
      <c r="A189" s="13" t="s">
        <v>200</v>
      </c>
      <c r="B189" s="14" t="n">
        <v>117360396</v>
      </c>
      <c r="C189" s="14" t="n">
        <v>38315976</v>
      </c>
      <c r="D189" s="14" t="n">
        <v>876412.4</v>
      </c>
      <c r="E189" s="14" t="n">
        <v>2459080.6</v>
      </c>
      <c r="F189" s="15" t="n">
        <v>5643</v>
      </c>
      <c r="G189" s="16" t="n">
        <f aca="false">C189/F189</f>
        <v>6790.00106326422</v>
      </c>
      <c r="H189" s="16" t="n">
        <f aca="false">E189/F189</f>
        <v>435.775403154351</v>
      </c>
      <c r="I189" s="17" t="n">
        <f aca="false">E189/(C189+E189)</f>
        <v>0.0603084533793143</v>
      </c>
    </row>
    <row collapsed="false" customFormat="false" customHeight="false" hidden="false" ht="12.75" outlineLevel="0" r="190">
      <c r="A190" s="13" t="s">
        <v>201</v>
      </c>
      <c r="B190" s="14" t="n">
        <v>497010</v>
      </c>
      <c r="C190" s="14" t="n">
        <v>2153538</v>
      </c>
      <c r="D190" s="14" t="n">
        <v>124411.1</v>
      </c>
      <c r="E190" s="14" t="n">
        <v>28931.9</v>
      </c>
      <c r="F190" s="15" t="n">
        <v>297</v>
      </c>
      <c r="G190" s="16" t="n">
        <f aca="false">C190/F190</f>
        <v>7250.9696969697</v>
      </c>
      <c r="H190" s="16" t="n">
        <f aca="false">E190/F190</f>
        <v>97.4138047138047</v>
      </c>
      <c r="I190" s="17" t="n">
        <f aca="false">E190/(C190+E190)</f>
        <v>0.013256494396555</v>
      </c>
    </row>
    <row collapsed="false" customFormat="false" customHeight="false" hidden="false" ht="12.75" outlineLevel="0" r="191">
      <c r="A191" s="13" t="s">
        <v>202</v>
      </c>
      <c r="B191" s="14" t="n">
        <v>64862334</v>
      </c>
      <c r="C191" s="14" t="n">
        <v>23413783</v>
      </c>
      <c r="D191" s="14" t="n">
        <v>435042.7</v>
      </c>
      <c r="E191" s="14" t="n">
        <v>731348.8</v>
      </c>
      <c r="F191" s="15" t="n">
        <v>3668</v>
      </c>
      <c r="G191" s="16" t="n">
        <f aca="false">C191/F191</f>
        <v>6383.25599781898</v>
      </c>
      <c r="H191" s="16" t="n">
        <f aca="false">E191/F191</f>
        <v>199.386259541985</v>
      </c>
      <c r="I191" s="17" t="n">
        <f aca="false">E191/(C191+E191)</f>
        <v>0.0302897000545675</v>
      </c>
    </row>
    <row collapsed="false" customFormat="false" customHeight="false" hidden="false" ht="12.75" outlineLevel="0" r="192">
      <c r="A192" s="13" t="s">
        <v>203</v>
      </c>
      <c r="B192" s="14" t="n">
        <v>1045631</v>
      </c>
      <c r="C192" s="14" t="n">
        <v>2998872</v>
      </c>
      <c r="D192" s="14" t="n">
        <v>0</v>
      </c>
      <c r="E192" s="14" t="n">
        <v>847.5</v>
      </c>
      <c r="F192" s="15" t="n">
        <v>52</v>
      </c>
      <c r="G192" s="16" t="n">
        <f aca="false">C192/F192</f>
        <v>57670.6153846154</v>
      </c>
      <c r="H192" s="16" t="n">
        <f aca="false">E192/F192</f>
        <v>16.2980769230769</v>
      </c>
      <c r="I192" s="17" t="n">
        <f aca="false">E192/(C192+E192)</f>
        <v>0.000282526416219917</v>
      </c>
    </row>
    <row collapsed="false" customFormat="false" customHeight="false" hidden="false" ht="12.75" outlineLevel="0" r="193">
      <c r="A193" s="13" t="s">
        <v>204</v>
      </c>
      <c r="B193" s="14" t="n">
        <v>0</v>
      </c>
      <c r="C193" s="14" t="n">
        <v>136433</v>
      </c>
      <c r="D193" s="14" t="n">
        <v>0</v>
      </c>
      <c r="E193" s="14" t="n">
        <v>239.1</v>
      </c>
      <c r="F193" s="15" t="n">
        <v>20</v>
      </c>
      <c r="G193" s="16" t="n">
        <f aca="false">C193/F193</f>
        <v>6821.65</v>
      </c>
      <c r="H193" s="16" t="n">
        <f aca="false">E193/F193</f>
        <v>11.955</v>
      </c>
      <c r="I193" s="17" t="n">
        <f aca="false">E193/(C193+E193)</f>
        <v>0.00174944264410951</v>
      </c>
    </row>
    <row collapsed="false" customFormat="false" customHeight="false" hidden="false" ht="12.75" outlineLevel="0" r="194">
      <c r="A194" s="13" t="s">
        <v>205</v>
      </c>
      <c r="B194" s="14" t="n">
        <v>699622</v>
      </c>
      <c r="C194" s="14" t="n">
        <v>6028976</v>
      </c>
      <c r="D194" s="14" t="n">
        <v>1006.8</v>
      </c>
      <c r="E194" s="14" t="n">
        <v>103458.3</v>
      </c>
      <c r="F194" s="15" t="n">
        <v>786</v>
      </c>
      <c r="G194" s="16" t="n">
        <f aca="false">C194/F194</f>
        <v>7670.45292620865</v>
      </c>
      <c r="H194" s="16" t="n">
        <f aca="false">E194/F194</f>
        <v>131.626335877863</v>
      </c>
      <c r="I194" s="17" t="n">
        <f aca="false">E194/(C194+E194)</f>
        <v>0.0168706740160266</v>
      </c>
    </row>
    <row collapsed="false" customFormat="false" customHeight="false" hidden="false" ht="12.75" outlineLevel="0" r="195">
      <c r="A195" s="13" t="s">
        <v>206</v>
      </c>
      <c r="B195" s="14" t="n">
        <v>637403</v>
      </c>
      <c r="C195" s="14" t="n">
        <v>3230979</v>
      </c>
      <c r="D195" s="14" t="n">
        <v>0</v>
      </c>
      <c r="E195" s="14" t="n">
        <v>30684.3</v>
      </c>
      <c r="F195" s="15" t="n">
        <v>503</v>
      </c>
      <c r="G195" s="16" t="n">
        <f aca="false">C195/F195</f>
        <v>6423.41749502982</v>
      </c>
      <c r="H195" s="16" t="n">
        <f aca="false">E195/F195</f>
        <v>61.0025844930417</v>
      </c>
      <c r="I195" s="17" t="n">
        <f aca="false">E195/(C195+E195)</f>
        <v>0.0094075620864974</v>
      </c>
    </row>
    <row collapsed="false" customFormat="false" customHeight="false" hidden="false" ht="12.75" outlineLevel="0" r="196">
      <c r="A196" s="13" t="s">
        <v>207</v>
      </c>
      <c r="B196" s="14" t="n">
        <v>39629751</v>
      </c>
      <c r="C196" s="14" t="n">
        <v>24727636</v>
      </c>
      <c r="D196" s="14" t="n">
        <v>334742.8</v>
      </c>
      <c r="E196" s="14" t="n">
        <v>486860.5</v>
      </c>
      <c r="F196" s="15" t="n">
        <v>3702</v>
      </c>
      <c r="G196" s="16" t="n">
        <f aca="false">C196/F196</f>
        <v>6679.53430578066</v>
      </c>
      <c r="H196" s="16" t="n">
        <f aca="false">E196/F196</f>
        <v>131.512830902215</v>
      </c>
      <c r="I196" s="17" t="n">
        <f aca="false">E196/(C196+E196)</f>
        <v>0.0193087535973602</v>
      </c>
    </row>
    <row collapsed="false" customFormat="false" customHeight="false" hidden="false" ht="12.75" outlineLevel="0" r="197">
      <c r="A197" s="13" t="s">
        <v>208</v>
      </c>
      <c r="B197" s="14" t="n">
        <v>666400</v>
      </c>
      <c r="C197" s="14" t="n">
        <v>3415864</v>
      </c>
      <c r="D197" s="14" t="n">
        <v>9508.9</v>
      </c>
      <c r="E197" s="14" t="n">
        <v>39384.1</v>
      </c>
      <c r="F197" s="15" t="n">
        <v>532</v>
      </c>
      <c r="G197" s="16" t="n">
        <f aca="false">C197/F197</f>
        <v>6420.7969924812</v>
      </c>
      <c r="H197" s="16" t="n">
        <f aca="false">E197/F197</f>
        <v>74.0302631578947</v>
      </c>
      <c r="I197" s="17" t="n">
        <f aca="false">E197/(C197+E197)</f>
        <v>0.0113983421335215</v>
      </c>
    </row>
    <row collapsed="false" customFormat="false" customHeight="false" hidden="false" ht="12.75" outlineLevel="0" r="198">
      <c r="A198" s="13" t="s">
        <v>209</v>
      </c>
      <c r="B198" s="14" t="n">
        <v>24087040</v>
      </c>
      <c r="C198" s="14" t="n">
        <v>9898266</v>
      </c>
      <c r="D198" s="14" t="n">
        <v>62747</v>
      </c>
      <c r="E198" s="14" t="n">
        <v>5856.1</v>
      </c>
      <c r="F198" s="15" t="n">
        <v>1352</v>
      </c>
      <c r="G198" s="16" t="n">
        <f aca="false">C198/F198</f>
        <v>7321.20266272189</v>
      </c>
      <c r="H198" s="16" t="n">
        <f aca="false">E198/F198</f>
        <v>4.3314349112426</v>
      </c>
      <c r="I198" s="17" t="n">
        <f aca="false">E198/(C198+E198)</f>
        <v>0.000591279059453437</v>
      </c>
    </row>
    <row collapsed="false" customFormat="false" customHeight="false" hidden="false" ht="12.75" outlineLevel="0" r="199">
      <c r="A199" s="13" t="s">
        <v>210</v>
      </c>
      <c r="B199" s="14" t="n">
        <v>49090</v>
      </c>
      <c r="C199" s="14" t="n">
        <v>1137446</v>
      </c>
      <c r="D199" s="14" t="n">
        <v>15342.9</v>
      </c>
      <c r="E199" s="14" t="n">
        <v>43242.4</v>
      </c>
      <c r="F199" s="15" t="n">
        <v>205</v>
      </c>
      <c r="G199" s="16" t="n">
        <f aca="false">C199/F199</f>
        <v>5548.51707317073</v>
      </c>
      <c r="H199" s="16" t="n">
        <f aca="false">E199/F199</f>
        <v>210.938536585366</v>
      </c>
      <c r="I199" s="17" t="n">
        <f aca="false">E199/(C199+E199)</f>
        <v>0.0366247351968563</v>
      </c>
    </row>
    <row collapsed="false" customFormat="false" customHeight="false" hidden="false" ht="12.75" outlineLevel="0" r="200">
      <c r="A200" s="13" t="s">
        <v>211</v>
      </c>
      <c r="B200" s="14" t="n">
        <v>1031029</v>
      </c>
      <c r="C200" s="14" t="n">
        <v>3088040</v>
      </c>
      <c r="D200" s="14" t="n">
        <v>61248.2</v>
      </c>
      <c r="E200" s="14" t="n">
        <v>36105.2</v>
      </c>
      <c r="F200" s="15" t="n">
        <v>443</v>
      </c>
      <c r="G200" s="16" t="n">
        <f aca="false">C200/F200</f>
        <v>6970.74492099323</v>
      </c>
      <c r="H200" s="16" t="n">
        <f aca="false">E200/F200</f>
        <v>81.5015801354402</v>
      </c>
      <c r="I200" s="17" t="n">
        <f aca="false">E200/(C200+E200)</f>
        <v>0.01155682520774</v>
      </c>
    </row>
    <row collapsed="false" customFormat="false" customHeight="false" hidden="false" ht="12.75" outlineLevel="0" r="201">
      <c r="A201" s="13" t="s">
        <v>212</v>
      </c>
      <c r="B201" s="14" t="n">
        <v>15520949</v>
      </c>
      <c r="C201" s="14" t="n">
        <v>3017150</v>
      </c>
      <c r="D201" s="14" t="n">
        <v>995.6</v>
      </c>
      <c r="E201" s="14" t="n">
        <v>48749.1</v>
      </c>
      <c r="F201" s="15" t="n">
        <v>440</v>
      </c>
      <c r="G201" s="16" t="n">
        <f aca="false">C201/F201</f>
        <v>6857.15909090909</v>
      </c>
      <c r="H201" s="16" t="n">
        <f aca="false">E201/F201</f>
        <v>110.793409090909</v>
      </c>
      <c r="I201" s="17" t="n">
        <f aca="false">E201/(C201+E201)</f>
        <v>0.0159004254249594</v>
      </c>
    </row>
    <row collapsed="false" customFormat="false" customHeight="false" hidden="false" ht="12.75" outlineLevel="0" r="202">
      <c r="A202" s="13" t="s">
        <v>213</v>
      </c>
      <c r="B202" s="14" t="n">
        <v>26484533.5</v>
      </c>
      <c r="C202" s="14" t="n">
        <v>20560001</v>
      </c>
      <c r="D202" s="14" t="n">
        <v>239411.4</v>
      </c>
      <c r="E202" s="14" t="n">
        <v>718759.9</v>
      </c>
      <c r="F202" s="15" t="n">
        <v>2967</v>
      </c>
      <c r="G202" s="16" t="n">
        <f aca="false">C202/F202</f>
        <v>6929.55881361645</v>
      </c>
      <c r="H202" s="16" t="n">
        <f aca="false">E202/F202</f>
        <v>242.251398719245</v>
      </c>
      <c r="I202" s="17" t="n">
        <f aca="false">E202/(C202+E202)</f>
        <v>0.0337782779447463</v>
      </c>
    </row>
    <row collapsed="false" customFormat="false" customHeight="false" hidden="false" ht="12.75" outlineLevel="0" r="203">
      <c r="A203" s="13" t="s">
        <v>214</v>
      </c>
      <c r="B203" s="14" t="n">
        <v>3380668</v>
      </c>
      <c r="C203" s="14" t="n">
        <v>9230247</v>
      </c>
      <c r="D203" s="14" t="n">
        <v>20982.7</v>
      </c>
      <c r="E203" s="14" t="n">
        <v>76475.7</v>
      </c>
      <c r="F203" s="15" t="n">
        <v>1302</v>
      </c>
      <c r="G203" s="16" t="n">
        <f aca="false">C203/F203</f>
        <v>7089.28341013825</v>
      </c>
      <c r="H203" s="16" t="n">
        <f aca="false">E203/F203</f>
        <v>58.7370967741935</v>
      </c>
      <c r="I203" s="17" t="n">
        <f aca="false">E203/(C203+E203)</f>
        <v>0.00821725353437252</v>
      </c>
    </row>
    <row collapsed="false" customFormat="false" customHeight="false" hidden="false" ht="12.75" outlineLevel="0" r="204">
      <c r="A204" s="13" t="s">
        <v>215</v>
      </c>
      <c r="B204" s="14" t="n">
        <v>49242</v>
      </c>
      <c r="C204" s="14" t="n">
        <v>1247391</v>
      </c>
      <c r="D204" s="14" t="n">
        <v>0</v>
      </c>
      <c r="E204" s="14" t="n">
        <v>18813.8</v>
      </c>
      <c r="F204" s="15" t="n">
        <v>195</v>
      </c>
      <c r="G204" s="16" t="n">
        <f aca="false">C204/F204</f>
        <v>6396.87692307692</v>
      </c>
      <c r="H204" s="16" t="n">
        <f aca="false">E204/F204</f>
        <v>96.4810256410256</v>
      </c>
      <c r="I204" s="17" t="n">
        <f aca="false">E204/(C204+E204)</f>
        <v>0.0148584178483607</v>
      </c>
    </row>
    <row collapsed="false" customFormat="false" customHeight="false" hidden="false" ht="12.75" outlineLevel="0" r="205">
      <c r="A205" s="13" t="s">
        <v>216</v>
      </c>
      <c r="B205" s="14" t="n">
        <v>125367</v>
      </c>
      <c r="C205" s="14" t="n">
        <v>2035047</v>
      </c>
      <c r="D205" s="14" t="n">
        <v>177.6</v>
      </c>
      <c r="E205" s="14" t="n">
        <v>54270.1</v>
      </c>
      <c r="F205" s="15" t="n">
        <v>359</v>
      </c>
      <c r="G205" s="16" t="n">
        <f aca="false">C205/F205</f>
        <v>5668.65459610028</v>
      </c>
      <c r="H205" s="16" t="n">
        <f aca="false">E205/F205</f>
        <v>151.170194986072</v>
      </c>
      <c r="I205" s="17" t="n">
        <f aca="false">E205/(C205+E205)</f>
        <v>0.0259750422757752</v>
      </c>
    </row>
    <row collapsed="false" customFormat="false" customHeight="false" hidden="false" ht="12.75" outlineLevel="0" r="206">
      <c r="A206" s="13" t="s">
        <v>217</v>
      </c>
      <c r="B206" s="14" t="n">
        <v>3504960</v>
      </c>
      <c r="C206" s="14" t="n">
        <v>5155619</v>
      </c>
      <c r="D206" s="14" t="n">
        <v>134600.4</v>
      </c>
      <c r="E206" s="14" t="n">
        <v>103812.8</v>
      </c>
      <c r="F206" s="15" t="n">
        <v>792</v>
      </c>
      <c r="G206" s="16" t="n">
        <f aca="false">C206/F206</f>
        <v>6509.61994949495</v>
      </c>
      <c r="H206" s="16" t="n">
        <f aca="false">E206/F206</f>
        <v>131.076767676768</v>
      </c>
      <c r="I206" s="17" t="n">
        <f aca="false">E206/(C206+E206)</f>
        <v>0.0197384059624083</v>
      </c>
    </row>
    <row collapsed="false" customFormat="false" customHeight="false" hidden="false" ht="12.75" outlineLevel="0" r="207">
      <c r="A207" s="13" t="s">
        <v>218</v>
      </c>
      <c r="B207" s="14" t="n">
        <v>3183882</v>
      </c>
      <c r="C207" s="14" t="n">
        <v>5147044</v>
      </c>
      <c r="D207" s="14" t="n">
        <v>42688.7</v>
      </c>
      <c r="E207" s="14" t="n">
        <v>161070.1</v>
      </c>
      <c r="F207" s="15" t="n">
        <v>799</v>
      </c>
      <c r="G207" s="16" t="n">
        <f aca="false">C207/F207</f>
        <v>6441.85732165207</v>
      </c>
      <c r="H207" s="16" t="n">
        <f aca="false">E207/F207</f>
        <v>201.589612015019</v>
      </c>
      <c r="I207" s="17" t="n">
        <f aca="false">E207/(C207+E207)</f>
        <v>0.0303441291889336</v>
      </c>
    </row>
    <row collapsed="false" customFormat="false" customHeight="false" hidden="false" ht="12.75" outlineLevel="0" r="208">
      <c r="A208" s="13" t="s">
        <v>219</v>
      </c>
      <c r="B208" s="14" t="n">
        <v>818320</v>
      </c>
      <c r="C208" s="14" t="n">
        <v>3782793</v>
      </c>
      <c r="D208" s="14" t="n">
        <v>1637.4</v>
      </c>
      <c r="E208" s="14" t="n">
        <v>49076.3</v>
      </c>
      <c r="F208" s="15" t="n">
        <v>588</v>
      </c>
      <c r="G208" s="16" t="n">
        <f aca="false">C208/F208</f>
        <v>6433.32142857143</v>
      </c>
      <c r="H208" s="16" t="n">
        <f aca="false">E208/F208</f>
        <v>83.4630952380953</v>
      </c>
      <c r="I208" s="17" t="n">
        <f aca="false">E208/(C208+E208)</f>
        <v>0.0128074044696671</v>
      </c>
    </row>
    <row collapsed="false" customFormat="false" customHeight="false" hidden="false" ht="12.75" outlineLevel="0" r="209">
      <c r="A209" s="13" t="s">
        <v>220</v>
      </c>
      <c r="B209" s="14" t="n">
        <v>1221673</v>
      </c>
      <c r="C209" s="14" t="n">
        <v>10041335</v>
      </c>
      <c r="D209" s="14" t="n">
        <v>633.8</v>
      </c>
      <c r="E209" s="14" t="n">
        <v>320161.5</v>
      </c>
      <c r="F209" s="15" t="n">
        <v>1239</v>
      </c>
      <c r="G209" s="16" t="n">
        <f aca="false">C209/F209</f>
        <v>8104.38660209847</v>
      </c>
      <c r="H209" s="16" t="n">
        <f aca="false">E209/F209</f>
        <v>258.403147699758</v>
      </c>
      <c r="I209" s="17" t="n">
        <f aca="false">E209/(C209+E209)</f>
        <v>0.0308991563139552</v>
      </c>
    </row>
    <row collapsed="false" customFormat="false" customHeight="false" hidden="false" ht="12.75" outlineLevel="0" r="210">
      <c r="A210" s="13" t="s">
        <v>221</v>
      </c>
      <c r="B210" s="14" t="n">
        <v>17525503</v>
      </c>
      <c r="C210" s="14" t="n">
        <v>10563125</v>
      </c>
      <c r="D210" s="14" t="n">
        <v>97972.3</v>
      </c>
      <c r="E210" s="14" t="n">
        <v>431993.2</v>
      </c>
      <c r="F210" s="15" t="n">
        <v>1640</v>
      </c>
      <c r="G210" s="16" t="n">
        <f aca="false">C210/F210</f>
        <v>6440.92987804878</v>
      </c>
      <c r="H210" s="16" t="n">
        <f aca="false">E210/F210</f>
        <v>263.410487804878</v>
      </c>
      <c r="I210" s="17" t="n">
        <f aca="false">E210/(C210+E210)</f>
        <v>0.0392895457913313</v>
      </c>
    </row>
    <row collapsed="false" customFormat="false" customHeight="false" hidden="false" ht="12.75" outlineLevel="0" r="211">
      <c r="A211" s="13" t="s">
        <v>222</v>
      </c>
      <c r="B211" s="14" t="n">
        <v>10855166</v>
      </c>
      <c r="C211" s="14" t="n">
        <v>8233883</v>
      </c>
      <c r="D211" s="14" t="n">
        <v>6468.1</v>
      </c>
      <c r="E211" s="14" t="n">
        <v>111119</v>
      </c>
      <c r="F211" s="15" t="n">
        <v>861</v>
      </c>
      <c r="G211" s="16" t="n">
        <f aca="false">C211/F211</f>
        <v>9563.16260162602</v>
      </c>
      <c r="H211" s="16" t="n">
        <f aca="false">E211/F211</f>
        <v>129.058072009292</v>
      </c>
      <c r="I211" s="17" t="n">
        <f aca="false">E211/(C211+E211)</f>
        <v>0.0133156349153661</v>
      </c>
    </row>
    <row collapsed="false" customFormat="false" customHeight="false" hidden="false" ht="12.75" outlineLevel="0" r="212">
      <c r="A212" s="13" t="s">
        <v>223</v>
      </c>
      <c r="B212" s="14" t="n">
        <v>289633</v>
      </c>
      <c r="C212" s="14" t="n">
        <v>1719562</v>
      </c>
      <c r="D212" s="14" t="n">
        <v>615.5</v>
      </c>
      <c r="E212" s="14" t="n">
        <v>28220.8</v>
      </c>
      <c r="F212" s="15" t="n">
        <v>302</v>
      </c>
      <c r="G212" s="16" t="n">
        <f aca="false">C212/F212</f>
        <v>5693.91390728477</v>
      </c>
      <c r="H212" s="16" t="n">
        <f aca="false">E212/F212</f>
        <v>93.4463576158941</v>
      </c>
      <c r="I212" s="17" t="n">
        <f aca="false">E212/(C212+E212)</f>
        <v>0.0161466287458602</v>
      </c>
    </row>
    <row collapsed="false" customFormat="false" customHeight="false" hidden="false" ht="12.75" outlineLevel="0" r="213">
      <c r="A213" s="13" t="s">
        <v>224</v>
      </c>
      <c r="B213" s="14" t="n">
        <v>15922</v>
      </c>
      <c r="C213" s="14" t="n">
        <v>221007</v>
      </c>
      <c r="D213" s="14" t="n">
        <v>0</v>
      </c>
      <c r="E213" s="14" t="n">
        <v>2316.7</v>
      </c>
      <c r="F213" s="15" t="n">
        <v>65</v>
      </c>
      <c r="G213" s="16" t="n">
        <f aca="false">C213/F213</f>
        <v>3400.10769230769</v>
      </c>
      <c r="H213" s="16" t="n">
        <f aca="false">E213/F213</f>
        <v>35.6415384615385</v>
      </c>
      <c r="I213" s="17" t="n">
        <f aca="false">E213/(C213+E213)</f>
        <v>0.0103737310460108</v>
      </c>
    </row>
    <row collapsed="false" customFormat="false" customHeight="false" hidden="false" ht="12.75" outlineLevel="0" r="214">
      <c r="A214" s="13" t="s">
        <v>225</v>
      </c>
      <c r="B214" s="14" t="n">
        <v>8012093</v>
      </c>
      <c r="C214" s="14" t="n">
        <v>8293108</v>
      </c>
      <c r="D214" s="14" t="n">
        <v>112360.4</v>
      </c>
      <c r="E214" s="14" t="n">
        <v>373790.3</v>
      </c>
      <c r="F214" s="15" t="n">
        <v>1160</v>
      </c>
      <c r="G214" s="16" t="n">
        <f aca="false">C214/F214</f>
        <v>7149.23103448276</v>
      </c>
      <c r="H214" s="16" t="n">
        <f aca="false">E214/F214</f>
        <v>322.233017241379</v>
      </c>
      <c r="I214" s="17" t="n">
        <f aca="false">E214/(C214+E214)</f>
        <v>0.04312849730797</v>
      </c>
    </row>
    <row collapsed="false" customFormat="false" customHeight="false" hidden="false" ht="12.75" outlineLevel="0" r="215">
      <c r="A215" s="13" t="s">
        <v>226</v>
      </c>
      <c r="B215" s="14" t="n">
        <v>5280</v>
      </c>
      <c r="C215" s="14" t="n">
        <v>86954</v>
      </c>
      <c r="D215" s="14" t="n">
        <v>0</v>
      </c>
      <c r="E215" s="14" t="n">
        <v>4321.8</v>
      </c>
      <c r="F215" s="15" t="n">
        <v>15</v>
      </c>
      <c r="G215" s="16" t="n">
        <f aca="false">C215/F215</f>
        <v>5796.93333333333</v>
      </c>
      <c r="H215" s="16" t="n">
        <f aca="false">E215/F215</f>
        <v>288.12</v>
      </c>
      <c r="I215" s="17" t="n">
        <f aca="false">E215/(C215+E215)</f>
        <v>0.0473488043928402</v>
      </c>
    </row>
    <row collapsed="false" customFormat="false" customHeight="false" hidden="false" ht="12.75" outlineLevel="0" r="216">
      <c r="A216" s="13" t="s">
        <v>227</v>
      </c>
      <c r="B216" s="14" t="n">
        <v>3534634</v>
      </c>
      <c r="C216" s="14" t="n">
        <v>8559213</v>
      </c>
      <c r="D216" s="14" t="n">
        <v>13000.6</v>
      </c>
      <c r="E216" s="14" t="n">
        <v>110868.6</v>
      </c>
      <c r="F216" s="15" t="n">
        <v>1142</v>
      </c>
      <c r="G216" s="16" t="n">
        <f aca="false">C216/F216</f>
        <v>7494.93257443082</v>
      </c>
      <c r="H216" s="16" t="n">
        <f aca="false">E216/F216</f>
        <v>97.0828371278459</v>
      </c>
      <c r="I216" s="17" t="n">
        <f aca="false">E216/(C216+E216)</f>
        <v>0.0127874921038805</v>
      </c>
    </row>
    <row collapsed="false" customFormat="false" customHeight="false" hidden="false" ht="12.75" outlineLevel="0" r="217">
      <c r="A217" s="13" t="s">
        <v>228</v>
      </c>
      <c r="B217" s="14" t="n">
        <v>53682</v>
      </c>
      <c r="C217" s="14" t="n">
        <v>1933970</v>
      </c>
      <c r="D217" s="14" t="n">
        <v>0</v>
      </c>
      <c r="E217" s="14" t="n">
        <v>25841.6</v>
      </c>
      <c r="F217" s="15" t="n">
        <v>197</v>
      </c>
      <c r="G217" s="16" t="n">
        <f aca="false">C217/F217</f>
        <v>9817.10659898477</v>
      </c>
      <c r="H217" s="16" t="n">
        <f aca="false">E217/F217</f>
        <v>131.175634517767</v>
      </c>
      <c r="I217" s="17" t="n">
        <f aca="false">E217/(C217+E217)</f>
        <v>0.0131857572431962</v>
      </c>
    </row>
    <row collapsed="false" customFormat="false" customHeight="false" hidden="false" ht="12.75" outlineLevel="0" r="218">
      <c r="A218" s="13" t="s">
        <v>229</v>
      </c>
      <c r="B218" s="14" t="n">
        <v>629727</v>
      </c>
      <c r="C218" s="14" t="n">
        <v>4960839</v>
      </c>
      <c r="D218" s="14" t="n">
        <v>0</v>
      </c>
      <c r="E218" s="14" t="n">
        <v>68387.7</v>
      </c>
      <c r="F218" s="15" t="n">
        <v>843</v>
      </c>
      <c r="G218" s="16" t="n">
        <f aca="false">C218/F218</f>
        <v>5884.74377224199</v>
      </c>
      <c r="H218" s="16" t="n">
        <f aca="false">E218/F218</f>
        <v>81.1241992882562</v>
      </c>
      <c r="I218" s="17" t="n">
        <f aca="false">E218/(C218+E218)</f>
        <v>0.0135980547466671</v>
      </c>
    </row>
    <row collapsed="false" customFormat="false" customHeight="false" hidden="false" ht="12.75" outlineLevel="0" r="219">
      <c r="A219" s="13" t="s">
        <v>230</v>
      </c>
      <c r="B219" s="14" t="n">
        <v>27592132</v>
      </c>
      <c r="C219" s="14" t="n">
        <v>19566638</v>
      </c>
      <c r="D219" s="14" t="n">
        <v>225278.2</v>
      </c>
      <c r="E219" s="14" t="n">
        <v>245302.1</v>
      </c>
      <c r="F219" s="15" t="n">
        <v>2216</v>
      </c>
      <c r="G219" s="16" t="n">
        <f aca="false">C219/F219</f>
        <v>8829.71028880866</v>
      </c>
      <c r="H219" s="16" t="n">
        <f aca="false">E219/F219</f>
        <v>110.695893501805</v>
      </c>
      <c r="I219" s="17" t="n">
        <f aca="false">E219/(C219+E219)</f>
        <v>0.0123815284501087</v>
      </c>
    </row>
    <row collapsed="false" customFormat="false" customHeight="false" hidden="false" ht="12.75" outlineLevel="0" r="220">
      <c r="A220" s="13" t="s">
        <v>231</v>
      </c>
      <c r="B220" s="14" t="n">
        <v>446970</v>
      </c>
      <c r="C220" s="14" t="n">
        <v>3243839</v>
      </c>
      <c r="D220" s="14" t="n">
        <v>246.2</v>
      </c>
      <c r="E220" s="14" t="n">
        <v>74968.1</v>
      </c>
      <c r="F220" s="15" t="n">
        <v>416</v>
      </c>
      <c r="G220" s="16" t="n">
        <f aca="false">C220/F220</f>
        <v>7797.68990384615</v>
      </c>
      <c r="H220" s="16" t="n">
        <f aca="false">E220/F220</f>
        <v>180.211778846154</v>
      </c>
      <c r="I220" s="17" t="n">
        <f aca="false">E220/(C220+E220)</f>
        <v>0.0225888693561009</v>
      </c>
    </row>
    <row collapsed="false" customFormat="false" customHeight="false" hidden="false" ht="12.75" outlineLevel="0" r="221">
      <c r="A221" s="13" t="s">
        <v>232</v>
      </c>
      <c r="B221" s="14" t="n">
        <v>36697739</v>
      </c>
      <c r="C221" s="14" t="n">
        <v>18558526</v>
      </c>
      <c r="D221" s="14" t="n">
        <v>868062.9</v>
      </c>
      <c r="E221" s="14" t="n">
        <v>703645.3</v>
      </c>
      <c r="F221" s="15" t="n">
        <v>2710</v>
      </c>
      <c r="G221" s="16" t="n">
        <f aca="false">C221/F221</f>
        <v>6848.16457564576</v>
      </c>
      <c r="H221" s="16" t="n">
        <f aca="false">E221/F221</f>
        <v>259.647712177122</v>
      </c>
      <c r="I221" s="17" t="n">
        <f aca="false">E221/(C221+E221)</f>
        <v>0.0365299056394541</v>
      </c>
    </row>
    <row collapsed="false" customFormat="false" customHeight="false" hidden="false" ht="12.75" outlineLevel="0" r="222">
      <c r="A222" s="13" t="s">
        <v>233</v>
      </c>
      <c r="B222" s="14" t="n">
        <v>1316553</v>
      </c>
      <c r="C222" s="14" t="n">
        <v>2174188</v>
      </c>
      <c r="D222" s="14" t="n">
        <v>0</v>
      </c>
      <c r="E222" s="14" t="n">
        <v>47554.5</v>
      </c>
      <c r="F222" s="15" t="n">
        <v>263</v>
      </c>
      <c r="G222" s="16" t="n">
        <f aca="false">C222/F222</f>
        <v>8266.87452471483</v>
      </c>
      <c r="H222" s="16" t="n">
        <f aca="false">E222/F222</f>
        <v>180.815589353612</v>
      </c>
      <c r="I222" s="17" t="n">
        <f aca="false">E222/(C222+E222)</f>
        <v>0.0214041456199357</v>
      </c>
    </row>
    <row collapsed="false" customFormat="false" customHeight="false" hidden="false" ht="12.75" outlineLevel="0" r="223">
      <c r="A223" s="13" t="s">
        <v>234</v>
      </c>
      <c r="B223" s="14" t="n">
        <v>283697</v>
      </c>
      <c r="C223" s="14" t="n">
        <v>2123848</v>
      </c>
      <c r="D223" s="14" t="n">
        <v>0</v>
      </c>
      <c r="E223" s="14" t="n">
        <v>48085.2</v>
      </c>
      <c r="F223" s="15" t="n">
        <v>326</v>
      </c>
      <c r="G223" s="16" t="n">
        <f aca="false">C223/F223</f>
        <v>6514.87116564417</v>
      </c>
      <c r="H223" s="16" t="n">
        <f aca="false">E223/F223</f>
        <v>147.500613496933</v>
      </c>
      <c r="I223" s="17" t="n">
        <f aca="false">E223/(C223+E223)</f>
        <v>0.0221393549304371</v>
      </c>
    </row>
    <row collapsed="false" customFormat="false" customHeight="false" hidden="false" ht="12.75" outlineLevel="0" r="224">
      <c r="A224" s="13" t="s">
        <v>235</v>
      </c>
      <c r="B224" s="14" t="n">
        <v>3104837</v>
      </c>
      <c r="C224" s="14" t="n">
        <v>10155791</v>
      </c>
      <c r="D224" s="14" t="n">
        <v>25310.4</v>
      </c>
      <c r="E224" s="14" t="n">
        <v>135457.2</v>
      </c>
      <c r="F224" s="15" t="n">
        <v>1392</v>
      </c>
      <c r="G224" s="16" t="n">
        <f aca="false">C224/F224</f>
        <v>7295.82686781609</v>
      </c>
      <c r="H224" s="16" t="n">
        <f aca="false">E224/F224</f>
        <v>97.3112068965517</v>
      </c>
      <c r="I224" s="17" t="n">
        <f aca="false">E224/(C224+E224)</f>
        <v>0.0131623683898713</v>
      </c>
    </row>
    <row collapsed="false" customFormat="false" customHeight="false" hidden="false" ht="12.75" outlineLevel="0" r="225">
      <c r="A225" s="13" t="s">
        <v>236</v>
      </c>
      <c r="B225" s="14" t="n">
        <v>650233</v>
      </c>
      <c r="C225" s="14" t="n">
        <v>4987696</v>
      </c>
      <c r="D225" s="14" t="n">
        <v>301.6</v>
      </c>
      <c r="E225" s="14" t="n">
        <v>40910.8</v>
      </c>
      <c r="F225" s="15" t="n">
        <v>827</v>
      </c>
      <c r="G225" s="16" t="n">
        <f aca="false">C225/F225</f>
        <v>6031.07134220073</v>
      </c>
      <c r="H225" s="16" t="n">
        <f aca="false">E225/F225</f>
        <v>49.4689238210399</v>
      </c>
      <c r="I225" s="17" t="n">
        <f aca="false">E225/(C225+E225)</f>
        <v>0.00813561322790241</v>
      </c>
    </row>
    <row collapsed="false" customFormat="false" customHeight="false" hidden="false" ht="12.75" outlineLevel="0" r="226">
      <c r="A226" s="13" t="s">
        <v>237</v>
      </c>
      <c r="B226" s="14" t="n">
        <v>421982</v>
      </c>
      <c r="C226" s="14" t="n">
        <v>2194422</v>
      </c>
      <c r="D226" s="14" t="n">
        <v>0</v>
      </c>
      <c r="E226" s="14" t="n">
        <v>17635.1</v>
      </c>
      <c r="F226" s="15" t="n">
        <v>335</v>
      </c>
      <c r="G226" s="16" t="n">
        <f aca="false">C226/F226</f>
        <v>6550.51343283582</v>
      </c>
      <c r="H226" s="16" t="n">
        <f aca="false">E226/F226</f>
        <v>52.6420895522388</v>
      </c>
      <c r="I226" s="17" t="n">
        <f aca="false">E226/(C226+E226)</f>
        <v>0.00797226256049177</v>
      </c>
    </row>
    <row collapsed="false" customFormat="false" customHeight="false" hidden="false" ht="12.75" outlineLevel="0" r="227">
      <c r="A227" s="13" t="s">
        <v>238</v>
      </c>
      <c r="B227" s="14" t="n">
        <v>39523</v>
      </c>
      <c r="C227" s="14" t="n">
        <v>613080</v>
      </c>
      <c r="D227" s="14" t="n">
        <v>151435.8</v>
      </c>
      <c r="E227" s="14" t="n">
        <v>44048.1</v>
      </c>
      <c r="F227" s="15" t="n">
        <v>64</v>
      </c>
      <c r="G227" s="16" t="n">
        <f aca="false">C227/F227</f>
        <v>9579.375</v>
      </c>
      <c r="H227" s="16" t="n">
        <f aca="false">E227/F227</f>
        <v>688.2515625</v>
      </c>
      <c r="I227" s="17" t="n">
        <f aca="false">E227/(C227+E227)</f>
        <v>0.0670312226794137</v>
      </c>
    </row>
    <row collapsed="false" customFormat="false" customHeight="false" hidden="false" ht="12.75" outlineLevel="0" r="228">
      <c r="A228" s="13" t="s">
        <v>239</v>
      </c>
      <c r="B228" s="14" t="n">
        <v>5564077</v>
      </c>
      <c r="C228" s="14" t="n">
        <v>7430782</v>
      </c>
      <c r="D228" s="14" t="n">
        <v>6264.3</v>
      </c>
      <c r="E228" s="14" t="n">
        <v>98833.2</v>
      </c>
      <c r="F228" s="15" t="n">
        <v>1072</v>
      </c>
      <c r="G228" s="16" t="n">
        <f aca="false">C228/F228</f>
        <v>6931.69962686567</v>
      </c>
      <c r="H228" s="16" t="n">
        <f aca="false">E228/F228</f>
        <v>92.1951492537314</v>
      </c>
      <c r="I228" s="17" t="n">
        <f aca="false">E228/(C228+E228)</f>
        <v>0.0131259297287861</v>
      </c>
    </row>
    <row collapsed="false" customFormat="false" customHeight="false" hidden="false" ht="12.75" outlineLevel="0" r="229">
      <c r="A229" s="13" t="s">
        <v>240</v>
      </c>
      <c r="B229" s="14" t="n">
        <v>3890242</v>
      </c>
      <c r="C229" s="14" t="n">
        <v>4961107</v>
      </c>
      <c r="D229" s="14" t="n">
        <v>2427.9</v>
      </c>
      <c r="E229" s="14" t="n">
        <v>94877.6</v>
      </c>
      <c r="F229" s="15" t="n">
        <v>676</v>
      </c>
      <c r="G229" s="16" t="n">
        <f aca="false">C229/F229</f>
        <v>7338.91568047337</v>
      </c>
      <c r="H229" s="16" t="n">
        <f aca="false">E229/F229</f>
        <v>140.351479289941</v>
      </c>
      <c r="I229" s="17" t="n">
        <f aca="false">E229/(C229+E229)</f>
        <v>0.0187654052585524</v>
      </c>
    </row>
    <row collapsed="false" customFormat="false" customHeight="false" hidden="false" ht="12.75" outlineLevel="0" r="230">
      <c r="A230" s="13" t="s">
        <v>241</v>
      </c>
      <c r="B230" s="14" t="n">
        <v>739962</v>
      </c>
      <c r="C230" s="14" t="n">
        <v>2106137</v>
      </c>
      <c r="D230" s="14" t="n">
        <v>5726.5</v>
      </c>
      <c r="E230" s="14" t="n">
        <v>34084.8</v>
      </c>
      <c r="F230" s="15" t="n">
        <v>319</v>
      </c>
      <c r="G230" s="16" t="n">
        <f aca="false">C230/F230</f>
        <v>6602.31034482759</v>
      </c>
      <c r="H230" s="16" t="n">
        <f aca="false">E230/F230</f>
        <v>106.848902821317</v>
      </c>
      <c r="I230" s="17" t="n">
        <f aca="false">E230/(C230+E230)</f>
        <v>0.0159258260055103</v>
      </c>
    </row>
    <row collapsed="false" customFormat="false" customHeight="false" hidden="false" ht="12.75" outlineLevel="0" r="231">
      <c r="A231" s="13" t="s">
        <v>242</v>
      </c>
      <c r="B231" s="14" t="n">
        <v>669327</v>
      </c>
      <c r="C231" s="14" t="n">
        <v>6625176</v>
      </c>
      <c r="D231" s="14" t="n">
        <v>1849.7</v>
      </c>
      <c r="E231" s="14" t="n">
        <v>154866.9</v>
      </c>
      <c r="F231" s="15" t="n">
        <v>815</v>
      </c>
      <c r="G231" s="16" t="n">
        <f aca="false">C231/F231</f>
        <v>8129.05030674847</v>
      </c>
      <c r="H231" s="16" t="n">
        <f aca="false">E231/F231</f>
        <v>190.020736196319</v>
      </c>
      <c r="I231" s="17" t="n">
        <f aca="false">E231/(C231+E231)</f>
        <v>0.0228415811351282</v>
      </c>
    </row>
    <row collapsed="false" customFormat="false" customHeight="false" hidden="false" ht="12.75" outlineLevel="0" r="232">
      <c r="A232" s="13" t="s">
        <v>243</v>
      </c>
      <c r="B232" s="14" t="n">
        <v>5631528</v>
      </c>
      <c r="C232" s="14" t="n">
        <v>10164773</v>
      </c>
      <c r="D232" s="14" t="n">
        <v>27287.1</v>
      </c>
      <c r="E232" s="14" t="n">
        <v>249140.3</v>
      </c>
      <c r="F232" s="15" t="n">
        <v>1292</v>
      </c>
      <c r="G232" s="16" t="n">
        <f aca="false">C232/F232</f>
        <v>7867.4713622291</v>
      </c>
      <c r="H232" s="16" t="n">
        <f aca="false">E232/F232</f>
        <v>192.833049535604</v>
      </c>
      <c r="I232" s="17" t="n">
        <f aca="false">E232/(C232+E232)</f>
        <v>0.0239237924133668</v>
      </c>
    </row>
    <row collapsed="false" customFormat="false" customHeight="false" hidden="false" ht="12.75" outlineLevel="0" r="233">
      <c r="A233" s="13" t="s">
        <v>244</v>
      </c>
      <c r="B233" s="14" t="n">
        <v>47140</v>
      </c>
      <c r="C233" s="14" t="n">
        <v>247459</v>
      </c>
      <c r="D233" s="14" t="n">
        <v>0</v>
      </c>
      <c r="E233" s="14"/>
      <c r="F233" s="15" t="n">
        <v>90</v>
      </c>
      <c r="G233" s="16" t="n">
        <f aca="false">C233/F233</f>
        <v>2749.54444444444</v>
      </c>
      <c r="H233" s="16" t="n">
        <f aca="false">E233/F233</f>
        <v>0</v>
      </c>
      <c r="I233" s="17" t="n">
        <f aca="false">E233/(C233+E233)</f>
        <v>0</v>
      </c>
    </row>
    <row collapsed="false" customFormat="false" customHeight="false" hidden="false" ht="12.75" outlineLevel="0" r="234">
      <c r="A234" s="13" t="s">
        <v>245</v>
      </c>
      <c r="B234" s="14" t="n">
        <v>1239881</v>
      </c>
      <c r="C234" s="14" t="n">
        <v>3771509</v>
      </c>
      <c r="D234" s="14" t="n">
        <v>5708.7</v>
      </c>
      <c r="E234" s="14" t="n">
        <v>50621.1</v>
      </c>
      <c r="F234" s="15" t="n">
        <v>557</v>
      </c>
      <c r="G234" s="16" t="n">
        <f aca="false">C234/F234</f>
        <v>6771.11131059246</v>
      </c>
      <c r="H234" s="16" t="n">
        <f aca="false">E234/F234</f>
        <v>90.8816876122082</v>
      </c>
      <c r="I234" s="17" t="n">
        <f aca="false">E234/(C234+E234)</f>
        <v>0.0132442116504616</v>
      </c>
    </row>
    <row collapsed="false" customFormat="false" customHeight="false" hidden="false" ht="12.75" outlineLevel="0" r="235">
      <c r="A235" s="13" t="s">
        <v>246</v>
      </c>
      <c r="B235" s="14" t="n">
        <v>138052</v>
      </c>
      <c r="C235" s="14" t="n">
        <v>724593</v>
      </c>
      <c r="D235" s="14" t="n">
        <v>0</v>
      </c>
      <c r="E235" s="14" t="n">
        <v>16009.9</v>
      </c>
      <c r="F235" s="15" t="n">
        <v>73</v>
      </c>
      <c r="G235" s="16" t="n">
        <f aca="false">C235/F235</f>
        <v>9925.93150684932</v>
      </c>
      <c r="H235" s="16" t="n">
        <f aca="false">E235/F235</f>
        <v>219.313698630137</v>
      </c>
      <c r="I235" s="17" t="n">
        <f aca="false">E235/(C235+E235)</f>
        <v>0.0216173876715849</v>
      </c>
    </row>
    <row collapsed="false" customFormat="false" customHeight="false" hidden="false" ht="12.75" outlineLevel="0" r="236">
      <c r="A236" s="13" t="s">
        <v>247</v>
      </c>
      <c r="B236" s="14" t="n">
        <v>112976</v>
      </c>
      <c r="C236" s="14" t="n">
        <v>447339</v>
      </c>
      <c r="D236" s="14" t="n">
        <v>0</v>
      </c>
      <c r="E236" s="14" t="n">
        <v>8472.4</v>
      </c>
      <c r="F236" s="15" t="n">
        <v>73</v>
      </c>
      <c r="G236" s="16" t="n">
        <f aca="false">C236/F236</f>
        <v>6127.93150684932</v>
      </c>
      <c r="H236" s="16" t="n">
        <f aca="false">E236/F236</f>
        <v>116.060273972603</v>
      </c>
      <c r="I236" s="17" t="n">
        <f aca="false">E236/(C236+E236)</f>
        <v>0.0185875122912678</v>
      </c>
    </row>
    <row collapsed="false" customFormat="false" customHeight="false" hidden="false" ht="12.75" outlineLevel="0" r="237">
      <c r="A237" s="13" t="s">
        <v>248</v>
      </c>
      <c r="B237" s="14" t="n">
        <v>290430</v>
      </c>
      <c r="C237" s="14" t="n">
        <v>1851770</v>
      </c>
      <c r="D237" s="14" t="n">
        <v>0</v>
      </c>
      <c r="E237" s="14" t="n">
        <v>47699.7</v>
      </c>
      <c r="F237" s="15" t="n">
        <v>174</v>
      </c>
      <c r="G237" s="16" t="n">
        <f aca="false">C237/F237</f>
        <v>10642.3563218391</v>
      </c>
      <c r="H237" s="16" t="n">
        <f aca="false">E237/F237</f>
        <v>274.136206896552</v>
      </c>
      <c r="I237" s="17" t="n">
        <f aca="false">E237/(C237+E237)</f>
        <v>0.0251121141863963</v>
      </c>
    </row>
    <row collapsed="false" customFormat="false" customHeight="false" hidden="false" ht="12.75" outlineLevel="0" r="238">
      <c r="A238" s="13" t="s">
        <v>249</v>
      </c>
      <c r="B238" s="14" t="n">
        <v>120422</v>
      </c>
      <c r="C238" s="14" t="n">
        <v>1690916</v>
      </c>
      <c r="D238" s="14" t="n">
        <v>738.7</v>
      </c>
      <c r="E238" s="14" t="n">
        <v>55268</v>
      </c>
      <c r="F238" s="15" t="n">
        <v>490</v>
      </c>
      <c r="G238" s="16" t="n">
        <f aca="false">C238/F238</f>
        <v>3450.84897959184</v>
      </c>
      <c r="H238" s="16" t="n">
        <f aca="false">E238/F238</f>
        <v>112.791836734694</v>
      </c>
      <c r="I238" s="17" t="n">
        <f aca="false">E238/(C238+E238)</f>
        <v>0.0316507309653507</v>
      </c>
    </row>
    <row collapsed="false" customFormat="false" customHeight="false" hidden="false" ht="12.75" outlineLevel="0" r="239">
      <c r="A239" s="13" t="s">
        <v>250</v>
      </c>
      <c r="B239" s="14" t="n">
        <v>3378666</v>
      </c>
      <c r="C239" s="14" t="n">
        <v>10192759</v>
      </c>
      <c r="D239" s="14" t="n">
        <v>317108.6</v>
      </c>
      <c r="E239" s="14" t="n">
        <v>159354.1</v>
      </c>
      <c r="F239" s="15" t="n">
        <v>1343</v>
      </c>
      <c r="G239" s="16" t="n">
        <f aca="false">C239/F239</f>
        <v>7589.54504839911</v>
      </c>
      <c r="H239" s="16" t="n">
        <f aca="false">E239/F239</f>
        <v>118.655323901713</v>
      </c>
      <c r="I239" s="17" t="n">
        <f aca="false">E239/(C239+E239)</f>
        <v>0.0153933886213048</v>
      </c>
    </row>
    <row collapsed="false" customFormat="false" customHeight="false" hidden="false" ht="12.75" outlineLevel="0" r="240">
      <c r="A240" s="13" t="s">
        <v>251</v>
      </c>
      <c r="B240" s="14" t="n">
        <v>97834414</v>
      </c>
      <c r="C240" s="14" t="n">
        <v>27051279</v>
      </c>
      <c r="D240" s="14" t="n">
        <v>995794.3</v>
      </c>
      <c r="E240" s="14" t="n">
        <v>657603.2</v>
      </c>
      <c r="F240" s="15" t="n">
        <v>3409</v>
      </c>
      <c r="G240" s="16" t="n">
        <f aca="false">C240/F240</f>
        <v>7935.25344675858</v>
      </c>
      <c r="H240" s="16" t="n">
        <f aca="false">E240/F240</f>
        <v>192.902082722206</v>
      </c>
      <c r="I240" s="17" t="n">
        <f aca="false">E240/(C240+E240)</f>
        <v>0.0237325777075194</v>
      </c>
    </row>
    <row collapsed="false" customFormat="false" customHeight="false" hidden="false" ht="12.75" outlineLevel="0" r="241">
      <c r="A241" s="13" t="s">
        <v>252</v>
      </c>
      <c r="B241" s="14" t="n">
        <v>7632500</v>
      </c>
      <c r="C241" s="14" t="n">
        <v>18005595</v>
      </c>
      <c r="D241" s="14" t="n">
        <v>25806.8</v>
      </c>
      <c r="E241" s="14" t="n">
        <v>287138.1</v>
      </c>
      <c r="F241" s="15" t="n">
        <v>2619</v>
      </c>
      <c r="G241" s="16" t="n">
        <f aca="false">C241/F241</f>
        <v>6874.98854524628</v>
      </c>
      <c r="H241" s="16" t="n">
        <f aca="false">E241/F241</f>
        <v>109.636540664376</v>
      </c>
      <c r="I241" s="17" t="n">
        <f aca="false">E241/(C241+E241)</f>
        <v>0.0156968397467079</v>
      </c>
    </row>
    <row collapsed="false" customFormat="false" customHeight="false" hidden="false" ht="12.75" outlineLevel="0" r="242">
      <c r="A242" s="13" t="s">
        <v>253</v>
      </c>
      <c r="B242" s="14" t="n">
        <v>128714</v>
      </c>
      <c r="C242" s="14" t="n">
        <v>1566351</v>
      </c>
      <c r="D242" s="14" t="n">
        <v>0</v>
      </c>
      <c r="E242" s="14" t="n">
        <v>4872</v>
      </c>
      <c r="F242" s="15" t="n">
        <v>289</v>
      </c>
      <c r="G242" s="16" t="n">
        <f aca="false">C242/F242</f>
        <v>5419.89965397924</v>
      </c>
      <c r="H242" s="16" t="n">
        <f aca="false">E242/F242</f>
        <v>16.8581314878893</v>
      </c>
      <c r="I242" s="17" t="n">
        <f aca="false">E242/(C242+E242)</f>
        <v>0.00310076927336222</v>
      </c>
    </row>
    <row collapsed="false" customFormat="false" customHeight="false" hidden="false" ht="12.75" outlineLevel="0" r="243">
      <c r="A243" s="13" t="s">
        <v>254</v>
      </c>
      <c r="B243" s="14" t="n">
        <v>17693222</v>
      </c>
      <c r="C243" s="14" t="n">
        <v>11364913</v>
      </c>
      <c r="D243" s="14" t="n">
        <v>24723.7</v>
      </c>
      <c r="E243" s="14" t="n">
        <v>332147.9</v>
      </c>
      <c r="F243" s="15" t="n">
        <v>1663</v>
      </c>
      <c r="G243" s="16" t="n">
        <f aca="false">C243/F243</f>
        <v>6833.9825616356</v>
      </c>
      <c r="H243" s="16" t="n">
        <f aca="false">E243/F243</f>
        <v>199.728141912207</v>
      </c>
      <c r="I243" s="17" t="n">
        <f aca="false">E243/(C243+E243)</f>
        <v>0.028395842582986</v>
      </c>
    </row>
    <row collapsed="false" customFormat="false" customHeight="false" hidden="false" ht="12.75" outlineLevel="0" r="244">
      <c r="A244" s="13" t="s">
        <v>255</v>
      </c>
      <c r="B244" s="14" t="n">
        <v>1566469</v>
      </c>
      <c r="C244" s="14" t="n">
        <v>12461340</v>
      </c>
      <c r="D244" s="14" t="n">
        <v>369.3</v>
      </c>
      <c r="E244" s="14" t="n">
        <v>30097.7</v>
      </c>
      <c r="F244" s="15" t="n">
        <v>1316</v>
      </c>
      <c r="G244" s="16" t="n">
        <f aca="false">C244/F244</f>
        <v>9469.10334346505</v>
      </c>
      <c r="H244" s="16" t="n">
        <f aca="false">E244/F244</f>
        <v>22.8705927051672</v>
      </c>
      <c r="I244" s="17" t="n">
        <f aca="false">E244/(C244+E244)</f>
        <v>0.00240946644596402</v>
      </c>
    </row>
    <row collapsed="false" customFormat="false" customHeight="false" hidden="false" ht="12.75" outlineLevel="0" r="245">
      <c r="A245" s="13" t="s">
        <v>256</v>
      </c>
      <c r="B245" s="14" t="n">
        <v>27273035</v>
      </c>
      <c r="C245" s="14" t="n">
        <v>16382619</v>
      </c>
      <c r="D245" s="14" t="n">
        <v>869170.6</v>
      </c>
      <c r="E245" s="14" t="n">
        <v>1565996.9</v>
      </c>
      <c r="F245" s="15" t="n">
        <v>2988</v>
      </c>
      <c r="G245" s="16" t="n">
        <f aca="false">C245/F245</f>
        <v>5482.80421686747</v>
      </c>
      <c r="H245" s="16" t="n">
        <f aca="false">E245/F245</f>
        <v>524.095348058902</v>
      </c>
      <c r="I245" s="17" t="n">
        <f aca="false">E245/(C245+E245)</f>
        <v>0.087248894774109</v>
      </c>
    </row>
    <row collapsed="false" customFormat="false" customHeight="false" hidden="false" ht="12.75" outlineLevel="0" r="246">
      <c r="A246" s="13" t="s">
        <v>257</v>
      </c>
      <c r="B246" s="14" t="n">
        <v>1124148</v>
      </c>
      <c r="C246" s="14" t="n">
        <v>4731490</v>
      </c>
      <c r="D246" s="14" t="n">
        <v>8199.2</v>
      </c>
      <c r="E246" s="14" t="n">
        <v>155460.5</v>
      </c>
      <c r="F246" s="15" t="n">
        <v>713</v>
      </c>
      <c r="G246" s="16" t="n">
        <f aca="false">C246/F246</f>
        <v>6636.03085553997</v>
      </c>
      <c r="H246" s="16" t="n">
        <f aca="false">E246/F246</f>
        <v>218.037166900421</v>
      </c>
      <c r="I246" s="17" t="n">
        <f aca="false">E246/(C246+E246)</f>
        <v>0.0318113514757311</v>
      </c>
    </row>
    <row collapsed="false" customFormat="false" customHeight="false" hidden="false" ht="12.75" outlineLevel="0" r="247">
      <c r="A247" s="13" t="s">
        <v>258</v>
      </c>
      <c r="B247" s="14" t="n">
        <v>331163</v>
      </c>
      <c r="C247" s="14" t="n">
        <v>2366578</v>
      </c>
      <c r="D247" s="14" t="n">
        <v>3080.7</v>
      </c>
      <c r="E247" s="14" t="n">
        <v>47138.3</v>
      </c>
      <c r="F247" s="15" t="n">
        <v>365</v>
      </c>
      <c r="G247" s="16" t="n">
        <f aca="false">C247/F247</f>
        <v>6483.77534246575</v>
      </c>
      <c r="H247" s="16" t="n">
        <f aca="false">E247/F247</f>
        <v>129.14602739726</v>
      </c>
      <c r="I247" s="17" t="n">
        <f aca="false">E247/(C247+E247)</f>
        <v>0.0195293456815948</v>
      </c>
    </row>
    <row collapsed="false" customFormat="false" customHeight="false" hidden="false" ht="12.75" outlineLevel="0" r="248">
      <c r="A248" s="13" t="s">
        <v>259</v>
      </c>
      <c r="B248" s="14" t="n">
        <v>476982</v>
      </c>
      <c r="C248" s="14" t="n">
        <v>894887</v>
      </c>
      <c r="D248" s="14" t="n">
        <v>73451.1</v>
      </c>
      <c r="E248" s="14" t="n">
        <v>220433.7</v>
      </c>
      <c r="F248" s="15" t="n">
        <v>213</v>
      </c>
      <c r="G248" s="16" t="n">
        <f aca="false">C248/F248</f>
        <v>4201.34741784038</v>
      </c>
      <c r="H248" s="16" t="n">
        <f aca="false">E248/F248</f>
        <v>1034.9</v>
      </c>
      <c r="I248" s="17" t="n">
        <f aca="false">E248/(C248+E248)</f>
        <v>0.19764153933483</v>
      </c>
    </row>
    <row collapsed="false" customFormat="false" customHeight="false" hidden="false" ht="12.75" outlineLevel="0" r="249">
      <c r="A249" s="13" t="s">
        <v>260</v>
      </c>
      <c r="B249" s="14" t="n">
        <v>16490674</v>
      </c>
      <c r="C249" s="14" t="n">
        <v>13401710</v>
      </c>
      <c r="D249" s="14" t="n">
        <v>342933</v>
      </c>
      <c r="E249" s="14" t="n">
        <v>190406.6</v>
      </c>
      <c r="F249" s="15" t="n">
        <v>1869</v>
      </c>
      <c r="G249" s="16" t="n">
        <f aca="false">C249/F249</f>
        <v>7170.52434456929</v>
      </c>
      <c r="H249" s="16" t="n">
        <f aca="false">E249/F249</f>
        <v>101.87619047619</v>
      </c>
      <c r="I249" s="17" t="n">
        <f aca="false">E249/(C249+E249)</f>
        <v>0.0140086055471302</v>
      </c>
    </row>
    <row collapsed="false" customFormat="false" customHeight="false" hidden="false" ht="13.5" outlineLevel="0" r="250">
      <c r="A250" s="13" t="s">
        <v>261</v>
      </c>
      <c r="B250" s="14" t="n">
        <v>475669</v>
      </c>
      <c r="C250" s="14" t="n">
        <v>3081300</v>
      </c>
      <c r="D250" s="14" t="n">
        <v>677</v>
      </c>
      <c r="E250" s="14" t="n">
        <v>97168</v>
      </c>
      <c r="F250" s="15" t="n">
        <v>474</v>
      </c>
      <c r="G250" s="16" t="n">
        <f aca="false">C250/F250</f>
        <v>6500.6329113924</v>
      </c>
      <c r="H250" s="16" t="n">
        <f aca="false">E250/F250</f>
        <v>204.995780590717</v>
      </c>
      <c r="I250" s="17" t="n">
        <f aca="false">E250/(C250+E250)</f>
        <v>0.0305707026152222</v>
      </c>
    </row>
    <row collapsed="false" customFormat="false" customHeight="false" hidden="false" ht="12.75" outlineLevel="0" r="251">
      <c r="B251" s="18"/>
      <c r="C251" s="18"/>
      <c r="F251" s="1"/>
    </row>
  </sheetData>
  <mergeCells count="3">
    <mergeCell ref="B1:C1"/>
    <mergeCell ref="D1:E1"/>
    <mergeCell ref="F1:I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B211" xSplit="1" ySplit="2"/>
      <selection activeCell="A1" activeCellId="0" pane="topLeft" sqref="A1"/>
      <selection activeCell="B1" activeCellId="0" pane="topRight" sqref="B1"/>
      <selection activeCell="A211" activeCellId="0" pane="bottomLeft" sqref="A211"/>
      <selection activeCell="D212" activeCellId="0" pane="bottomRight" sqref="D212"/>
    </sheetView>
  </sheetViews>
  <sheetFormatPr defaultRowHeight="12.75"/>
  <cols>
    <col collapsed="false" hidden="false" max="1" min="1" style="0" width="19.5714285714286"/>
    <col collapsed="false" hidden="false" max="2" min="2" style="0" width="14.1479591836735"/>
    <col collapsed="false" hidden="false" max="3" min="3" style="0" width="15.1479591836735"/>
    <col collapsed="false" hidden="false" max="4" min="4" style="0" width="14.1479591836735"/>
    <col collapsed="false" hidden="false" max="5" min="5" style="0" width="12.1377551020408"/>
    <col collapsed="false" hidden="false" max="6" min="6" style="0" width="11.8622448979592"/>
    <col collapsed="false" hidden="false" max="7" min="7" style="0" width="15.5714285714286"/>
    <col collapsed="false" hidden="false" max="8" min="8" style="0" width="13.5714285714286"/>
    <col collapsed="false" hidden="false" max="9" min="9" style="0" width="12.8622448979592"/>
    <col collapsed="false" hidden="false" max="1025" min="10" style="0" width="8.6734693877551"/>
  </cols>
  <sheetData>
    <row collapsed="false" customFormat="false" customHeight="false" hidden="false" ht="13.5" outlineLevel="0" r="1">
      <c r="A1" s="19"/>
      <c r="B1" s="3" t="s">
        <v>265</v>
      </c>
      <c r="C1" s="3"/>
      <c r="D1" s="4" t="s">
        <v>266</v>
      </c>
      <c r="E1" s="4"/>
      <c r="F1" s="5" t="s">
        <v>267</v>
      </c>
      <c r="G1" s="5"/>
      <c r="H1" s="5"/>
      <c r="I1" s="5"/>
    </row>
    <row collapsed="false" customFormat="false" customHeight="false" hidden="false" ht="51.75" outlineLevel="0" r="2">
      <c r="A2" s="20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1" t="s">
        <v>10</v>
      </c>
      <c r="I2" s="12" t="s">
        <v>11</v>
      </c>
    </row>
    <row collapsed="false" customFormat="false" customHeight="false" hidden="false" ht="12.75" outlineLevel="0" r="3">
      <c r="A3" s="21" t="s">
        <v>12</v>
      </c>
      <c r="B3" s="14" t="n">
        <v>2972518</v>
      </c>
      <c r="C3" s="14" t="n">
        <v>3772117</v>
      </c>
      <c r="D3" s="22" t="n">
        <v>2533.1</v>
      </c>
      <c r="E3" s="14" t="n">
        <v>84128.5</v>
      </c>
      <c r="F3" s="15" t="n">
        <v>494</v>
      </c>
      <c r="G3" s="16" t="n">
        <f aca="false">C3/F3</f>
        <v>7635.86437246964</v>
      </c>
      <c r="H3" s="16" t="n">
        <f aca="false">E3/F3</f>
        <v>170.300607287449</v>
      </c>
      <c r="I3" s="17" t="n">
        <f aca="false">E3/(C3+E3)</f>
        <v>0.021816168083697</v>
      </c>
    </row>
    <row collapsed="false" customFormat="false" customHeight="false" hidden="false" ht="12.75" outlineLevel="0" r="4">
      <c r="A4" s="21" t="s">
        <v>13</v>
      </c>
      <c r="B4" s="14" t="n">
        <v>537496</v>
      </c>
      <c r="C4" s="14" t="n">
        <v>2765121</v>
      </c>
      <c r="D4" s="22" t="n">
        <v>0</v>
      </c>
      <c r="E4" s="14" t="n">
        <v>66145.3</v>
      </c>
      <c r="F4" s="15" t="n">
        <v>482</v>
      </c>
      <c r="G4" s="16" t="n">
        <f aca="false">C4/F4</f>
        <v>5736.76556016598</v>
      </c>
      <c r="H4" s="16" t="n">
        <f aca="false">E4/F4</f>
        <v>137.230912863071</v>
      </c>
      <c r="I4" s="17" t="n">
        <f aca="false">E4/(C4+E4)</f>
        <v>0.0233624438647823</v>
      </c>
    </row>
    <row collapsed="false" customFormat="false" customHeight="false" hidden="false" ht="12.75" outlineLevel="0" r="5">
      <c r="A5" s="21" t="s">
        <v>14</v>
      </c>
      <c r="B5" s="14" t="n">
        <v>3829667</v>
      </c>
      <c r="C5" s="14" t="n">
        <v>8009325</v>
      </c>
      <c r="D5" s="22" t="n">
        <v>4345.6</v>
      </c>
      <c r="E5" s="14" t="n">
        <v>163129.2</v>
      </c>
      <c r="F5" s="15" t="n">
        <v>1351</v>
      </c>
      <c r="G5" s="16" t="n">
        <f aca="false">C5/F5</f>
        <v>5928.44189489267</v>
      </c>
      <c r="H5" s="16" t="n">
        <f aca="false">E5/F5</f>
        <v>120.747002220577</v>
      </c>
      <c r="I5" s="17" t="n">
        <f aca="false">E5/(C5+E5)</f>
        <v>0.019960858269478</v>
      </c>
    </row>
    <row collapsed="false" customFormat="false" customHeight="false" hidden="false" ht="12.75" outlineLevel="0" r="6">
      <c r="A6" s="21" t="s">
        <v>15</v>
      </c>
      <c r="B6" s="14" t="n">
        <v>29913</v>
      </c>
      <c r="C6" s="14" t="n">
        <v>1591885</v>
      </c>
      <c r="D6" s="22" t="n">
        <v>5524.8</v>
      </c>
      <c r="E6" s="14" t="n">
        <v>25394.7</v>
      </c>
      <c r="F6" s="15" t="n">
        <v>263</v>
      </c>
      <c r="G6" s="16" t="n">
        <f aca="false">C6/F6</f>
        <v>6052.79467680608</v>
      </c>
      <c r="H6" s="16" t="n">
        <f aca="false">E6/F6</f>
        <v>96.5577946768061</v>
      </c>
      <c r="I6" s="17" t="n">
        <f aca="false">E6/(C6+E6)</f>
        <v>0.0157021076811884</v>
      </c>
    </row>
    <row collapsed="false" customFormat="false" customHeight="false" hidden="false" ht="12.75" outlineLevel="0" r="7">
      <c r="A7" s="21" t="s">
        <v>16</v>
      </c>
      <c r="B7" s="14" t="n">
        <v>20806690</v>
      </c>
      <c r="C7" s="14" t="n">
        <v>10293659</v>
      </c>
      <c r="D7" s="22" t="n">
        <v>1830884.1</v>
      </c>
      <c r="E7" s="14" t="n">
        <v>394261.3</v>
      </c>
      <c r="F7" s="15" t="n">
        <v>1466</v>
      </c>
      <c r="G7" s="16" t="n">
        <f aca="false">C7/F7</f>
        <v>7021.59549795362</v>
      </c>
      <c r="H7" s="16" t="n">
        <f aca="false">E7/F7</f>
        <v>268.936766712142</v>
      </c>
      <c r="I7" s="17" t="n">
        <f aca="false">E7/(C7+E7)</f>
        <v>0.036888495510207</v>
      </c>
    </row>
    <row collapsed="false" customFormat="false" customHeight="false" hidden="false" ht="12.75" outlineLevel="0" r="8">
      <c r="A8" s="21" t="s">
        <v>17</v>
      </c>
      <c r="B8" s="14" t="n">
        <v>56328</v>
      </c>
      <c r="C8" s="14" t="n">
        <v>503983</v>
      </c>
      <c r="D8" s="22" t="n">
        <v>0</v>
      </c>
      <c r="E8" s="14" t="n">
        <v>460.9</v>
      </c>
      <c r="F8" s="15" t="n">
        <v>91</v>
      </c>
      <c r="G8" s="16" t="n">
        <f aca="false">C8/F8</f>
        <v>5538.27472527473</v>
      </c>
      <c r="H8" s="16" t="n">
        <f aca="false">E8/F8</f>
        <v>5.06483516483516</v>
      </c>
      <c r="I8" s="17" t="n">
        <f aca="false">E8/(C8+E8)</f>
        <v>0.000913679400226665</v>
      </c>
    </row>
    <row collapsed="false" customFormat="false" customHeight="false" hidden="false" ht="12.75" outlineLevel="0" r="9">
      <c r="A9" s="21" t="s">
        <v>18</v>
      </c>
      <c r="B9" s="14" t="n">
        <v>36440</v>
      </c>
      <c r="C9" s="14" t="n">
        <v>76443</v>
      </c>
      <c r="D9" s="22" t="n">
        <v>1750</v>
      </c>
      <c r="E9" s="14" t="n">
        <v>0</v>
      </c>
      <c r="F9" s="15" t="n">
        <v>47</v>
      </c>
      <c r="G9" s="16" t="n">
        <f aca="false">C9/F9</f>
        <v>1626.44680851064</v>
      </c>
      <c r="H9" s="16" t="n">
        <f aca="false">E9/F9</f>
        <v>0</v>
      </c>
      <c r="I9" s="17" t="n">
        <f aca="false">E9/(C9+E9)</f>
        <v>0</v>
      </c>
    </row>
    <row collapsed="false" customFormat="false" customHeight="false" hidden="false" ht="12.75" outlineLevel="0" r="10">
      <c r="A10" s="21" t="s">
        <v>19</v>
      </c>
      <c r="B10" s="14" t="n">
        <v>598800</v>
      </c>
      <c r="C10" s="14" t="n">
        <v>2802535</v>
      </c>
      <c r="D10" s="22" t="n">
        <v>32958.5</v>
      </c>
      <c r="E10" s="14" t="n">
        <v>96343.5</v>
      </c>
      <c r="F10" s="15" t="n">
        <v>389</v>
      </c>
      <c r="G10" s="16" t="n">
        <f aca="false">C10/F10</f>
        <v>7204.46015424165</v>
      </c>
      <c r="H10" s="16" t="n">
        <f aca="false">E10/F10</f>
        <v>247.669665809769</v>
      </c>
      <c r="I10" s="17" t="n">
        <f aca="false">E10/(C10+E10)</f>
        <v>0.03323474923147</v>
      </c>
    </row>
    <row collapsed="false" customFormat="false" customHeight="false" hidden="false" ht="12.75" outlineLevel="0" r="11">
      <c r="A11" s="21" t="s">
        <v>20</v>
      </c>
      <c r="B11" s="14" t="n">
        <v>7332</v>
      </c>
      <c r="C11" s="14" t="n">
        <v>253871</v>
      </c>
      <c r="D11" s="22" t="n">
        <v>0</v>
      </c>
      <c r="E11" s="14" t="n">
        <v>780.7</v>
      </c>
      <c r="F11" s="15" t="n">
        <v>31</v>
      </c>
      <c r="G11" s="16" t="n">
        <f aca="false">C11/F11</f>
        <v>8189.38709677419</v>
      </c>
      <c r="H11" s="16" t="n">
        <f aca="false">E11/F11</f>
        <v>25.1838709677419</v>
      </c>
      <c r="I11" s="17" t="n">
        <f aca="false">E11/(C11+E11)</f>
        <v>0.00306575608959218</v>
      </c>
    </row>
    <row collapsed="false" customFormat="false" customHeight="false" hidden="false" ht="12.75" outlineLevel="0" r="12">
      <c r="A12" s="21" t="s">
        <v>21</v>
      </c>
      <c r="B12" s="14" t="n">
        <v>1460537</v>
      </c>
      <c r="C12" s="14" t="n">
        <v>4430818</v>
      </c>
      <c r="D12" s="22" t="n">
        <v>1615.8</v>
      </c>
      <c r="E12" s="14" t="n">
        <v>46053.8</v>
      </c>
      <c r="F12" s="15" t="n">
        <v>631</v>
      </c>
      <c r="G12" s="16" t="n">
        <f aca="false">C12/F12</f>
        <v>7021.89857369255</v>
      </c>
      <c r="H12" s="16" t="n">
        <f aca="false">E12/F12</f>
        <v>72.9854199683043</v>
      </c>
      <c r="I12" s="17" t="n">
        <f aca="false">E12/(C12+E12)</f>
        <v>0.010287049095308</v>
      </c>
    </row>
    <row collapsed="false" customFormat="false" customHeight="false" hidden="false" ht="12.75" outlineLevel="0" r="13">
      <c r="A13" s="21" t="s">
        <v>22</v>
      </c>
      <c r="B13" s="14" t="n">
        <v>1625986</v>
      </c>
      <c r="C13" s="14" t="n">
        <v>5690761</v>
      </c>
      <c r="D13" s="22" t="n">
        <v>12881.9</v>
      </c>
      <c r="E13" s="14" t="n">
        <v>138434.2</v>
      </c>
      <c r="F13" s="15" t="n">
        <v>850</v>
      </c>
      <c r="G13" s="16" t="n">
        <f aca="false">C13/F13</f>
        <v>6695.01294117647</v>
      </c>
      <c r="H13" s="16" t="n">
        <f aca="false">E13/F13</f>
        <v>162.863764705882</v>
      </c>
      <c r="I13" s="17" t="n">
        <f aca="false">E13/(C13+E13)</f>
        <v>0.0237484241392362</v>
      </c>
    </row>
    <row collapsed="false" customFormat="false" customHeight="false" hidden="false" ht="12.75" outlineLevel="0" r="14">
      <c r="A14" s="21" t="s">
        <v>23</v>
      </c>
      <c r="B14" s="14" t="n">
        <v>57366077</v>
      </c>
      <c r="C14" s="14" t="n">
        <v>54712070</v>
      </c>
      <c r="D14" s="22" t="n">
        <v>754271.2</v>
      </c>
      <c r="E14" s="14" t="n">
        <v>2255379.6</v>
      </c>
      <c r="F14" s="15" t="n">
        <v>8020</v>
      </c>
      <c r="G14" s="16" t="n">
        <f aca="false">C14/F14</f>
        <v>6821.95386533666</v>
      </c>
      <c r="H14" s="16" t="n">
        <f aca="false">E14/F14</f>
        <v>281.219401496259</v>
      </c>
      <c r="I14" s="17" t="n">
        <f aca="false">E14/(C14+E14)</f>
        <v>0.0395906717930374</v>
      </c>
    </row>
    <row collapsed="false" customFormat="false" customHeight="false" hidden="false" ht="12.75" outlineLevel="0" r="15">
      <c r="A15" s="21" t="s">
        <v>24</v>
      </c>
      <c r="B15" s="14" t="n">
        <v>3815912</v>
      </c>
      <c r="C15" s="14" t="n">
        <v>6924581</v>
      </c>
      <c r="D15" s="22" t="n">
        <v>177.7</v>
      </c>
      <c r="E15" s="14" t="n">
        <v>170332.3</v>
      </c>
      <c r="F15" s="15" t="n">
        <v>1400</v>
      </c>
      <c r="G15" s="16" t="n">
        <f aca="false">C15/F15</f>
        <v>4946.12928571429</v>
      </c>
      <c r="H15" s="16" t="n">
        <f aca="false">E15/F15</f>
        <v>121.665928571429</v>
      </c>
      <c r="I15" s="17" t="n">
        <f aca="false">E15/(C15+E15)</f>
        <v>0.0240076647589196</v>
      </c>
    </row>
    <row collapsed="false" customFormat="false" customHeight="false" hidden="false" ht="12.75" outlineLevel="0" r="16">
      <c r="A16" s="21" t="s">
        <v>25</v>
      </c>
      <c r="B16" s="14" t="n">
        <v>59450</v>
      </c>
      <c r="C16" s="14" t="n">
        <v>957986</v>
      </c>
      <c r="D16" s="22" t="n">
        <v>0</v>
      </c>
      <c r="E16" s="14" t="n">
        <v>27656.1</v>
      </c>
      <c r="F16" s="15" t="n">
        <v>178</v>
      </c>
      <c r="G16" s="16" t="n">
        <f aca="false">C16/F16</f>
        <v>5381.94382022472</v>
      </c>
      <c r="H16" s="16" t="n">
        <f aca="false">E16/F16</f>
        <v>155.371348314607</v>
      </c>
      <c r="I16" s="17" t="n">
        <f aca="false">E16/(C16+E16)</f>
        <v>0.028058967854559</v>
      </c>
    </row>
    <row collapsed="false" customFormat="false" customHeight="false" hidden="false" ht="12.75" outlineLevel="0" r="17">
      <c r="A17" s="21" t="s">
        <v>26</v>
      </c>
      <c r="B17" s="14" t="n">
        <v>103686460</v>
      </c>
      <c r="C17" s="14" t="n">
        <v>42366782</v>
      </c>
      <c r="D17" s="22" t="n">
        <v>1183817.9</v>
      </c>
      <c r="E17" s="14" t="n">
        <v>2062755.1</v>
      </c>
      <c r="F17" s="15" t="n">
        <v>6337</v>
      </c>
      <c r="G17" s="16" t="n">
        <f aca="false">C17/F17</f>
        <v>6685.62127189522</v>
      </c>
      <c r="H17" s="16" t="n">
        <f aca="false">E17/F17</f>
        <v>325.509720688023</v>
      </c>
      <c r="I17" s="17" t="n">
        <f aca="false">E17/(C17+E17)</f>
        <v>0.0464275622624031</v>
      </c>
    </row>
    <row collapsed="false" customFormat="false" customHeight="false" hidden="false" ht="12.75" outlineLevel="0" r="18">
      <c r="A18" s="21" t="s">
        <v>27</v>
      </c>
      <c r="B18" s="14" t="n">
        <v>634272</v>
      </c>
      <c r="C18" s="14" t="n">
        <v>1581778</v>
      </c>
      <c r="D18" s="22" t="n">
        <v>1312.5</v>
      </c>
      <c r="E18" s="14" t="n">
        <v>80952.7</v>
      </c>
      <c r="F18" s="15" t="n">
        <v>252</v>
      </c>
      <c r="G18" s="16" t="n">
        <f aca="false">C18/F18</f>
        <v>6276.89682539683</v>
      </c>
      <c r="H18" s="16" t="n">
        <f aca="false">E18/F18</f>
        <v>321.240873015873</v>
      </c>
      <c r="I18" s="17" t="n">
        <f aca="false">E18/(C18+E18)</f>
        <v>0.0486865972944386</v>
      </c>
    </row>
    <row collapsed="false" customFormat="false" customHeight="false" hidden="false" ht="12.75" outlineLevel="0" r="19">
      <c r="A19" s="21" t="s">
        <v>28</v>
      </c>
      <c r="B19" s="14" t="n">
        <v>3016960</v>
      </c>
      <c r="C19" s="14" t="n">
        <v>4836552</v>
      </c>
      <c r="D19" s="22" t="n">
        <v>106326.3</v>
      </c>
      <c r="E19" s="14" t="n">
        <v>32753.3</v>
      </c>
      <c r="F19" s="15" t="n">
        <v>602</v>
      </c>
      <c r="G19" s="16" t="n">
        <f aca="false">C19/F19</f>
        <v>8034.13953488372</v>
      </c>
      <c r="H19" s="16" t="n">
        <f aca="false">E19/F19</f>
        <v>54.4074750830565</v>
      </c>
      <c r="I19" s="17" t="n">
        <f aca="false">E19/(C19+E19)</f>
        <v>0.0067264831391862</v>
      </c>
    </row>
    <row collapsed="false" customFormat="false" customHeight="false" hidden="false" ht="12.75" outlineLevel="0" r="20">
      <c r="A20" s="21" t="s">
        <v>29</v>
      </c>
      <c r="B20" s="14" t="n">
        <v>37026408</v>
      </c>
      <c r="C20" s="14" t="n">
        <v>7332468</v>
      </c>
      <c r="D20" s="22" t="n">
        <v>100265.4</v>
      </c>
      <c r="E20" s="14" t="n">
        <v>165653</v>
      </c>
      <c r="F20" s="15" t="n">
        <v>851</v>
      </c>
      <c r="G20" s="16" t="n">
        <f aca="false">C20/F20</f>
        <v>8616.29612220917</v>
      </c>
      <c r="H20" s="16" t="n">
        <f aca="false">E20/F20</f>
        <v>194.65687426557</v>
      </c>
      <c r="I20" s="17" t="n">
        <f aca="false">E20/(C20+E20)</f>
        <v>0.0220926015997875</v>
      </c>
    </row>
    <row collapsed="false" customFormat="false" customHeight="false" hidden="false" ht="12.75" outlineLevel="0" r="21">
      <c r="A21" s="21" t="s">
        <v>31</v>
      </c>
      <c r="B21" s="14" t="n">
        <v>15211900</v>
      </c>
      <c r="C21" s="14" t="n">
        <v>6278142</v>
      </c>
      <c r="D21" s="22" t="n">
        <v>17847</v>
      </c>
      <c r="E21" s="14" t="n">
        <v>142018.4</v>
      </c>
      <c r="F21" s="15" t="n">
        <v>936</v>
      </c>
      <c r="G21" s="16" t="n">
        <f aca="false">C21/F21</f>
        <v>6707.41666666667</v>
      </c>
      <c r="H21" s="16" t="n">
        <f aca="false">E21/F21</f>
        <v>151.72905982906</v>
      </c>
      <c r="I21" s="17" t="n">
        <f aca="false">E21/(C21+E21)</f>
        <v>0.0221206934331423</v>
      </c>
    </row>
    <row collapsed="false" customFormat="false" customHeight="false" hidden="false" ht="12.75" outlineLevel="0" r="22">
      <c r="A22" s="21" t="s">
        <v>32</v>
      </c>
      <c r="B22" s="14" t="n">
        <v>228737</v>
      </c>
      <c r="C22" s="14" t="n">
        <v>782894</v>
      </c>
      <c r="D22" s="22" t="n">
        <v>0</v>
      </c>
      <c r="E22" s="14" t="n">
        <v>1503.3</v>
      </c>
      <c r="F22" s="15" t="n">
        <v>144</v>
      </c>
      <c r="G22" s="16" t="n">
        <f aca="false">C22/F22</f>
        <v>5436.76388888889</v>
      </c>
      <c r="H22" s="16" t="n">
        <f aca="false">E22/F22</f>
        <v>10.4395833333333</v>
      </c>
      <c r="I22" s="17" t="n">
        <f aca="false">E22/(C22+E22)</f>
        <v>0.00191650328220151</v>
      </c>
    </row>
    <row collapsed="false" customFormat="false" customHeight="false" hidden="false" ht="12.75" outlineLevel="0" r="23">
      <c r="A23" s="21" t="s">
        <v>33</v>
      </c>
      <c r="B23" s="14" t="n">
        <v>3176166</v>
      </c>
      <c r="C23" s="14" t="n">
        <v>4043162</v>
      </c>
      <c r="D23" s="22" t="n">
        <v>54478.5</v>
      </c>
      <c r="E23" s="14" t="n">
        <v>14724.2</v>
      </c>
      <c r="F23" s="15" t="n">
        <v>446</v>
      </c>
      <c r="G23" s="16" t="n">
        <f aca="false">C23/F23</f>
        <v>9065.38565022422</v>
      </c>
      <c r="H23" s="16" t="n">
        <f aca="false">E23/F23</f>
        <v>33.0139013452915</v>
      </c>
      <c r="I23" s="17" t="n">
        <f aca="false">E23/(C23+E23)</f>
        <v>0.00362853941049406</v>
      </c>
    </row>
    <row collapsed="false" customFormat="false" customHeight="false" hidden="false" ht="12.75" outlineLevel="0" r="24">
      <c r="A24" s="21" t="s">
        <v>34</v>
      </c>
      <c r="B24" s="14" t="n">
        <v>9685658</v>
      </c>
      <c r="C24" s="14" t="n">
        <v>7958672</v>
      </c>
      <c r="D24" s="22" t="n">
        <v>40779.1</v>
      </c>
      <c r="E24" s="14" t="n">
        <v>293492.3</v>
      </c>
      <c r="F24" s="15" t="n">
        <v>1213</v>
      </c>
      <c r="G24" s="16" t="n">
        <f aca="false">C24/F24</f>
        <v>6561.14756801319</v>
      </c>
      <c r="H24" s="16" t="n">
        <f aca="false">E24/F24</f>
        <v>241.955729596043</v>
      </c>
      <c r="I24" s="17" t="n">
        <f aca="false">E24/(C24+E24)</f>
        <v>0.0355654940122799</v>
      </c>
    </row>
    <row collapsed="false" customFormat="false" customHeight="false" hidden="false" ht="12.75" outlineLevel="0" r="25">
      <c r="A25" s="21" t="s">
        <v>35</v>
      </c>
      <c r="B25" s="14" t="n">
        <v>410635</v>
      </c>
      <c r="C25" s="14" t="n">
        <v>1205351</v>
      </c>
      <c r="D25" s="22" t="n">
        <v>38606.6</v>
      </c>
      <c r="E25" s="14" t="n">
        <v>68664.6</v>
      </c>
      <c r="F25" s="15" t="n">
        <v>180</v>
      </c>
      <c r="G25" s="16" t="n">
        <f aca="false">C25/F25</f>
        <v>6696.39444444444</v>
      </c>
      <c r="H25" s="16" t="n">
        <f aca="false">E25/F25</f>
        <v>381.47</v>
      </c>
      <c r="I25" s="17" t="n">
        <f aca="false">E25/(C25+E25)</f>
        <v>0.0538962003291012</v>
      </c>
    </row>
    <row collapsed="false" customFormat="false" customHeight="false" hidden="false" ht="12.75" outlineLevel="0" r="26">
      <c r="A26" s="21" t="s">
        <v>36</v>
      </c>
      <c r="B26" s="14" t="n">
        <v>13087215</v>
      </c>
      <c r="C26" s="14" t="n">
        <v>16491996</v>
      </c>
      <c r="D26" s="22" t="n">
        <v>84732.9</v>
      </c>
      <c r="E26" s="14" t="n">
        <v>591785.9</v>
      </c>
      <c r="F26" s="15" t="n">
        <v>2294</v>
      </c>
      <c r="G26" s="16" t="n">
        <f aca="false">C26/F26</f>
        <v>7189.18744551003</v>
      </c>
      <c r="H26" s="16" t="n">
        <f aca="false">E26/F26</f>
        <v>257.971185701831</v>
      </c>
      <c r="I26" s="17" t="n">
        <f aca="false">E26/(C26+E26)</f>
        <v>0.0346402162860672</v>
      </c>
    </row>
    <row collapsed="false" customFormat="false" customHeight="false" hidden="false" ht="12.75" outlineLevel="0" r="27">
      <c r="A27" s="21" t="s">
        <v>37</v>
      </c>
      <c r="B27" s="14" t="n">
        <v>130721449</v>
      </c>
      <c r="C27" s="14" t="n">
        <v>38937755</v>
      </c>
      <c r="D27" s="22" t="n">
        <v>4067851.4</v>
      </c>
      <c r="E27" s="14" t="n">
        <v>1849474.2</v>
      </c>
      <c r="F27" s="15" t="n">
        <v>6203</v>
      </c>
      <c r="G27" s="16" t="n">
        <f aca="false">C27/F27</f>
        <v>6277.24568757053</v>
      </c>
      <c r="H27" s="16" t="n">
        <f aca="false">E27/F27</f>
        <v>298.158020312752</v>
      </c>
      <c r="I27" s="17" t="n">
        <f aca="false">E27/(C27+E27)</f>
        <v>0.0453444432552923</v>
      </c>
    </row>
    <row collapsed="false" customFormat="false" customHeight="false" hidden="false" ht="12.75" outlineLevel="0" r="28">
      <c r="A28" s="21" t="s">
        <v>38</v>
      </c>
      <c r="B28" s="14" t="n">
        <v>3102680</v>
      </c>
      <c r="C28" s="14" t="n">
        <v>3976369</v>
      </c>
      <c r="D28" s="22" t="n">
        <v>4146.1</v>
      </c>
      <c r="E28" s="14" t="n">
        <v>36831.8</v>
      </c>
      <c r="F28" s="15" t="n">
        <v>569</v>
      </c>
      <c r="G28" s="16" t="n">
        <f aca="false">C28/F28</f>
        <v>6988.34622144113</v>
      </c>
      <c r="H28" s="16" t="n">
        <f aca="false">E28/F28</f>
        <v>64.7307557117751</v>
      </c>
      <c r="I28" s="17" t="n">
        <f aca="false">E28/(C28+E28)</f>
        <v>0.00917766188026276</v>
      </c>
    </row>
    <row collapsed="false" customFormat="false" customHeight="false" hidden="false" ht="12.75" outlineLevel="0" r="29">
      <c r="A29" s="21" t="s">
        <v>39</v>
      </c>
      <c r="B29" s="14" t="n">
        <v>1574363</v>
      </c>
      <c r="C29" s="14" t="n">
        <v>5856790</v>
      </c>
      <c r="D29" s="22" t="n">
        <v>3651.5</v>
      </c>
      <c r="E29" s="14" t="n">
        <v>102388.4</v>
      </c>
      <c r="F29" s="15" t="n">
        <v>556</v>
      </c>
      <c r="G29" s="16" t="n">
        <f aca="false">C29/F29</f>
        <v>10533.7949640288</v>
      </c>
      <c r="H29" s="16" t="n">
        <f aca="false">E29/F29</f>
        <v>184.151798561151</v>
      </c>
      <c r="I29" s="17" t="n">
        <f aca="false">E29/(C29+E29)</f>
        <v>0.0171816302730591</v>
      </c>
    </row>
    <row collapsed="false" customFormat="false" customHeight="false" hidden="false" ht="12.75" outlineLevel="0" r="30">
      <c r="A30" s="21" t="s">
        <v>40</v>
      </c>
      <c r="B30" s="14" t="n">
        <v>10782263</v>
      </c>
      <c r="C30" s="14" t="n">
        <v>14724269</v>
      </c>
      <c r="D30" s="22" t="n">
        <v>14452.2</v>
      </c>
      <c r="E30" s="14" t="n">
        <v>597811.1</v>
      </c>
      <c r="F30" s="15" t="n">
        <v>2062</v>
      </c>
      <c r="G30" s="16" t="n">
        <f aca="false">C30/F30</f>
        <v>7140.77061105723</v>
      </c>
      <c r="H30" s="16" t="n">
        <f aca="false">E30/F30</f>
        <v>289.918089233754</v>
      </c>
      <c r="I30" s="17" t="n">
        <f aca="false">E30/(C30+E30)</f>
        <v>0.0390163147626411</v>
      </c>
    </row>
    <row collapsed="false" customFormat="false" customHeight="false" hidden="false" ht="12.75" outlineLevel="0" r="31">
      <c r="A31" s="21" t="s">
        <v>41</v>
      </c>
      <c r="B31" s="14" t="n">
        <v>636185</v>
      </c>
      <c r="C31" s="14" t="n">
        <v>4072133</v>
      </c>
      <c r="D31" s="22" t="n">
        <v>22369.2</v>
      </c>
      <c r="E31" s="14" t="n">
        <v>109350.5</v>
      </c>
      <c r="F31" s="15" t="n">
        <v>567</v>
      </c>
      <c r="G31" s="16" t="n">
        <f aca="false">C31/F31</f>
        <v>7181.89241622575</v>
      </c>
      <c r="H31" s="16" t="n">
        <f aca="false">E31/F31</f>
        <v>192.858024691358</v>
      </c>
      <c r="I31" s="17" t="n">
        <f aca="false">E31/(C31+E31)</f>
        <v>0.0261511255514939</v>
      </c>
    </row>
    <row collapsed="false" customFormat="false" customHeight="false" hidden="false" ht="12.75" outlineLevel="0" r="32">
      <c r="A32" s="21" t="s">
        <v>42</v>
      </c>
      <c r="B32" s="14" t="n">
        <v>75813</v>
      </c>
      <c r="C32" s="14" t="n">
        <v>878570</v>
      </c>
      <c r="D32" s="22" t="n">
        <v>0</v>
      </c>
      <c r="E32" s="14" t="n">
        <v>2979.5</v>
      </c>
      <c r="F32" s="15" t="n">
        <v>158</v>
      </c>
      <c r="G32" s="16" t="n">
        <f aca="false">C32/F32</f>
        <v>5560.56962025316</v>
      </c>
      <c r="H32" s="16" t="n">
        <f aca="false">E32/F32</f>
        <v>18.8575949367089</v>
      </c>
      <c r="I32" s="17" t="n">
        <f aca="false">E32/(C32+E32)</f>
        <v>0.00337984424017029</v>
      </c>
    </row>
    <row collapsed="false" customFormat="false" customHeight="false" hidden="false" ht="12.75" outlineLevel="0" r="33">
      <c r="A33" s="21" t="s">
        <v>43</v>
      </c>
      <c r="B33" s="14" t="n">
        <v>582641</v>
      </c>
      <c r="C33" s="14" t="n">
        <v>2125350</v>
      </c>
      <c r="D33" s="22" t="n">
        <v>0</v>
      </c>
      <c r="E33" s="14" t="n">
        <v>4368.4</v>
      </c>
      <c r="F33" s="15" t="n">
        <v>343</v>
      </c>
      <c r="G33" s="16" t="n">
        <f aca="false">C33/F33</f>
        <v>6196.3556851312</v>
      </c>
      <c r="H33" s="16" t="n">
        <f aca="false">E33/F33</f>
        <v>12.735860058309</v>
      </c>
      <c r="I33" s="17" t="n">
        <f aca="false">E33/(C33+E33)</f>
        <v>0.00205116319603568</v>
      </c>
    </row>
    <row collapsed="false" customFormat="false" customHeight="false" hidden="false" ht="12.75" outlineLevel="0" r="34">
      <c r="A34" s="21" t="s">
        <v>44</v>
      </c>
      <c r="B34" s="14" t="n">
        <v>278405</v>
      </c>
      <c r="C34" s="14" t="n">
        <v>289368</v>
      </c>
      <c r="D34" s="22" t="n">
        <v>0</v>
      </c>
      <c r="E34" s="14" t="n">
        <v>829.3</v>
      </c>
      <c r="F34" s="15" t="n">
        <v>50</v>
      </c>
      <c r="G34" s="16" t="n">
        <f aca="false">C34/F34</f>
        <v>5787.36</v>
      </c>
      <c r="H34" s="16" t="n">
        <f aca="false">E34/F34</f>
        <v>16.586</v>
      </c>
      <c r="I34" s="17" t="n">
        <f aca="false">E34/(C34+E34)</f>
        <v>0.00285771094355461</v>
      </c>
    </row>
    <row collapsed="false" customFormat="false" customHeight="false" hidden="false" ht="12.75" outlineLevel="0" r="35">
      <c r="A35" s="21" t="s">
        <v>45</v>
      </c>
      <c r="B35" s="14" t="n">
        <v>0</v>
      </c>
      <c r="C35" s="14" t="n">
        <v>14176</v>
      </c>
      <c r="D35" s="22" t="n">
        <v>0</v>
      </c>
      <c r="E35" s="14" t="n">
        <v>0</v>
      </c>
      <c r="F35" s="15" t="n">
        <v>5</v>
      </c>
      <c r="G35" s="16" t="n">
        <f aca="false">C35/F35</f>
        <v>2835.2</v>
      </c>
      <c r="H35" s="16" t="n">
        <f aca="false">E35/F35</f>
        <v>0</v>
      </c>
      <c r="I35" s="17" t="n">
        <f aca="false">E35/(C35+E35)</f>
        <v>0</v>
      </c>
    </row>
    <row collapsed="false" customFormat="false" customHeight="false" hidden="false" ht="12.75" outlineLevel="0" r="36">
      <c r="A36" s="21" t="s">
        <v>46</v>
      </c>
      <c r="B36" s="14" t="n">
        <v>2021973</v>
      </c>
      <c r="C36" s="14" t="n">
        <v>7972804</v>
      </c>
      <c r="D36" s="22" t="n">
        <v>6524</v>
      </c>
      <c r="E36" s="14" t="n">
        <v>149166</v>
      </c>
      <c r="F36" s="15" t="n">
        <v>1333</v>
      </c>
      <c r="G36" s="16" t="n">
        <f aca="false">C36/F36</f>
        <v>5981.09827456864</v>
      </c>
      <c r="H36" s="16" t="n">
        <f aca="false">E36/F36</f>
        <v>111.902475618905</v>
      </c>
      <c r="I36" s="17" t="n">
        <f aca="false">E36/(C36+E36)</f>
        <v>0.018365741316454</v>
      </c>
    </row>
    <row collapsed="false" customFormat="false" customHeight="false" hidden="false" ht="12.75" outlineLevel="0" r="37">
      <c r="A37" s="21" t="s">
        <v>47</v>
      </c>
      <c r="B37" s="14" t="n">
        <v>271513034</v>
      </c>
      <c r="C37" s="14" t="n">
        <v>87702905</v>
      </c>
      <c r="D37" s="22" t="n">
        <v>2942000</v>
      </c>
      <c r="E37" s="14" t="n">
        <v>3227000</v>
      </c>
      <c r="F37" s="15" t="n">
        <v>16060</v>
      </c>
      <c r="G37" s="16" t="n">
        <f aca="false">C37/F37</f>
        <v>5460.95298879203</v>
      </c>
      <c r="H37" s="16" t="n">
        <f aca="false">E37/F37</f>
        <v>200.93399750934</v>
      </c>
      <c r="I37" s="17" t="n">
        <f aca="false">E37/(C37+E37)</f>
        <v>0.0354888746447057</v>
      </c>
    </row>
    <row collapsed="false" customFormat="false" customHeight="false" hidden="false" ht="12.75" outlineLevel="0" r="38">
      <c r="A38" s="21" t="s">
        <v>48</v>
      </c>
      <c r="B38" s="14" t="n">
        <v>12735605</v>
      </c>
      <c r="C38" s="14" t="n">
        <v>3493347</v>
      </c>
      <c r="D38" s="22" t="n">
        <v>176601.8</v>
      </c>
      <c r="E38" s="14" t="n">
        <v>221080.7</v>
      </c>
      <c r="F38" s="15" t="n">
        <v>469</v>
      </c>
      <c r="G38" s="16" t="n">
        <f aca="false">C38/F38</f>
        <v>7448.50106609808</v>
      </c>
      <c r="H38" s="16" t="n">
        <f aca="false">E38/F38</f>
        <v>471.387420042644</v>
      </c>
      <c r="I38" s="17" t="n">
        <f aca="false">E38/(C38+E38)</f>
        <v>0.0595194516775761</v>
      </c>
    </row>
    <row collapsed="false" customFormat="false" customHeight="false" hidden="false" ht="12.75" outlineLevel="0" r="39">
      <c r="A39" s="21" t="s">
        <v>49</v>
      </c>
      <c r="B39" s="14" t="n">
        <v>370483</v>
      </c>
      <c r="C39" s="14" t="n">
        <v>3653129</v>
      </c>
      <c r="D39" s="22" t="n">
        <v>533</v>
      </c>
      <c r="E39" s="14" t="n">
        <v>286411.3</v>
      </c>
      <c r="F39" s="15" t="n">
        <v>613</v>
      </c>
      <c r="G39" s="16" t="n">
        <f aca="false">C39/F39</f>
        <v>5959.42740619902</v>
      </c>
      <c r="H39" s="16" t="n">
        <f aca="false">E39/F39</f>
        <v>467.228874388254</v>
      </c>
      <c r="I39" s="17" t="n">
        <f aca="false">E39/(C39+E39)</f>
        <v>0.0727017058310077</v>
      </c>
    </row>
    <row collapsed="false" customFormat="false" customHeight="false" hidden="false" ht="12.75" outlineLevel="0" r="40">
      <c r="A40" s="21" t="s">
        <v>50</v>
      </c>
      <c r="B40" s="14" t="n">
        <v>12930275</v>
      </c>
      <c r="C40" s="14" t="n">
        <v>14865400</v>
      </c>
      <c r="D40" s="22" t="n">
        <v>33278.1</v>
      </c>
      <c r="E40" s="14" t="n">
        <v>675854.3</v>
      </c>
      <c r="F40" s="15" t="n">
        <v>2088</v>
      </c>
      <c r="G40" s="16" t="n">
        <f aca="false">C40/F40</f>
        <v>7119.44444444444</v>
      </c>
      <c r="H40" s="16" t="n">
        <f aca="false">E40/F40</f>
        <v>323.685009578544</v>
      </c>
      <c r="I40" s="17" t="n">
        <f aca="false">E40/(C40+E40)</f>
        <v>0.0434877576129747</v>
      </c>
    </row>
    <row collapsed="false" customFormat="false" customHeight="false" hidden="false" ht="12.75" outlineLevel="0" r="41">
      <c r="A41" s="21" t="s">
        <v>51</v>
      </c>
      <c r="B41" s="14" t="n">
        <v>13125532</v>
      </c>
      <c r="C41" s="14" t="n">
        <v>2920269</v>
      </c>
      <c r="D41" s="22" t="n">
        <v>469083.5</v>
      </c>
      <c r="E41" s="14" t="n">
        <v>14106</v>
      </c>
      <c r="F41" s="15" t="n">
        <v>550</v>
      </c>
      <c r="G41" s="16" t="n">
        <f aca="false">C41/F41</f>
        <v>5309.58</v>
      </c>
      <c r="H41" s="16" t="n">
        <f aca="false">E41/F41</f>
        <v>25.6472727272727</v>
      </c>
      <c r="I41" s="17" t="n">
        <f aca="false">E41/(C41+E41)</f>
        <v>0.00480715654952077</v>
      </c>
    </row>
    <row collapsed="false" customFormat="false" customHeight="false" hidden="false" ht="12.75" outlineLevel="0" r="42">
      <c r="A42" s="21" t="s">
        <v>52</v>
      </c>
      <c r="B42" s="14" t="n">
        <v>11397709</v>
      </c>
      <c r="C42" s="14" t="n">
        <v>12697764</v>
      </c>
      <c r="D42" s="22" t="n">
        <v>231614.6</v>
      </c>
      <c r="E42" s="14" t="n">
        <v>341074.8</v>
      </c>
      <c r="F42" s="15" t="n">
        <v>1838</v>
      </c>
      <c r="G42" s="16" t="n">
        <f aca="false">C42/F42</f>
        <v>6908.46789989119</v>
      </c>
      <c r="H42" s="16" t="n">
        <f aca="false">E42/F42</f>
        <v>185.568443960827</v>
      </c>
      <c r="I42" s="17" t="n">
        <f aca="false">E42/(C42+E42)</f>
        <v>0.0261583723237686</v>
      </c>
    </row>
    <row collapsed="false" customFormat="false" customHeight="false" hidden="false" ht="12.75" outlineLevel="0" r="43">
      <c r="A43" s="21" t="s">
        <v>53</v>
      </c>
      <c r="B43" s="14" t="n">
        <v>5527151</v>
      </c>
      <c r="C43" s="14" t="n">
        <v>3713826</v>
      </c>
      <c r="D43" s="22" t="n">
        <v>523858</v>
      </c>
      <c r="E43" s="14" t="n">
        <v>143589.2</v>
      </c>
      <c r="F43" s="15" t="n">
        <v>596</v>
      </c>
      <c r="G43" s="16" t="n">
        <f aca="false">C43/F43</f>
        <v>6231.25167785235</v>
      </c>
      <c r="H43" s="16" t="n">
        <f aca="false">E43/F43</f>
        <v>240.921476510067</v>
      </c>
      <c r="I43" s="17" t="n">
        <f aca="false">E43/(C43+E43)</f>
        <v>0.0372242013252812</v>
      </c>
    </row>
    <row collapsed="false" customFormat="false" customHeight="false" hidden="false" ht="12.75" outlineLevel="0" r="44">
      <c r="A44" s="21" t="s">
        <v>54</v>
      </c>
      <c r="B44" s="14" t="n">
        <v>1207275</v>
      </c>
      <c r="C44" s="14" t="n">
        <v>3412585</v>
      </c>
      <c r="D44" s="22" t="n">
        <v>40383.2</v>
      </c>
      <c r="E44" s="14" t="n">
        <v>131913.9</v>
      </c>
      <c r="F44" s="15" t="n">
        <v>588</v>
      </c>
      <c r="G44" s="16" t="n">
        <f aca="false">C44/F44</f>
        <v>5803.71598639456</v>
      </c>
      <c r="H44" s="16" t="n">
        <f aca="false">E44/F44</f>
        <v>224.343367346939</v>
      </c>
      <c r="I44" s="17" t="n">
        <f aca="false">E44/(C44+E44)</f>
        <v>0.0372165159932762</v>
      </c>
    </row>
    <row collapsed="false" customFormat="false" customHeight="false" hidden="false" ht="12.75" outlineLevel="0" r="45">
      <c r="A45" s="21" t="s">
        <v>55</v>
      </c>
      <c r="B45" s="14" t="n">
        <v>3064393</v>
      </c>
      <c r="C45" s="14" t="n">
        <v>15534672</v>
      </c>
      <c r="D45" s="22" t="n">
        <v>6481.8</v>
      </c>
      <c r="E45" s="14" t="n">
        <v>763691.3</v>
      </c>
      <c r="F45" s="15" t="n">
        <v>1728</v>
      </c>
      <c r="G45" s="16" t="n">
        <f aca="false">C45/F45</f>
        <v>8989.97222222222</v>
      </c>
      <c r="H45" s="16" t="n">
        <f aca="false">E45/F45</f>
        <v>441.950983796296</v>
      </c>
      <c r="I45" s="17" t="n">
        <f aca="false">E45/(C45+E45)</f>
        <v>0.0468569319472711</v>
      </c>
    </row>
    <row collapsed="false" customFormat="false" customHeight="false" hidden="false" ht="12.75" outlineLevel="0" r="46">
      <c r="A46" s="21" t="s">
        <v>56</v>
      </c>
      <c r="B46" s="14" t="n">
        <v>2118293</v>
      </c>
      <c r="C46" s="14" t="n">
        <v>3732911.5</v>
      </c>
      <c r="D46" s="22" t="n">
        <v>9490.1</v>
      </c>
      <c r="E46" s="14" t="n">
        <v>82410.8</v>
      </c>
      <c r="F46" s="15" t="n">
        <v>615</v>
      </c>
      <c r="G46" s="16" t="n">
        <f aca="false">C46/F46</f>
        <v>6069.77479674797</v>
      </c>
      <c r="H46" s="16" t="n">
        <f aca="false">E46/F46</f>
        <v>134.001300813008</v>
      </c>
      <c r="I46" s="17" t="n">
        <f aca="false">E46/(C46+E46)</f>
        <v>0.0215999576235014</v>
      </c>
    </row>
    <row collapsed="false" customFormat="false" customHeight="false" hidden="false" ht="12.75" outlineLevel="0" r="47">
      <c r="A47" s="21" t="s">
        <v>57</v>
      </c>
      <c r="B47" s="14" t="n">
        <v>7125855</v>
      </c>
      <c r="C47" s="14" t="n">
        <v>14017531</v>
      </c>
      <c r="D47" s="22" t="n">
        <v>26802.2</v>
      </c>
      <c r="E47" s="14" t="n">
        <v>391427.8</v>
      </c>
      <c r="F47" s="15" t="n">
        <v>2019</v>
      </c>
      <c r="G47" s="16" t="n">
        <f aca="false">C47/F47</f>
        <v>6942.80881624567</v>
      </c>
      <c r="H47" s="16" t="n">
        <f aca="false">E47/F47</f>
        <v>193.87211490837</v>
      </c>
      <c r="I47" s="17" t="n">
        <f aca="false">E47/(C47+E47)</f>
        <v>0.0271655853440292</v>
      </c>
    </row>
    <row collapsed="false" customFormat="false" customHeight="false" hidden="false" ht="12.75" outlineLevel="0" r="48">
      <c r="A48" s="21" t="s">
        <v>58</v>
      </c>
      <c r="B48" s="14" t="n">
        <v>1075392</v>
      </c>
      <c r="C48" s="14" t="n">
        <v>4801958</v>
      </c>
      <c r="D48" s="22" t="n">
        <v>355.3</v>
      </c>
      <c r="E48" s="14" t="n">
        <v>63001</v>
      </c>
      <c r="F48" s="15" t="n">
        <v>636</v>
      </c>
      <c r="G48" s="16" t="n">
        <f aca="false">C48/F48</f>
        <v>7550.24842767296</v>
      </c>
      <c r="H48" s="16" t="n">
        <f aca="false">E48/F48</f>
        <v>99.0581761006289</v>
      </c>
      <c r="I48" s="17" t="n">
        <f aca="false">E48/(C48+E48)</f>
        <v>0.0129499549739268</v>
      </c>
    </row>
    <row collapsed="false" customFormat="false" customHeight="false" hidden="false" ht="12.75" outlineLevel="0" r="49">
      <c r="A49" s="21" t="s">
        <v>59</v>
      </c>
      <c r="B49" s="14" t="n">
        <v>12327434</v>
      </c>
      <c r="C49" s="14" t="n">
        <v>9306106</v>
      </c>
      <c r="D49" s="22" t="n">
        <v>141945.3</v>
      </c>
      <c r="E49" s="14" t="n">
        <v>150428.1</v>
      </c>
      <c r="F49" s="15" t="n">
        <v>1143</v>
      </c>
      <c r="G49" s="16" t="n">
        <f aca="false">C49/F49</f>
        <v>8141.82502187227</v>
      </c>
      <c r="H49" s="16" t="n">
        <f aca="false">E49/F49</f>
        <v>131.60813648294</v>
      </c>
      <c r="I49" s="17" t="n">
        <f aca="false">E49/(C49+E49)</f>
        <v>0.0159073185174683</v>
      </c>
    </row>
    <row collapsed="false" customFormat="false" customHeight="false" hidden="false" ht="12.75" outlineLevel="0" r="50">
      <c r="A50" s="21" t="s">
        <v>60</v>
      </c>
      <c r="B50" s="14" t="n">
        <v>82438074</v>
      </c>
      <c r="C50" s="14" t="n">
        <v>49548247</v>
      </c>
      <c r="D50" s="22" t="n">
        <v>4520542.8</v>
      </c>
      <c r="E50" s="14" t="n">
        <v>4749069.8</v>
      </c>
      <c r="F50" s="15" t="n">
        <v>7035</v>
      </c>
      <c r="G50" s="16" t="n">
        <f aca="false">C50/F50</f>
        <v>7043.10547263682</v>
      </c>
      <c r="H50" s="16" t="n">
        <f aca="false">E50/F50</f>
        <v>675.063226723525</v>
      </c>
      <c r="I50" s="17" t="n">
        <f aca="false">E50/(C50+E50)</f>
        <v>0.0874641709735462</v>
      </c>
    </row>
    <row collapsed="false" customFormat="false" customHeight="false" hidden="false" ht="12.75" outlineLevel="0" r="51">
      <c r="A51" s="21" t="s">
        <v>61</v>
      </c>
      <c r="B51" s="14" t="n">
        <v>1041052</v>
      </c>
      <c r="C51" s="14" t="n">
        <v>5532518</v>
      </c>
      <c r="D51" s="22" t="n">
        <v>494.7</v>
      </c>
      <c r="E51" s="14" t="n">
        <v>91928.3</v>
      </c>
      <c r="F51" s="15" t="n">
        <v>834</v>
      </c>
      <c r="G51" s="16" t="n">
        <f aca="false">C51/F51</f>
        <v>6633.71462829736</v>
      </c>
      <c r="H51" s="16" t="n">
        <f aca="false">E51/F51</f>
        <v>110.225779376499</v>
      </c>
      <c r="I51" s="17" t="n">
        <f aca="false">E51/(C51+E51)</f>
        <v>0.0163444177607314</v>
      </c>
    </row>
    <row collapsed="false" customFormat="false" customHeight="false" hidden="false" ht="12.75" outlineLevel="0" r="52">
      <c r="A52" s="21" t="s">
        <v>62</v>
      </c>
      <c r="B52" s="14" t="n">
        <v>756541</v>
      </c>
      <c r="C52" s="14" t="n">
        <v>5146736</v>
      </c>
      <c r="D52" s="22" t="n">
        <v>2141.8</v>
      </c>
      <c r="E52" s="14" t="n">
        <v>113202.2</v>
      </c>
      <c r="F52" s="15" t="n">
        <v>787</v>
      </c>
      <c r="G52" s="16" t="n">
        <f aca="false">C52/F52</f>
        <v>6539.68996188056</v>
      </c>
      <c r="H52" s="16" t="n">
        <f aca="false">E52/F52</f>
        <v>143.840152477764</v>
      </c>
      <c r="I52" s="17" t="n">
        <f aca="false">E52/(C52+E52)</f>
        <v>0.0215215836566293</v>
      </c>
    </row>
    <row collapsed="false" customFormat="false" customHeight="false" hidden="false" ht="12.75" outlineLevel="0" r="53">
      <c r="A53" s="21" t="s">
        <v>63</v>
      </c>
      <c r="B53" s="14" t="n">
        <v>276194</v>
      </c>
      <c r="C53" s="14" t="n">
        <v>1462331</v>
      </c>
      <c r="D53" s="22" t="n">
        <v>5012.9</v>
      </c>
      <c r="E53" s="14" t="n">
        <v>8049.9</v>
      </c>
      <c r="F53" s="15" t="n">
        <v>141</v>
      </c>
      <c r="G53" s="16" t="n">
        <f aca="false">C53/F53</f>
        <v>10371.1418439716</v>
      </c>
      <c r="H53" s="16" t="n">
        <f aca="false">E53/F53</f>
        <v>57.0914893617021</v>
      </c>
      <c r="I53" s="17" t="n">
        <f aca="false">E53/(C53+E53)</f>
        <v>0.00547470386754888</v>
      </c>
    </row>
    <row collapsed="false" customFormat="false" customHeight="false" hidden="false" ht="12.75" outlineLevel="0" r="54">
      <c r="A54" s="21" t="s">
        <v>64</v>
      </c>
      <c r="B54" s="14" t="n">
        <v>2376740</v>
      </c>
      <c r="C54" s="14" t="n">
        <v>3274760</v>
      </c>
      <c r="D54" s="22" t="n">
        <v>28443.5</v>
      </c>
      <c r="E54" s="14" t="n">
        <v>54578.8</v>
      </c>
      <c r="F54" s="15" t="n">
        <v>473</v>
      </c>
      <c r="G54" s="16" t="n">
        <f aca="false">C54/F54</f>
        <v>6923.38266384778</v>
      </c>
      <c r="H54" s="16" t="n">
        <f aca="false">E54/F54</f>
        <v>115.388583509514</v>
      </c>
      <c r="I54" s="17" t="n">
        <f aca="false">E54/(C54+E54)</f>
        <v>0.016393285057081</v>
      </c>
    </row>
    <row collapsed="false" customFormat="false" customHeight="false" hidden="false" ht="12.75" outlineLevel="0" r="55">
      <c r="A55" s="21" t="s">
        <v>65</v>
      </c>
      <c r="B55" s="14" t="n">
        <v>1068988</v>
      </c>
      <c r="C55" s="14" t="n">
        <v>3717160</v>
      </c>
      <c r="D55" s="22" t="n">
        <v>15825.5</v>
      </c>
      <c r="E55" s="14" t="n">
        <v>214152.8</v>
      </c>
      <c r="F55" s="15" t="n">
        <v>548</v>
      </c>
      <c r="G55" s="16" t="n">
        <f aca="false">C55/F55</f>
        <v>6783.13868613139</v>
      </c>
      <c r="H55" s="16" t="n">
        <f aca="false">E55/F55</f>
        <v>390.789781021898</v>
      </c>
      <c r="I55" s="17" t="n">
        <f aca="false">E55/(C55+E55)</f>
        <v>0.0544736099350833</v>
      </c>
    </row>
    <row collapsed="false" customFormat="false" customHeight="false" hidden="false" ht="12.75" outlineLevel="0" r="56">
      <c r="A56" s="21" t="s">
        <v>66</v>
      </c>
      <c r="B56" s="14" t="n">
        <v>3015813</v>
      </c>
      <c r="C56" s="14" t="n">
        <v>5852632</v>
      </c>
      <c r="D56" s="22" t="n">
        <v>236.9</v>
      </c>
      <c r="E56" s="14" t="n">
        <v>50812</v>
      </c>
      <c r="F56" s="15" t="n">
        <v>763</v>
      </c>
      <c r="G56" s="16" t="n">
        <f aca="false">C56/F56</f>
        <v>7670.55307994758</v>
      </c>
      <c r="H56" s="16" t="n">
        <f aca="false">E56/F56</f>
        <v>66.5950196592398</v>
      </c>
      <c r="I56" s="17" t="n">
        <f aca="false">E56/(C56+E56)</f>
        <v>0.00860717913136806</v>
      </c>
    </row>
    <row collapsed="false" customFormat="false" customHeight="false" hidden="false" ht="12.75" outlineLevel="0" r="57">
      <c r="A57" s="21" t="s">
        <v>67</v>
      </c>
      <c r="B57" s="14" t="n">
        <v>2886067</v>
      </c>
      <c r="C57" s="14" t="n">
        <v>9253383</v>
      </c>
      <c r="D57" s="22" t="n">
        <v>3171.4</v>
      </c>
      <c r="E57" s="14" t="n">
        <v>256680.8</v>
      </c>
      <c r="F57" s="15" t="n">
        <v>1252</v>
      </c>
      <c r="G57" s="16" t="n">
        <f aca="false">C57/F57</f>
        <v>7390.88099041534</v>
      </c>
      <c r="H57" s="16" t="n">
        <f aca="false">E57/F57</f>
        <v>205.01661341853</v>
      </c>
      <c r="I57" s="17" t="n">
        <f aca="false">E57/(C57+E57)</f>
        <v>0.0269904393280726</v>
      </c>
    </row>
    <row collapsed="false" customFormat="false" customHeight="false" hidden="false" ht="12.75" outlineLevel="0" r="58">
      <c r="A58" s="21" t="s">
        <v>68</v>
      </c>
      <c r="B58" s="14" t="n">
        <v>23334829</v>
      </c>
      <c r="C58" s="14" t="n">
        <v>14781182</v>
      </c>
      <c r="D58" s="22" t="n">
        <v>1108602.7</v>
      </c>
      <c r="E58" s="14" t="n">
        <v>834671.3</v>
      </c>
      <c r="F58" s="15" t="n">
        <v>2370</v>
      </c>
      <c r="G58" s="16" t="n">
        <f aca="false">C58/F58</f>
        <v>6236.78565400844</v>
      </c>
      <c r="H58" s="16" t="n">
        <f aca="false">E58/F58</f>
        <v>352.181983122363</v>
      </c>
      <c r="I58" s="17" t="n">
        <f aca="false">E58/(C58+E58)</f>
        <v>0.0534502523790999</v>
      </c>
    </row>
    <row collapsed="false" customFormat="false" customHeight="false" hidden="false" ht="12.75" outlineLevel="0" r="59">
      <c r="A59" s="21" t="s">
        <v>69</v>
      </c>
      <c r="B59" s="14" t="n">
        <v>3976002</v>
      </c>
      <c r="C59" s="14" t="n">
        <v>12757398</v>
      </c>
      <c r="D59" s="22" t="n">
        <v>74027.3</v>
      </c>
      <c r="E59" s="14" t="n">
        <v>291789.5</v>
      </c>
      <c r="F59" s="15" t="n">
        <v>1375</v>
      </c>
      <c r="G59" s="16" t="n">
        <f aca="false">C59/F59</f>
        <v>9278.10763636364</v>
      </c>
      <c r="H59" s="16" t="n">
        <f aca="false">E59/F59</f>
        <v>212.210545454545</v>
      </c>
      <c r="I59" s="17" t="n">
        <f aca="false">E59/(C59+E59)</f>
        <v>0.0223607408507235</v>
      </c>
    </row>
    <row collapsed="false" customFormat="false" customHeight="false" hidden="false" ht="12.75" outlineLevel="0" r="60">
      <c r="A60" s="21" t="s">
        <v>70</v>
      </c>
      <c r="B60" s="14" t="n">
        <v>25050246</v>
      </c>
      <c r="C60" s="14" t="n">
        <v>19779756</v>
      </c>
      <c r="D60" s="22" t="n">
        <v>325657.8</v>
      </c>
      <c r="E60" s="14" t="n">
        <v>328857.8</v>
      </c>
      <c r="F60" s="15" t="n">
        <v>3066</v>
      </c>
      <c r="G60" s="16" t="n">
        <f aca="false">C60/F60</f>
        <v>6451.3228962818</v>
      </c>
      <c r="H60" s="16" t="n">
        <f aca="false">E60/F60</f>
        <v>107.25955642531</v>
      </c>
      <c r="I60" s="17" t="n">
        <f aca="false">E60/(C60+E60)</f>
        <v>0.0163540760825592</v>
      </c>
    </row>
    <row collapsed="false" customFormat="false" customHeight="false" hidden="false" ht="12.75" outlineLevel="0" r="61">
      <c r="A61" s="21" t="s">
        <v>71</v>
      </c>
      <c r="B61" s="14" t="n">
        <v>1831501</v>
      </c>
      <c r="C61" s="14" t="n">
        <v>6237297</v>
      </c>
      <c r="D61" s="22" t="n">
        <v>473.8</v>
      </c>
      <c r="E61" s="14" t="n">
        <v>55468.3</v>
      </c>
      <c r="F61" s="15" t="n">
        <v>720</v>
      </c>
      <c r="G61" s="16" t="n">
        <f aca="false">C61/F61</f>
        <v>8662.9125</v>
      </c>
      <c r="H61" s="16" t="n">
        <f aca="false">E61/F61</f>
        <v>77.0393055555556</v>
      </c>
      <c r="I61" s="17" t="n">
        <f aca="false">E61/(C61+E61)</f>
        <v>0.00881461445892476</v>
      </c>
    </row>
    <row collapsed="false" customFormat="false" customHeight="false" hidden="false" ht="12.75" outlineLevel="0" r="62">
      <c r="A62" s="21" t="s">
        <v>72</v>
      </c>
      <c r="B62" s="14" t="n">
        <v>539107</v>
      </c>
      <c r="C62" s="14" t="n">
        <v>1074575</v>
      </c>
      <c r="D62" s="22" t="n">
        <v>8671.2</v>
      </c>
      <c r="E62" s="14" t="n">
        <v>37896</v>
      </c>
      <c r="F62" s="15" t="n">
        <v>155</v>
      </c>
      <c r="G62" s="16" t="n">
        <f aca="false">C62/F62</f>
        <v>6932.74193548387</v>
      </c>
      <c r="H62" s="16" t="n">
        <f aca="false">E62/F62</f>
        <v>244.490322580645</v>
      </c>
      <c r="I62" s="17" t="n">
        <f aca="false">E62/(C62+E62)</f>
        <v>0.0340647082036296</v>
      </c>
    </row>
    <row collapsed="false" customFormat="false" customHeight="false" hidden="false" ht="12.75" outlineLevel="0" r="63">
      <c r="A63" s="21" t="s">
        <v>73</v>
      </c>
      <c r="B63" s="14" t="n">
        <v>67754</v>
      </c>
      <c r="C63" s="14" t="n">
        <v>916746</v>
      </c>
      <c r="D63" s="22" t="n">
        <v>0</v>
      </c>
      <c r="E63" s="14" t="n">
        <v>4885.5</v>
      </c>
      <c r="F63" s="15" t="n">
        <v>146</v>
      </c>
      <c r="G63" s="16" t="n">
        <f aca="false">C63/F63</f>
        <v>6279.08219178082</v>
      </c>
      <c r="H63" s="16" t="n">
        <f aca="false">E63/F63</f>
        <v>33.4623287671233</v>
      </c>
      <c r="I63" s="17" t="n">
        <f aca="false">E63/(C63+E63)</f>
        <v>0.00530092558685331</v>
      </c>
    </row>
    <row collapsed="false" customFormat="false" customHeight="false" hidden="false" ht="12.75" outlineLevel="0" r="64">
      <c r="A64" s="21" t="s">
        <v>74</v>
      </c>
      <c r="B64" s="14" t="n">
        <v>2590861</v>
      </c>
      <c r="C64" s="14" t="n">
        <v>5954958</v>
      </c>
      <c r="D64" s="22" t="n">
        <v>928</v>
      </c>
      <c r="E64" s="14" t="n">
        <v>267206</v>
      </c>
      <c r="F64" s="15" t="n">
        <v>792</v>
      </c>
      <c r="G64" s="16" t="n">
        <f aca="false">C64/F64</f>
        <v>7518.88636363636</v>
      </c>
      <c r="H64" s="16" t="n">
        <f aca="false">E64/F64</f>
        <v>337.381313131313</v>
      </c>
      <c r="I64" s="17" t="n">
        <f aca="false">E64/(C64+E64)</f>
        <v>0.0429442232638034</v>
      </c>
    </row>
    <row collapsed="false" customFormat="false" customHeight="false" hidden="false" ht="12.75" outlineLevel="0" r="65">
      <c r="A65" s="21" t="s">
        <v>75</v>
      </c>
      <c r="B65" s="14" t="n">
        <v>623566</v>
      </c>
      <c r="C65" s="14" t="n">
        <v>3796186</v>
      </c>
      <c r="D65" s="22" t="n">
        <v>0</v>
      </c>
      <c r="E65" s="14" t="n">
        <v>55335.2</v>
      </c>
      <c r="F65" s="15" t="n">
        <v>648</v>
      </c>
      <c r="G65" s="16" t="n">
        <f aca="false">C65/F65</f>
        <v>5858.31172839506</v>
      </c>
      <c r="H65" s="16" t="n">
        <f aca="false">E65/F65</f>
        <v>85.3938271604938</v>
      </c>
      <c r="I65" s="17" t="n">
        <f aca="false">E65/(C65+E65)</f>
        <v>0.0143671025360058</v>
      </c>
    </row>
    <row collapsed="false" customFormat="false" customHeight="false" hidden="false" ht="12.75" outlineLevel="0" r="66">
      <c r="A66" s="21" t="s">
        <v>76</v>
      </c>
      <c r="B66" s="14" t="n">
        <v>4923</v>
      </c>
      <c r="C66" s="14" t="n">
        <v>353960</v>
      </c>
      <c r="D66" s="22" t="n">
        <v>0</v>
      </c>
      <c r="E66" s="14" t="n">
        <v>8546.9</v>
      </c>
      <c r="F66" s="15" t="n">
        <v>63</v>
      </c>
      <c r="G66" s="16" t="n">
        <f aca="false">C66/F66</f>
        <v>5618.4126984127</v>
      </c>
      <c r="H66" s="16" t="n">
        <f aca="false">E66/F66</f>
        <v>135.665079365079</v>
      </c>
      <c r="I66" s="17" t="n">
        <f aca="false">E66/(C66+E66)</f>
        <v>0.0235772063924852</v>
      </c>
    </row>
    <row collapsed="false" customFormat="false" customHeight="false" hidden="false" ht="12.75" outlineLevel="0" r="67">
      <c r="A67" s="13" t="s">
        <v>77</v>
      </c>
      <c r="B67" s="14" t="n">
        <v>10955319</v>
      </c>
      <c r="C67" s="14" t="n">
        <v>12032498</v>
      </c>
      <c r="D67" s="22" t="n">
        <v>320204</v>
      </c>
      <c r="E67" s="14" t="n">
        <v>745293.3</v>
      </c>
      <c r="F67" s="15" t="n">
        <v>1468</v>
      </c>
      <c r="G67" s="16" t="n">
        <f aca="false">C67/F67</f>
        <v>8196.52452316076</v>
      </c>
      <c r="H67" s="16" t="n">
        <f aca="false">E67/F67</f>
        <v>507.692983651226</v>
      </c>
      <c r="I67" s="14" t="s">
        <v>78</v>
      </c>
    </row>
    <row collapsed="false" customFormat="false" customHeight="false" hidden="false" ht="12.75" outlineLevel="0" r="68">
      <c r="A68" s="21" t="s">
        <v>79</v>
      </c>
      <c r="B68" s="14" t="n">
        <v>36002999</v>
      </c>
      <c r="C68" s="14" t="n">
        <v>24896166</v>
      </c>
      <c r="D68" s="22" t="n">
        <v>1796195.7</v>
      </c>
      <c r="E68" s="14" t="n">
        <v>1216681.8</v>
      </c>
      <c r="F68" s="15" t="n">
        <v>3186</v>
      </c>
      <c r="G68" s="16" t="n">
        <f aca="false">C68/F68</f>
        <v>7814.23917137477</v>
      </c>
      <c r="H68" s="16" t="n">
        <f aca="false">E68/F68</f>
        <v>381.883804143126</v>
      </c>
      <c r="I68" s="17" t="n">
        <f aca="false">E68/(C68+E68)</f>
        <v>0.0465932252705122</v>
      </c>
    </row>
    <row collapsed="false" customFormat="false" customHeight="false" hidden="false" ht="12.75" outlineLevel="0" r="69">
      <c r="A69" s="21" t="s">
        <v>80</v>
      </c>
      <c r="B69" s="14" t="n">
        <f aca="false">26371598</f>
        <v>26371598</v>
      </c>
      <c r="C69" s="14" t="n">
        <v>31861910</v>
      </c>
      <c r="D69" s="22" t="n">
        <v>5686527</v>
      </c>
      <c r="E69" s="14" t="n">
        <v>2385787</v>
      </c>
      <c r="F69" s="15" t="n">
        <v>4606</v>
      </c>
      <c r="G69" s="16" t="n">
        <f aca="false">C69/F69</f>
        <v>6917.47937472861</v>
      </c>
      <c r="H69" s="16" t="n">
        <f aca="false">E69/F69</f>
        <v>517.973729917499</v>
      </c>
      <c r="I69" s="17" t="n">
        <f aca="false">E69/(C69+E69)</f>
        <v>0.0696626987794245</v>
      </c>
    </row>
    <row collapsed="false" customFormat="false" customHeight="false" hidden="false" ht="12.75" outlineLevel="0" r="70">
      <c r="A70" s="21" t="s">
        <v>81</v>
      </c>
      <c r="B70" s="14" t="n">
        <v>8339547</v>
      </c>
      <c r="C70" s="14" t="n">
        <v>11958795</v>
      </c>
      <c r="D70" s="22" t="n">
        <v>2250</v>
      </c>
      <c r="E70" s="14" t="n">
        <v>477334.7</v>
      </c>
      <c r="F70" s="15" t="n">
        <v>1464</v>
      </c>
      <c r="G70" s="16" t="n">
        <f aca="false">C70/F70</f>
        <v>8168.57581967213</v>
      </c>
      <c r="H70" s="16" t="n">
        <f aca="false">E70/F70</f>
        <v>326.048292349727</v>
      </c>
      <c r="I70" s="17" t="n">
        <f aca="false">E70/(C70+E70)</f>
        <v>0.0383828981777184</v>
      </c>
    </row>
    <row collapsed="false" customFormat="false" customHeight="false" hidden="false" ht="12.75" outlineLevel="0" r="71">
      <c r="A71" s="21" t="s">
        <v>82</v>
      </c>
      <c r="B71" s="14" t="n">
        <v>5348641</v>
      </c>
      <c r="C71" s="14" t="n">
        <v>13121380</v>
      </c>
      <c r="D71" s="22" t="n">
        <v>384628</v>
      </c>
      <c r="E71" s="14" t="n">
        <v>670012.5</v>
      </c>
      <c r="F71" s="15" t="n">
        <v>1693</v>
      </c>
      <c r="G71" s="16" t="n">
        <f aca="false">C71/F71</f>
        <v>7750.37212049616</v>
      </c>
      <c r="H71" s="16" t="n">
        <f aca="false">E71/F71</f>
        <v>395.75457767277</v>
      </c>
      <c r="I71" s="17" t="n">
        <f aca="false">E71/(C71+E71)</f>
        <v>0.0485819325350939</v>
      </c>
    </row>
    <row collapsed="false" customFormat="false" customHeight="false" hidden="false" ht="12.75" outlineLevel="0" r="72">
      <c r="A72" s="21" t="s">
        <v>83</v>
      </c>
      <c r="B72" s="14" t="n">
        <v>2319972</v>
      </c>
      <c r="C72" s="14" t="n">
        <v>6960292</v>
      </c>
      <c r="D72" s="22" t="n">
        <v>128011.1</v>
      </c>
      <c r="E72" s="14" t="n">
        <v>287952.5</v>
      </c>
      <c r="F72" s="15" t="n">
        <v>873</v>
      </c>
      <c r="G72" s="16" t="n">
        <f aca="false">C72/F72</f>
        <v>7972.843069874</v>
      </c>
      <c r="H72" s="16" t="n">
        <f aca="false">E72/F72</f>
        <v>329.842497136312</v>
      </c>
      <c r="I72" s="17" t="n">
        <f aca="false">E72/(C72+E72)</f>
        <v>0.0397272056702833</v>
      </c>
    </row>
    <row collapsed="false" customFormat="false" customHeight="false" hidden="false" ht="12.75" outlineLevel="0" r="73">
      <c r="A73" s="21" t="s">
        <v>84</v>
      </c>
      <c r="B73" s="14" t="n">
        <v>6081913</v>
      </c>
      <c r="C73" s="14" t="n">
        <v>3801132</v>
      </c>
      <c r="D73" s="22" t="n">
        <v>23876.3</v>
      </c>
      <c r="E73" s="14" t="n">
        <v>56813.8</v>
      </c>
      <c r="F73" s="15" t="n">
        <v>567</v>
      </c>
      <c r="G73" s="16" t="n">
        <f aca="false">C73/F73</f>
        <v>6703.93650793651</v>
      </c>
      <c r="H73" s="16" t="n">
        <f aca="false">E73/F73</f>
        <v>100.200705467372</v>
      </c>
      <c r="I73" s="17" t="n">
        <f aca="false">E73/(C73+E73)</f>
        <v>0.0147264380956311</v>
      </c>
    </row>
    <row collapsed="false" customFormat="false" customHeight="false" hidden="false" ht="12.75" outlineLevel="0" r="74">
      <c r="A74" s="21" t="s">
        <v>85</v>
      </c>
      <c r="B74" s="14" t="n">
        <v>0</v>
      </c>
      <c r="C74" s="14" t="n">
        <v>4635</v>
      </c>
      <c r="D74" s="22" t="n">
        <v>857.4</v>
      </c>
      <c r="E74" s="14" t="n">
        <v>31037.3</v>
      </c>
      <c r="F74" s="15" t="n">
        <v>590</v>
      </c>
      <c r="G74" s="16" t="n">
        <f aca="false">C74/F74</f>
        <v>7.85593220338983</v>
      </c>
      <c r="H74" s="16" t="n">
        <f aca="false">E74/F74</f>
        <v>52.605593220339</v>
      </c>
      <c r="I74" s="17" t="n">
        <f aca="false">E74/(C74+E74)</f>
        <v>0.870067251060346</v>
      </c>
    </row>
    <row collapsed="false" customFormat="false" customHeight="false" hidden="false" ht="12.75" outlineLevel="0" r="75">
      <c r="A75" s="21" t="s">
        <v>86</v>
      </c>
      <c r="B75" s="14" t="n">
        <v>18367</v>
      </c>
      <c r="C75" s="14" t="n">
        <v>96011</v>
      </c>
      <c r="D75" s="22" t="n">
        <v>0</v>
      </c>
      <c r="E75" s="14" t="n">
        <v>0</v>
      </c>
      <c r="F75" s="15" t="n">
        <v>20</v>
      </c>
      <c r="G75" s="16" t="n">
        <f aca="false">C75/F75</f>
        <v>4800.55</v>
      </c>
      <c r="H75" s="16" t="n">
        <f aca="false">E75/F75</f>
        <v>0</v>
      </c>
      <c r="I75" s="17" t="n">
        <f aca="false">E75/(C75+E75)</f>
        <v>0</v>
      </c>
    </row>
    <row collapsed="false" customFormat="false" customHeight="false" hidden="false" ht="12.75" outlineLevel="0" r="76">
      <c r="A76" s="21" t="s">
        <v>87</v>
      </c>
      <c r="B76" s="14" t="n">
        <v>6697356</v>
      </c>
      <c r="C76" s="14" t="n">
        <v>11645516</v>
      </c>
      <c r="D76" s="22" t="n">
        <v>113397.7</v>
      </c>
      <c r="E76" s="14" t="n">
        <v>446904.1</v>
      </c>
      <c r="F76" s="15" t="n">
        <v>1443</v>
      </c>
      <c r="G76" s="16" t="n">
        <f aca="false">C76/F76</f>
        <v>8070.35065835066</v>
      </c>
      <c r="H76" s="16" t="n">
        <f aca="false">E76/F76</f>
        <v>309.704851004851</v>
      </c>
      <c r="I76" s="17" t="n">
        <f aca="false">E76/(C76+E76)</f>
        <v>0.0369573746449646</v>
      </c>
    </row>
    <row collapsed="false" customFormat="false" customHeight="false" hidden="false" ht="12.75" outlineLevel="0" r="77">
      <c r="A77" s="21" t="s">
        <v>88</v>
      </c>
      <c r="B77" s="14" t="n">
        <v>456393</v>
      </c>
      <c r="C77" s="14" t="n">
        <v>4180622</v>
      </c>
      <c r="D77" s="22" t="n">
        <v>55516.9</v>
      </c>
      <c r="E77" s="14" t="n">
        <v>13713.2</v>
      </c>
      <c r="F77" s="15" t="n">
        <v>556</v>
      </c>
      <c r="G77" s="16" t="n">
        <f aca="false">C77/F77</f>
        <v>7519.10431654676</v>
      </c>
      <c r="H77" s="16" t="n">
        <f aca="false">E77/F77</f>
        <v>24.6640287769784</v>
      </c>
      <c r="I77" s="17" t="n">
        <f aca="false">E77/(C77+E77)</f>
        <v>0.00326945733855511</v>
      </c>
    </row>
    <row collapsed="false" customFormat="false" customHeight="false" hidden="false" ht="12.75" outlineLevel="0" r="78">
      <c r="A78" s="21" t="s">
        <v>89</v>
      </c>
      <c r="B78" s="14" t="n">
        <v>2222272</v>
      </c>
      <c r="C78" s="14" t="n">
        <v>4520257</v>
      </c>
      <c r="D78" s="22" t="n">
        <v>245.2</v>
      </c>
      <c r="E78" s="14" t="n">
        <v>222542.8</v>
      </c>
      <c r="F78" s="15" t="n">
        <v>769</v>
      </c>
      <c r="G78" s="16" t="n">
        <f aca="false">C78/F78</f>
        <v>5878.09752925878</v>
      </c>
      <c r="H78" s="16" t="n">
        <f aca="false">E78/F78</f>
        <v>289.392457737321</v>
      </c>
      <c r="I78" s="17" t="n">
        <f aca="false">E78/(C78+E78)</f>
        <v>0.0469222420056609</v>
      </c>
    </row>
    <row collapsed="false" customFormat="false" customHeight="false" hidden="false" ht="12.75" outlineLevel="0" r="79">
      <c r="A79" s="21" t="s">
        <v>90</v>
      </c>
      <c r="B79" s="14" t="n">
        <v>25528089</v>
      </c>
      <c r="C79" s="14" t="n">
        <v>13731190</v>
      </c>
      <c r="D79" s="22" t="n">
        <v>1314399.2</v>
      </c>
      <c r="E79" s="14" t="n">
        <v>164554.6</v>
      </c>
      <c r="F79" s="15" t="n">
        <v>1645</v>
      </c>
      <c r="G79" s="16" t="n">
        <f aca="false">C79/F79</f>
        <v>8347.22796352584</v>
      </c>
      <c r="H79" s="16" t="n">
        <f aca="false">E79/F79</f>
        <v>100.033191489362</v>
      </c>
      <c r="I79" s="17" t="n">
        <f aca="false">E79/(C79+E79)</f>
        <v>0.0118420858138109</v>
      </c>
    </row>
    <row collapsed="false" customFormat="false" customHeight="false" hidden="false" ht="12.75" outlineLevel="0" r="80">
      <c r="A80" s="21" t="s">
        <v>91</v>
      </c>
      <c r="B80" s="14" t="n">
        <v>1373920</v>
      </c>
      <c r="C80" s="14" t="n">
        <v>3590515</v>
      </c>
      <c r="D80" s="22" t="n">
        <v>0</v>
      </c>
      <c r="E80" s="14" t="n">
        <v>109943.3</v>
      </c>
      <c r="F80" s="15" t="n">
        <v>697</v>
      </c>
      <c r="G80" s="16" t="n">
        <f aca="false">C80/F80</f>
        <v>5151.38450502152</v>
      </c>
      <c r="H80" s="16" t="n">
        <f aca="false">E80/F80</f>
        <v>157.73787661406</v>
      </c>
      <c r="I80" s="17" t="n">
        <f aca="false">E80/(C80+E80)</f>
        <v>0.0297107252904323</v>
      </c>
    </row>
    <row collapsed="false" customFormat="false" customHeight="false" hidden="false" ht="12.75" outlineLevel="0" r="81">
      <c r="A81" s="21" t="s">
        <v>92</v>
      </c>
      <c r="B81" s="14" t="n">
        <v>103645</v>
      </c>
      <c r="C81" s="14" t="n">
        <v>205341</v>
      </c>
      <c r="D81" s="22" t="n">
        <v>0</v>
      </c>
      <c r="E81" s="14" t="n">
        <v>610.5</v>
      </c>
      <c r="F81" s="15" t="n">
        <v>47</v>
      </c>
      <c r="G81" s="16" t="n">
        <f aca="false">C81/F81</f>
        <v>4368.95744680851</v>
      </c>
      <c r="H81" s="16" t="n">
        <f aca="false">E81/F81</f>
        <v>12.9893617021277</v>
      </c>
      <c r="I81" s="17" t="n">
        <f aca="false">E81/(C81+E81)</f>
        <v>0.00296429013626995</v>
      </c>
    </row>
    <row collapsed="false" customFormat="false" customHeight="false" hidden="false" ht="12.75" outlineLevel="0" r="82">
      <c r="A82" s="21" t="s">
        <v>93</v>
      </c>
      <c r="B82" s="14" t="n">
        <v>1567764</v>
      </c>
      <c r="C82" s="14" t="n">
        <v>3091694</v>
      </c>
      <c r="D82" s="22" t="n">
        <v>13435.2</v>
      </c>
      <c r="E82" s="14" t="n">
        <v>28772.9</v>
      </c>
      <c r="F82" s="15" t="n">
        <v>464</v>
      </c>
      <c r="G82" s="16" t="n">
        <f aca="false">C82/F82</f>
        <v>6663.13362068965</v>
      </c>
      <c r="H82" s="16" t="n">
        <f aca="false">E82/F82</f>
        <v>62.0105603448276</v>
      </c>
      <c r="I82" s="17" t="n">
        <f aca="false">E82/(C82+E82)</f>
        <v>0.00922070347870058</v>
      </c>
    </row>
    <row collapsed="false" customFormat="false" customHeight="false" hidden="false" ht="12.75" outlineLevel="0" r="83">
      <c r="A83" s="21" t="s">
        <v>94</v>
      </c>
      <c r="B83" s="14" t="n">
        <v>11258</v>
      </c>
      <c r="C83" s="14" t="n">
        <v>266998</v>
      </c>
      <c r="D83" s="22" t="n">
        <v>0</v>
      </c>
      <c r="E83" s="14" t="n">
        <v>174.1</v>
      </c>
      <c r="F83" s="15" t="n">
        <v>51</v>
      </c>
      <c r="G83" s="16" t="n">
        <f aca="false">C83/F83</f>
        <v>5235.25490196078</v>
      </c>
      <c r="H83" s="16" t="n">
        <f aca="false">E83/F83</f>
        <v>3.41372549019608</v>
      </c>
      <c r="I83" s="17" t="n">
        <f aca="false">E83/(C83+E83)</f>
        <v>0.000651639898028275</v>
      </c>
    </row>
    <row collapsed="false" customFormat="false" customHeight="false" hidden="false" ht="12.75" outlineLevel="0" r="84">
      <c r="A84" s="21" t="s">
        <v>95</v>
      </c>
      <c r="B84" s="14" t="n">
        <v>3708894</v>
      </c>
      <c r="C84" s="14" t="n">
        <v>7548851</v>
      </c>
      <c r="D84" s="22" t="n">
        <v>10182</v>
      </c>
      <c r="E84" s="14" t="n">
        <v>223664.1</v>
      </c>
      <c r="F84" s="15" t="n">
        <v>1111</v>
      </c>
      <c r="G84" s="16" t="n">
        <f aca="false">C84/F84</f>
        <v>6794.64536453645</v>
      </c>
      <c r="H84" s="16" t="n">
        <f aca="false">E84/F84</f>
        <v>201.317821782178</v>
      </c>
      <c r="I84" s="17" t="n">
        <f aca="false">E84/(C84+E84)</f>
        <v>0.0287762837540193</v>
      </c>
    </row>
    <row collapsed="false" customFormat="false" customHeight="false" hidden="false" ht="12.75" outlineLevel="0" r="85">
      <c r="A85" s="21" t="s">
        <v>96</v>
      </c>
      <c r="B85" s="14" t="n">
        <v>150886</v>
      </c>
      <c r="C85" s="14" t="n">
        <v>1201093</v>
      </c>
      <c r="D85" s="22" t="n">
        <v>284.2</v>
      </c>
      <c r="E85" s="14" t="n">
        <v>22725.8</v>
      </c>
      <c r="F85" s="15" t="n">
        <v>213</v>
      </c>
      <c r="G85" s="16" t="n">
        <f aca="false">C85/F85</f>
        <v>5638.93427230047</v>
      </c>
      <c r="H85" s="16" t="n">
        <f aca="false">E85/F85</f>
        <v>106.693896713615</v>
      </c>
      <c r="I85" s="17" t="n">
        <f aca="false">E85/(C85+E85)</f>
        <v>0.0185695790912838</v>
      </c>
    </row>
    <row collapsed="false" customFormat="false" customHeight="false" hidden="false" ht="12.75" outlineLevel="0" r="86">
      <c r="A86" s="21" t="s">
        <v>97</v>
      </c>
      <c r="B86" s="14" t="n">
        <v>1616196</v>
      </c>
      <c r="C86" s="14" t="n">
        <v>3123162</v>
      </c>
      <c r="D86" s="22" t="n">
        <v>1236.4</v>
      </c>
      <c r="E86" s="14" t="n">
        <v>296689.6</v>
      </c>
      <c r="F86" s="15" t="n">
        <v>478</v>
      </c>
      <c r="G86" s="16" t="n">
        <f aca="false">C86/F86</f>
        <v>6533.81171548117</v>
      </c>
      <c r="H86" s="16" t="n">
        <f aca="false">E86/F86</f>
        <v>620.689539748954</v>
      </c>
      <c r="I86" s="17" t="n">
        <f aca="false">E86/(C86+E86)</f>
        <v>0.0867551094907159</v>
      </c>
    </row>
    <row collapsed="false" customFormat="false" customHeight="false" hidden="false" ht="12.75" outlineLevel="0" r="87">
      <c r="A87" s="21" t="s">
        <v>98</v>
      </c>
      <c r="B87" s="14" t="n">
        <v>513862</v>
      </c>
      <c r="C87" s="14" t="n">
        <v>3149560</v>
      </c>
      <c r="D87" s="22" t="n">
        <v>5829.6</v>
      </c>
      <c r="E87" s="14" t="n">
        <v>39776.8</v>
      </c>
      <c r="F87" s="15" t="n">
        <v>503</v>
      </c>
      <c r="G87" s="16" t="n">
        <f aca="false">C87/F87</f>
        <v>6261.55069582505</v>
      </c>
      <c r="H87" s="16" t="n">
        <f aca="false">E87/F87</f>
        <v>79.079125248509</v>
      </c>
      <c r="I87" s="17" t="n">
        <f aca="false">E87/(C87+E87)</f>
        <v>0.0124718091861606</v>
      </c>
    </row>
    <row collapsed="false" customFormat="false" customHeight="false" hidden="false" ht="12.75" outlineLevel="0" r="88">
      <c r="A88" s="21" t="s">
        <v>99</v>
      </c>
      <c r="B88" s="14" t="n">
        <v>110166</v>
      </c>
      <c r="C88" s="14" t="n">
        <v>855630</v>
      </c>
      <c r="D88" s="22" t="n">
        <v>0</v>
      </c>
      <c r="E88" s="14" t="n">
        <v>14451.1</v>
      </c>
      <c r="F88" s="15" t="n">
        <v>134</v>
      </c>
      <c r="G88" s="16" t="n">
        <f aca="false">C88/F88</f>
        <v>6385.29850746269</v>
      </c>
      <c r="H88" s="16" t="n">
        <f aca="false">E88/F88</f>
        <v>107.844029850746</v>
      </c>
      <c r="I88" s="17" t="n">
        <f aca="false">E88/(C88+E88)</f>
        <v>0.0166089115141106</v>
      </c>
    </row>
    <row collapsed="false" customFormat="false" customHeight="false" hidden="false" ht="12.75" outlineLevel="0" r="89">
      <c r="A89" s="21" t="s">
        <v>100</v>
      </c>
      <c r="B89" s="14" t="n">
        <v>711229</v>
      </c>
      <c r="C89" s="14" t="n">
        <v>2089387</v>
      </c>
      <c r="D89" s="22" t="n">
        <v>16257.8</v>
      </c>
      <c r="E89" s="14" t="n">
        <v>7671</v>
      </c>
      <c r="F89" s="15" t="n">
        <v>335</v>
      </c>
      <c r="G89" s="16" t="n">
        <f aca="false">C89/F89</f>
        <v>6236.97611940299</v>
      </c>
      <c r="H89" s="16" t="n">
        <f aca="false">E89/F89</f>
        <v>22.8985074626866</v>
      </c>
      <c r="I89" s="17" t="n">
        <f aca="false">E89/(C89+E89)</f>
        <v>0.00365798180117097</v>
      </c>
    </row>
    <row collapsed="false" customFormat="false" customHeight="false" hidden="false" ht="12.75" outlineLevel="0" r="90">
      <c r="A90" s="21" t="s">
        <v>101</v>
      </c>
      <c r="B90" s="14" t="n">
        <v>285677</v>
      </c>
      <c r="C90" s="14" t="n">
        <v>2992657</v>
      </c>
      <c r="D90" s="22" t="n">
        <v>0</v>
      </c>
      <c r="E90" s="14" t="n">
        <v>15659</v>
      </c>
      <c r="F90" s="15" t="n">
        <v>510</v>
      </c>
      <c r="G90" s="16" t="n">
        <f aca="false">C90/F90</f>
        <v>5867.95490196078</v>
      </c>
      <c r="H90" s="16" t="n">
        <f aca="false">E90/F90</f>
        <v>30.7039215686274</v>
      </c>
      <c r="I90" s="17" t="n">
        <f aca="false">E90/(C90+E90)</f>
        <v>0.00520523774763024</v>
      </c>
    </row>
    <row collapsed="false" customFormat="false" customHeight="false" hidden="false" ht="12.75" outlineLevel="0" r="91">
      <c r="A91" s="21" t="s">
        <v>102</v>
      </c>
      <c r="B91" s="14" t="n">
        <v>334414</v>
      </c>
      <c r="C91" s="14" t="n">
        <v>1293426</v>
      </c>
      <c r="D91" s="22" t="n">
        <v>4919.9</v>
      </c>
      <c r="E91" s="14" t="n">
        <v>7836.5</v>
      </c>
      <c r="F91" s="15" t="n">
        <v>208</v>
      </c>
      <c r="G91" s="16" t="n">
        <f aca="false">C91/F91</f>
        <v>6218.39423076923</v>
      </c>
      <c r="H91" s="16" t="n">
        <f aca="false">E91/F91</f>
        <v>37.6754807692308</v>
      </c>
      <c r="I91" s="17" t="n">
        <f aca="false">E91/(C91+E91)</f>
        <v>0.00602222841279142</v>
      </c>
    </row>
    <row collapsed="false" customFormat="false" customHeight="false" hidden="false" ht="12.75" outlineLevel="0" r="92">
      <c r="A92" s="21" t="s">
        <v>103</v>
      </c>
      <c r="B92" s="14" t="n">
        <v>5206936</v>
      </c>
      <c r="C92" s="14" t="n">
        <v>10910279</v>
      </c>
      <c r="D92" s="22" t="n">
        <v>282751.6</v>
      </c>
      <c r="E92" s="14" t="n">
        <v>921597.7</v>
      </c>
      <c r="F92" s="15" t="n">
        <v>1660</v>
      </c>
      <c r="G92" s="16" t="n">
        <f aca="false">C92/F92</f>
        <v>6572.45722891566</v>
      </c>
      <c r="H92" s="16" t="n">
        <f aca="false">E92/F92</f>
        <v>555.179337349398</v>
      </c>
      <c r="I92" s="17" t="n">
        <f aca="false">E92/(C92+E92)</f>
        <v>0.0778910838379511</v>
      </c>
    </row>
    <row collapsed="false" customFormat="false" customHeight="false" hidden="false" ht="12.75" outlineLevel="0" r="93">
      <c r="A93" s="21" t="s">
        <v>104</v>
      </c>
      <c r="B93" s="14" t="n">
        <v>56263165</v>
      </c>
      <c r="C93" s="14" t="n">
        <v>42011653</v>
      </c>
      <c r="D93" s="22" t="n">
        <v>1014215.3</v>
      </c>
      <c r="E93" s="14" t="n">
        <v>700004.2</v>
      </c>
      <c r="F93" s="15" t="n">
        <v>5597</v>
      </c>
      <c r="G93" s="16" t="n">
        <f aca="false">C93/F93</f>
        <v>7506.10201893872</v>
      </c>
      <c r="H93" s="16" t="n">
        <f aca="false">E93/F93</f>
        <v>125.067750580668</v>
      </c>
      <c r="I93" s="17" t="n">
        <f aca="false">E93/(C93+E93)</f>
        <v>0.0163890667300074</v>
      </c>
    </row>
    <row collapsed="false" customFormat="false" customHeight="false" hidden="false" ht="12.75" outlineLevel="0" r="94">
      <c r="A94" s="21" t="s">
        <v>105</v>
      </c>
      <c r="B94" s="14" t="n">
        <v>3529490</v>
      </c>
      <c r="C94" s="14" t="n">
        <v>11379126</v>
      </c>
      <c r="D94" s="22" t="n">
        <v>86807.5</v>
      </c>
      <c r="E94" s="14" t="n">
        <v>184649.6</v>
      </c>
      <c r="F94" s="15" t="n">
        <v>1497</v>
      </c>
      <c r="G94" s="16" t="n">
        <f aca="false">C94/F94</f>
        <v>7601.28657314629</v>
      </c>
      <c r="H94" s="16" t="n">
        <f aca="false">E94/F94</f>
        <v>123.346426185705</v>
      </c>
      <c r="I94" s="17" t="n">
        <f aca="false">E94/(C94+E94)</f>
        <v>0.0159679335181841</v>
      </c>
    </row>
    <row collapsed="false" customFormat="false" customHeight="false" hidden="false" ht="12.75" outlineLevel="0" r="95">
      <c r="A95" s="21" t="s">
        <v>106</v>
      </c>
      <c r="B95" s="14" t="n">
        <v>10147022.6</v>
      </c>
      <c r="C95" s="14" t="n">
        <v>11470828</v>
      </c>
      <c r="D95" s="22" t="n">
        <v>67520</v>
      </c>
      <c r="E95" s="14" t="n">
        <v>431409.7</v>
      </c>
      <c r="F95" s="15" t="n">
        <v>1508</v>
      </c>
      <c r="G95" s="16" t="n">
        <f aca="false">C95/F95</f>
        <v>7606.64986737401</v>
      </c>
      <c r="H95" s="16" t="n">
        <f aca="false">E95/F95</f>
        <v>286.080702917772</v>
      </c>
      <c r="I95" s="17" t="n">
        <f aca="false">E95/(C95+E95)</f>
        <v>0.036246100176608</v>
      </c>
    </row>
    <row collapsed="false" customFormat="false" customHeight="false" hidden="false" ht="12.75" outlineLevel="0" r="96">
      <c r="A96" s="21" t="s">
        <v>107</v>
      </c>
      <c r="B96" s="14" t="n">
        <v>17000715</v>
      </c>
      <c r="C96" s="14" t="n">
        <v>13732963</v>
      </c>
      <c r="D96" s="22" t="n">
        <v>315769.2</v>
      </c>
      <c r="E96" s="14" t="n">
        <v>323931</v>
      </c>
      <c r="F96" s="15" t="n">
        <v>1858</v>
      </c>
      <c r="G96" s="16" t="n">
        <f aca="false">C96/F96</f>
        <v>7391.26103336922</v>
      </c>
      <c r="H96" s="16" t="n">
        <f aca="false">E96/F96</f>
        <v>174.343918191604</v>
      </c>
      <c r="I96" s="17" t="n">
        <f aca="false">E96/(C96+E96)</f>
        <v>0.0230442799099147</v>
      </c>
    </row>
    <row collapsed="false" customFormat="false" customHeight="false" hidden="false" ht="12.75" outlineLevel="0" r="97">
      <c r="A97" s="21" t="s">
        <v>108</v>
      </c>
      <c r="B97" s="14" t="n">
        <v>1177003</v>
      </c>
      <c r="C97" s="14" t="n">
        <v>2081239</v>
      </c>
      <c r="D97" s="22" t="n">
        <v>0</v>
      </c>
      <c r="E97" s="14" t="n">
        <v>7571.8</v>
      </c>
      <c r="F97" s="15" t="n">
        <v>362</v>
      </c>
      <c r="G97" s="16" t="n">
        <f aca="false">C97/F97</f>
        <v>5749.27900552486</v>
      </c>
      <c r="H97" s="16" t="n">
        <f aca="false">E97/F97</f>
        <v>20.9165745856354</v>
      </c>
      <c r="I97" s="17" t="n">
        <f aca="false">E97/(C97+E97)</f>
        <v>0.00362493338314796</v>
      </c>
    </row>
    <row collapsed="false" customFormat="false" customHeight="false" hidden="false" ht="12.75" outlineLevel="0" r="98">
      <c r="A98" s="21" t="s">
        <v>109</v>
      </c>
      <c r="B98" s="14" t="n">
        <v>434491</v>
      </c>
      <c r="C98" s="14" t="n">
        <v>2697545</v>
      </c>
      <c r="D98" s="22" t="n">
        <v>0</v>
      </c>
      <c r="E98" s="14" t="n">
        <v>29217.8</v>
      </c>
      <c r="F98" s="15" t="n">
        <v>525</v>
      </c>
      <c r="G98" s="16" t="n">
        <f aca="false">C98/F98</f>
        <v>5138.18095238095</v>
      </c>
      <c r="H98" s="16" t="n">
        <f aca="false">E98/F98</f>
        <v>55.6529523809524</v>
      </c>
      <c r="I98" s="17" t="n">
        <f aca="false">E98/(C98+E98)</f>
        <v>0.0107151967893944</v>
      </c>
    </row>
    <row collapsed="false" customFormat="false" customHeight="false" hidden="false" ht="12.75" outlineLevel="0" r="99">
      <c r="A99" s="21" t="s">
        <v>110</v>
      </c>
      <c r="B99" s="14" t="n">
        <v>571214</v>
      </c>
      <c r="C99" s="14" t="n">
        <v>5736342</v>
      </c>
      <c r="D99" s="22" t="n">
        <v>10011.9</v>
      </c>
      <c r="E99" s="14" t="n">
        <v>176323.3</v>
      </c>
      <c r="F99" s="15" t="n">
        <v>804</v>
      </c>
      <c r="G99" s="16" t="n">
        <f aca="false">C99/F99</f>
        <v>7134.75373134328</v>
      </c>
      <c r="H99" s="16" t="n">
        <f aca="false">E99/F99</f>
        <v>219.307587064677</v>
      </c>
      <c r="I99" s="17" t="n">
        <f aca="false">E99/(C99+E99)</f>
        <v>0.0298212888864181</v>
      </c>
    </row>
    <row collapsed="false" customFormat="false" customHeight="false" hidden="false" ht="12.75" outlineLevel="0" r="100">
      <c r="A100" s="21" t="s">
        <v>111</v>
      </c>
      <c r="B100" s="14" t="n">
        <v>3522292</v>
      </c>
      <c r="C100" s="14" t="n">
        <v>9200870</v>
      </c>
      <c r="D100" s="22" t="n">
        <v>261731.6</v>
      </c>
      <c r="E100" s="14" t="n">
        <v>468917</v>
      </c>
      <c r="F100" s="15" t="n">
        <v>1327</v>
      </c>
      <c r="G100" s="16" t="n">
        <f aca="false">C100/F100</f>
        <v>6933.58703843255</v>
      </c>
      <c r="H100" s="16" t="n">
        <f aca="false">E100/F100</f>
        <v>353.366239638282</v>
      </c>
      <c r="I100" s="17" t="n">
        <f aca="false">E100/(C100+E100)</f>
        <v>0.0484930019658137</v>
      </c>
    </row>
    <row collapsed="false" customFormat="false" customHeight="false" hidden="false" ht="12.75" outlineLevel="0" r="101">
      <c r="A101" s="21" t="s">
        <v>112</v>
      </c>
      <c r="B101" s="14" t="n">
        <v>87951</v>
      </c>
      <c r="C101" s="14" t="n">
        <v>1423634</v>
      </c>
      <c r="D101" s="22" t="n">
        <v>8763.6</v>
      </c>
      <c r="E101" s="14" t="n">
        <v>18822.4</v>
      </c>
      <c r="F101" s="15" t="n">
        <v>181</v>
      </c>
      <c r="G101" s="16" t="n">
        <f aca="false">C101/F101</f>
        <v>7865.38121546961</v>
      </c>
      <c r="H101" s="16" t="n">
        <f aca="false">E101/F101</f>
        <v>103.991160220994</v>
      </c>
      <c r="I101" s="17" t="n">
        <f aca="false">E101/(C101+E101)</f>
        <v>0.0130488519445024</v>
      </c>
    </row>
    <row collapsed="false" customFormat="false" customHeight="false" hidden="false" ht="12.75" outlineLevel="0" r="102">
      <c r="A102" s="21" t="s">
        <v>113</v>
      </c>
      <c r="B102" s="14" t="n">
        <v>2323634</v>
      </c>
      <c r="C102" s="14" t="n">
        <v>3451118</v>
      </c>
      <c r="D102" s="22" t="n">
        <v>10362.9</v>
      </c>
      <c r="E102" s="14" t="n">
        <v>89875.4</v>
      </c>
      <c r="F102" s="15" t="n">
        <v>453</v>
      </c>
      <c r="G102" s="16" t="n">
        <f aca="false">C102/F102</f>
        <v>7618.36203090508</v>
      </c>
      <c r="H102" s="16" t="n">
        <f aca="false">E102/F102</f>
        <v>198.400441501104</v>
      </c>
      <c r="I102" s="17" t="n">
        <f aca="false">E102/(C102+E102)</f>
        <v>0.0253814085053081</v>
      </c>
    </row>
    <row collapsed="false" customFormat="false" customHeight="false" hidden="false" ht="12.75" outlineLevel="0" r="103">
      <c r="A103" s="21" t="s">
        <v>114</v>
      </c>
      <c r="B103" s="14" t="n">
        <v>2049106</v>
      </c>
      <c r="C103" s="14" t="n">
        <v>3673492</v>
      </c>
      <c r="D103" s="22" t="n">
        <v>474</v>
      </c>
      <c r="E103" s="14" t="n">
        <v>102580</v>
      </c>
      <c r="F103" s="15" t="n">
        <v>837</v>
      </c>
      <c r="G103" s="16" t="n">
        <f aca="false">C103/F103</f>
        <v>4388.87933094385</v>
      </c>
      <c r="H103" s="16" t="n">
        <f aca="false">E103/F103</f>
        <v>122.556750298686</v>
      </c>
      <c r="I103" s="17" t="n">
        <f aca="false">E103/(C103+E103)</f>
        <v>0.0271657955674574</v>
      </c>
    </row>
    <row collapsed="false" customFormat="false" customHeight="false" hidden="false" ht="12.75" outlineLevel="0" r="104">
      <c r="A104" s="21" t="s">
        <v>115</v>
      </c>
      <c r="B104" s="14" t="n">
        <v>658338</v>
      </c>
      <c r="C104" s="14" t="n">
        <v>2482009</v>
      </c>
      <c r="D104" s="22" t="n">
        <v>0</v>
      </c>
      <c r="E104" s="14" t="n">
        <v>28745.2</v>
      </c>
      <c r="F104" s="15" t="n">
        <v>460</v>
      </c>
      <c r="G104" s="16" t="n">
        <f aca="false">C104/F104</f>
        <v>5395.67173913043</v>
      </c>
      <c r="H104" s="16" t="n">
        <f aca="false">E104/F104</f>
        <v>62.4895652173913</v>
      </c>
      <c r="I104" s="17" t="n">
        <f aca="false">E104/(C104+E104)</f>
        <v>0.011448830793552</v>
      </c>
    </row>
    <row collapsed="false" customFormat="false" customHeight="false" hidden="false" ht="12.75" outlineLevel="0" r="105">
      <c r="A105" s="21" t="s">
        <v>116</v>
      </c>
      <c r="B105" s="14" t="n">
        <v>1338936</v>
      </c>
      <c r="C105" s="14" t="n">
        <v>6750053</v>
      </c>
      <c r="D105" s="22" t="n">
        <v>128140.6</v>
      </c>
      <c r="E105" s="14" t="n">
        <v>99110</v>
      </c>
      <c r="F105" s="15" t="n">
        <v>1013</v>
      </c>
      <c r="G105" s="16" t="n">
        <f aca="false">C105/F105</f>
        <v>6663.42843040474</v>
      </c>
      <c r="H105" s="16" t="n">
        <f aca="false">E105/F105</f>
        <v>97.8381046396841</v>
      </c>
      <c r="I105" s="17" t="n">
        <f aca="false">E105/(C105+E105)</f>
        <v>0.014470381271405</v>
      </c>
    </row>
    <row collapsed="false" customFormat="false" customHeight="false" hidden="false" ht="12.75" outlineLevel="0" r="106">
      <c r="A106" s="21" t="s">
        <v>117</v>
      </c>
      <c r="B106" s="14" t="n">
        <v>6539139</v>
      </c>
      <c r="C106" s="14" t="n">
        <v>3022950</v>
      </c>
      <c r="D106" s="22" t="n">
        <v>0</v>
      </c>
      <c r="E106" s="14" t="n">
        <v>28452.7</v>
      </c>
      <c r="F106" s="15" t="n">
        <v>632</v>
      </c>
      <c r="G106" s="16" t="n">
        <f aca="false">C106/F106</f>
        <v>4783.14873417722</v>
      </c>
      <c r="H106" s="16" t="n">
        <f aca="false">E106/F106</f>
        <v>45.0200949367089</v>
      </c>
      <c r="I106" s="17" t="n">
        <f aca="false">E106/(C106+E106)</f>
        <v>0.00932446576127104</v>
      </c>
    </row>
    <row collapsed="false" customFormat="false" customHeight="false" hidden="false" ht="12.75" outlineLevel="0" r="107">
      <c r="A107" s="21" t="s">
        <v>118</v>
      </c>
      <c r="B107" s="14" t="n">
        <v>5691281</v>
      </c>
      <c r="C107" s="14" t="n">
        <v>15292349</v>
      </c>
      <c r="D107" s="22" t="n">
        <v>45913.7</v>
      </c>
      <c r="E107" s="14" t="n">
        <v>633845</v>
      </c>
      <c r="F107" s="15" t="n">
        <v>1916</v>
      </c>
      <c r="G107" s="16" t="n">
        <f aca="false">C107/F107</f>
        <v>7981.39300626305</v>
      </c>
      <c r="H107" s="16" t="n">
        <f aca="false">E107/F107</f>
        <v>330.816805845512</v>
      </c>
      <c r="I107" s="17" t="n">
        <f aca="false">E107/(C107+E107)</f>
        <v>0.0397988998501462</v>
      </c>
    </row>
    <row collapsed="false" customFormat="false" customHeight="false" hidden="false" ht="12.75" outlineLevel="0" r="108">
      <c r="A108" s="21" t="s">
        <v>119</v>
      </c>
      <c r="B108" s="14" t="n">
        <v>4809658</v>
      </c>
      <c r="C108" s="14" t="n">
        <v>5891932</v>
      </c>
      <c r="D108" s="22" t="n">
        <v>222405.5</v>
      </c>
      <c r="E108" s="14" t="n">
        <v>327858</v>
      </c>
      <c r="F108" s="15" t="n">
        <v>1311</v>
      </c>
      <c r="G108" s="16" t="n">
        <f aca="false">C108/F108</f>
        <v>4494.22730739893</v>
      </c>
      <c r="H108" s="16" t="n">
        <f aca="false">E108/F108</f>
        <v>250.0823798627</v>
      </c>
      <c r="I108" s="17" t="n">
        <f aca="false">E108/(C108+E108)</f>
        <v>0.0527120690569939</v>
      </c>
    </row>
    <row collapsed="false" customFormat="false" customHeight="false" hidden="false" ht="12.75" outlineLevel="0" r="109">
      <c r="A109" s="21" t="s">
        <v>120</v>
      </c>
      <c r="B109" s="14" t="n">
        <v>38071039</v>
      </c>
      <c r="C109" s="14" t="n">
        <v>17263942</v>
      </c>
      <c r="D109" s="22" t="n">
        <v>553555.7</v>
      </c>
      <c r="E109" s="14" t="n">
        <v>384344.7</v>
      </c>
      <c r="F109" s="15" t="n">
        <v>2563</v>
      </c>
      <c r="G109" s="16" t="n">
        <f aca="false">C109/F109</f>
        <v>6735.83378852907</v>
      </c>
      <c r="H109" s="16" t="n">
        <f aca="false">E109/F109</f>
        <v>149.958915333593</v>
      </c>
      <c r="I109" s="17" t="n">
        <f aca="false">E109/(C109+E109)</f>
        <v>0.0217780176927883</v>
      </c>
    </row>
    <row collapsed="false" customFormat="false" customHeight="false" hidden="false" ht="12.75" outlineLevel="0" r="110">
      <c r="A110" s="21" t="s">
        <v>121</v>
      </c>
      <c r="B110" s="14" t="n">
        <v>152086</v>
      </c>
      <c r="C110" s="14" t="n">
        <v>1281044</v>
      </c>
      <c r="D110" s="22" t="n">
        <v>15211.3</v>
      </c>
      <c r="E110" s="14" t="n">
        <v>2487.4</v>
      </c>
      <c r="F110" s="15" t="n">
        <v>124</v>
      </c>
      <c r="G110" s="16" t="n">
        <f aca="false">C110/F110</f>
        <v>10331</v>
      </c>
      <c r="H110" s="16" t="n">
        <f aca="false">E110/F110</f>
        <v>20.0596774193548</v>
      </c>
      <c r="I110" s="17" t="n">
        <f aca="false">E110/(C110+E110)</f>
        <v>0.00193793466992705</v>
      </c>
    </row>
    <row collapsed="false" customFormat="false" customHeight="false" hidden="false" ht="12.75" outlineLevel="0" r="111">
      <c r="A111" s="21" t="s">
        <v>122</v>
      </c>
      <c r="B111" s="14" t="n">
        <v>169877</v>
      </c>
      <c r="C111" s="14" t="n">
        <v>2141199</v>
      </c>
      <c r="D111" s="22" t="n">
        <v>236.8</v>
      </c>
      <c r="E111" s="14" t="n">
        <v>6121.9</v>
      </c>
      <c r="F111" s="15" t="n">
        <v>348</v>
      </c>
      <c r="G111" s="16" t="n">
        <f aca="false">C111/F111</f>
        <v>6152.87068965517</v>
      </c>
      <c r="H111" s="16" t="n">
        <f aca="false">E111/F111</f>
        <v>17.5916666666667</v>
      </c>
      <c r="I111" s="17" t="n">
        <f aca="false">E111/(C111+E111)</f>
        <v>0.00285094789511898</v>
      </c>
    </row>
    <row collapsed="false" customFormat="false" customHeight="false" hidden="false" ht="12.75" outlineLevel="0" r="112">
      <c r="A112" s="21" t="s">
        <v>123</v>
      </c>
      <c r="B112" s="14" t="n">
        <v>10779</v>
      </c>
      <c r="C112" s="14" t="n">
        <v>415866</v>
      </c>
      <c r="D112" s="22" t="n">
        <v>0</v>
      </c>
      <c r="E112" s="14" t="n">
        <v>59.2</v>
      </c>
      <c r="F112" s="15" t="n">
        <v>72</v>
      </c>
      <c r="G112" s="16" t="n">
        <f aca="false">C112/F112</f>
        <v>5775.91666666667</v>
      </c>
      <c r="H112" s="16" t="n">
        <f aca="false">E112/F112</f>
        <v>0.822222222222222</v>
      </c>
      <c r="I112" s="17" t="n">
        <f aca="false">E112/(C112+E112)</f>
        <v>0.000142333284927194</v>
      </c>
    </row>
    <row collapsed="false" customFormat="false" customHeight="false" hidden="false" ht="12.75" outlineLevel="0" r="113">
      <c r="A113" s="21" t="s">
        <v>124</v>
      </c>
      <c r="B113" s="14" t="n">
        <v>195163</v>
      </c>
      <c r="C113" s="14" t="n">
        <v>913296</v>
      </c>
      <c r="D113" s="22" t="n">
        <v>1076.1</v>
      </c>
      <c r="E113" s="14" t="n">
        <v>5217.2</v>
      </c>
      <c r="F113" s="15" t="n">
        <v>140</v>
      </c>
      <c r="G113" s="16" t="n">
        <f aca="false">C113/F113</f>
        <v>6523.54285714286</v>
      </c>
      <c r="H113" s="16" t="n">
        <f aca="false">E113/F113</f>
        <v>37.2657142857143</v>
      </c>
      <c r="I113" s="17" t="n">
        <f aca="false">E113/(C113+E113)</f>
        <v>0.00568004901834835</v>
      </c>
    </row>
    <row collapsed="false" customFormat="false" customHeight="false" hidden="false" ht="12.75" outlineLevel="0" r="114">
      <c r="A114" s="21" t="s">
        <v>125</v>
      </c>
      <c r="B114" s="14" t="n">
        <v>4889723</v>
      </c>
      <c r="C114" s="14" t="n">
        <v>10771636</v>
      </c>
      <c r="D114" s="22" t="n">
        <v>584900.6</v>
      </c>
      <c r="E114" s="14" t="n">
        <v>319660.9</v>
      </c>
      <c r="F114" s="15" t="n">
        <v>1404</v>
      </c>
      <c r="G114" s="16" t="n">
        <f aca="false">C114/F114</f>
        <v>7672.10541310541</v>
      </c>
      <c r="H114" s="16" t="n">
        <f aca="false">E114/F114</f>
        <v>227.678703703704</v>
      </c>
      <c r="I114" s="17" t="n">
        <f aca="false">E114/(C114+E114)</f>
        <v>0.0288208766641167</v>
      </c>
    </row>
    <row collapsed="false" customFormat="false" customHeight="false" hidden="false" ht="12.75" outlineLevel="0" r="115">
      <c r="A115" s="21" t="s">
        <v>126</v>
      </c>
      <c r="B115" s="14" t="n">
        <v>354655</v>
      </c>
      <c r="C115" s="14" t="n">
        <v>2578902</v>
      </c>
      <c r="D115" s="22" t="n">
        <v>0</v>
      </c>
      <c r="E115" s="14" t="n">
        <v>135189.3</v>
      </c>
      <c r="F115" s="15" t="n">
        <v>412</v>
      </c>
      <c r="G115" s="16" t="n">
        <f aca="false">C115/F115</f>
        <v>6259.47087378641</v>
      </c>
      <c r="H115" s="16" t="n">
        <f aca="false">E115/F115</f>
        <v>328.129368932039</v>
      </c>
      <c r="I115" s="17" t="n">
        <f aca="false">E115/(C115+E115)</f>
        <v>0.0498101519281979</v>
      </c>
    </row>
    <row collapsed="false" customFormat="false" customHeight="false" hidden="false" ht="12.75" outlineLevel="0" r="116">
      <c r="A116" s="21" t="s">
        <v>127</v>
      </c>
      <c r="B116" s="14" t="n">
        <v>28287889</v>
      </c>
      <c r="C116" s="14" t="n">
        <v>18002591</v>
      </c>
      <c r="D116" s="22" t="n">
        <v>834347.6</v>
      </c>
      <c r="E116" s="14" t="n">
        <v>1113052.4</v>
      </c>
      <c r="F116" s="15" t="n">
        <v>3642</v>
      </c>
      <c r="G116" s="16" t="n">
        <f aca="false">C116/F116</f>
        <v>4943.05079626579</v>
      </c>
      <c r="H116" s="16" t="n">
        <f aca="false">E116/F116</f>
        <v>305.615705656233</v>
      </c>
      <c r="I116" s="17" t="n">
        <f aca="false">E116/(C116+E116)</f>
        <v>0.0582273050772646</v>
      </c>
    </row>
    <row collapsed="false" customFormat="false" customHeight="false" hidden="false" ht="12.75" outlineLevel="0" r="117">
      <c r="A117" s="21" t="s">
        <v>128</v>
      </c>
      <c r="B117" s="14" t="n">
        <v>779889</v>
      </c>
      <c r="C117" s="14" t="n">
        <v>4741909</v>
      </c>
      <c r="D117" s="22" t="n">
        <v>3152</v>
      </c>
      <c r="E117" s="14" t="n">
        <v>28310.9</v>
      </c>
      <c r="F117" s="15" t="n">
        <v>762</v>
      </c>
      <c r="G117" s="16" t="n">
        <f aca="false">C117/F117</f>
        <v>6222.97769028871</v>
      </c>
      <c r="H117" s="16" t="n">
        <f aca="false">E117/F117</f>
        <v>37.1534120734908</v>
      </c>
      <c r="I117" s="17" t="n">
        <f aca="false">E117/(C117+E117)</f>
        <v>0.00593492555762471</v>
      </c>
    </row>
    <row collapsed="false" customFormat="false" customHeight="false" hidden="false" ht="12.75" outlineLevel="0" r="118">
      <c r="A118" s="21" t="s">
        <v>129</v>
      </c>
      <c r="B118" s="14" t="n">
        <v>29774510</v>
      </c>
      <c r="C118" s="14" t="n">
        <v>16954203</v>
      </c>
      <c r="D118" s="22" t="n">
        <v>979031.7</v>
      </c>
      <c r="E118" s="14" t="n">
        <v>565310.8</v>
      </c>
      <c r="F118" s="15" t="n">
        <v>2569</v>
      </c>
      <c r="G118" s="16" t="n">
        <f aca="false">C118/F118</f>
        <v>6599.5340599455</v>
      </c>
      <c r="H118" s="16" t="n">
        <f aca="false">E118/F118</f>
        <v>220.050914752822</v>
      </c>
      <c r="I118" s="17" t="n">
        <f aca="false">E118/(C118+E118)</f>
        <v>0.0322674936332993</v>
      </c>
    </row>
    <row collapsed="false" customFormat="false" customHeight="false" hidden="false" ht="12.75" outlineLevel="0" r="119">
      <c r="A119" s="21" t="s">
        <v>130</v>
      </c>
      <c r="B119" s="14" t="n">
        <v>144181</v>
      </c>
      <c r="C119" s="14" t="n">
        <v>981888</v>
      </c>
      <c r="D119" s="22" t="n">
        <v>0</v>
      </c>
      <c r="E119" s="14" t="n">
        <v>2697.8</v>
      </c>
      <c r="F119" s="15" t="n">
        <v>270</v>
      </c>
      <c r="G119" s="16" t="n">
        <f aca="false">C119/F119</f>
        <v>3636.62222222222</v>
      </c>
      <c r="H119" s="16" t="n">
        <f aca="false">E119/F119</f>
        <v>9.99185185185185</v>
      </c>
      <c r="I119" s="17" t="n">
        <f aca="false">E119/(C119+E119)</f>
        <v>0.0027400354545028</v>
      </c>
    </row>
    <row collapsed="false" customFormat="false" customHeight="false" hidden="false" ht="12.75" outlineLevel="0" r="120">
      <c r="A120" s="21" t="s">
        <v>131</v>
      </c>
      <c r="B120" s="14" t="n">
        <v>35403791</v>
      </c>
      <c r="C120" s="14" t="n">
        <v>21607453</v>
      </c>
      <c r="D120" s="22" t="n">
        <v>2371230.2</v>
      </c>
      <c r="E120" s="14" t="n">
        <v>1048601.8</v>
      </c>
      <c r="F120" s="15" t="n">
        <v>2544</v>
      </c>
      <c r="G120" s="16" t="n">
        <f aca="false">C120/F120</f>
        <v>8493.49567610063</v>
      </c>
      <c r="H120" s="16" t="n">
        <f aca="false">E120/F120</f>
        <v>412.186242138365</v>
      </c>
      <c r="I120" s="17" t="n">
        <f aca="false">E120/(C120+E120)</f>
        <v>0.046283512697012</v>
      </c>
    </row>
    <row collapsed="false" customFormat="false" customHeight="false" hidden="false" ht="12.75" outlineLevel="0" r="121">
      <c r="A121" s="21" t="s">
        <v>132</v>
      </c>
      <c r="B121" s="14" t="n">
        <v>1260664</v>
      </c>
      <c r="C121" s="14" t="n">
        <v>2779025</v>
      </c>
      <c r="D121" s="22" t="n">
        <v>21314.8</v>
      </c>
      <c r="E121" s="14" t="n">
        <v>107385.2</v>
      </c>
      <c r="F121" s="15" t="n">
        <v>498</v>
      </c>
      <c r="G121" s="16" t="n">
        <f aca="false">C121/F121</f>
        <v>5580.37148594378</v>
      </c>
      <c r="H121" s="16" t="n">
        <f aca="false">E121/F121</f>
        <v>215.632931726908</v>
      </c>
      <c r="I121" s="17" t="n">
        <f aca="false">E121/(C121+E121)</f>
        <v>0.0372037210788681</v>
      </c>
    </row>
    <row collapsed="false" customFormat="false" customHeight="false" hidden="false" ht="12.75" outlineLevel="0" r="122">
      <c r="A122" s="21" t="s">
        <v>133</v>
      </c>
      <c r="B122" s="14" t="n">
        <v>1279855</v>
      </c>
      <c r="C122" s="14" t="n">
        <v>4618687</v>
      </c>
      <c r="D122" s="22" t="n">
        <v>826.6</v>
      </c>
      <c r="E122" s="14" t="n">
        <v>174384.3</v>
      </c>
      <c r="F122" s="15" t="n">
        <v>713</v>
      </c>
      <c r="G122" s="16" t="n">
        <f aca="false">C122/F122</f>
        <v>6477.82187938289</v>
      </c>
      <c r="H122" s="16" t="n">
        <f aca="false">E122/F122</f>
        <v>244.578260869565</v>
      </c>
      <c r="I122" s="17" t="n">
        <f aca="false">E122/(C122+E122)</f>
        <v>0.0363825799962542</v>
      </c>
    </row>
    <row collapsed="false" customFormat="false" customHeight="false" hidden="false" ht="12.75" outlineLevel="0" r="123">
      <c r="A123" s="21" t="s">
        <v>134</v>
      </c>
      <c r="B123" s="14" t="n">
        <v>1408359</v>
      </c>
      <c r="C123" s="14" t="n">
        <v>2625553</v>
      </c>
      <c r="D123" s="22" t="n">
        <v>2958.9</v>
      </c>
      <c r="E123" s="14" t="n">
        <v>87466.5</v>
      </c>
      <c r="F123" s="15" t="n">
        <v>375</v>
      </c>
      <c r="G123" s="16" t="n">
        <f aca="false">C123/F123</f>
        <v>7001.47466666667</v>
      </c>
      <c r="H123" s="16" t="n">
        <f aca="false">E123/F123</f>
        <v>233.244</v>
      </c>
      <c r="I123" s="17" t="n">
        <f aca="false">E123/(C123+E123)</f>
        <v>0.0322395397452912</v>
      </c>
    </row>
    <row collapsed="false" customFormat="false" customHeight="false" hidden="false" ht="12.75" outlineLevel="0" r="124">
      <c r="A124" s="21" t="s">
        <v>135</v>
      </c>
      <c r="B124" s="14" t="n">
        <v>84335770</v>
      </c>
      <c r="C124" s="14" t="n">
        <v>25291539</v>
      </c>
      <c r="D124" s="22" t="n">
        <v>1704509.2</v>
      </c>
      <c r="E124" s="14" t="n">
        <v>1441465.5</v>
      </c>
      <c r="F124" s="15" t="n">
        <v>3501</v>
      </c>
      <c r="G124" s="16" t="n">
        <f aca="false">C124/F124</f>
        <v>7224.08997429306</v>
      </c>
      <c r="H124" s="16" t="n">
        <f aca="false">E124/F124</f>
        <v>411.729648671808</v>
      </c>
      <c r="I124" s="17" t="n">
        <f aca="false">E124/(C124+E124)</f>
        <v>0.0539208191133174</v>
      </c>
    </row>
    <row collapsed="false" customFormat="false" customHeight="false" hidden="false" ht="12.75" outlineLevel="0" r="125">
      <c r="A125" s="21" t="s">
        <v>136</v>
      </c>
      <c r="B125" s="14" t="n">
        <v>815571</v>
      </c>
      <c r="C125" s="14" t="n">
        <v>1884096</v>
      </c>
      <c r="D125" s="22" t="n">
        <v>91268.6</v>
      </c>
      <c r="E125" s="14" t="n">
        <v>84946.4</v>
      </c>
      <c r="F125" s="15" t="n">
        <v>174</v>
      </c>
      <c r="G125" s="16" t="n">
        <f aca="false">C125/F125</f>
        <v>10828.1379310345</v>
      </c>
      <c r="H125" s="16" t="n">
        <f aca="false">E125/F125</f>
        <v>488.197701149425</v>
      </c>
      <c r="I125" s="17" t="n">
        <f aca="false">E125/(C125+E125)</f>
        <v>0.0431409704534549</v>
      </c>
    </row>
    <row collapsed="false" customFormat="false" customHeight="false" hidden="false" ht="12.75" outlineLevel="0" r="126">
      <c r="A126" s="21" t="s">
        <v>137</v>
      </c>
      <c r="B126" s="14" t="n">
        <v>387368</v>
      </c>
      <c r="C126" s="14" t="n">
        <v>2695990</v>
      </c>
      <c r="D126" s="22" t="n">
        <v>218.7</v>
      </c>
      <c r="E126" s="14" t="n">
        <v>49668.4</v>
      </c>
      <c r="F126" s="15" t="n">
        <v>398</v>
      </c>
      <c r="G126" s="16" t="n">
        <f aca="false">C126/F126</f>
        <v>6773.84422110553</v>
      </c>
      <c r="H126" s="16" t="n">
        <f aca="false">E126/F126</f>
        <v>124.794974874372</v>
      </c>
      <c r="I126" s="17" t="n">
        <f aca="false">E126/(C126+E126)</f>
        <v>0.0180897958755539</v>
      </c>
    </row>
    <row collapsed="false" customFormat="false" customHeight="false" hidden="false" ht="12.75" outlineLevel="0" r="127">
      <c r="A127" s="21" t="s">
        <v>138</v>
      </c>
      <c r="B127" s="14" t="n">
        <v>33288411</v>
      </c>
      <c r="C127" s="14" t="n">
        <v>32620835</v>
      </c>
      <c r="D127" s="22" t="n">
        <v>2490156.1</v>
      </c>
      <c r="E127" s="14" t="n">
        <v>1556854.7</v>
      </c>
      <c r="F127" s="15" t="n">
        <v>4189</v>
      </c>
      <c r="G127" s="16" t="n">
        <f aca="false">C127/F127</f>
        <v>7787.26068274051</v>
      </c>
      <c r="H127" s="16" t="n">
        <f aca="false">E127/F127</f>
        <v>371.65306755789</v>
      </c>
      <c r="I127" s="17" t="n">
        <f aca="false">E127/(C127+E127)</f>
        <v>0.0455517828637785</v>
      </c>
    </row>
    <row collapsed="false" customFormat="false" customHeight="false" hidden="false" ht="12.75" outlineLevel="0" r="128">
      <c r="A128" s="21" t="s">
        <v>139</v>
      </c>
      <c r="B128" s="14" t="n">
        <v>718806</v>
      </c>
      <c r="C128" s="14" t="n">
        <v>6787538</v>
      </c>
      <c r="D128" s="22" t="n">
        <v>4563.5</v>
      </c>
      <c r="E128" s="14" t="n">
        <v>111596.5</v>
      </c>
      <c r="F128" s="15" t="n">
        <v>810</v>
      </c>
      <c r="G128" s="16" t="n">
        <f aca="false">C128/F128</f>
        <v>8379.67654320988</v>
      </c>
      <c r="H128" s="16" t="n">
        <f aca="false">E128/F128</f>
        <v>137.773456790123</v>
      </c>
      <c r="I128" s="17" t="n">
        <f aca="false">E128/(C128+E128)</f>
        <v>0.0161754347592441</v>
      </c>
    </row>
    <row collapsed="false" customFormat="false" customHeight="false" hidden="false" ht="12.75" outlineLevel="0" r="129">
      <c r="A129" s="21" t="s">
        <v>140</v>
      </c>
      <c r="B129" s="14" t="n">
        <v>1396890</v>
      </c>
      <c r="C129" s="14" t="n">
        <v>4228929</v>
      </c>
      <c r="D129" s="22" t="n">
        <v>3172.4</v>
      </c>
      <c r="E129" s="14" t="n">
        <v>235093.1</v>
      </c>
      <c r="F129" s="15" t="n">
        <v>700</v>
      </c>
      <c r="G129" s="16" t="n">
        <f aca="false">C129/F129</f>
        <v>6041.32714285714</v>
      </c>
      <c r="H129" s="16" t="n">
        <f aca="false">E129/F129</f>
        <v>335.847285714286</v>
      </c>
      <c r="I129" s="17" t="n">
        <f aca="false">E129/(C129+E129)</f>
        <v>0.0526639641860196</v>
      </c>
    </row>
    <row collapsed="false" customFormat="false" customHeight="false" hidden="false" ht="12.75" outlineLevel="0" r="130">
      <c r="A130" s="21" t="s">
        <v>141</v>
      </c>
      <c r="B130" s="14" t="n">
        <v>55623865</v>
      </c>
      <c r="C130" s="14" t="n">
        <v>27935716</v>
      </c>
      <c r="D130" s="22" t="n">
        <v>1757831.3</v>
      </c>
      <c r="E130" s="14" t="n">
        <v>2916176.5</v>
      </c>
      <c r="F130" s="15" t="n">
        <v>4999</v>
      </c>
      <c r="G130" s="16" t="n">
        <f aca="false">C130/F130</f>
        <v>5588.26085217043</v>
      </c>
      <c r="H130" s="16" t="n">
        <f aca="false">E130/F130</f>
        <v>583.351970394079</v>
      </c>
      <c r="I130" s="17" t="n">
        <f aca="false">E130/(C130+E130)</f>
        <v>0.09452180283592</v>
      </c>
    </row>
    <row collapsed="false" customFormat="false" customHeight="false" hidden="false" ht="12.75" outlineLevel="0" r="131">
      <c r="A131" s="21" t="s">
        <v>142</v>
      </c>
      <c r="B131" s="14" t="n">
        <v>2325454</v>
      </c>
      <c r="C131" s="14" t="n">
        <v>6102412</v>
      </c>
      <c r="D131" s="22" t="n">
        <v>199873</v>
      </c>
      <c r="E131" s="14" t="n">
        <v>287275.2</v>
      </c>
      <c r="F131" s="15" t="n">
        <v>936</v>
      </c>
      <c r="G131" s="16" t="n">
        <f aca="false">C131/F131</f>
        <v>6519.67094017094</v>
      </c>
      <c r="H131" s="16" t="n">
        <f aca="false">E131/F131</f>
        <v>306.917948717949</v>
      </c>
      <c r="I131" s="17" t="n">
        <f aca="false">E131/(C131+E131)</f>
        <v>0.0449591961246554</v>
      </c>
    </row>
    <row collapsed="false" customFormat="false" customHeight="false" hidden="false" ht="12.75" outlineLevel="0" r="132">
      <c r="A132" s="21" t="s">
        <v>143</v>
      </c>
      <c r="B132" s="14" t="n">
        <v>540086</v>
      </c>
      <c r="C132" s="14" t="n">
        <v>2722080</v>
      </c>
      <c r="D132" s="22" t="n">
        <v>0</v>
      </c>
      <c r="E132" s="14" t="n">
        <v>116475.6</v>
      </c>
      <c r="F132" s="15" t="n">
        <v>682</v>
      </c>
      <c r="G132" s="16" t="n">
        <f aca="false">C132/F132</f>
        <v>3991.31964809384</v>
      </c>
      <c r="H132" s="16" t="n">
        <f aca="false">E132/F132</f>
        <v>170.785337243402</v>
      </c>
      <c r="I132" s="17" t="n">
        <f aca="false">E132/(C132+E132)</f>
        <v>0.0410334044540118</v>
      </c>
    </row>
    <row collapsed="false" customFormat="false" customHeight="false" hidden="false" ht="12.75" outlineLevel="0" r="133">
      <c r="A133" s="21" t="s">
        <v>144</v>
      </c>
      <c r="B133" s="14" t="n">
        <v>22579400.3</v>
      </c>
      <c r="C133" s="14" t="n">
        <v>16201043</v>
      </c>
      <c r="D133" s="22" t="n">
        <v>169798.6</v>
      </c>
      <c r="E133" s="14" t="n">
        <v>1008243.9</v>
      </c>
      <c r="F133" s="15" t="n">
        <v>2810</v>
      </c>
      <c r="G133" s="16" t="n">
        <f aca="false">C133/F133</f>
        <v>5765.49572953737</v>
      </c>
      <c r="H133" s="16" t="n">
        <f aca="false">E133/F133</f>
        <v>358.805658362989</v>
      </c>
      <c r="I133" s="17" t="n">
        <f aca="false">E133/(C133+E133)</f>
        <v>0.0585871980552547</v>
      </c>
    </row>
    <row collapsed="false" customFormat="false" customHeight="false" hidden="false" ht="12.75" outlineLevel="0" r="134">
      <c r="A134" s="21" t="s">
        <v>145</v>
      </c>
      <c r="B134" s="14" t="n">
        <v>534890</v>
      </c>
      <c r="C134" s="14" t="n">
        <v>6113489</v>
      </c>
      <c r="D134" s="22" t="n">
        <v>236.9</v>
      </c>
      <c r="E134" s="14" t="n">
        <v>175633.6</v>
      </c>
      <c r="F134" s="15" t="n">
        <v>996</v>
      </c>
      <c r="G134" s="16" t="n">
        <f aca="false">C134/F134</f>
        <v>6138.04116465863</v>
      </c>
      <c r="H134" s="16" t="n">
        <f aca="false">E134/F134</f>
        <v>176.338955823293</v>
      </c>
      <c r="I134" s="17" t="n">
        <f aca="false">E134/(C134+E134)</f>
        <v>0.0279265664180247</v>
      </c>
    </row>
    <row collapsed="false" customFormat="false" customHeight="false" hidden="false" ht="12.75" outlineLevel="0" r="135">
      <c r="A135" s="21" t="s">
        <v>146</v>
      </c>
      <c r="B135" s="14" t="n">
        <v>176859</v>
      </c>
      <c r="C135" s="14" t="n">
        <v>462302</v>
      </c>
      <c r="D135" s="22" t="n">
        <v>0</v>
      </c>
      <c r="E135" s="14" t="n">
        <v>2795.4</v>
      </c>
      <c r="F135" s="15" t="n">
        <v>61</v>
      </c>
      <c r="G135" s="16" t="n">
        <f aca="false">C135/F135</f>
        <v>7578.72131147541</v>
      </c>
      <c r="H135" s="16" t="n">
        <f aca="false">E135/F135</f>
        <v>45.8262295081967</v>
      </c>
      <c r="I135" s="17" t="n">
        <f aca="false">E135/(C135+E135)</f>
        <v>0.00601035396026725</v>
      </c>
    </row>
    <row collapsed="false" customFormat="false" customHeight="false" hidden="false" ht="12.75" outlineLevel="0" r="136">
      <c r="A136" s="21" t="s">
        <v>147</v>
      </c>
      <c r="B136" s="14" t="n">
        <v>3247034</v>
      </c>
      <c r="C136" s="14" t="n">
        <v>7005723</v>
      </c>
      <c r="D136" s="22" t="n">
        <v>18771.5</v>
      </c>
      <c r="E136" s="14" t="n">
        <v>242920.5</v>
      </c>
      <c r="F136" s="15" t="n">
        <v>723</v>
      </c>
      <c r="G136" s="16" t="n">
        <f aca="false">C136/F136</f>
        <v>9689.79668049793</v>
      </c>
      <c r="H136" s="16" t="n">
        <f aca="false">E136/F136</f>
        <v>335.989626556017</v>
      </c>
      <c r="I136" s="17" t="n">
        <f aca="false">E136/(C136+E136)</f>
        <v>0.0335125461750188</v>
      </c>
    </row>
    <row collapsed="false" customFormat="false" customHeight="false" hidden="false" ht="12.75" outlineLevel="0" r="137">
      <c r="A137" s="21" t="s">
        <v>148</v>
      </c>
      <c r="B137" s="14" t="n">
        <v>2338</v>
      </c>
      <c r="C137" s="14" t="n">
        <v>242636</v>
      </c>
      <c r="D137" s="22" t="n">
        <v>9824.3</v>
      </c>
      <c r="E137" s="14" t="n">
        <v>5711.4</v>
      </c>
      <c r="F137" s="15" t="n">
        <v>95</v>
      </c>
      <c r="G137" s="16" t="n">
        <f aca="false">C137/F137</f>
        <v>2554.06315789474</v>
      </c>
      <c r="H137" s="16" t="n">
        <f aca="false">E137/F137</f>
        <v>60.12</v>
      </c>
      <c r="I137" s="17" t="n">
        <f aca="false">E137/(C137+E137)</f>
        <v>0.0229976234903204</v>
      </c>
    </row>
    <row collapsed="false" customFormat="false" customHeight="false" hidden="false" ht="12.75" outlineLevel="0" r="138">
      <c r="A138" s="21" t="s">
        <v>149</v>
      </c>
      <c r="B138" s="14" t="n">
        <v>3867189</v>
      </c>
      <c r="C138" s="14" t="n">
        <v>6785825</v>
      </c>
      <c r="D138" s="22" t="n">
        <v>65173.1</v>
      </c>
      <c r="E138" s="14" t="n">
        <v>183290.5</v>
      </c>
      <c r="F138" s="15" t="n">
        <v>1169</v>
      </c>
      <c r="G138" s="16" t="n">
        <f aca="false">C138/F138</f>
        <v>5804.81180496151</v>
      </c>
      <c r="H138" s="16" t="n">
        <f aca="false">E138/F138</f>
        <v>156.79255774166</v>
      </c>
      <c r="I138" s="17" t="n">
        <f aca="false">E138/(C138+E138)</f>
        <v>0.0263003963702424</v>
      </c>
    </row>
    <row collapsed="false" customFormat="false" customHeight="false" hidden="false" ht="12.75" outlineLevel="0" r="139">
      <c r="A139" s="21" t="s">
        <v>150</v>
      </c>
      <c r="B139" s="14" t="n">
        <v>1530257</v>
      </c>
      <c r="C139" s="14" t="n">
        <v>7549595</v>
      </c>
      <c r="D139" s="22" t="n">
        <v>61607.6</v>
      </c>
      <c r="E139" s="14" t="n">
        <v>307848.9</v>
      </c>
      <c r="F139" s="15" t="n">
        <v>1153</v>
      </c>
      <c r="G139" s="16" t="n">
        <f aca="false">C139/F139</f>
        <v>6547.78404163053</v>
      </c>
      <c r="H139" s="16" t="n">
        <f aca="false">E139/F139</f>
        <v>266.998178664354</v>
      </c>
      <c r="I139" s="17" t="n">
        <f aca="false">E139/(C139+E139)</f>
        <v>0.0391792679550662</v>
      </c>
    </row>
    <row collapsed="false" customFormat="false" customHeight="false" hidden="false" ht="12.75" outlineLevel="0" r="140">
      <c r="A140" s="21" t="s">
        <v>151</v>
      </c>
      <c r="B140" s="14" t="n">
        <v>34680477</v>
      </c>
      <c r="C140" s="14" t="n">
        <v>17383785</v>
      </c>
      <c r="D140" s="22" t="n">
        <v>2896622.4</v>
      </c>
      <c r="E140" s="14" t="n">
        <v>1438385</v>
      </c>
      <c r="F140" s="15" t="n">
        <v>2909</v>
      </c>
      <c r="G140" s="16" t="n">
        <f aca="false">C140/F140</f>
        <v>5975.86283946373</v>
      </c>
      <c r="H140" s="16" t="n">
        <f aca="false">E140/F140</f>
        <v>494.460295634239</v>
      </c>
      <c r="I140" s="17" t="n">
        <f aca="false">E140/(C140+E140)</f>
        <v>0.0764197220618027</v>
      </c>
    </row>
    <row collapsed="false" customFormat="false" customHeight="false" hidden="false" ht="12.75" outlineLevel="0" r="141">
      <c r="A141" s="21" t="s">
        <v>152</v>
      </c>
      <c r="B141" s="14" t="n">
        <v>1400157</v>
      </c>
      <c r="C141" s="14" t="n">
        <v>4468131</v>
      </c>
      <c r="D141" s="22" t="n">
        <v>296.1</v>
      </c>
      <c r="E141" s="14" t="n">
        <v>76948.8</v>
      </c>
      <c r="F141" s="15" t="n">
        <v>869</v>
      </c>
      <c r="G141" s="16" t="n">
        <f aca="false">C141/F141</f>
        <v>5141.69275028769</v>
      </c>
      <c r="H141" s="16" t="n">
        <f aca="false">E141/F141</f>
        <v>88.5486766398159</v>
      </c>
      <c r="I141" s="17" t="n">
        <f aca="false">E141/(C141+E141)</f>
        <v>0.0169301317877851</v>
      </c>
    </row>
    <row collapsed="false" customFormat="false" customHeight="false" hidden="false" ht="12.75" outlineLevel="0" r="142">
      <c r="A142" s="21" t="s">
        <v>153</v>
      </c>
      <c r="B142" s="14" t="n">
        <v>25797688</v>
      </c>
      <c r="C142" s="14" t="n">
        <v>13504743</v>
      </c>
      <c r="D142" s="22" t="n">
        <v>851383.8</v>
      </c>
      <c r="E142" s="14" t="n">
        <v>823660.8</v>
      </c>
      <c r="F142" s="15" t="n">
        <v>2155</v>
      </c>
      <c r="G142" s="16" t="n">
        <f aca="false">C142/F142</f>
        <v>6266.70208816705</v>
      </c>
      <c r="H142" s="16" t="n">
        <f aca="false">E142/F142</f>
        <v>382.209187935035</v>
      </c>
      <c r="I142" s="17" t="n">
        <f aca="false">E142/(C142+E142)</f>
        <v>0.0574844770915795</v>
      </c>
    </row>
    <row collapsed="false" customFormat="false" customHeight="false" hidden="false" ht="12.75" outlineLevel="0" r="143">
      <c r="A143" s="21" t="s">
        <v>154</v>
      </c>
      <c r="B143" s="14" t="n">
        <v>390222</v>
      </c>
      <c r="C143" s="14" t="n">
        <v>623610</v>
      </c>
      <c r="D143" s="22" t="n">
        <v>0</v>
      </c>
      <c r="E143" s="14" t="n">
        <v>5825.4</v>
      </c>
      <c r="F143" s="15" t="n">
        <v>185</v>
      </c>
      <c r="G143" s="16" t="n">
        <f aca="false">C143/F143</f>
        <v>3370.86486486487</v>
      </c>
      <c r="H143" s="16" t="n">
        <f aca="false">E143/F143</f>
        <v>31.4886486486486</v>
      </c>
      <c r="I143" s="17" t="n">
        <f aca="false">E143/(C143+E143)</f>
        <v>0.00925496087445987</v>
      </c>
    </row>
    <row collapsed="false" customFormat="false" customHeight="false" hidden="false" ht="12.75" outlineLevel="0" r="144">
      <c r="A144" s="21" t="s">
        <v>155</v>
      </c>
      <c r="B144" s="14" t="n">
        <v>4078365</v>
      </c>
      <c r="C144" s="14" t="n">
        <v>12797069</v>
      </c>
      <c r="D144" s="22" t="n">
        <v>62215.5</v>
      </c>
      <c r="E144" s="14" t="n">
        <v>184622.4</v>
      </c>
      <c r="F144" s="15" t="n">
        <v>1581</v>
      </c>
      <c r="G144" s="16" t="n">
        <f aca="false">C144/F144</f>
        <v>8094.28779253637</v>
      </c>
      <c r="H144" s="16" t="n">
        <f aca="false">E144/F144</f>
        <v>116.775711574953</v>
      </c>
      <c r="I144" s="17" t="n">
        <f aca="false">E144/(C144+E144)</f>
        <v>0.0142217523365253</v>
      </c>
    </row>
    <row collapsed="false" customFormat="false" customHeight="false" hidden="false" ht="12.75" outlineLevel="0" r="145">
      <c r="A145" s="21" t="s">
        <v>156</v>
      </c>
      <c r="B145" s="14" t="n">
        <v>636408</v>
      </c>
      <c r="C145" s="14" t="n">
        <v>327508</v>
      </c>
      <c r="D145" s="22" t="n">
        <v>0</v>
      </c>
      <c r="E145" s="14" t="n">
        <v>3706.2</v>
      </c>
      <c r="F145" s="15" t="n">
        <v>32</v>
      </c>
      <c r="G145" s="16" t="n">
        <f aca="false">C145/F145</f>
        <v>10234.625</v>
      </c>
      <c r="H145" s="16" t="n">
        <f aca="false">E145/F145</f>
        <v>115.81875</v>
      </c>
      <c r="I145" s="17" t="n">
        <f aca="false">E145/(C145+E145)</f>
        <v>0.0111897376380602</v>
      </c>
    </row>
    <row collapsed="false" customFormat="false" customHeight="false" hidden="false" ht="12.75" outlineLevel="0" r="146">
      <c r="A146" s="21" t="s">
        <v>157</v>
      </c>
      <c r="B146" s="14" t="n">
        <v>8878309</v>
      </c>
      <c r="C146" s="14" t="n">
        <v>4831235</v>
      </c>
      <c r="D146" s="22" t="n">
        <v>62323.8</v>
      </c>
      <c r="E146" s="14" t="n">
        <v>248466.1</v>
      </c>
      <c r="F146" s="15" t="n">
        <v>803</v>
      </c>
      <c r="G146" s="16" t="n">
        <f aca="false">C146/F146</f>
        <v>6016.48194271482</v>
      </c>
      <c r="H146" s="16" t="n">
        <f aca="false">E146/F146</f>
        <v>309.422291407223</v>
      </c>
      <c r="I146" s="17" t="n">
        <f aca="false">E146/(C146+E146)</f>
        <v>0.0489135276089375</v>
      </c>
    </row>
    <row collapsed="false" customFormat="false" customHeight="false" hidden="false" ht="12.75" outlineLevel="0" r="147">
      <c r="A147" s="21" t="s">
        <v>158</v>
      </c>
      <c r="B147" s="14" t="n">
        <v>1020512</v>
      </c>
      <c r="C147" s="14" t="n">
        <v>5171863</v>
      </c>
      <c r="D147" s="22" t="n">
        <v>2545.7</v>
      </c>
      <c r="E147" s="14" t="n">
        <v>129467.1</v>
      </c>
      <c r="F147" s="15" t="n">
        <v>604</v>
      </c>
      <c r="G147" s="16" t="n">
        <f aca="false">C147/F147</f>
        <v>8562.68708609272</v>
      </c>
      <c r="H147" s="16" t="n">
        <f aca="false">E147/F147</f>
        <v>214.349503311258</v>
      </c>
      <c r="I147" s="17" t="n">
        <f aca="false">E147/(C147+E147)</f>
        <v>0.0244216258104735</v>
      </c>
    </row>
    <row collapsed="false" customFormat="false" customHeight="false" hidden="false" ht="12.75" outlineLevel="0" r="148">
      <c r="A148" s="21" t="s">
        <v>159</v>
      </c>
      <c r="B148" s="14" t="n">
        <v>1124201</v>
      </c>
      <c r="C148" s="14" t="n">
        <v>2962391</v>
      </c>
      <c r="D148" s="22" t="n">
        <v>0</v>
      </c>
      <c r="E148" s="14" t="n">
        <v>51596.1</v>
      </c>
      <c r="F148" s="15" t="n">
        <v>261</v>
      </c>
      <c r="G148" s="16" t="n">
        <f aca="false">C148/F148</f>
        <v>11350.1570881226</v>
      </c>
      <c r="H148" s="16" t="n">
        <f aca="false">E148/F148</f>
        <v>197.686206896552</v>
      </c>
      <c r="I148" s="17" t="n">
        <f aca="false">E148/(C148+E148)</f>
        <v>0.0171188854789724</v>
      </c>
    </row>
    <row collapsed="false" customFormat="false" customHeight="false" hidden="false" ht="12.75" outlineLevel="0" r="149">
      <c r="A149" s="21" t="s">
        <v>160</v>
      </c>
      <c r="B149" s="14" t="n">
        <v>2113125</v>
      </c>
      <c r="C149" s="14" t="n">
        <v>6386240</v>
      </c>
      <c r="D149" s="22" t="n">
        <v>59.2</v>
      </c>
      <c r="E149" s="14" t="n">
        <v>104344.8</v>
      </c>
      <c r="F149" s="15" t="n">
        <v>733</v>
      </c>
      <c r="G149" s="16" t="n">
        <f aca="false">C149/F149</f>
        <v>8712.4693042292</v>
      </c>
      <c r="H149" s="16" t="n">
        <f aca="false">E149/F149</f>
        <v>142.353069577081</v>
      </c>
      <c r="I149" s="17" t="n">
        <f aca="false">E149/(C149+E149)</f>
        <v>0.0160763325979502</v>
      </c>
    </row>
    <row collapsed="false" customFormat="false" customHeight="false" hidden="false" ht="12.75" outlineLevel="0" r="150">
      <c r="A150" s="21" t="s">
        <v>161</v>
      </c>
      <c r="B150" s="14" t="n">
        <v>387431</v>
      </c>
      <c r="C150" s="14" t="n">
        <v>2071898</v>
      </c>
      <c r="D150" s="22" t="n">
        <v>142.2</v>
      </c>
      <c r="E150" s="14" t="n">
        <v>29082.2</v>
      </c>
      <c r="F150" s="15" t="n">
        <v>348</v>
      </c>
      <c r="G150" s="16" t="n">
        <f aca="false">C150/F150</f>
        <v>5953.72988505747</v>
      </c>
      <c r="H150" s="16" t="n">
        <f aca="false">E150/F150</f>
        <v>83.5695402298851</v>
      </c>
      <c r="I150" s="17" t="n">
        <f aca="false">E150/(C150+E150)</f>
        <v>0.0138422056523903</v>
      </c>
    </row>
    <row collapsed="false" customFormat="false" customHeight="false" hidden="false" ht="12.75" outlineLevel="0" r="151">
      <c r="A151" s="21" t="s">
        <v>162</v>
      </c>
      <c r="B151" s="14" t="n">
        <v>5538320</v>
      </c>
      <c r="C151" s="14" t="n">
        <v>9446203</v>
      </c>
      <c r="D151" s="22" t="n">
        <v>150781.6</v>
      </c>
      <c r="E151" s="14" t="n">
        <v>207235.8</v>
      </c>
      <c r="F151" s="15" t="n">
        <v>1074</v>
      </c>
      <c r="G151" s="16" t="n">
        <f aca="false">C151/F151</f>
        <v>8795.34729981378</v>
      </c>
      <c r="H151" s="16" t="n">
        <f aca="false">E151/F151</f>
        <v>192.956983240223</v>
      </c>
      <c r="I151" s="17" t="n">
        <f aca="false">E151/(C151+E151)</f>
        <v>0.0214675624193111</v>
      </c>
    </row>
    <row collapsed="false" customFormat="false" customHeight="false" hidden="false" ht="12.75" outlineLevel="0" r="152">
      <c r="A152" s="21" t="s">
        <v>163</v>
      </c>
      <c r="B152" s="14" t="n">
        <v>2366699</v>
      </c>
      <c r="C152" s="14" t="n">
        <v>2798809</v>
      </c>
      <c r="D152" s="22" t="n">
        <v>971.4</v>
      </c>
      <c r="E152" s="14" t="n">
        <v>34587.3</v>
      </c>
      <c r="F152" s="15" t="n">
        <v>415</v>
      </c>
      <c r="G152" s="16" t="n">
        <f aca="false">C152/F152</f>
        <v>6744.11807228916</v>
      </c>
      <c r="H152" s="16" t="n">
        <f aca="false">E152/F152</f>
        <v>83.3428915662651</v>
      </c>
      <c r="I152" s="17" t="n">
        <f aca="false">E152/(C152+E152)</f>
        <v>0.0122070110700716</v>
      </c>
    </row>
    <row collapsed="false" customFormat="false" customHeight="false" hidden="false" ht="12.75" outlineLevel="0" r="153">
      <c r="A153" s="21" t="s">
        <v>164</v>
      </c>
      <c r="B153" s="14" t="n">
        <v>2584054</v>
      </c>
      <c r="C153" s="14" t="n">
        <v>8736674</v>
      </c>
      <c r="D153" s="22" t="n">
        <v>6620.9</v>
      </c>
      <c r="E153" s="14" t="n">
        <v>233029.8</v>
      </c>
      <c r="F153" s="15" t="n">
        <v>1240</v>
      </c>
      <c r="G153" s="16" t="n">
        <f aca="false">C153/F153</f>
        <v>7045.70483870968</v>
      </c>
      <c r="H153" s="16" t="n">
        <f aca="false">E153/F153</f>
        <v>187.927258064516</v>
      </c>
      <c r="I153" s="17" t="n">
        <f aca="false">E153/(C153+E153)</f>
        <v>0.0259796538654933</v>
      </c>
    </row>
    <row collapsed="false" customFormat="false" customHeight="false" hidden="false" ht="12.75" outlineLevel="0" r="154">
      <c r="A154" s="21" t="s">
        <v>165</v>
      </c>
      <c r="B154" s="14" t="n">
        <v>1560095</v>
      </c>
      <c r="C154" s="14" t="n">
        <v>4671689</v>
      </c>
      <c r="D154" s="22" t="n">
        <v>1299</v>
      </c>
      <c r="E154" s="14" t="n">
        <v>254169.8</v>
      </c>
      <c r="F154" s="15" t="n">
        <v>767</v>
      </c>
      <c r="G154" s="16" t="n">
        <f aca="false">C154/F154</f>
        <v>6090.8591916558</v>
      </c>
      <c r="H154" s="16" t="n">
        <f aca="false">E154/F154</f>
        <v>331.381747066493</v>
      </c>
      <c r="I154" s="17" t="n">
        <f aca="false">E154/(C154+E154)</f>
        <v>0.0515990835953316</v>
      </c>
    </row>
    <row collapsed="false" customFormat="false" customHeight="false" hidden="false" ht="12.75" outlineLevel="0" r="155">
      <c r="A155" s="21" t="s">
        <v>166</v>
      </c>
      <c r="B155" s="14" t="n">
        <v>1578543</v>
      </c>
      <c r="C155" s="14" t="n">
        <v>5306854</v>
      </c>
      <c r="D155" s="22" t="n">
        <v>1985.3</v>
      </c>
      <c r="E155" s="14" t="n">
        <v>118196.5</v>
      </c>
      <c r="F155" s="15" t="n">
        <v>650</v>
      </c>
      <c r="G155" s="16" t="n">
        <f aca="false">C155/F155</f>
        <v>8164.39076923077</v>
      </c>
      <c r="H155" s="16" t="n">
        <f aca="false">E155/F155</f>
        <v>181.840769230769</v>
      </c>
      <c r="I155" s="17" t="n">
        <f aca="false">E155/(C155+E155)</f>
        <v>0.0217871704604409</v>
      </c>
    </row>
    <row collapsed="false" customFormat="false" customHeight="false" hidden="false" ht="12.75" outlineLevel="0" r="156">
      <c r="A156" s="21" t="s">
        <v>167</v>
      </c>
      <c r="B156" s="14" t="n">
        <v>944287</v>
      </c>
      <c r="C156" s="14" t="n">
        <v>4227374</v>
      </c>
      <c r="D156" s="22" t="n">
        <v>34271.4</v>
      </c>
      <c r="E156" s="14" t="n">
        <v>65834.3</v>
      </c>
      <c r="F156" s="15" t="n">
        <v>538</v>
      </c>
      <c r="G156" s="16" t="n">
        <f aca="false">C156/F156</f>
        <v>7857.57249070632</v>
      </c>
      <c r="H156" s="16" t="n">
        <f aca="false">E156/F156</f>
        <v>122.368587360595</v>
      </c>
      <c r="I156" s="17" t="n">
        <f aca="false">E156/(C156+E156)</f>
        <v>0.0153345226692122</v>
      </c>
    </row>
    <row collapsed="false" customFormat="false" customHeight="false" hidden="false" ht="12.75" outlineLevel="0" r="157">
      <c r="A157" s="21" t="s">
        <v>168</v>
      </c>
      <c r="B157" s="14" t="n">
        <v>10140305</v>
      </c>
      <c r="C157" s="14" t="n">
        <v>12647151</v>
      </c>
      <c r="D157" s="22" t="n">
        <v>73999.5</v>
      </c>
      <c r="E157" s="14" t="n">
        <v>266790.7</v>
      </c>
      <c r="F157" s="15" t="n">
        <v>1855</v>
      </c>
      <c r="G157" s="16" t="n">
        <f aca="false">C157/F157</f>
        <v>6817.87115902965</v>
      </c>
      <c r="H157" s="16" t="n">
        <f aca="false">E157/F157</f>
        <v>143.822479784367</v>
      </c>
      <c r="I157" s="17" t="n">
        <f aca="false">E157/(C157+E157)</f>
        <v>0.0206591222260203</v>
      </c>
    </row>
    <row collapsed="false" customFormat="false" customHeight="false" hidden="false" ht="12.75" outlineLevel="0" r="158">
      <c r="A158" s="21" t="s">
        <v>169</v>
      </c>
      <c r="B158" s="14" t="n">
        <v>3087746</v>
      </c>
      <c r="C158" s="14" t="n">
        <v>11970076</v>
      </c>
      <c r="D158" s="22" t="n">
        <v>20883.4</v>
      </c>
      <c r="E158" s="14" t="n">
        <v>224956</v>
      </c>
      <c r="F158" s="15" t="n">
        <v>1545</v>
      </c>
      <c r="G158" s="16" t="n">
        <f aca="false">C158/F158</f>
        <v>7747.62200647249</v>
      </c>
      <c r="H158" s="16" t="n">
        <f aca="false">E158/F158</f>
        <v>145.602588996764</v>
      </c>
      <c r="I158" s="17" t="n">
        <f aca="false">E158/(C158+E158)</f>
        <v>0.018446528061591</v>
      </c>
    </row>
    <row collapsed="false" customFormat="false" customHeight="false" hidden="false" ht="12.75" outlineLevel="0" r="159">
      <c r="A159" s="21" t="s">
        <v>170</v>
      </c>
      <c r="B159" s="14" t="n">
        <v>1843079.837</v>
      </c>
      <c r="C159" s="14" t="n">
        <v>8181230</v>
      </c>
      <c r="D159" s="22" t="n">
        <v>842.1</v>
      </c>
      <c r="E159" s="14" t="n">
        <v>81330.4</v>
      </c>
      <c r="F159" s="15" t="n">
        <v>1361</v>
      </c>
      <c r="G159" s="16" t="n">
        <f aca="false">C159/F159</f>
        <v>6011.19030124908</v>
      </c>
      <c r="H159" s="16" t="n">
        <f aca="false">E159/F159</f>
        <v>59.7578251285819</v>
      </c>
      <c r="I159" s="17" t="n">
        <f aca="false">E159/(C159+E159)</f>
        <v>0.00984324423213899</v>
      </c>
    </row>
    <row collapsed="false" customFormat="false" customHeight="false" hidden="false" ht="12.75" outlineLevel="0" r="160">
      <c r="A160" s="21" t="s">
        <v>171</v>
      </c>
      <c r="B160" s="14" t="n">
        <v>27405705</v>
      </c>
      <c r="C160" s="14" t="n">
        <v>8252837</v>
      </c>
      <c r="D160" s="22" t="n">
        <v>36934.6</v>
      </c>
      <c r="E160" s="14" t="n">
        <v>401844.6</v>
      </c>
      <c r="F160" s="15" t="n">
        <v>1250</v>
      </c>
      <c r="G160" s="16" t="n">
        <f aca="false">C160/F160</f>
        <v>6602.2696</v>
      </c>
      <c r="H160" s="16" t="n">
        <f aca="false">E160/F160</f>
        <v>321.47568</v>
      </c>
      <c r="I160" s="17" t="n">
        <f aca="false">E160/(C160+E160)</f>
        <v>0.0464308935409016</v>
      </c>
    </row>
    <row collapsed="false" customFormat="false" customHeight="false" hidden="false" ht="12.75" outlineLevel="0" r="161">
      <c r="A161" s="21" t="s">
        <v>172</v>
      </c>
      <c r="B161" s="14" t="n">
        <v>33049396</v>
      </c>
      <c r="C161" s="14" t="n">
        <v>17591957</v>
      </c>
      <c r="D161" s="22" t="n">
        <v>661173.7</v>
      </c>
      <c r="E161" s="14" t="n">
        <v>832600.4</v>
      </c>
      <c r="F161" s="15" t="n">
        <v>2431</v>
      </c>
      <c r="G161" s="16" t="n">
        <f aca="false">C161/F161</f>
        <v>7236.51048951049</v>
      </c>
      <c r="H161" s="16" t="n">
        <f aca="false">E161/F161</f>
        <v>342.492965857672</v>
      </c>
      <c r="I161" s="17" t="n">
        <f aca="false">E161/(C161+E161)</f>
        <v>0.0451897096860519</v>
      </c>
    </row>
    <row collapsed="false" customFormat="false" customHeight="false" hidden="false" ht="12.75" outlineLevel="0" r="162">
      <c r="A162" s="21" t="s">
        <v>173</v>
      </c>
      <c r="B162" s="14" t="n">
        <v>650534</v>
      </c>
      <c r="C162" s="14" t="n">
        <v>2852518</v>
      </c>
      <c r="D162" s="22" t="n">
        <v>165.7</v>
      </c>
      <c r="E162" s="14" t="n">
        <v>56140.5</v>
      </c>
      <c r="F162" s="15" t="n">
        <v>402</v>
      </c>
      <c r="G162" s="16" t="n">
        <f aca="false">C162/F162</f>
        <v>7095.81592039801</v>
      </c>
      <c r="H162" s="16" t="n">
        <f aca="false">E162/F162</f>
        <v>139.652985074627</v>
      </c>
      <c r="I162" s="17" t="n">
        <f aca="false">E162/(C162+E162)</f>
        <v>0.0193011658123496</v>
      </c>
    </row>
    <row collapsed="false" customFormat="false" customHeight="false" hidden="false" ht="12.75" outlineLevel="0" r="163">
      <c r="A163" s="21" t="s">
        <v>174</v>
      </c>
      <c r="B163" s="14" t="n">
        <v>1262586</v>
      </c>
      <c r="C163" s="14" t="n">
        <v>4740927</v>
      </c>
      <c r="D163" s="22" t="n">
        <v>5673.9</v>
      </c>
      <c r="E163" s="14" t="n">
        <v>61796.5</v>
      </c>
      <c r="F163" s="15" t="n">
        <v>1303</v>
      </c>
      <c r="G163" s="16" t="n">
        <f aca="false">C163/F163</f>
        <v>3638.47045280123</v>
      </c>
      <c r="H163" s="16" t="n">
        <f aca="false">E163/F163</f>
        <v>47.4263238679969</v>
      </c>
      <c r="I163" s="17" t="n">
        <f aca="false">E163/(C163+E163)</f>
        <v>0.0128669701680723</v>
      </c>
    </row>
    <row collapsed="false" customFormat="false" customHeight="false" hidden="false" ht="12.75" outlineLevel="0" r="164">
      <c r="A164" s="21" t="s">
        <v>175</v>
      </c>
      <c r="B164" s="14" t="n">
        <v>11856110</v>
      </c>
      <c r="C164" s="14" t="n">
        <v>6702092</v>
      </c>
      <c r="D164" s="22" t="n">
        <v>48886.7</v>
      </c>
      <c r="E164" s="14" t="n">
        <v>811940.6</v>
      </c>
      <c r="F164" s="15" t="n">
        <v>1021</v>
      </c>
      <c r="G164" s="16" t="n">
        <f aca="false">C164/F164</f>
        <v>6564.24289911851</v>
      </c>
      <c r="H164" s="16" t="n">
        <f aca="false">E164/F164</f>
        <v>795.240548481881</v>
      </c>
      <c r="I164" s="17" t="n">
        <f aca="false">E164/(C164+E164)</f>
        <v>0.108056571380859</v>
      </c>
    </row>
    <row collapsed="false" customFormat="false" customHeight="false" hidden="false" ht="12.75" outlineLevel="0" r="165">
      <c r="A165" s="21" t="s">
        <v>176</v>
      </c>
      <c r="B165" s="14" t="n">
        <v>5463691</v>
      </c>
      <c r="C165" s="14" t="n">
        <v>13263403</v>
      </c>
      <c r="D165" s="22" t="n">
        <v>78178.8</v>
      </c>
      <c r="E165" s="14" t="n">
        <v>578177.6</v>
      </c>
      <c r="F165" s="15" t="n">
        <v>1822</v>
      </c>
      <c r="G165" s="16" t="n">
        <f aca="false">C165/F165</f>
        <v>7279.58452250274</v>
      </c>
      <c r="H165" s="16" t="n">
        <f aca="false">E165/F165</f>
        <v>317.331284302964</v>
      </c>
      <c r="I165" s="17" t="n">
        <f aca="false">E165/(C165+E165)</f>
        <v>0.0417710676770542</v>
      </c>
    </row>
    <row collapsed="false" customFormat="false" customHeight="false" hidden="false" ht="12.75" outlineLevel="0" r="166">
      <c r="A166" s="21" t="s">
        <v>177</v>
      </c>
      <c r="B166" s="14" t="n">
        <v>779289</v>
      </c>
      <c r="C166" s="14" t="n">
        <v>1762347</v>
      </c>
      <c r="D166" s="22" t="n">
        <v>309</v>
      </c>
      <c r="E166" s="14" t="n">
        <v>82717.5</v>
      </c>
      <c r="F166" s="15" t="n">
        <v>292</v>
      </c>
      <c r="G166" s="16" t="n">
        <f aca="false">C166/F166</f>
        <v>6035.43493150685</v>
      </c>
      <c r="H166" s="16" t="n">
        <f aca="false">E166/F166</f>
        <v>283.279109589041</v>
      </c>
      <c r="I166" s="17" t="n">
        <f aca="false">E166/(C166+E166)</f>
        <v>0.0448317660439513</v>
      </c>
    </row>
    <row collapsed="false" customFormat="false" customHeight="false" hidden="false" ht="12.75" outlineLevel="0" r="167">
      <c r="A167" s="21" t="s">
        <v>178</v>
      </c>
      <c r="B167" s="14" t="n">
        <v>1869784</v>
      </c>
      <c r="C167" s="14" t="n">
        <v>4349162</v>
      </c>
      <c r="D167" s="22" t="n">
        <v>6024.9</v>
      </c>
      <c r="E167" s="14" t="n">
        <v>64451.7</v>
      </c>
      <c r="F167" s="15" t="n">
        <v>741</v>
      </c>
      <c r="G167" s="16" t="n">
        <f aca="false">C167/F167</f>
        <v>5869.31443994602</v>
      </c>
      <c r="H167" s="16" t="n">
        <f aca="false">E167/F167</f>
        <v>86.9793522267207</v>
      </c>
      <c r="I167" s="17" t="n">
        <f aca="false">E167/(C167+E167)</f>
        <v>0.0146029318333863</v>
      </c>
    </row>
    <row collapsed="false" customFormat="false" customHeight="false" hidden="false" ht="12.75" outlineLevel="0" r="168">
      <c r="A168" s="21" t="s">
        <v>179</v>
      </c>
      <c r="B168" s="14" t="n">
        <v>18672778</v>
      </c>
      <c r="C168" s="14" t="n">
        <v>15910019</v>
      </c>
      <c r="D168" s="22" t="n">
        <v>79701.8</v>
      </c>
      <c r="E168" s="14" t="n">
        <v>152276</v>
      </c>
      <c r="F168" s="15" t="n">
        <v>2341</v>
      </c>
      <c r="G168" s="16" t="n">
        <f aca="false">C168/F168</f>
        <v>6796.24903887228</v>
      </c>
      <c r="H168" s="16" t="n">
        <f aca="false">E168/F168</f>
        <v>65.0474156343443</v>
      </c>
      <c r="I168" s="17" t="n">
        <f aca="false">E168/(C168+E168)</f>
        <v>0.00948033889304113</v>
      </c>
    </row>
    <row collapsed="false" customFormat="false" customHeight="false" hidden="false" ht="12.75" outlineLevel="0" r="169">
      <c r="A169" s="21" t="s">
        <v>180</v>
      </c>
      <c r="B169" s="14" t="n">
        <v>402622</v>
      </c>
      <c r="C169" s="14" t="n">
        <v>1411645</v>
      </c>
      <c r="D169" s="22" t="n">
        <v>0</v>
      </c>
      <c r="E169" s="14" t="n">
        <v>70763.2</v>
      </c>
      <c r="F169" s="15" t="n">
        <v>239</v>
      </c>
      <c r="G169" s="16" t="n">
        <f aca="false">C169/F169</f>
        <v>5906.46443514644</v>
      </c>
      <c r="H169" s="16" t="n">
        <f aca="false">E169/F169</f>
        <v>296.080334728033</v>
      </c>
      <c r="I169" s="17" t="n">
        <f aca="false">E169/(C169+E169)</f>
        <v>0.0477352998991776</v>
      </c>
    </row>
    <row collapsed="false" customFormat="false" customHeight="false" hidden="false" ht="12.75" outlineLevel="0" r="170">
      <c r="A170" s="21" t="s">
        <v>181</v>
      </c>
      <c r="B170" s="14" t="n">
        <v>8638513</v>
      </c>
      <c r="C170" s="14" t="n">
        <v>8640516</v>
      </c>
      <c r="D170" s="22" t="n">
        <v>26683.6</v>
      </c>
      <c r="E170" s="14" t="n">
        <v>155857.5</v>
      </c>
      <c r="F170" s="15" t="n">
        <v>1345</v>
      </c>
      <c r="G170" s="16" t="n">
        <f aca="false">C170/F170</f>
        <v>6424.17546468402</v>
      </c>
      <c r="H170" s="16" t="n">
        <f aca="false">E170/F170</f>
        <v>115.879182156134</v>
      </c>
      <c r="I170" s="17" t="n">
        <f aca="false">E170/(C170+E170)</f>
        <v>0.01771838133067</v>
      </c>
    </row>
    <row collapsed="false" customFormat="false" customHeight="false" hidden="false" ht="12.75" outlineLevel="0" r="171">
      <c r="A171" s="21" t="s">
        <v>182</v>
      </c>
      <c r="B171" s="14" t="n">
        <v>419817</v>
      </c>
      <c r="C171" s="14" t="n">
        <v>3560778</v>
      </c>
      <c r="D171" s="22" t="n">
        <v>177.7</v>
      </c>
      <c r="E171" s="14" t="n">
        <v>40704.8</v>
      </c>
      <c r="F171" s="15" t="n">
        <v>424</v>
      </c>
      <c r="G171" s="16" t="n">
        <f aca="false">C171/F171</f>
        <v>8398.06132075472</v>
      </c>
      <c r="H171" s="16" t="n">
        <f aca="false">E171/F171</f>
        <v>96.0018867924528</v>
      </c>
      <c r="I171" s="17" t="n">
        <f aca="false">E171/(C171+E171)</f>
        <v>0.0113022336244394</v>
      </c>
    </row>
    <row collapsed="false" customFormat="false" customHeight="false" hidden="false" ht="12.75" outlineLevel="0" r="172">
      <c r="A172" s="21" t="s">
        <v>183</v>
      </c>
      <c r="B172" s="14" t="n">
        <v>184989384</v>
      </c>
      <c r="C172" s="14" t="n">
        <v>62631891</v>
      </c>
      <c r="D172" s="22" t="n">
        <v>3056483.6</v>
      </c>
      <c r="E172" s="14" t="n">
        <v>2371642.7</v>
      </c>
      <c r="F172" s="15" t="n">
        <v>9048</v>
      </c>
      <c r="G172" s="16" t="n">
        <f aca="false">C172/F172</f>
        <v>6922.18070291777</v>
      </c>
      <c r="H172" s="16" t="n">
        <f aca="false">E172/F172</f>
        <v>262.117893457118</v>
      </c>
      <c r="I172" s="17" t="n">
        <f aca="false">E172/(C172+E172)</f>
        <v>0.036484827285628</v>
      </c>
    </row>
    <row collapsed="false" customFormat="false" customHeight="false" hidden="false" ht="12.75" outlineLevel="0" r="173">
      <c r="A173" s="21" t="s">
        <v>184</v>
      </c>
      <c r="B173" s="14" t="n">
        <v>4388696</v>
      </c>
      <c r="C173" s="14" t="n">
        <v>1347063</v>
      </c>
      <c r="D173" s="22" t="n">
        <v>107822.2</v>
      </c>
      <c r="E173" s="14" t="n">
        <v>32206.3</v>
      </c>
      <c r="F173" s="15" t="n">
        <v>203</v>
      </c>
      <c r="G173" s="16" t="n">
        <f aca="false">C173/F173</f>
        <v>6635.77832512315</v>
      </c>
      <c r="H173" s="16" t="n">
        <f aca="false">E173/F173</f>
        <v>158.651724137931</v>
      </c>
      <c r="I173" s="17" t="n">
        <f aca="false">E173/(C173+E173)</f>
        <v>0.0233502623454317</v>
      </c>
    </row>
    <row collapsed="false" customFormat="false" customHeight="false" hidden="false" ht="12.75" outlineLevel="0" r="174">
      <c r="A174" s="21" t="s">
        <v>185</v>
      </c>
      <c r="B174" s="14" t="n">
        <v>1133946</v>
      </c>
      <c r="C174" s="14" t="n">
        <v>4162515</v>
      </c>
      <c r="D174" s="22" t="n">
        <v>490.4</v>
      </c>
      <c r="E174" s="14" t="n">
        <v>46412.9</v>
      </c>
      <c r="F174" s="15" t="n">
        <v>586</v>
      </c>
      <c r="G174" s="16" t="n">
        <f aca="false">C174/F174</f>
        <v>7103.26791808874</v>
      </c>
      <c r="H174" s="16" t="n">
        <f aca="false">E174/F174</f>
        <v>79.2029010238908</v>
      </c>
      <c r="I174" s="17" t="n">
        <f aca="false">E174/(C174+E174)</f>
        <v>0.0110272499559805</v>
      </c>
    </row>
    <row collapsed="false" customFormat="false" customHeight="false" hidden="false" ht="12.75" outlineLevel="0" r="175">
      <c r="A175" s="21" t="s">
        <v>186</v>
      </c>
      <c r="B175" s="14" t="n">
        <v>1454914</v>
      </c>
      <c r="C175" s="14" t="n">
        <v>4690357</v>
      </c>
      <c r="D175" s="22" t="n">
        <v>309</v>
      </c>
      <c r="E175" s="14" t="n">
        <v>125029</v>
      </c>
      <c r="F175" s="15" t="n">
        <v>606</v>
      </c>
      <c r="G175" s="16" t="n">
        <f aca="false">C175/F175</f>
        <v>7739.86303630363</v>
      </c>
      <c r="H175" s="16" t="n">
        <f aca="false">E175/F175</f>
        <v>206.318481848185</v>
      </c>
      <c r="I175" s="17" t="n">
        <f aca="false">E175/(C175+E175)</f>
        <v>0.0259644813520661</v>
      </c>
    </row>
    <row collapsed="false" customFormat="false" customHeight="false" hidden="false" ht="12.75" outlineLevel="0" r="176">
      <c r="A176" s="21" t="s">
        <v>187</v>
      </c>
      <c r="B176" s="14" t="n">
        <v>36684</v>
      </c>
      <c r="C176" s="14" t="n">
        <v>680588</v>
      </c>
      <c r="D176" s="22" t="n">
        <v>0</v>
      </c>
      <c r="E176" s="14" t="n">
        <v>1278.3</v>
      </c>
      <c r="F176" s="15" t="n">
        <v>150</v>
      </c>
      <c r="G176" s="16" t="n">
        <f aca="false">C176/F176</f>
        <v>4537.25333333333</v>
      </c>
      <c r="H176" s="16" t="n">
        <f aca="false">E176/F176</f>
        <v>8.522</v>
      </c>
      <c r="I176" s="17" t="n">
        <f aca="false">E176/(C176+E176)</f>
        <v>0.00187470769562889</v>
      </c>
    </row>
    <row collapsed="false" customFormat="false" customHeight="false" hidden="false" ht="12.75" outlineLevel="0" r="177">
      <c r="A177" s="21" t="s">
        <v>188</v>
      </c>
      <c r="B177" s="14" t="n">
        <v>81175</v>
      </c>
      <c r="C177" s="14" t="n">
        <v>399583</v>
      </c>
      <c r="D177" s="22" t="n">
        <v>0</v>
      </c>
      <c r="E177" s="14" t="n">
        <v>1676.1</v>
      </c>
      <c r="F177" s="15" t="n">
        <v>71</v>
      </c>
      <c r="G177" s="16" t="n">
        <f aca="false">C177/F177</f>
        <v>5627.92957746479</v>
      </c>
      <c r="H177" s="16" t="n">
        <f aca="false">E177/F177</f>
        <v>23.6070422535211</v>
      </c>
      <c r="I177" s="17" t="n">
        <f aca="false">E177/(C177+E177)</f>
        <v>0.00417710152866315</v>
      </c>
    </row>
    <row collapsed="false" customFormat="false" customHeight="false" hidden="false" ht="12.75" outlineLevel="0" r="178">
      <c r="A178" s="21" t="s">
        <v>189</v>
      </c>
      <c r="B178" s="14" t="n">
        <v>5875233</v>
      </c>
      <c r="C178" s="14" t="n">
        <v>12801478</v>
      </c>
      <c r="D178" s="22" t="n">
        <v>296943.1</v>
      </c>
      <c r="E178" s="14" t="n">
        <v>326365</v>
      </c>
      <c r="F178" s="15" t="n">
        <v>1656</v>
      </c>
      <c r="G178" s="16" t="n">
        <f aca="false">C178/F178</f>
        <v>7730.36111111111</v>
      </c>
      <c r="H178" s="16" t="n">
        <f aca="false">E178/F178</f>
        <v>197.080314009662</v>
      </c>
      <c r="I178" s="17" t="n">
        <f aca="false">E178/(C178+E178)</f>
        <v>0.024860519736563</v>
      </c>
    </row>
    <row collapsed="false" customFormat="false" customHeight="false" hidden="false" ht="12.75" outlineLevel="0" r="179">
      <c r="A179" s="21" t="s">
        <v>190</v>
      </c>
      <c r="B179" s="14" t="n">
        <v>1818955</v>
      </c>
      <c r="C179" s="14" t="n">
        <v>4672842</v>
      </c>
      <c r="D179" s="22" t="n">
        <v>0</v>
      </c>
      <c r="E179" s="14" t="n">
        <v>32545.4</v>
      </c>
      <c r="F179" s="15" t="n">
        <v>655</v>
      </c>
      <c r="G179" s="16" t="n">
        <f aca="false">C179/F179</f>
        <v>7134.10992366412</v>
      </c>
      <c r="H179" s="16" t="n">
        <f aca="false">E179/F179</f>
        <v>49.6876335877863</v>
      </c>
      <c r="I179" s="17" t="n">
        <f aca="false">E179/(C179+E179)</f>
        <v>0.00691662497332313</v>
      </c>
    </row>
    <row collapsed="false" customFormat="false" customHeight="false" hidden="false" ht="12.75" outlineLevel="0" r="180">
      <c r="A180" s="21" t="s">
        <v>191</v>
      </c>
      <c r="B180" s="14" t="n">
        <v>268519</v>
      </c>
      <c r="C180" s="14" t="n">
        <v>2113648</v>
      </c>
      <c r="D180" s="22" t="n">
        <v>0</v>
      </c>
      <c r="E180" s="14" t="n">
        <v>42858.3</v>
      </c>
      <c r="F180" s="15" t="n">
        <v>319</v>
      </c>
      <c r="G180" s="16" t="n">
        <f aca="false">C180/F180</f>
        <v>6625.85579937304</v>
      </c>
      <c r="H180" s="16" t="n">
        <f aca="false">E180/F180</f>
        <v>134.352037617555</v>
      </c>
      <c r="I180" s="17" t="n">
        <f aca="false">E180/(C180+E180)</f>
        <v>0.0198739507508047</v>
      </c>
    </row>
    <row collapsed="false" customFormat="false" customHeight="false" hidden="false" ht="12.75" outlineLevel="0" r="181">
      <c r="A181" s="21" t="s">
        <v>192</v>
      </c>
      <c r="B181" s="14" t="n">
        <v>27985102</v>
      </c>
      <c r="C181" s="14" t="n">
        <v>24759367</v>
      </c>
      <c r="D181" s="22" t="n">
        <v>449622.2</v>
      </c>
      <c r="E181" s="14" t="n">
        <v>1135701.1</v>
      </c>
      <c r="F181" s="15" t="n">
        <v>2764</v>
      </c>
      <c r="G181" s="16" t="n">
        <f aca="false">C181/F181</f>
        <v>8957.80282199711</v>
      </c>
      <c r="H181" s="16" t="n">
        <f aca="false">E181/F181</f>
        <v>410.890412445731</v>
      </c>
      <c r="I181" s="17" t="n">
        <f aca="false">E181/(C181+E181)</f>
        <v>0.0438578147628042</v>
      </c>
    </row>
    <row collapsed="false" customFormat="false" customHeight="false" hidden="false" ht="12.75" outlineLevel="0" r="182">
      <c r="A182" s="21" t="s">
        <v>193</v>
      </c>
      <c r="B182" s="14" t="n">
        <v>57825562</v>
      </c>
      <c r="C182" s="14" t="n">
        <v>6995231</v>
      </c>
      <c r="D182" s="22" t="n">
        <v>341108.2</v>
      </c>
      <c r="E182" s="14" t="n">
        <v>216799.8</v>
      </c>
      <c r="F182" s="15" t="n">
        <v>783</v>
      </c>
      <c r="G182" s="16" t="n">
        <f aca="false">C182/F182</f>
        <v>8933.88378033206</v>
      </c>
      <c r="H182" s="16" t="n">
        <f aca="false">E182/F182</f>
        <v>276.883524904215</v>
      </c>
      <c r="I182" s="17" t="n">
        <f aca="false">E182/(C182+E182)</f>
        <v>0.0300608533174872</v>
      </c>
    </row>
    <row collapsed="false" customFormat="false" customHeight="false" hidden="false" ht="12.75" outlineLevel="0" r="183">
      <c r="A183" s="21" t="s">
        <v>194</v>
      </c>
      <c r="B183" s="14" t="n">
        <v>2659567</v>
      </c>
      <c r="C183" s="14" t="n">
        <v>5515156</v>
      </c>
      <c r="D183" s="22" t="n">
        <v>37460.2</v>
      </c>
      <c r="E183" s="14" t="n">
        <v>164452</v>
      </c>
      <c r="F183" s="15" t="n">
        <v>600</v>
      </c>
      <c r="G183" s="16" t="n">
        <f aca="false">C183/F183</f>
        <v>9191.92666666667</v>
      </c>
      <c r="H183" s="16" t="n">
        <f aca="false">E183/F183</f>
        <v>274.086666666667</v>
      </c>
      <c r="I183" s="17" t="n">
        <f aca="false">E183/(C183+E183)</f>
        <v>0.028954815191471</v>
      </c>
    </row>
    <row collapsed="false" customFormat="false" customHeight="false" hidden="false" ht="12.75" outlineLevel="0" r="184">
      <c r="A184" s="21" t="s">
        <v>195</v>
      </c>
      <c r="B184" s="14" t="n">
        <v>671709</v>
      </c>
      <c r="C184" s="14" t="n">
        <v>4075853</v>
      </c>
      <c r="D184" s="22" t="n">
        <v>651.5</v>
      </c>
      <c r="E184" s="14" t="n">
        <v>71413.7</v>
      </c>
      <c r="F184" s="15" t="n">
        <v>540</v>
      </c>
      <c r="G184" s="16" t="n">
        <f aca="false">C184/F184</f>
        <v>7547.87592592593</v>
      </c>
      <c r="H184" s="16" t="n">
        <f aca="false">E184/F184</f>
        <v>132.247592592593</v>
      </c>
      <c r="I184" s="17" t="n">
        <f aca="false">E184/(C184+E184)</f>
        <v>0.0172194616758069</v>
      </c>
    </row>
    <row collapsed="false" customFormat="false" customHeight="false" hidden="false" ht="12.75" outlineLevel="0" r="185">
      <c r="A185" s="21" t="s">
        <v>196</v>
      </c>
      <c r="B185" s="14" t="n">
        <v>0</v>
      </c>
      <c r="C185" s="14" t="n">
        <v>2973</v>
      </c>
      <c r="D185" s="22" t="n">
        <v>0</v>
      </c>
      <c r="E185" s="14" t="n">
        <v>0</v>
      </c>
      <c r="F185" s="15" t="n">
        <v>2</v>
      </c>
      <c r="G185" s="16" t="n">
        <f aca="false">C185/F185</f>
        <v>1486.5</v>
      </c>
      <c r="H185" s="16" t="n">
        <f aca="false">E185/F185</f>
        <v>0</v>
      </c>
      <c r="I185" s="17" t="n">
        <f aca="false">E185/(C185+E185)</f>
        <v>0</v>
      </c>
    </row>
    <row collapsed="false" customFormat="false" customHeight="false" hidden="false" ht="12.75" outlineLevel="0" r="186">
      <c r="A186" s="21" t="s">
        <v>197</v>
      </c>
      <c r="B186" s="14" t="n">
        <v>180472304</v>
      </c>
      <c r="C186" s="14" t="n">
        <v>51991433</v>
      </c>
      <c r="D186" s="22" t="n">
        <v>5089939.1</v>
      </c>
      <c r="E186" s="14" t="n">
        <v>2786502.6</v>
      </c>
      <c r="F186" s="15" t="n">
        <v>7681</v>
      </c>
      <c r="G186" s="16" t="n">
        <f aca="false">C186/F186</f>
        <v>6768.83647962505</v>
      </c>
      <c r="H186" s="16" t="n">
        <f aca="false">E186/F186</f>
        <v>362.778622575186</v>
      </c>
      <c r="I186" s="17" t="n">
        <f aca="false">E186/(C186+E186)</f>
        <v>0.0508690692607992</v>
      </c>
    </row>
    <row collapsed="false" customFormat="false" customHeight="false" hidden="false" ht="12.75" outlineLevel="0" r="187">
      <c r="A187" s="21" t="s">
        <v>198</v>
      </c>
      <c r="B187" s="14" t="n">
        <v>2673343</v>
      </c>
      <c r="C187" s="14" t="n">
        <v>6693014</v>
      </c>
      <c r="D187" s="22" t="n">
        <v>39343.9</v>
      </c>
      <c r="E187" s="14" t="n">
        <v>167805.2</v>
      </c>
      <c r="F187" s="15" t="n">
        <v>1028</v>
      </c>
      <c r="G187" s="16" t="n">
        <f aca="false">C187/F187</f>
        <v>6510.7140077821</v>
      </c>
      <c r="H187" s="16" t="n">
        <f aca="false">E187/F187</f>
        <v>163.234630350195</v>
      </c>
      <c r="I187" s="17" t="n">
        <f aca="false">E187/(C187+E187)</f>
        <v>0.0244584786609739</v>
      </c>
    </row>
    <row collapsed="false" customFormat="false" customHeight="false" hidden="false" ht="12.75" outlineLevel="0" r="188">
      <c r="A188" s="21" t="s">
        <v>199</v>
      </c>
      <c r="B188" s="14" t="n">
        <v>42495533</v>
      </c>
      <c r="C188" s="14" t="n">
        <v>28221911</v>
      </c>
      <c r="D188" s="22" t="n">
        <v>558365.2</v>
      </c>
      <c r="E188" s="14" t="n">
        <v>708758.8</v>
      </c>
      <c r="F188" s="15" t="n">
        <v>4159</v>
      </c>
      <c r="G188" s="16" t="n">
        <f aca="false">C188/F188</f>
        <v>6785.74440971387</v>
      </c>
      <c r="H188" s="16" t="n">
        <f aca="false">E188/F188</f>
        <v>170.415676845396</v>
      </c>
      <c r="I188" s="17" t="n">
        <f aca="false">E188/(C188+E188)</f>
        <v>0.0244985271651056</v>
      </c>
    </row>
    <row collapsed="false" customFormat="false" customHeight="false" hidden="false" ht="12.75" outlineLevel="0" r="189">
      <c r="A189" s="21" t="s">
        <v>200</v>
      </c>
      <c r="B189" s="14" t="n">
        <v>121862626</v>
      </c>
      <c r="C189" s="14" t="n">
        <v>37880898</v>
      </c>
      <c r="D189" s="22" t="n">
        <v>6051669.3</v>
      </c>
      <c r="E189" s="14" t="n">
        <v>2433391.3</v>
      </c>
      <c r="F189" s="15" t="n">
        <v>5643</v>
      </c>
      <c r="G189" s="16" t="n">
        <f aca="false">C189/F189</f>
        <v>6712.90058479532</v>
      </c>
      <c r="H189" s="16" t="n">
        <f aca="false">E189/F189</f>
        <v>431.222984228247</v>
      </c>
      <c r="I189" s="17" t="n">
        <f aca="false">E189/(C189+E189)</f>
        <v>0.0603605158928102</v>
      </c>
    </row>
    <row collapsed="false" customFormat="false" customHeight="false" hidden="false" ht="12.75" outlineLevel="0" r="190">
      <c r="A190" s="21" t="s">
        <v>201</v>
      </c>
      <c r="B190" s="14" t="n">
        <v>564795</v>
      </c>
      <c r="C190" s="14" t="n">
        <v>2257234</v>
      </c>
      <c r="D190" s="22" t="n">
        <v>0</v>
      </c>
      <c r="E190" s="14" t="n">
        <v>93247.5</v>
      </c>
      <c r="F190" s="15" t="n">
        <v>297</v>
      </c>
      <c r="G190" s="16" t="n">
        <f aca="false">C190/F190</f>
        <v>7600.11447811448</v>
      </c>
      <c r="H190" s="16" t="n">
        <f aca="false">E190/F190</f>
        <v>313.964646464646</v>
      </c>
      <c r="I190" s="17" t="n">
        <f aca="false">E190/(C190+E190)</f>
        <v>0.0396716587643851</v>
      </c>
    </row>
    <row collapsed="false" customFormat="false" customHeight="false" hidden="false" ht="12.75" outlineLevel="0" r="191">
      <c r="A191" s="21" t="s">
        <v>202</v>
      </c>
      <c r="B191" s="14" t="n">
        <v>63728497</v>
      </c>
      <c r="C191" s="14" t="n">
        <v>23422938</v>
      </c>
      <c r="D191" s="22" t="n">
        <v>936446.4</v>
      </c>
      <c r="E191" s="14" t="n">
        <v>954769.3</v>
      </c>
      <c r="F191" s="15" t="n">
        <v>3668</v>
      </c>
      <c r="G191" s="16" t="n">
        <f aca="false">C191/F191</f>
        <v>6385.75190839695</v>
      </c>
      <c r="H191" s="16" t="n">
        <f aca="false">E191/F191</f>
        <v>260.296973827699</v>
      </c>
      <c r="I191" s="17" t="n">
        <f aca="false">E191/(C191+E191)</f>
        <v>0.0391656724830723</v>
      </c>
    </row>
    <row collapsed="false" customFormat="false" customHeight="false" hidden="false" ht="12.75" outlineLevel="0" r="192">
      <c r="A192" s="21" t="s">
        <v>203</v>
      </c>
      <c r="B192" s="14" t="n">
        <v>996521</v>
      </c>
      <c r="C192" s="14" t="n">
        <v>2909045</v>
      </c>
      <c r="D192" s="22" t="n">
        <v>0</v>
      </c>
      <c r="E192" s="14" t="n">
        <v>2154.9</v>
      </c>
      <c r="F192" s="15" t="n">
        <v>52</v>
      </c>
      <c r="G192" s="16" t="n">
        <f aca="false">C192/F192</f>
        <v>55943.1730769231</v>
      </c>
      <c r="H192" s="16" t="n">
        <f aca="false">E192/F192</f>
        <v>41.4403846153846</v>
      </c>
      <c r="I192" s="17" t="n">
        <f aca="false">E192/(C192+E192)</f>
        <v>0.000740210248014916</v>
      </c>
    </row>
    <row collapsed="false" customFormat="false" customHeight="false" hidden="false" ht="12.75" outlineLevel="0" r="193">
      <c r="A193" s="21" t="s">
        <v>204</v>
      </c>
      <c r="B193" s="14" t="n">
        <v>0</v>
      </c>
      <c r="C193" s="14" t="n">
        <v>138185</v>
      </c>
      <c r="D193" s="22" t="n">
        <v>0</v>
      </c>
      <c r="E193" s="14" t="n">
        <v>0</v>
      </c>
      <c r="F193" s="15" t="n">
        <v>20</v>
      </c>
      <c r="G193" s="16" t="n">
        <f aca="false">C193/F193</f>
        <v>6909.25</v>
      </c>
      <c r="H193" s="16" t="n">
        <f aca="false">E193/F193</f>
        <v>0</v>
      </c>
      <c r="I193" s="17" t="n">
        <f aca="false">E193/(C193+E193)</f>
        <v>0</v>
      </c>
    </row>
    <row collapsed="false" customFormat="false" customHeight="false" hidden="false" ht="12.75" outlineLevel="0" r="194">
      <c r="A194" s="21" t="s">
        <v>205</v>
      </c>
      <c r="B194" s="14" t="n">
        <v>730027</v>
      </c>
      <c r="C194" s="14" t="n">
        <v>6035774</v>
      </c>
      <c r="D194" s="22" t="n">
        <v>35155.5</v>
      </c>
      <c r="E194" s="14" t="n">
        <v>91562.7</v>
      </c>
      <c r="F194" s="15" t="n">
        <v>786</v>
      </c>
      <c r="G194" s="16" t="n">
        <f aca="false">C194/F194</f>
        <v>7679.10178117048</v>
      </c>
      <c r="H194" s="16" t="n">
        <f aca="false">E194/F194</f>
        <v>116.491984732824</v>
      </c>
      <c r="I194" s="17" t="n">
        <f aca="false">E194/(C194+E194)</f>
        <v>0.0149433113411248</v>
      </c>
    </row>
    <row collapsed="false" customFormat="false" customHeight="false" hidden="false" ht="12.75" outlineLevel="0" r="195">
      <c r="A195" s="21" t="s">
        <v>206</v>
      </c>
      <c r="B195" s="14" t="n">
        <v>635791</v>
      </c>
      <c r="C195" s="14" t="n">
        <v>3330866</v>
      </c>
      <c r="D195" s="22" t="n">
        <v>0</v>
      </c>
      <c r="E195" s="14" t="n">
        <v>26561.6</v>
      </c>
      <c r="F195" s="15" t="n">
        <v>503</v>
      </c>
      <c r="G195" s="16" t="n">
        <f aca="false">C195/F195</f>
        <v>6622</v>
      </c>
      <c r="H195" s="16" t="n">
        <f aca="false">E195/F195</f>
        <v>52.8063618290258</v>
      </c>
      <c r="I195" s="17" t="n">
        <f aca="false">E195/(C195+E195)</f>
        <v>0.00791129494497513</v>
      </c>
    </row>
    <row collapsed="false" customFormat="false" customHeight="false" hidden="false" ht="12.75" outlineLevel="0" r="196">
      <c r="A196" s="21" t="s">
        <v>207</v>
      </c>
      <c r="B196" s="14" t="n">
        <v>41331361</v>
      </c>
      <c r="C196" s="14" t="n">
        <v>24562218</v>
      </c>
      <c r="D196" s="22" t="n">
        <v>1151221.7</v>
      </c>
      <c r="E196" s="14" t="n">
        <v>727496.6</v>
      </c>
      <c r="F196" s="15" t="n">
        <v>3702</v>
      </c>
      <c r="G196" s="16" t="n">
        <f aca="false">C196/F196</f>
        <v>6634.85089141005</v>
      </c>
      <c r="H196" s="16" t="n">
        <f aca="false">E196/F196</f>
        <v>196.514478660184</v>
      </c>
      <c r="I196" s="17" t="n">
        <f aca="false">E196/(C196+E196)</f>
        <v>0.0287665009869269</v>
      </c>
    </row>
    <row collapsed="false" customFormat="false" customHeight="false" hidden="false" ht="12.75" outlineLevel="0" r="197">
      <c r="A197" s="21" t="s">
        <v>208</v>
      </c>
      <c r="B197" s="14" t="n">
        <v>654829</v>
      </c>
      <c r="C197" s="14" t="n">
        <v>3406341</v>
      </c>
      <c r="D197" s="22" t="n">
        <v>3357.3</v>
      </c>
      <c r="E197" s="14" t="n">
        <v>50946</v>
      </c>
      <c r="F197" s="15" t="n">
        <v>532</v>
      </c>
      <c r="G197" s="16" t="n">
        <f aca="false">C197/F197</f>
        <v>6402.89661654135</v>
      </c>
      <c r="H197" s="16" t="n">
        <f aca="false">E197/F197</f>
        <v>95.7631578947368</v>
      </c>
      <c r="I197" s="17" t="n">
        <f aca="false">E197/(C197+E197)</f>
        <v>0.0147358318820509</v>
      </c>
    </row>
    <row collapsed="false" customFormat="false" customHeight="false" hidden="false" ht="12.75" outlineLevel="0" r="198">
      <c r="A198" s="21" t="s">
        <v>209</v>
      </c>
      <c r="B198" s="14" t="n">
        <v>19499655</v>
      </c>
      <c r="C198" s="14" t="n">
        <v>9885021</v>
      </c>
      <c r="D198" s="22" t="n">
        <v>2054160.7</v>
      </c>
      <c r="E198" s="14" t="n">
        <v>9900.1</v>
      </c>
      <c r="F198" s="15" t="n">
        <v>1352</v>
      </c>
      <c r="G198" s="16" t="n">
        <f aca="false">C198/F198</f>
        <v>7311.40606508876</v>
      </c>
      <c r="H198" s="16" t="n">
        <f aca="false">E198/F198</f>
        <v>7.32255917159763</v>
      </c>
      <c r="I198" s="17" t="n">
        <f aca="false">E198/(C198+E198)</f>
        <v>0.00100052338972162</v>
      </c>
    </row>
    <row collapsed="false" customFormat="false" customHeight="false" hidden="false" ht="12.75" outlineLevel="0" r="199">
      <c r="A199" s="21" t="s">
        <v>210</v>
      </c>
      <c r="B199" s="14" t="n">
        <v>58684</v>
      </c>
      <c r="C199" s="14" t="n">
        <v>1179365</v>
      </c>
      <c r="D199" s="22" t="n">
        <v>0</v>
      </c>
      <c r="E199" s="14" t="n">
        <v>5123</v>
      </c>
      <c r="F199" s="15" t="n">
        <v>205</v>
      </c>
      <c r="G199" s="16" t="n">
        <f aca="false">C199/F199</f>
        <v>5753</v>
      </c>
      <c r="H199" s="16" t="n">
        <f aca="false">E199/F199</f>
        <v>24.990243902439</v>
      </c>
      <c r="I199" s="17" t="n">
        <f aca="false">E199/(C199+E199)</f>
        <v>0.00432507547564855</v>
      </c>
    </row>
    <row collapsed="false" customFormat="false" customHeight="false" hidden="false" ht="12.75" outlineLevel="0" r="200">
      <c r="A200" s="21" t="s">
        <v>211</v>
      </c>
      <c r="B200" s="14" t="n">
        <v>1080532</v>
      </c>
      <c r="C200" s="14" t="n">
        <v>3017780</v>
      </c>
      <c r="D200" s="22" t="n">
        <v>66617.8</v>
      </c>
      <c r="E200" s="14" t="n">
        <v>16414.7</v>
      </c>
      <c r="F200" s="15" t="n">
        <v>443</v>
      </c>
      <c r="G200" s="16" t="n">
        <f aca="false">C200/F200</f>
        <v>6812.14446952596</v>
      </c>
      <c r="H200" s="16" t="n">
        <f aca="false">E200/F200</f>
        <v>37.0534988713318</v>
      </c>
      <c r="I200" s="17" t="n">
        <f aca="false">E200/(C200+E200)</f>
        <v>0.00540990332624337</v>
      </c>
    </row>
    <row collapsed="false" customFormat="false" customHeight="false" hidden="false" ht="12.75" outlineLevel="0" r="201">
      <c r="A201" s="21" t="s">
        <v>212</v>
      </c>
      <c r="B201" s="14" t="n">
        <v>9819982</v>
      </c>
      <c r="C201" s="14" t="n">
        <v>3023246</v>
      </c>
      <c r="D201" s="22" t="n">
        <v>6068.2</v>
      </c>
      <c r="E201" s="14" t="n">
        <v>78118.9</v>
      </c>
      <c r="F201" s="15" t="n">
        <v>440</v>
      </c>
      <c r="G201" s="16" t="n">
        <f aca="false">C201/F201</f>
        <v>6871.01363636364</v>
      </c>
      <c r="H201" s="16" t="n">
        <f aca="false">E201/F201</f>
        <v>177.542954545455</v>
      </c>
      <c r="I201" s="17" t="n">
        <f aca="false">E201/(C201+E201)</f>
        <v>0.025188554884335</v>
      </c>
    </row>
    <row collapsed="false" customFormat="false" customHeight="false" hidden="false" ht="12.75" outlineLevel="0" r="202">
      <c r="A202" s="21" t="s">
        <v>213</v>
      </c>
      <c r="B202" s="14" t="n">
        <v>27269216.86</v>
      </c>
      <c r="C202" s="14" t="n">
        <v>20416505</v>
      </c>
      <c r="D202" s="22" t="n">
        <v>258288.2</v>
      </c>
      <c r="E202" s="14" t="n">
        <v>1253517</v>
      </c>
      <c r="F202" s="15" t="n">
        <v>2967</v>
      </c>
      <c r="G202" s="16" t="n">
        <f aca="false">C202/F202</f>
        <v>6881.19480957196</v>
      </c>
      <c r="H202" s="16" t="n">
        <f aca="false">E202/F202</f>
        <v>422.486349848332</v>
      </c>
      <c r="I202" s="17" t="n">
        <f aca="false">E202/(C202+E202)</f>
        <v>0.0578456726993632</v>
      </c>
    </row>
    <row collapsed="false" customFormat="false" customHeight="false" hidden="false" ht="12.75" outlineLevel="0" r="203">
      <c r="A203" s="21" t="s">
        <v>214</v>
      </c>
      <c r="B203" s="14" t="n">
        <v>3656472</v>
      </c>
      <c r="C203" s="14" t="n">
        <v>9015236</v>
      </c>
      <c r="D203" s="22" t="n">
        <v>7108.3</v>
      </c>
      <c r="E203" s="14" t="n">
        <v>96385.3</v>
      </c>
      <c r="F203" s="15" t="n">
        <v>1302</v>
      </c>
      <c r="G203" s="16" t="n">
        <f aca="false">C203/F203</f>
        <v>6924.14439324117</v>
      </c>
      <c r="H203" s="16" t="n">
        <f aca="false">E203/F203</f>
        <v>74.028648233487</v>
      </c>
      <c r="I203" s="17" t="n">
        <f aca="false">E203/(C203+E203)</f>
        <v>0.0105782820451504</v>
      </c>
    </row>
    <row collapsed="false" customFormat="false" customHeight="false" hidden="false" ht="12.75" outlineLevel="0" r="204">
      <c r="A204" s="21" t="s">
        <v>215</v>
      </c>
      <c r="B204" s="14" t="n">
        <v>55527</v>
      </c>
      <c r="C204" s="14" t="n">
        <v>1304697</v>
      </c>
      <c r="D204" s="22" t="n">
        <v>0</v>
      </c>
      <c r="E204" s="14" t="n">
        <v>12817.3</v>
      </c>
      <c r="F204" s="15" t="n">
        <v>195</v>
      </c>
      <c r="G204" s="16" t="n">
        <f aca="false">C204/F204</f>
        <v>6690.75384615385</v>
      </c>
      <c r="H204" s="16" t="n">
        <f aca="false">E204/F204</f>
        <v>65.7297435897436</v>
      </c>
      <c r="I204" s="17" t="n">
        <f aca="false">E204/(C204+E204)</f>
        <v>0.00972839535783407</v>
      </c>
    </row>
    <row collapsed="false" customFormat="false" customHeight="false" hidden="false" ht="12.75" outlineLevel="0" r="205">
      <c r="A205" s="21" t="s">
        <v>216</v>
      </c>
      <c r="B205" s="14" t="n">
        <v>130158</v>
      </c>
      <c r="C205" s="14" t="n">
        <v>2018077</v>
      </c>
      <c r="D205" s="22" t="n">
        <v>0</v>
      </c>
      <c r="E205" s="14" t="n">
        <v>64902.5</v>
      </c>
      <c r="F205" s="15" t="n">
        <v>359</v>
      </c>
      <c r="G205" s="16" t="n">
        <f aca="false">C205/F205</f>
        <v>5621.38440111421</v>
      </c>
      <c r="H205" s="16" t="n">
        <f aca="false">E205/F205</f>
        <v>180.786908077994</v>
      </c>
      <c r="I205" s="17" t="n">
        <f aca="false">E205/(C205+E205)</f>
        <v>0.0311584919582742</v>
      </c>
    </row>
    <row collapsed="false" customFormat="false" customHeight="false" hidden="false" ht="12.75" outlineLevel="0" r="206">
      <c r="A206" s="21" t="s">
        <v>217</v>
      </c>
      <c r="B206" s="14" t="n">
        <v>3655246</v>
      </c>
      <c r="C206" s="14" t="n">
        <v>4961629</v>
      </c>
      <c r="D206" s="22" t="n">
        <v>469539.6</v>
      </c>
      <c r="E206" s="14" t="n">
        <v>220158.3</v>
      </c>
      <c r="F206" s="15" t="n">
        <v>792</v>
      </c>
      <c r="G206" s="16" t="n">
        <f aca="false">C206/F206</f>
        <v>6264.68308080808</v>
      </c>
      <c r="H206" s="16" t="n">
        <f aca="false">E206/F206</f>
        <v>277.977651515151</v>
      </c>
      <c r="I206" s="17" t="n">
        <f aca="false">E206/(C206+E206)</f>
        <v>0.0424869426809549</v>
      </c>
    </row>
    <row collapsed="false" customFormat="false" customHeight="false" hidden="false" ht="12.75" outlineLevel="0" r="207">
      <c r="A207" s="21" t="s">
        <v>218</v>
      </c>
      <c r="B207" s="14" t="n">
        <v>3212541</v>
      </c>
      <c r="C207" s="14" t="n">
        <v>5207743</v>
      </c>
      <c r="D207" s="22" t="n">
        <v>11834.5</v>
      </c>
      <c r="E207" s="14" t="n">
        <v>349427.9</v>
      </c>
      <c r="F207" s="15" t="n">
        <v>799</v>
      </c>
      <c r="G207" s="16" t="n">
        <f aca="false">C207/F207</f>
        <v>6517.82603254068</v>
      </c>
      <c r="H207" s="16" t="n">
        <f aca="false">E207/F207</f>
        <v>437.33153942428</v>
      </c>
      <c r="I207" s="17" t="n">
        <f aca="false">E207/(C207+E207)</f>
        <v>0.0628787392520176</v>
      </c>
    </row>
    <row collapsed="false" customFormat="false" customHeight="false" hidden="false" ht="12.75" outlineLevel="0" r="208">
      <c r="A208" s="21" t="s">
        <v>219</v>
      </c>
      <c r="B208" s="14" t="n">
        <v>827767</v>
      </c>
      <c r="C208" s="14" t="n">
        <v>3763542.5</v>
      </c>
      <c r="D208" s="22" t="n">
        <v>1440.1</v>
      </c>
      <c r="E208" s="14" t="n">
        <v>61306.1</v>
      </c>
      <c r="F208" s="15" t="n">
        <v>588</v>
      </c>
      <c r="G208" s="16" t="n">
        <f aca="false">C208/F208</f>
        <v>6400.5824829932</v>
      </c>
      <c r="H208" s="16" t="n">
        <f aca="false">E208/F208</f>
        <v>104.262074829932</v>
      </c>
      <c r="I208" s="17" t="n">
        <f aca="false">E208/(C208+E208)</f>
        <v>0.0160283729923323</v>
      </c>
    </row>
    <row collapsed="false" customFormat="false" customHeight="false" hidden="false" ht="12.75" outlineLevel="0" r="209">
      <c r="A209" s="21" t="s">
        <v>220</v>
      </c>
      <c r="B209" s="14" t="n">
        <v>1220919</v>
      </c>
      <c r="C209" s="14" t="n">
        <v>9780009</v>
      </c>
      <c r="D209" s="22" t="n">
        <v>17514.5</v>
      </c>
      <c r="E209" s="14" t="n">
        <v>532187</v>
      </c>
      <c r="F209" s="15" t="n">
        <v>1239</v>
      </c>
      <c r="G209" s="16" t="n">
        <f aca="false">C209/F209</f>
        <v>7893.46973365617</v>
      </c>
      <c r="H209" s="16" t="n">
        <f aca="false">E209/F209</f>
        <v>429.529459241324</v>
      </c>
      <c r="I209" s="17" t="n">
        <f aca="false">E209/(C209+E209)</f>
        <v>0.0516075334487436</v>
      </c>
    </row>
    <row collapsed="false" customFormat="false" customHeight="false" hidden="false" ht="12.75" outlineLevel="0" r="210">
      <c r="A210" s="21" t="s">
        <v>221</v>
      </c>
      <c r="B210" s="14" t="n">
        <v>17926415</v>
      </c>
      <c r="C210" s="14" t="n">
        <v>10659839</v>
      </c>
      <c r="D210" s="22" t="n">
        <v>115632.5</v>
      </c>
      <c r="E210" s="14" t="n">
        <v>600023.2</v>
      </c>
      <c r="F210" s="15" t="n">
        <v>1640</v>
      </c>
      <c r="G210" s="16" t="n">
        <f aca="false">C210/F210</f>
        <v>6499.90182926829</v>
      </c>
      <c r="H210" s="16" t="n">
        <f aca="false">E210/F210</f>
        <v>365.867804878049</v>
      </c>
      <c r="I210" s="17" t="n">
        <f aca="false">E210/(C210+E210)</f>
        <v>0.0532886805666236</v>
      </c>
    </row>
    <row collapsed="false" customFormat="false" customHeight="false" hidden="false" ht="12.75" outlineLevel="0" r="211">
      <c r="A211" s="21" t="s">
        <v>222</v>
      </c>
      <c r="B211" s="14" t="n">
        <v>9973124</v>
      </c>
      <c r="C211" s="14" t="n">
        <v>7654581</v>
      </c>
      <c r="D211" s="22" t="n">
        <v>22745.2</v>
      </c>
      <c r="E211" s="14" t="n">
        <v>91924.2</v>
      </c>
      <c r="F211" s="15" t="n">
        <v>861</v>
      </c>
      <c r="G211" s="16" t="n">
        <f aca="false">C211/F211</f>
        <v>8890.33797909408</v>
      </c>
      <c r="H211" s="16" t="n">
        <f aca="false">E211/F211</f>
        <v>106.764459930314</v>
      </c>
      <c r="I211" s="17" t="n">
        <f aca="false">E211/(C211+E211)</f>
        <v>0.011866538216485</v>
      </c>
    </row>
    <row collapsed="false" customFormat="false" customHeight="false" hidden="false" ht="12.75" outlineLevel="0" r="212">
      <c r="A212" s="21" t="s">
        <v>223</v>
      </c>
      <c r="B212" s="14" t="n">
        <v>296024</v>
      </c>
      <c r="C212" s="14" t="n">
        <v>1714079</v>
      </c>
      <c r="D212" s="22" t="n">
        <v>1967.7</v>
      </c>
      <c r="E212" s="14" t="n">
        <v>31875.6</v>
      </c>
      <c r="F212" s="15" t="n">
        <v>302</v>
      </c>
      <c r="G212" s="16" t="n">
        <f aca="false">C212/F212</f>
        <v>5675.7582781457</v>
      </c>
      <c r="H212" s="16" t="n">
        <f aca="false">E212/F212</f>
        <v>105.548344370861</v>
      </c>
      <c r="I212" s="17" t="n">
        <f aca="false">E212/(C212+E212)</f>
        <v>0.0182568321077765</v>
      </c>
    </row>
    <row collapsed="false" customFormat="false" customHeight="false" hidden="false" ht="12.75" outlineLevel="0" r="213">
      <c r="A213" s="21" t="s">
        <v>224</v>
      </c>
      <c r="B213" s="14" t="n">
        <v>18710</v>
      </c>
      <c r="C213" s="14" t="n">
        <v>200954</v>
      </c>
      <c r="D213" s="22" t="n">
        <v>0</v>
      </c>
      <c r="E213" s="14" t="n">
        <v>1462.9</v>
      </c>
      <c r="F213" s="15" t="n">
        <v>65</v>
      </c>
      <c r="G213" s="16" t="n">
        <f aca="false">C213/F213</f>
        <v>3091.6</v>
      </c>
      <c r="H213" s="16" t="n">
        <f aca="false">E213/F213</f>
        <v>22.5061538461538</v>
      </c>
      <c r="I213" s="17" t="n">
        <f aca="false">E213/(C213+E213)</f>
        <v>0.00722716334456263</v>
      </c>
    </row>
    <row collapsed="false" customFormat="false" customHeight="false" hidden="false" ht="12.75" outlineLevel="0" r="214">
      <c r="A214" s="21" t="s">
        <v>225</v>
      </c>
      <c r="B214" s="14" t="n">
        <v>7763409</v>
      </c>
      <c r="C214" s="14" t="n">
        <v>8136254</v>
      </c>
      <c r="D214" s="22" t="n">
        <v>30464.2</v>
      </c>
      <c r="E214" s="14" t="n">
        <v>571632.6</v>
      </c>
      <c r="F214" s="15" t="n">
        <v>1160</v>
      </c>
      <c r="G214" s="16" t="n">
        <f aca="false">C214/F214</f>
        <v>7014.01206896552</v>
      </c>
      <c r="H214" s="16" t="n">
        <f aca="false">E214/F214</f>
        <v>492.786724137931</v>
      </c>
      <c r="I214" s="17" t="n">
        <f aca="false">E214/(C214+E214)</f>
        <v>0.065645388629659</v>
      </c>
    </row>
    <row collapsed="false" customFormat="false" customHeight="false" hidden="false" ht="12.75" outlineLevel="0" r="215">
      <c r="A215" s="21" t="s">
        <v>226</v>
      </c>
      <c r="B215" s="14" t="n">
        <v>3239</v>
      </c>
      <c r="C215" s="14" t="n">
        <v>95393</v>
      </c>
      <c r="D215" s="22" t="n">
        <v>0</v>
      </c>
      <c r="E215" s="14" t="n">
        <v>1346.5</v>
      </c>
      <c r="F215" s="15" t="n">
        <v>15</v>
      </c>
      <c r="G215" s="16" t="n">
        <f aca="false">C215/F215</f>
        <v>6359.53333333333</v>
      </c>
      <c r="H215" s="16" t="n">
        <f aca="false">E215/F215</f>
        <v>89.7666666666667</v>
      </c>
      <c r="I215" s="17" t="n">
        <f aca="false">E215/(C215+E215)</f>
        <v>0.0139188232314618</v>
      </c>
    </row>
    <row collapsed="false" customFormat="false" customHeight="false" hidden="false" ht="12.75" outlineLevel="0" r="216">
      <c r="A216" s="21" t="s">
        <v>227</v>
      </c>
      <c r="B216" s="14" t="n">
        <v>3837803</v>
      </c>
      <c r="C216" s="14" t="n">
        <v>9044009</v>
      </c>
      <c r="D216" s="22" t="n">
        <v>19656.6</v>
      </c>
      <c r="E216" s="14" t="n">
        <v>129502.9</v>
      </c>
      <c r="F216" s="15" t="n">
        <v>1142</v>
      </c>
      <c r="G216" s="16" t="n">
        <f aca="false">C216/F216</f>
        <v>7919.44746059545</v>
      </c>
      <c r="H216" s="16" t="n">
        <f aca="false">E216/F216</f>
        <v>113.400087565674</v>
      </c>
      <c r="I216" s="17" t="n">
        <f aca="false">E216/(C216+E216)</f>
        <v>0.0141170471474507</v>
      </c>
    </row>
    <row collapsed="false" customFormat="false" customHeight="false" hidden="false" ht="12.75" outlineLevel="0" r="217">
      <c r="A217" s="21" t="s">
        <v>228</v>
      </c>
      <c r="B217" s="14" t="n">
        <v>50999</v>
      </c>
      <c r="C217" s="14" t="n">
        <v>1898916</v>
      </c>
      <c r="D217" s="22" t="n">
        <v>0</v>
      </c>
      <c r="E217" s="14" t="n">
        <v>43801.5</v>
      </c>
      <c r="F217" s="15" t="n">
        <v>197</v>
      </c>
      <c r="G217" s="16" t="n">
        <f aca="false">C217/F217</f>
        <v>9639.16751269036</v>
      </c>
      <c r="H217" s="16" t="n">
        <f aca="false">E217/F217</f>
        <v>222.342639593909</v>
      </c>
      <c r="I217" s="17" t="n">
        <f aca="false">E217/(C217+E217)</f>
        <v>0.0225465102363056</v>
      </c>
    </row>
    <row collapsed="false" customFormat="false" customHeight="false" hidden="false" ht="12.75" outlineLevel="0" r="218">
      <c r="A218" s="21" t="s">
        <v>229</v>
      </c>
      <c r="B218" s="14" t="n">
        <v>627569</v>
      </c>
      <c r="C218" s="14" t="n">
        <v>4821435</v>
      </c>
      <c r="D218" s="22" t="n">
        <v>32075.3</v>
      </c>
      <c r="E218" s="14" t="n">
        <v>114874.6</v>
      </c>
      <c r="F218" s="15" t="n">
        <v>843</v>
      </c>
      <c r="G218" s="16" t="n">
        <f aca="false">C218/F218</f>
        <v>5719.37722419929</v>
      </c>
      <c r="H218" s="16" t="n">
        <f aca="false">E218/F218</f>
        <v>136.268801897983</v>
      </c>
      <c r="I218" s="17" t="n">
        <f aca="false">E218/(C218+E218)</f>
        <v>0.0232713523479159</v>
      </c>
    </row>
    <row collapsed="false" customFormat="false" customHeight="false" hidden="false" ht="12.75" outlineLevel="0" r="219">
      <c r="A219" s="21" t="s">
        <v>230</v>
      </c>
      <c r="B219" s="14" t="n">
        <v>22667774</v>
      </c>
      <c r="C219" s="14" t="n">
        <v>19307383</v>
      </c>
      <c r="D219" s="22" t="n">
        <v>47181.4</v>
      </c>
      <c r="E219" s="14" t="n">
        <v>344213.7</v>
      </c>
      <c r="F219" s="15" t="n">
        <v>2216</v>
      </c>
      <c r="G219" s="16" t="n">
        <f aca="false">C219/F219</f>
        <v>8712.71796028881</v>
      </c>
      <c r="H219" s="16" t="n">
        <f aca="false">E219/F219</f>
        <v>155.331092057762</v>
      </c>
      <c r="I219" s="17" t="n">
        <f aca="false">E219/(C219+E219)</f>
        <v>0.0175158133588198</v>
      </c>
    </row>
    <row collapsed="false" customFormat="false" customHeight="false" hidden="false" ht="12.75" outlineLevel="0" r="220">
      <c r="A220" s="21" t="s">
        <v>231</v>
      </c>
      <c r="B220" s="14" t="n">
        <v>449012</v>
      </c>
      <c r="C220" s="14" t="n">
        <v>3204430</v>
      </c>
      <c r="D220" s="22" t="n">
        <v>0</v>
      </c>
      <c r="E220" s="14" t="n">
        <v>76207.5</v>
      </c>
      <c r="F220" s="15" t="n">
        <v>416</v>
      </c>
      <c r="G220" s="16" t="n">
        <f aca="false">C220/F220</f>
        <v>7702.95673076923</v>
      </c>
      <c r="H220" s="16" t="n">
        <f aca="false">E220/F220</f>
        <v>183.191105769231</v>
      </c>
      <c r="I220" s="17" t="n">
        <f aca="false">E220/(C220+E220)</f>
        <v>0.0232294790265611</v>
      </c>
    </row>
    <row collapsed="false" customFormat="false" customHeight="false" hidden="false" ht="12.75" outlineLevel="0" r="221">
      <c r="A221" s="21" t="s">
        <v>232</v>
      </c>
      <c r="B221" s="14" t="n">
        <v>37457325.5</v>
      </c>
      <c r="C221" s="14" t="n">
        <v>18195330</v>
      </c>
      <c r="D221" s="22" t="n">
        <v>329385.7</v>
      </c>
      <c r="E221" s="14" t="n">
        <v>906025.4</v>
      </c>
      <c r="F221" s="15" t="n">
        <v>2710</v>
      </c>
      <c r="G221" s="16" t="n">
        <f aca="false">C221/F221</f>
        <v>6714.14391143911</v>
      </c>
      <c r="H221" s="16" t="n">
        <f aca="false">E221/F221</f>
        <v>334.326715867159</v>
      </c>
      <c r="I221" s="17" t="n">
        <f aca="false">E221/(C221+E221)</f>
        <v>0.0474325188462804</v>
      </c>
    </row>
    <row collapsed="false" customFormat="false" customHeight="false" hidden="false" ht="12.75" outlineLevel="0" r="222">
      <c r="A222" s="21" t="s">
        <v>233</v>
      </c>
      <c r="B222" s="14" t="n">
        <v>1248748</v>
      </c>
      <c r="C222" s="14" t="n">
        <v>2180211</v>
      </c>
      <c r="D222" s="22" t="n">
        <v>101826.3</v>
      </c>
      <c r="E222" s="14" t="n">
        <v>39712.7</v>
      </c>
      <c r="F222" s="15" t="n">
        <v>263</v>
      </c>
      <c r="G222" s="16" t="n">
        <f aca="false">C222/F222</f>
        <v>8289.77566539924</v>
      </c>
      <c r="H222" s="16" t="n">
        <f aca="false">E222/F222</f>
        <v>150.998859315589</v>
      </c>
      <c r="I222" s="17" t="n">
        <f aca="false">E222/(C222+E222)</f>
        <v>0.0178892184447601</v>
      </c>
    </row>
    <row collapsed="false" customFormat="false" customHeight="false" hidden="false" ht="12.75" outlineLevel="0" r="223">
      <c r="A223" s="21" t="s">
        <v>234</v>
      </c>
      <c r="B223" s="14" t="n">
        <v>242802</v>
      </c>
      <c r="C223" s="14" t="n">
        <v>2104687</v>
      </c>
      <c r="D223" s="22" t="n">
        <v>0</v>
      </c>
      <c r="E223" s="14" t="n">
        <v>67080.6</v>
      </c>
      <c r="F223" s="15" t="n">
        <v>326</v>
      </c>
      <c r="G223" s="16" t="n">
        <f aca="false">C223/F223</f>
        <v>6456.09509202454</v>
      </c>
      <c r="H223" s="16" t="n">
        <f aca="false">E223/F223</f>
        <v>205.768711656442</v>
      </c>
      <c r="I223" s="17" t="n">
        <f aca="false">E223/(C223+E223)</f>
        <v>0.0308875590555822</v>
      </c>
    </row>
    <row collapsed="false" customFormat="false" customHeight="false" hidden="false" ht="12.75" outlineLevel="0" r="224">
      <c r="A224" s="21" t="s">
        <v>235</v>
      </c>
      <c r="B224" s="14" t="n">
        <v>3454769</v>
      </c>
      <c r="C224" s="14" t="n">
        <v>10189191</v>
      </c>
      <c r="D224" s="22" t="n">
        <v>144827.9</v>
      </c>
      <c r="E224" s="14" t="n">
        <v>122098.9</v>
      </c>
      <c r="F224" s="15" t="n">
        <v>1392</v>
      </c>
      <c r="G224" s="16" t="n">
        <f aca="false">C224/F224</f>
        <v>7319.82112068966</v>
      </c>
      <c r="H224" s="16" t="n">
        <f aca="false">E224/F224</f>
        <v>87.7147270114942</v>
      </c>
      <c r="I224" s="17" t="n">
        <f aca="false">E224/(C224+E224)</f>
        <v>0.0118412828253427</v>
      </c>
    </row>
    <row collapsed="false" customFormat="false" customHeight="false" hidden="false" ht="12.75" outlineLevel="0" r="225">
      <c r="A225" s="21" t="s">
        <v>236</v>
      </c>
      <c r="B225" s="14" t="n">
        <v>621310</v>
      </c>
      <c r="C225" s="14" t="n">
        <v>4985353</v>
      </c>
      <c r="D225" s="22" t="n">
        <v>0</v>
      </c>
      <c r="E225" s="14" t="n">
        <v>47638.1</v>
      </c>
      <c r="F225" s="15" t="n">
        <v>827</v>
      </c>
      <c r="G225" s="16" t="n">
        <f aca="false">C225/F225</f>
        <v>6028.23821039903</v>
      </c>
      <c r="H225" s="16" t="n">
        <f aca="false">E225/F225</f>
        <v>57.6035066505441</v>
      </c>
      <c r="I225" s="17" t="n">
        <f aca="false">E225/(C225+E225)</f>
        <v>0.00946516674746355</v>
      </c>
    </row>
    <row collapsed="false" customFormat="false" customHeight="false" hidden="false" ht="12.75" outlineLevel="0" r="226">
      <c r="A226" s="21" t="s">
        <v>237</v>
      </c>
      <c r="B226" s="14" t="n">
        <v>399549</v>
      </c>
      <c r="C226" s="14" t="n">
        <v>2154376</v>
      </c>
      <c r="D226" s="22" t="n">
        <v>0</v>
      </c>
      <c r="E226" s="14" t="n">
        <v>27152</v>
      </c>
      <c r="F226" s="15" t="n">
        <v>335</v>
      </c>
      <c r="G226" s="16" t="n">
        <f aca="false">C226/F226</f>
        <v>6430.97313432836</v>
      </c>
      <c r="H226" s="16" t="n">
        <f aca="false">E226/F226</f>
        <v>81.0507462686567</v>
      </c>
      <c r="I226" s="17" t="n">
        <f aca="false">E226/(C226+E226)</f>
        <v>0.0124463220274963</v>
      </c>
    </row>
    <row collapsed="false" customFormat="false" customHeight="false" hidden="false" ht="12.75" outlineLevel="0" r="227">
      <c r="A227" s="21" t="s">
        <v>238</v>
      </c>
      <c r="B227" s="14" t="n">
        <v>36347</v>
      </c>
      <c r="C227" s="14" t="n">
        <v>676318</v>
      </c>
      <c r="D227" s="22" t="n">
        <v>1093.8</v>
      </c>
      <c r="E227" s="14" t="n">
        <v>20864.4</v>
      </c>
      <c r="F227" s="15" t="n">
        <v>64</v>
      </c>
      <c r="G227" s="16" t="n">
        <f aca="false">C227/F227</f>
        <v>10567.46875</v>
      </c>
      <c r="H227" s="16" t="n">
        <f aca="false">E227/F227</f>
        <v>326.00625</v>
      </c>
      <c r="I227" s="17" t="n">
        <f aca="false">E227/(C227+E227)</f>
        <v>0.0299267451387184</v>
      </c>
    </row>
    <row collapsed="false" customFormat="false" customHeight="false" hidden="false" ht="12.75" outlineLevel="0" r="228">
      <c r="A228" s="21" t="s">
        <v>239</v>
      </c>
      <c r="B228" s="14" t="n">
        <v>5553702</v>
      </c>
      <c r="C228" s="14" t="n">
        <v>7408126</v>
      </c>
      <c r="D228" s="22" t="n">
        <v>75371.6</v>
      </c>
      <c r="E228" s="14" t="n">
        <v>150033.2</v>
      </c>
      <c r="F228" s="15" t="n">
        <v>1072</v>
      </c>
      <c r="G228" s="16" t="n">
        <f aca="false">C228/F228</f>
        <v>6910.56529850746</v>
      </c>
      <c r="H228" s="16" t="n">
        <f aca="false">E228/F228</f>
        <v>139.956343283582</v>
      </c>
      <c r="I228" s="17" t="n">
        <f aca="false">E228/(C228+E228)</f>
        <v>0.0198504948136049</v>
      </c>
    </row>
    <row collapsed="false" customFormat="false" customHeight="false" hidden="false" ht="12.75" outlineLevel="0" r="229">
      <c r="A229" s="21" t="s">
        <v>240</v>
      </c>
      <c r="B229" s="14" t="n">
        <v>3372233</v>
      </c>
      <c r="C229" s="14" t="n">
        <v>4849967</v>
      </c>
      <c r="D229" s="22" t="n">
        <v>3774.9</v>
      </c>
      <c r="E229" s="14" t="n">
        <v>65490.1</v>
      </c>
      <c r="F229" s="15" t="n">
        <v>676</v>
      </c>
      <c r="G229" s="16" t="n">
        <f aca="false">C229/F229</f>
        <v>7174.5073964497</v>
      </c>
      <c r="H229" s="16" t="n">
        <f aca="false">E229/F229</f>
        <v>96.8788461538462</v>
      </c>
      <c r="I229" s="17" t="n">
        <f aca="false">E229/(C229+E229)</f>
        <v>0.0133232980509585</v>
      </c>
    </row>
    <row collapsed="false" customFormat="false" customHeight="false" hidden="false" ht="12.75" outlineLevel="0" r="230">
      <c r="A230" s="21" t="s">
        <v>241</v>
      </c>
      <c r="B230" s="14" t="n">
        <v>689832</v>
      </c>
      <c r="C230" s="14" t="n">
        <v>2031450</v>
      </c>
      <c r="D230" s="22" t="n">
        <v>4093</v>
      </c>
      <c r="E230" s="14" t="n">
        <v>110727</v>
      </c>
      <c r="F230" s="15" t="n">
        <v>319</v>
      </c>
      <c r="G230" s="16" t="n">
        <f aca="false">C230/F230</f>
        <v>6368.18181818182</v>
      </c>
      <c r="H230" s="16" t="n">
        <f aca="false">E230/F230</f>
        <v>347.1065830721</v>
      </c>
      <c r="I230" s="17" t="n">
        <f aca="false">E230/(C230+E230)</f>
        <v>0.0516890060905331</v>
      </c>
    </row>
    <row collapsed="false" customFormat="false" customHeight="false" hidden="false" ht="12.75" outlineLevel="0" r="231">
      <c r="A231" s="21" t="s">
        <v>242</v>
      </c>
      <c r="B231" s="14" t="n">
        <v>625859</v>
      </c>
      <c r="C231" s="14" t="n">
        <v>6574907</v>
      </c>
      <c r="D231" s="22" t="n">
        <v>59836.3</v>
      </c>
      <c r="E231" s="14" t="n">
        <v>238069.5</v>
      </c>
      <c r="F231" s="15" t="n">
        <v>815</v>
      </c>
      <c r="G231" s="16" t="n">
        <f aca="false">C231/F231</f>
        <v>8067.37055214724</v>
      </c>
      <c r="H231" s="16" t="n">
        <f aca="false">E231/F231</f>
        <v>292.10981595092</v>
      </c>
      <c r="I231" s="17" t="n">
        <f aca="false">E231/(C231+E231)</f>
        <v>0.0349435375272467</v>
      </c>
    </row>
    <row collapsed="false" customFormat="false" customHeight="false" hidden="false" ht="12.75" outlineLevel="0" r="232">
      <c r="A232" s="21" t="s">
        <v>243</v>
      </c>
      <c r="B232" s="14" t="n">
        <v>5626292</v>
      </c>
      <c r="C232" s="14" t="n">
        <v>10197100</v>
      </c>
      <c r="D232" s="22" t="n">
        <v>9346.4</v>
      </c>
      <c r="E232" s="14" t="n">
        <v>173495.6</v>
      </c>
      <c r="F232" s="15" t="n">
        <v>1292</v>
      </c>
      <c r="G232" s="16" t="n">
        <f aca="false">C232/F232</f>
        <v>7892.49226006192</v>
      </c>
      <c r="H232" s="16" t="n">
        <f aca="false">E232/F232</f>
        <v>134.284520123839</v>
      </c>
      <c r="I232" s="17" t="n">
        <f aca="false">E232/(C232+E232)</f>
        <v>0.0167295695147924</v>
      </c>
    </row>
    <row collapsed="false" customFormat="false" customHeight="false" hidden="false" ht="12.75" outlineLevel="0" r="233">
      <c r="A233" s="21" t="s">
        <v>244</v>
      </c>
      <c r="B233" s="14" t="n">
        <v>53533</v>
      </c>
      <c r="C233" s="14" t="n">
        <v>264927</v>
      </c>
      <c r="D233" s="22" t="n">
        <v>0</v>
      </c>
      <c r="E233" s="14" t="n">
        <v>0</v>
      </c>
      <c r="F233" s="15" t="n">
        <v>90</v>
      </c>
      <c r="G233" s="16" t="n">
        <f aca="false">C233/F233</f>
        <v>2943.63333333333</v>
      </c>
      <c r="H233" s="16" t="n">
        <f aca="false">E233/F233</f>
        <v>0</v>
      </c>
      <c r="I233" s="17" t="n">
        <f aca="false">E233/(C233+E233)</f>
        <v>0</v>
      </c>
    </row>
    <row collapsed="false" customFormat="false" customHeight="false" hidden="false" ht="12.75" outlineLevel="0" r="234">
      <c r="A234" s="21" t="s">
        <v>245</v>
      </c>
      <c r="B234" s="14" t="n">
        <v>1226398</v>
      </c>
      <c r="C234" s="14" t="n">
        <v>3631598</v>
      </c>
      <c r="D234" s="22" t="n">
        <v>88615.7</v>
      </c>
      <c r="E234" s="14" t="n">
        <v>120193</v>
      </c>
      <c r="F234" s="15" t="n">
        <v>557</v>
      </c>
      <c r="G234" s="16" t="n">
        <f aca="false">C234/F234</f>
        <v>6519.92459605027</v>
      </c>
      <c r="H234" s="16" t="n">
        <f aca="false">E234/F234</f>
        <v>215.786355475763</v>
      </c>
      <c r="I234" s="17" t="n">
        <f aca="false">E234/(C234+E234)</f>
        <v>0.0320361661936926</v>
      </c>
    </row>
    <row collapsed="false" customFormat="false" customHeight="false" hidden="false" ht="12.75" outlineLevel="0" r="235">
      <c r="A235" s="21" t="s">
        <v>246</v>
      </c>
      <c r="B235" s="14" t="n">
        <v>134304</v>
      </c>
      <c r="C235" s="14" t="n">
        <v>699813</v>
      </c>
      <c r="D235" s="22" t="n">
        <v>0</v>
      </c>
      <c r="E235" s="14" t="n">
        <v>6048.1</v>
      </c>
      <c r="F235" s="15" t="n">
        <v>73</v>
      </c>
      <c r="G235" s="16" t="n">
        <f aca="false">C235/F235</f>
        <v>9586.47945205479</v>
      </c>
      <c r="H235" s="16" t="n">
        <f aca="false">E235/F235</f>
        <v>82.8506849315069</v>
      </c>
      <c r="I235" s="17" t="n">
        <f aca="false">E235/(C235+E235)</f>
        <v>0.00856839964689937</v>
      </c>
    </row>
    <row collapsed="false" customFormat="false" customHeight="false" hidden="false" ht="12.75" outlineLevel="0" r="236">
      <c r="A236" s="21" t="s">
        <v>247</v>
      </c>
      <c r="B236" s="14" t="n">
        <v>142652</v>
      </c>
      <c r="C236" s="14" t="n">
        <v>460909</v>
      </c>
      <c r="D236" s="22" t="n">
        <v>1093.7</v>
      </c>
      <c r="E236" s="14" t="n">
        <v>15311.8</v>
      </c>
      <c r="F236" s="15" t="n">
        <v>73</v>
      </c>
      <c r="G236" s="16" t="n">
        <f aca="false">C236/F236</f>
        <v>6313.82191780822</v>
      </c>
      <c r="H236" s="16" t="n">
        <f aca="false">E236/F236</f>
        <v>209.750684931507</v>
      </c>
      <c r="I236" s="17" t="n">
        <f aca="false">E236/(C236+E236)</f>
        <v>0.0321527325139935</v>
      </c>
    </row>
    <row collapsed="false" customFormat="false" customHeight="false" hidden="false" ht="12.75" outlineLevel="0" r="237">
      <c r="A237" s="21" t="s">
        <v>248</v>
      </c>
      <c r="B237" s="14" t="n">
        <v>265932</v>
      </c>
      <c r="C237" s="14" t="n">
        <v>1814957</v>
      </c>
      <c r="D237" s="22" t="n">
        <v>0</v>
      </c>
      <c r="E237" s="14" t="n">
        <v>69077.2</v>
      </c>
      <c r="F237" s="15" t="n">
        <v>174</v>
      </c>
      <c r="G237" s="16" t="n">
        <f aca="false">C237/F237</f>
        <v>10430.7873563218</v>
      </c>
      <c r="H237" s="16" t="n">
        <f aca="false">E237/F237</f>
        <v>396.995402298851</v>
      </c>
      <c r="I237" s="17" t="n">
        <f aca="false">E237/(C237+E237)</f>
        <v>0.0366645149010565</v>
      </c>
    </row>
    <row collapsed="false" customFormat="false" customHeight="false" hidden="false" ht="12.75" outlineLevel="0" r="238">
      <c r="A238" s="21" t="s">
        <v>249</v>
      </c>
      <c r="B238" s="14" t="n">
        <v>822238</v>
      </c>
      <c r="C238" s="14" t="n">
        <v>2946028</v>
      </c>
      <c r="D238" s="22" t="n">
        <v>245.2</v>
      </c>
      <c r="E238" s="14" t="n">
        <v>26396.1</v>
      </c>
      <c r="F238" s="15" t="n">
        <v>490</v>
      </c>
      <c r="G238" s="16" t="n">
        <f aca="false">C238/F238</f>
        <v>6012.30204081633</v>
      </c>
      <c r="H238" s="16" t="n">
        <f aca="false">E238/F238</f>
        <v>53.8695918367347</v>
      </c>
      <c r="I238" s="17" t="n">
        <f aca="false">E238/(C238+E238)</f>
        <v>0.00888032767598675</v>
      </c>
    </row>
    <row collapsed="false" customFormat="false" customHeight="false" hidden="false" ht="12.75" outlineLevel="0" r="239">
      <c r="A239" s="21" t="s">
        <v>250</v>
      </c>
      <c r="B239" s="14" t="n">
        <v>3569489</v>
      </c>
      <c r="C239" s="14" t="n">
        <v>10181122</v>
      </c>
      <c r="D239" s="22" t="n">
        <v>34788.3</v>
      </c>
      <c r="E239" s="14" t="n">
        <v>251612.1</v>
      </c>
      <c r="F239" s="15" t="n">
        <v>1343</v>
      </c>
      <c r="G239" s="16" t="n">
        <f aca="false">C239/F239</f>
        <v>7580.88011913626</v>
      </c>
      <c r="H239" s="16" t="n">
        <f aca="false">E239/F239</f>
        <v>187.35078183172</v>
      </c>
      <c r="I239" s="17" t="n">
        <f aca="false">E239/(C239+E239)</f>
        <v>0.0241175608990169</v>
      </c>
    </row>
    <row collapsed="false" customFormat="false" customHeight="false" hidden="false" ht="12.75" outlineLevel="0" r="240">
      <c r="A240" s="21" t="s">
        <v>251</v>
      </c>
      <c r="B240" s="14" t="n">
        <v>93878070</v>
      </c>
      <c r="C240" s="14" t="n">
        <v>26295198</v>
      </c>
      <c r="D240" s="22" t="n">
        <v>1147574</v>
      </c>
      <c r="E240" s="14" t="n">
        <v>1053153.1</v>
      </c>
      <c r="F240" s="15" t="n">
        <v>3409</v>
      </c>
      <c r="G240" s="16" t="n">
        <f aca="false">C240/F240</f>
        <v>7713.46377236726</v>
      </c>
      <c r="H240" s="16" t="n">
        <f aca="false">E240/F240</f>
        <v>308.933147550601</v>
      </c>
      <c r="I240" s="17" t="n">
        <f aca="false">E240/(C240+E240)</f>
        <v>0.03850883353622</v>
      </c>
    </row>
    <row collapsed="false" customFormat="false" customHeight="false" hidden="false" ht="12.75" outlineLevel="0" r="241">
      <c r="A241" s="21" t="s">
        <v>252</v>
      </c>
      <c r="B241" s="14" t="n">
        <v>7478050</v>
      </c>
      <c r="C241" s="14" t="n">
        <v>18381003</v>
      </c>
      <c r="D241" s="22" t="n">
        <v>17041.8</v>
      </c>
      <c r="E241" s="14" t="n">
        <v>429859.1</v>
      </c>
      <c r="F241" s="15" t="n">
        <v>2619</v>
      </c>
      <c r="G241" s="16" t="n">
        <f aca="false">C241/F241</f>
        <v>7018.32875143184</v>
      </c>
      <c r="H241" s="16" t="n">
        <f aca="false">E241/F241</f>
        <v>164.131004200076</v>
      </c>
      <c r="I241" s="17" t="n">
        <f aca="false">E241/(C241+E241)</f>
        <v>0.0228516427218931</v>
      </c>
    </row>
    <row collapsed="false" customFormat="false" customHeight="false" hidden="false" ht="12.75" outlineLevel="0" r="242">
      <c r="A242" s="21" t="s">
        <v>253</v>
      </c>
      <c r="B242" s="14" t="n">
        <v>127298</v>
      </c>
      <c r="C242" s="14" t="n">
        <v>1541385</v>
      </c>
      <c r="D242" s="22" t="n">
        <v>0</v>
      </c>
      <c r="E242" s="14" t="n">
        <v>10265.2</v>
      </c>
      <c r="F242" s="15" t="n">
        <v>289</v>
      </c>
      <c r="G242" s="16" t="n">
        <f aca="false">C242/F242</f>
        <v>5333.51211072664</v>
      </c>
      <c r="H242" s="16" t="n">
        <f aca="false">E242/F242</f>
        <v>35.519723183391</v>
      </c>
      <c r="I242" s="17" t="n">
        <f aca="false">E242/(C242+E242)</f>
        <v>0.00661566634026149</v>
      </c>
    </row>
    <row collapsed="false" customFormat="false" customHeight="false" hidden="false" ht="12.75" outlineLevel="0" r="243">
      <c r="A243" s="21" t="s">
        <v>254</v>
      </c>
      <c r="B243" s="14" t="n">
        <v>17713961</v>
      </c>
      <c r="C243" s="14" t="n">
        <v>11321490</v>
      </c>
      <c r="D243" s="22" t="n">
        <v>339258.3</v>
      </c>
      <c r="E243" s="14" t="n">
        <v>379656.2</v>
      </c>
      <c r="F243" s="15" t="n">
        <v>1663</v>
      </c>
      <c r="G243" s="16" t="n">
        <f aca="false">C243/F243</f>
        <v>6807.87131689717</v>
      </c>
      <c r="H243" s="16" t="n">
        <f aca="false">E243/F243</f>
        <v>228.2959711365</v>
      </c>
      <c r="I243" s="17" t="n">
        <f aca="false">E243/(C243+E243)</f>
        <v>0.0324460692577279</v>
      </c>
    </row>
    <row collapsed="false" customFormat="false" customHeight="false" hidden="false" ht="12.75" outlineLevel="0" r="244">
      <c r="A244" s="21" t="s">
        <v>255</v>
      </c>
      <c r="B244" s="14" t="n">
        <v>1239904</v>
      </c>
      <c r="C244" s="14" t="n">
        <v>12364411</v>
      </c>
      <c r="D244" s="22" t="n">
        <v>19981.2</v>
      </c>
      <c r="E244" s="14" t="n">
        <v>26893.4</v>
      </c>
      <c r="F244" s="15" t="n">
        <v>1316</v>
      </c>
      <c r="G244" s="16" t="n">
        <f aca="false">C244/F244</f>
        <v>9395.4490881459</v>
      </c>
      <c r="H244" s="16" t="n">
        <f aca="false">E244/F244</f>
        <v>20.4357142857143</v>
      </c>
      <c r="I244" s="17" t="n">
        <f aca="false">E244/(C244+E244)</f>
        <v>0.00217034455226522</v>
      </c>
    </row>
    <row collapsed="false" customFormat="false" customHeight="false" hidden="false" ht="12.75" outlineLevel="0" r="245">
      <c r="A245" s="21" t="s">
        <v>256</v>
      </c>
      <c r="B245" s="14" t="n">
        <v>26698841</v>
      </c>
      <c r="C245" s="14" t="n">
        <v>16415985</v>
      </c>
      <c r="D245" s="22" t="n">
        <v>1109009.8</v>
      </c>
      <c r="E245" s="14" t="n">
        <v>1209803.2</v>
      </c>
      <c r="F245" s="15" t="n">
        <v>2988</v>
      </c>
      <c r="G245" s="16" t="n">
        <f aca="false">C245/F245</f>
        <v>5493.97088353414</v>
      </c>
      <c r="H245" s="16" t="n">
        <f aca="false">E245/F245</f>
        <v>404.887282463186</v>
      </c>
      <c r="I245" s="17" t="n">
        <f aca="false">E245/(C245+E245)</f>
        <v>0.0686382467707175</v>
      </c>
    </row>
    <row collapsed="false" customFormat="false" customHeight="false" hidden="false" ht="12.75" outlineLevel="0" r="246">
      <c r="A246" s="21" t="s">
        <v>257</v>
      </c>
      <c r="B246" s="14" t="n">
        <v>1124748</v>
      </c>
      <c r="C246" s="14" t="n">
        <v>4742878</v>
      </c>
      <c r="D246" s="22" t="n">
        <v>76307.3</v>
      </c>
      <c r="E246" s="14" t="n">
        <v>159729.5</v>
      </c>
      <c r="F246" s="15" t="n">
        <v>713</v>
      </c>
      <c r="G246" s="16" t="n">
        <f aca="false">C246/F246</f>
        <v>6652.00280504909</v>
      </c>
      <c r="H246" s="16" t="n">
        <f aca="false">E246/F246</f>
        <v>224.024544179523</v>
      </c>
      <c r="I246" s="17" t="n">
        <f aca="false">E246/(C246+E246)</f>
        <v>0.0325805196520423</v>
      </c>
    </row>
    <row collapsed="false" customFormat="false" customHeight="false" hidden="false" ht="12.75" outlineLevel="0" r="247">
      <c r="A247" s="21" t="s">
        <v>258</v>
      </c>
      <c r="B247" s="14" t="n">
        <v>341591</v>
      </c>
      <c r="C247" s="14" t="n">
        <v>2322147</v>
      </c>
      <c r="D247" s="22" t="n">
        <v>0</v>
      </c>
      <c r="E247" s="14" t="n">
        <v>55215.2</v>
      </c>
      <c r="F247" s="15" t="n">
        <v>365</v>
      </c>
      <c r="G247" s="16" t="n">
        <f aca="false">C247/F247</f>
        <v>6362.04657534247</v>
      </c>
      <c r="H247" s="16" t="n">
        <f aca="false">E247/F247</f>
        <v>151.274520547945</v>
      </c>
      <c r="I247" s="17" t="n">
        <f aca="false">E247/(C247+E247)</f>
        <v>0.0232254050308363</v>
      </c>
    </row>
    <row collapsed="false" customFormat="false" customHeight="false" hidden="false" ht="12.75" outlineLevel="0" r="248">
      <c r="A248" s="21" t="s">
        <v>259</v>
      </c>
      <c r="B248" s="14" t="n">
        <v>460683</v>
      </c>
      <c r="C248" s="14" t="n">
        <v>921756</v>
      </c>
      <c r="D248" s="22" t="n">
        <v>789.1</v>
      </c>
      <c r="E248" s="14" t="n">
        <v>284.2</v>
      </c>
      <c r="F248" s="15" t="n">
        <v>213</v>
      </c>
      <c r="G248" s="16" t="n">
        <f aca="false">C248/F248</f>
        <v>4327.49295774648</v>
      </c>
      <c r="H248" s="16" t="n">
        <f aca="false">E248/F248</f>
        <v>1.33427230046948</v>
      </c>
      <c r="I248" s="17" t="n">
        <f aca="false">E248/(C248+E248)</f>
        <v>0.000308229511034334</v>
      </c>
    </row>
    <row collapsed="false" customFormat="false" customHeight="false" hidden="false" ht="12.75" outlineLevel="0" r="249">
      <c r="A249" s="21" t="s">
        <v>260</v>
      </c>
      <c r="B249" s="14" t="n">
        <v>16207063</v>
      </c>
      <c r="C249" s="14" t="n">
        <v>13377111</v>
      </c>
      <c r="D249" s="22" t="n">
        <v>18883.4</v>
      </c>
      <c r="E249" s="14" t="n">
        <v>205371</v>
      </c>
      <c r="F249" s="15" t="n">
        <v>1869</v>
      </c>
      <c r="G249" s="16" t="n">
        <f aca="false">C249/F249</f>
        <v>7157.36276083467</v>
      </c>
      <c r="H249" s="16" t="n">
        <f aca="false">E249/F249</f>
        <v>109.882825040128</v>
      </c>
      <c r="I249" s="17" t="n">
        <f aca="false">E249/(C249+E249)</f>
        <v>0.0151202850848615</v>
      </c>
    </row>
    <row collapsed="false" customFormat="false" customHeight="false" hidden="false" ht="13.5" outlineLevel="0" r="250">
      <c r="A250" s="21" t="s">
        <v>261</v>
      </c>
      <c r="B250" s="14" t="n">
        <v>472891</v>
      </c>
      <c r="C250" s="14" t="n">
        <v>3051286</v>
      </c>
      <c r="D250" s="14" t="n">
        <v>2605.8</v>
      </c>
      <c r="E250" s="14" t="n">
        <v>162696.5</v>
      </c>
      <c r="F250" s="15" t="n">
        <v>474</v>
      </c>
      <c r="G250" s="16" t="n">
        <f aca="false">C250/F250</f>
        <v>6437.31223628692</v>
      </c>
      <c r="H250" s="16" t="n">
        <f aca="false">E250/F250</f>
        <v>343.241561181435</v>
      </c>
      <c r="I250" s="17" t="n">
        <f aca="false">E250/(C250+E250)</f>
        <v>0.0506214641803432</v>
      </c>
    </row>
    <row collapsed="false" customFormat="false" customHeight="false" hidden="false" ht="12.75" outlineLevel="0" r="251">
      <c r="B251" s="18"/>
      <c r="C251" s="18"/>
      <c r="D251" s="1"/>
      <c r="F251" s="1"/>
    </row>
  </sheetData>
  <mergeCells count="3">
    <mergeCell ref="B1:C1"/>
    <mergeCell ref="D1:E1"/>
    <mergeCell ref="F1:I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topLeftCell="B3" xSplit="1" ySplit="2"/>
      <selection activeCell="A1" activeCellId="0" pane="topLeft" sqref="A1"/>
      <selection activeCell="B1" activeCellId="0" pane="topRight" sqref="B1"/>
      <selection activeCell="A3" activeCellId="0" pane="bottomLeft" sqref="A3"/>
      <selection activeCell="F3" activeCellId="0" pane="bottomRight" sqref="F3"/>
    </sheetView>
  </sheetViews>
  <sheetFormatPr defaultRowHeight="12.75"/>
  <cols>
    <col collapsed="false" hidden="false" max="1" min="1" style="0" width="22.7040816326531"/>
    <col collapsed="false" hidden="false" max="3" min="2" style="0" width="13.4285714285714"/>
    <col collapsed="false" hidden="false" max="4" min="4" style="0" width="12.8622448979592"/>
    <col collapsed="false" hidden="false" max="5" min="5" style="0" width="10.7091836734694"/>
    <col collapsed="false" hidden="false" max="6" min="6" style="0" width="12.5714285714286"/>
    <col collapsed="false" hidden="false" max="7" min="7" style="0" width="11.2857142857143"/>
    <col collapsed="false" hidden="false" max="8" min="8" style="0" width="11.5714285714286"/>
    <col collapsed="false" hidden="false" max="9" min="9" style="0" width="9.70918367346939"/>
    <col collapsed="false" hidden="false" max="10" min="10" style="0" width="10.7091836734694"/>
    <col collapsed="false" hidden="false" max="1025" min="11" style="0" width="8.6734693877551"/>
  </cols>
  <sheetData>
    <row collapsed="false" customFormat="false" customHeight="false" hidden="false" ht="13.5" outlineLevel="0" r="1">
      <c r="A1" s="23"/>
      <c r="B1" s="3" t="s">
        <v>268</v>
      </c>
      <c r="C1" s="3"/>
      <c r="D1" s="4" t="s">
        <v>269</v>
      </c>
      <c r="E1" s="4"/>
      <c r="F1" s="24" t="s">
        <v>270</v>
      </c>
      <c r="G1" s="24"/>
      <c r="H1" s="24"/>
      <c r="I1" s="24"/>
      <c r="J1" s="4" t="s">
        <v>271</v>
      </c>
      <c r="K1" s="4"/>
    </row>
    <row collapsed="false" customFormat="false" customHeight="false" hidden="false" ht="57.45" outlineLevel="0" r="2">
      <c r="A2" s="25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1" t="s">
        <v>10</v>
      </c>
      <c r="I2" s="12" t="s">
        <v>11</v>
      </c>
      <c r="J2" s="26" t="s">
        <v>272</v>
      </c>
      <c r="K2" s="27" t="s">
        <v>273</v>
      </c>
    </row>
    <row collapsed="false" customFormat="false" customHeight="false" hidden="false" ht="12.75" outlineLevel="0" r="3">
      <c r="A3" s="28" t="s">
        <v>12</v>
      </c>
      <c r="B3" s="29" t="n">
        <v>2953842</v>
      </c>
      <c r="C3" s="29" t="n">
        <v>3567974</v>
      </c>
      <c r="D3" s="29" t="n">
        <f aca="false">['http://www.efficiencyvermont.com/docs/about_efficiency_vermont/initiatives/2009 Usage and Savings.xlsx']SavingsFINAL!D2</f>
        <v>9001.5</v>
      </c>
      <c r="E3" s="29" t="n">
        <f aca="false">['http://www.efficiencyvermont.com/docs/about_efficiency_vermont/initiatives/2009 Usage and Savings.xlsx']SavingsFINAL!E2</f>
        <v>83381.7</v>
      </c>
      <c r="F3" s="30" t="n">
        <f aca="false">['http://www.efficiencyvermont.com/docs/about_efficiency_vermont/initiatives/2009 Usage and Savings.xlsx']PremiseFINAL!C2</f>
        <v>468</v>
      </c>
      <c r="G3" s="30" t="n">
        <f aca="false">C3/F3</f>
        <v>7623.87606837607</v>
      </c>
      <c r="H3" s="30" t="n">
        <f aca="false">E3/F3</f>
        <v>178.166025641026</v>
      </c>
      <c r="I3" s="31" t="n">
        <f aca="false">H3/G3</f>
        <v>0.0233694808314186</v>
      </c>
      <c r="J3" s="32" t="n">
        <f aca="false">['http://www.efficiencyvermont.com/docs/about_efficiency_vermont/initiatives/2009 Usage and Savings.xlsx']SavingsFINAL!B2</f>
        <v>-5.2785</v>
      </c>
      <c r="K3" s="30" t="n">
        <f aca="false">['http://www.efficiencyvermont.com/docs/about_efficiency_vermont/initiatives/2009 Usage and Savings.xlsx']SavingsFINAL!C2</f>
        <v>123.442</v>
      </c>
    </row>
    <row collapsed="false" customFormat="false" customHeight="false" hidden="false" ht="12.75" outlineLevel="0" r="4">
      <c r="A4" s="28" t="s">
        <v>13</v>
      </c>
      <c r="B4" s="33" t="n">
        <v>513794</v>
      </c>
      <c r="C4" s="33" t="n">
        <v>2833630</v>
      </c>
      <c r="D4" s="29" t="n">
        <f aca="false">['http://www.efficiencyvermont.com/docs/about_efficiency_vermont/initiatives/2009 Usage and Savings.xlsx']SavingsFINAL!D3</f>
        <v>13188.7</v>
      </c>
      <c r="E4" s="29" t="n">
        <f aca="false">['http://www.efficiencyvermont.com/docs/about_efficiency_vermont/initiatives/2009 Usage and Savings.xlsx']SavingsFINAL!E3</f>
        <v>17746.7</v>
      </c>
      <c r="F4" s="30" t="n">
        <f aca="false">['http://www.efficiencyvermont.com/docs/about_efficiency_vermont/initiatives/2009 Usage and Savings.xlsx']PremiseFINAL!C3</f>
        <v>483</v>
      </c>
      <c r="G4" s="30" t="n">
        <f aca="false">C4/F4</f>
        <v>5866.72877846791</v>
      </c>
      <c r="H4" s="30" t="n">
        <f aca="false">E4/F4</f>
        <v>36.7426501035197</v>
      </c>
      <c r="I4" s="31" t="n">
        <f aca="false">H4/G4</f>
        <v>0.00626288541552708</v>
      </c>
      <c r="J4" s="32" t="n">
        <f aca="false">['http://www.efficiencyvermont.com/docs/about_efficiency_vermont/initiatives/2009 Usage and Savings.xlsx']SavingsFINAL!B3</f>
        <v>-7.1935</v>
      </c>
      <c r="K4" s="30" t="n">
        <f aca="false">['http://www.efficiencyvermont.com/docs/about_efficiency_vermont/initiatives/2009 Usage and Savings.xlsx']SavingsFINAL!C3</f>
        <v>-0.471</v>
      </c>
    </row>
    <row collapsed="false" customFormat="false" customHeight="false" hidden="false" ht="12.75" outlineLevel="0" r="5">
      <c r="A5" s="28" t="s">
        <v>14</v>
      </c>
      <c r="B5" s="29" t="n">
        <v>3602862</v>
      </c>
      <c r="C5" s="29" t="n">
        <v>7925249</v>
      </c>
      <c r="D5" s="29" t="n">
        <f aca="false">['http://www.efficiencyvermont.com/docs/about_efficiency_vermont/initiatives/2009 Usage and Savings.xlsx']SavingsFINAL!D4</f>
        <v>1844.2</v>
      </c>
      <c r="E5" s="29" t="n">
        <f aca="false">['http://www.efficiencyvermont.com/docs/about_efficiency_vermont/initiatives/2009 Usage and Savings.xlsx']SavingsFINAL!E4</f>
        <v>70500</v>
      </c>
      <c r="F5" s="30" t="n">
        <f aca="false">['http://www.efficiencyvermont.com/docs/about_efficiency_vermont/initiatives/2009 Usage and Savings.xlsx']PremiseFINAL!C4</f>
        <v>1345</v>
      </c>
      <c r="G5" s="30" t="n">
        <f aca="false">C5/F5</f>
        <v>5892.37843866171</v>
      </c>
      <c r="H5" s="30" t="n">
        <f aca="false">E5/F5</f>
        <v>52.4163568773234</v>
      </c>
      <c r="I5" s="31" t="n">
        <f aca="false">H5/G5</f>
        <v>0.00889561955718994</v>
      </c>
      <c r="J5" s="32" t="n">
        <f aca="false">['http://www.efficiencyvermont.com/docs/about_efficiency_vermont/initiatives/2009 Usage and Savings.xlsx']SavingsFINAL!B4</f>
        <v>-1.522</v>
      </c>
      <c r="K5" s="30" t="n">
        <f aca="false">['http://www.efficiencyvermont.com/docs/about_efficiency_vermont/initiatives/2009 Usage and Savings.xlsx']SavingsFINAL!C4</f>
        <v>-4.82</v>
      </c>
    </row>
    <row collapsed="false" customFormat="false" customHeight="false" hidden="false" ht="12.75" outlineLevel="0" r="6">
      <c r="A6" s="28" t="s">
        <v>15</v>
      </c>
      <c r="B6" s="29" t="n">
        <v>30857</v>
      </c>
      <c r="C6" s="29" t="n">
        <v>1612016</v>
      </c>
      <c r="D6" s="29" t="n">
        <f aca="false">['http://www.efficiencyvermont.com/docs/about_efficiency_vermont/initiatives/2009 Usage and Savings.xlsx']SavingsFINAL!D5</f>
        <v>629.5</v>
      </c>
      <c r="E6" s="29" t="n">
        <f aca="false">['http://www.efficiencyvermont.com/docs/about_efficiency_vermont/initiatives/2009 Usage and Savings.xlsx']SavingsFINAL!E5</f>
        <v>6688.9</v>
      </c>
      <c r="F6" s="30" t="n">
        <f aca="false">['http://www.efficiencyvermont.com/docs/about_efficiency_vermont/initiatives/2009 Usage and Savings.xlsx']PremiseFINAL!C5</f>
        <v>272</v>
      </c>
      <c r="G6" s="30" t="n">
        <f aca="false">C6/F6</f>
        <v>5926.52941176471</v>
      </c>
      <c r="H6" s="30" t="n">
        <f aca="false">E6/F6</f>
        <v>24.5915441176471</v>
      </c>
      <c r="I6" s="31" t="n">
        <f aca="false">H6/G6</f>
        <v>0.00414940050222827</v>
      </c>
      <c r="J6" s="32" t="n">
        <f aca="false">['http://www.efficiencyvermont.com/docs/about_efficiency_vermont/initiatives/2009 Usage and Savings.xlsx']SavingsFINAL!B5</f>
        <v>0.345</v>
      </c>
      <c r="K6" s="30" t="n">
        <f aca="false">['http://www.efficiencyvermont.com/docs/about_efficiency_vermont/initiatives/2009 Usage and Savings.xlsx']SavingsFINAL!C5</f>
        <v>63.14</v>
      </c>
    </row>
    <row collapsed="false" customFormat="false" customHeight="false" hidden="false" ht="12.75" outlineLevel="0" r="7">
      <c r="A7" s="28" t="s">
        <v>16</v>
      </c>
      <c r="B7" s="29" t="n">
        <v>17399484</v>
      </c>
      <c r="C7" s="29" t="n">
        <v>10432315</v>
      </c>
      <c r="D7" s="29" t="n">
        <f aca="false">['http://www.efficiencyvermont.com/docs/about_efficiency_vermont/initiatives/2009 Usage and Savings.xlsx']SavingsFINAL!D6</f>
        <v>118497.7</v>
      </c>
      <c r="E7" s="29" t="n">
        <f aca="false">['http://www.efficiencyvermont.com/docs/about_efficiency_vermont/initiatives/2009 Usage and Savings.xlsx']SavingsFINAL!E6</f>
        <v>273584.1</v>
      </c>
      <c r="F7" s="30" t="n">
        <f aca="false">['http://www.efficiencyvermont.com/docs/about_efficiency_vermont/initiatives/2009 Usage and Savings.xlsx']PremiseFINAL!C6</f>
        <v>1455</v>
      </c>
      <c r="G7" s="30" t="n">
        <f aca="false">C7/F7</f>
        <v>7169.97594501718</v>
      </c>
      <c r="H7" s="30" t="n">
        <f aca="false">E7/F7</f>
        <v>188.030309278351</v>
      </c>
      <c r="I7" s="31" t="n">
        <f aca="false">H7/G7</f>
        <v>0.0262246778399617</v>
      </c>
      <c r="J7" s="32" t="n">
        <f aca="false">['http://www.efficiencyvermont.com/docs/about_efficiency_vermont/initiatives/2009 Usage and Savings.xlsx']SavingsFINAL!B6</f>
        <v>-81.3629</v>
      </c>
      <c r="K7" s="30" t="n">
        <f aca="false">['http://www.efficiencyvermont.com/docs/about_efficiency_vermont/initiatives/2009 Usage and Savings.xlsx']SavingsFINAL!C6</f>
        <v>-44.128</v>
      </c>
    </row>
    <row collapsed="false" customFormat="false" customHeight="false" hidden="false" ht="12.75" outlineLevel="0" r="8">
      <c r="A8" s="28" t="s">
        <v>17</v>
      </c>
      <c r="B8" s="29" t="n">
        <v>66977</v>
      </c>
      <c r="C8" s="29" t="n">
        <v>497735</v>
      </c>
      <c r="D8" s="29" t="n">
        <f aca="false">['http://www.efficiencyvermont.com/docs/about_efficiency_vermont/initiatives/2009 Usage and Savings.xlsx']SavingsFINAL!D7</f>
        <v>0</v>
      </c>
      <c r="E8" s="29" t="n">
        <f aca="false">['http://www.efficiencyvermont.com/docs/about_efficiency_vermont/initiatives/2009 Usage and Savings.xlsx']SavingsFINAL!E7</f>
        <v>700.6</v>
      </c>
      <c r="F8" s="30" t="n">
        <f aca="false">['http://www.efficiencyvermont.com/docs/about_efficiency_vermont/initiatives/2009 Usage and Savings.xlsx']PremiseFINAL!C7</f>
        <v>90</v>
      </c>
      <c r="G8" s="30" t="n">
        <f aca="false">C8/F8</f>
        <v>5530.38888888889</v>
      </c>
      <c r="H8" s="30" t="n">
        <f aca="false">E8/F8</f>
        <v>7.78444444444444</v>
      </c>
      <c r="I8" s="31" t="n">
        <f aca="false">H8/G8</f>
        <v>0.00140757632073292</v>
      </c>
      <c r="J8" s="32" t="n">
        <f aca="false">['http://www.efficiencyvermont.com/docs/about_efficiency_vermont/initiatives/2009 Usage and Savings.xlsx']SavingsFINAL!B7</f>
        <v>0</v>
      </c>
      <c r="K8" s="30" t="n">
        <f aca="false">['http://www.efficiencyvermont.com/docs/about_efficiency_vermont/initiatives/2009 Usage and Savings.xlsx']SavingsFINAL!C7</f>
        <v>0</v>
      </c>
    </row>
    <row collapsed="false" customFormat="false" customHeight="false" hidden="false" ht="12.75" outlineLevel="0" r="9">
      <c r="A9" s="28" t="s">
        <v>18</v>
      </c>
      <c r="B9" s="29" t="n">
        <v>30320</v>
      </c>
      <c r="C9" s="29" t="n">
        <v>77873</v>
      </c>
      <c r="D9" s="29" t="n">
        <v>0</v>
      </c>
      <c r="E9" s="29" t="n">
        <v>0</v>
      </c>
      <c r="F9" s="30" t="n">
        <f aca="false">['http://www.efficiencyvermont.com/docs/about_efficiency_vermont/initiatives/2009 Usage and Savings.xlsx']PremiseFINAL!C8</f>
        <v>48</v>
      </c>
      <c r="G9" s="30" t="n">
        <f aca="false">C9/F9</f>
        <v>1622.35416666667</v>
      </c>
      <c r="H9" s="30" t="n">
        <f aca="false">E9/F9</f>
        <v>0</v>
      </c>
      <c r="I9" s="31" t="n">
        <f aca="false">H9/G9</f>
        <v>0</v>
      </c>
      <c r="J9" s="32" t="n">
        <v>0</v>
      </c>
      <c r="K9" s="30" t="n">
        <v>0</v>
      </c>
    </row>
    <row collapsed="false" customFormat="false" customHeight="false" hidden="false" ht="12.75" outlineLevel="0" r="10">
      <c r="A10" s="28" t="s">
        <v>19</v>
      </c>
      <c r="B10" s="29" t="n">
        <v>496846</v>
      </c>
      <c r="C10" s="29" t="n">
        <v>2921817</v>
      </c>
      <c r="D10" s="29" t="n">
        <f aca="false">['http://www.efficiencyvermont.com/docs/about_efficiency_vermont/initiatives/2009 Usage and Savings.xlsx']SavingsFINAL!D8</f>
        <v>0</v>
      </c>
      <c r="E10" s="29" t="n">
        <f aca="false">['http://www.efficiencyvermont.com/docs/about_efficiency_vermont/initiatives/2009 Usage and Savings.xlsx']SavingsFINAL!E8</f>
        <v>44314.7</v>
      </c>
      <c r="F10" s="30" t="n">
        <f aca="false">['http://www.efficiencyvermont.com/docs/about_efficiency_vermont/initiatives/2009 Usage and Savings.xlsx']PremiseFINAL!C9</f>
        <v>393</v>
      </c>
      <c r="G10" s="30" t="n">
        <f aca="false">C10/F10</f>
        <v>7434.64885496183</v>
      </c>
      <c r="H10" s="30" t="n">
        <f aca="false">E10/F10</f>
        <v>112.760050890585</v>
      </c>
      <c r="I10" s="31" t="n">
        <f aca="false">H10/G10</f>
        <v>0.015166829407865</v>
      </c>
      <c r="J10" s="32" t="n">
        <f aca="false">['http://www.efficiencyvermont.com/docs/about_efficiency_vermont/initiatives/2009 Usage and Savings.xlsx']SavingsFINAL!B8</f>
        <v>0</v>
      </c>
      <c r="K10" s="30" t="n">
        <f aca="false">['http://www.efficiencyvermont.com/docs/about_efficiency_vermont/initiatives/2009 Usage and Savings.xlsx']SavingsFINAL!C8</f>
        <v>-3.033</v>
      </c>
    </row>
    <row collapsed="false" customFormat="false" customHeight="false" hidden="false" ht="12.75" outlineLevel="0" r="11">
      <c r="A11" s="28" t="s">
        <v>20</v>
      </c>
      <c r="B11" s="29" t="n">
        <v>6686</v>
      </c>
      <c r="C11" s="29" t="n">
        <v>240694</v>
      </c>
      <c r="D11" s="29" t="n">
        <f aca="false">['http://www.efficiencyvermont.com/docs/about_efficiency_vermont/initiatives/2009 Usage and Savings.xlsx']SavingsFINAL!D9</f>
        <v>223.1</v>
      </c>
      <c r="E11" s="29" t="n">
        <f aca="false">['http://www.efficiencyvermont.com/docs/about_efficiency_vermont/initiatives/2009 Usage and Savings.xlsx']SavingsFINAL!E9</f>
        <v>578</v>
      </c>
      <c r="F11" s="30" t="n">
        <f aca="false">['http://www.efficiencyvermont.com/docs/about_efficiency_vermont/initiatives/2009 Usage and Savings.xlsx']PremiseFINAL!C10</f>
        <v>30</v>
      </c>
      <c r="G11" s="30" t="n">
        <f aca="false">C11/F11</f>
        <v>8023.13333333333</v>
      </c>
      <c r="H11" s="30" t="n">
        <f aca="false">E11/F11</f>
        <v>19.2666666666667</v>
      </c>
      <c r="I11" s="31" t="n">
        <f aca="false">H11/G11</f>
        <v>0.00240138931589487</v>
      </c>
      <c r="J11" s="32" t="n">
        <f aca="false">['http://www.efficiencyvermont.com/docs/about_efficiency_vermont/initiatives/2009 Usage and Savings.xlsx']SavingsFINAL!B9</f>
        <v>0.345</v>
      </c>
      <c r="K11" s="30" t="n">
        <f aca="false">['http://www.efficiencyvermont.com/docs/about_efficiency_vermont/initiatives/2009 Usage and Savings.xlsx']SavingsFINAL!C9</f>
        <v>0.69</v>
      </c>
    </row>
    <row collapsed="false" customFormat="false" customHeight="false" hidden="false" ht="12.75" outlineLevel="0" r="12">
      <c r="A12" s="28" t="s">
        <v>21</v>
      </c>
      <c r="B12" s="29" t="n">
        <v>1271039</v>
      </c>
      <c r="C12" s="29" t="n">
        <v>4385652</v>
      </c>
      <c r="D12" s="29" t="n">
        <f aca="false">['http://www.efficiencyvermont.com/docs/about_efficiency_vermont/initiatives/2009 Usage and Savings.xlsx']SavingsFINAL!D10</f>
        <v>2877</v>
      </c>
      <c r="E12" s="29" t="n">
        <f aca="false">['http://www.efficiencyvermont.com/docs/about_efficiency_vermont/initiatives/2009 Usage and Savings.xlsx']SavingsFINAL!E10</f>
        <v>17123.2</v>
      </c>
      <c r="F12" s="30" t="n">
        <f aca="false">['http://www.efficiencyvermont.com/docs/about_efficiency_vermont/initiatives/2009 Usage and Savings.xlsx']PremiseFINAL!C11</f>
        <v>631</v>
      </c>
      <c r="G12" s="30" t="n">
        <f aca="false">C12/F12</f>
        <v>6950.32012678288</v>
      </c>
      <c r="H12" s="30" t="n">
        <f aca="false">E12/F12</f>
        <v>27.1366085578447</v>
      </c>
      <c r="I12" s="31" t="n">
        <f aca="false">H12/G12</f>
        <v>0.00390436815324152</v>
      </c>
      <c r="J12" s="32" t="n">
        <f aca="false">['http://www.efficiencyvermont.com/docs/about_efficiency_vermont/initiatives/2009 Usage and Savings.xlsx']SavingsFINAL!B10</f>
        <v>-2.8964</v>
      </c>
      <c r="K12" s="30" t="n">
        <f aca="false">['http://www.efficiencyvermont.com/docs/about_efficiency_vermont/initiatives/2009 Usage and Savings.xlsx']SavingsFINAL!C10</f>
        <v>0.625</v>
      </c>
    </row>
    <row collapsed="false" customFormat="false" customHeight="false" hidden="false" ht="12.75" outlineLevel="0" r="13">
      <c r="A13" s="28" t="s">
        <v>22</v>
      </c>
      <c r="B13" s="29" t="n">
        <v>1653181</v>
      </c>
      <c r="C13" s="29" t="n">
        <v>5528567</v>
      </c>
      <c r="D13" s="29" t="n">
        <f aca="false">['http://www.efficiencyvermont.com/docs/about_efficiency_vermont/initiatives/2009 Usage and Savings.xlsx']SavingsFINAL!D11</f>
        <v>2028.5</v>
      </c>
      <c r="E13" s="29" t="n">
        <f aca="false">['http://www.efficiencyvermont.com/docs/about_efficiency_vermont/initiatives/2009 Usage and Savings.xlsx']SavingsFINAL!E11</f>
        <v>71782.5</v>
      </c>
      <c r="F13" s="30" t="n">
        <f aca="false">['http://www.efficiencyvermont.com/docs/about_efficiency_vermont/initiatives/2009 Usage and Savings.xlsx']PremiseFINAL!C12</f>
        <v>866</v>
      </c>
      <c r="G13" s="30" t="n">
        <f aca="false">C13/F13</f>
        <v>6384.02655889146</v>
      </c>
      <c r="H13" s="30" t="n">
        <f aca="false">E13/F13</f>
        <v>82.8897228637413</v>
      </c>
      <c r="I13" s="31" t="n">
        <f aca="false">H13/G13</f>
        <v>0.0129839251292424</v>
      </c>
      <c r="J13" s="32" t="n">
        <f aca="false">['http://www.efficiencyvermont.com/docs/about_efficiency_vermont/initiatives/2009 Usage and Savings.xlsx']SavingsFINAL!B11</f>
        <v>-0.11</v>
      </c>
      <c r="K13" s="30" t="n">
        <f aca="false">['http://www.efficiencyvermont.com/docs/about_efficiency_vermont/initiatives/2009 Usage and Savings.xlsx']SavingsFINAL!C11</f>
        <v>-7.345</v>
      </c>
    </row>
    <row collapsed="false" customFormat="false" customHeight="false" hidden="false" ht="12.75" outlineLevel="0" r="14">
      <c r="A14" s="28" t="s">
        <v>23</v>
      </c>
      <c r="B14" s="29" t="n">
        <v>55249137</v>
      </c>
      <c r="C14" s="29" t="n">
        <v>54601627</v>
      </c>
      <c r="D14" s="29" t="n">
        <f aca="false">['http://www.efficiencyvermont.com/docs/about_efficiency_vermont/initiatives/2009 Usage and Savings.xlsx']SavingsFINAL!D12</f>
        <v>824098.5</v>
      </c>
      <c r="E14" s="29" t="n">
        <f aca="false">['http://www.efficiencyvermont.com/docs/about_efficiency_vermont/initiatives/2009 Usage and Savings.xlsx']SavingsFINAL!E12</f>
        <v>1409203.6</v>
      </c>
      <c r="F14" s="30" t="n">
        <f aca="false">['http://www.efficiencyvermont.com/docs/about_efficiency_vermont/initiatives/2009 Usage and Savings.xlsx']PremiseFINAL!C13</f>
        <v>8042</v>
      </c>
      <c r="G14" s="30" t="n">
        <f aca="false">C14/F14</f>
        <v>6789.55819447899</v>
      </c>
      <c r="H14" s="30" t="n">
        <f aca="false">E14/F14</f>
        <v>175.230489927879</v>
      </c>
      <c r="I14" s="31" t="n">
        <f aca="false">H14/G14</f>
        <v>0.0258088206785486</v>
      </c>
      <c r="J14" s="32" t="n">
        <f aca="false">['http://www.efficiencyvermont.com/docs/about_efficiency_vermont/initiatives/2009 Usage and Savings.xlsx']SavingsFINAL!B12</f>
        <v>-364.0689</v>
      </c>
      <c r="K14" s="30" t="n">
        <f aca="false">['http://www.efficiencyvermont.com/docs/about_efficiency_vermont/initiatives/2009 Usage and Savings.xlsx']SavingsFINAL!C12</f>
        <v>355.8279</v>
      </c>
    </row>
    <row collapsed="false" customFormat="false" customHeight="false" hidden="false" ht="12.75" outlineLevel="0" r="15">
      <c r="A15" s="28" t="s">
        <v>24</v>
      </c>
      <c r="B15" s="29" t="n">
        <v>3901404</v>
      </c>
      <c r="C15" s="29" t="n">
        <v>6969356</v>
      </c>
      <c r="D15" s="29" t="n">
        <f aca="false">['http://www.efficiencyvermont.com/docs/about_efficiency_vermont/initiatives/2009 Usage and Savings.xlsx']SavingsFINAL!D13</f>
        <v>18.6</v>
      </c>
      <c r="E15" s="29" t="n">
        <f aca="false">['http://www.efficiencyvermont.com/docs/about_efficiency_vermont/initiatives/2009 Usage and Savings.xlsx']SavingsFINAL!E13</f>
        <v>67078.6</v>
      </c>
      <c r="F15" s="30" t="n">
        <f aca="false">['http://www.efficiencyvermont.com/docs/about_efficiency_vermont/initiatives/2009 Usage and Savings.xlsx']PremiseFINAL!C14</f>
        <v>1405</v>
      </c>
      <c r="G15" s="30" t="n">
        <f aca="false">C15/F15</f>
        <v>4960.39572953737</v>
      </c>
      <c r="H15" s="30" t="n">
        <f aca="false">E15/F15</f>
        <v>47.7427758007118</v>
      </c>
      <c r="I15" s="31" t="n">
        <f aca="false">H15/G15</f>
        <v>0.00962479173111547</v>
      </c>
      <c r="J15" s="32" t="n">
        <f aca="false">['http://www.efficiencyvermont.com/docs/about_efficiency_vermont/initiatives/2009 Usage and Savings.xlsx']SavingsFINAL!B13</f>
        <v>0</v>
      </c>
      <c r="K15" s="30" t="n">
        <f aca="false">['http://www.efficiencyvermont.com/docs/about_efficiency_vermont/initiatives/2009 Usage and Savings.xlsx']SavingsFINAL!C13</f>
        <v>10.326</v>
      </c>
    </row>
    <row collapsed="false" customFormat="false" customHeight="false" hidden="false" ht="12.75" outlineLevel="0" r="16">
      <c r="A16" s="28" t="s">
        <v>25</v>
      </c>
      <c r="B16" s="29" t="n">
        <v>66922</v>
      </c>
      <c r="C16" s="29" t="n">
        <v>944877</v>
      </c>
      <c r="D16" s="29" t="n">
        <f aca="false">['http://www.efficiencyvermont.com/docs/about_efficiency_vermont/initiatives/2009 Usage and Savings.xlsx']SavingsFINAL!D14</f>
        <v>0</v>
      </c>
      <c r="E16" s="29" t="n">
        <f aca="false">['http://www.efficiencyvermont.com/docs/about_efficiency_vermont/initiatives/2009 Usage and Savings.xlsx']SavingsFINAL!E14</f>
        <v>9363.1</v>
      </c>
      <c r="F16" s="30" t="n">
        <f aca="false">['http://www.efficiencyvermont.com/docs/about_efficiency_vermont/initiatives/2009 Usage and Savings.xlsx']PremiseFINAL!C15</f>
        <v>182</v>
      </c>
      <c r="G16" s="30" t="n">
        <f aca="false">C16/F16</f>
        <v>5191.63186813187</v>
      </c>
      <c r="H16" s="30" t="n">
        <f aca="false">E16/F16</f>
        <v>51.4456043956044</v>
      </c>
      <c r="I16" s="31" t="n">
        <f aca="false">H16/G16</f>
        <v>0.00990933211412702</v>
      </c>
      <c r="J16" s="32" t="n">
        <f aca="false">['http://www.efficiencyvermont.com/docs/about_efficiency_vermont/initiatives/2009 Usage and Savings.xlsx']SavingsFINAL!B14</f>
        <v>0</v>
      </c>
      <c r="K16" s="30" t="n">
        <f aca="false">['http://www.efficiencyvermont.com/docs/about_efficiency_vermont/initiatives/2009 Usage and Savings.xlsx']SavingsFINAL!C14</f>
        <v>-0.104</v>
      </c>
    </row>
    <row collapsed="false" customFormat="false" customHeight="false" hidden="false" ht="12.75" outlineLevel="0" r="17">
      <c r="A17" s="28" t="s">
        <v>26</v>
      </c>
      <c r="B17" s="29" t="n">
        <v>97677961</v>
      </c>
      <c r="C17" s="29" t="n">
        <v>42734109</v>
      </c>
      <c r="D17" s="29" t="n">
        <f aca="false">['http://www.efficiencyvermont.com/docs/about_efficiency_vermont/initiatives/2009 Usage and Savings.xlsx']SavingsFINAL!D15</f>
        <v>1466944.1</v>
      </c>
      <c r="E17" s="29" t="n">
        <f aca="false">['http://www.efficiencyvermont.com/docs/about_efficiency_vermont/initiatives/2009 Usage and Savings.xlsx']SavingsFINAL!E15</f>
        <v>1165645.2</v>
      </c>
      <c r="F17" s="30" t="n">
        <f aca="false">['http://www.efficiencyvermont.com/docs/about_efficiency_vermont/initiatives/2009 Usage and Savings.xlsx']PremiseFINAL!C16</f>
        <v>6358</v>
      </c>
      <c r="G17" s="30" t="n">
        <f aca="false">C17/F17</f>
        <v>6721.31314878893</v>
      </c>
      <c r="H17" s="30" t="n">
        <f aca="false">E17/F17</f>
        <v>183.335199748349</v>
      </c>
      <c r="I17" s="31" t="n">
        <f aca="false">H17/G17</f>
        <v>0.0272766936593904</v>
      </c>
      <c r="J17" s="32" t="n">
        <f aca="false">['http://www.efficiencyvermont.com/docs/about_efficiency_vermont/initiatives/2009 Usage and Savings.xlsx']SavingsFINAL!B15</f>
        <v>752.9394</v>
      </c>
      <c r="K17" s="30" t="n">
        <f aca="false">['http://www.efficiencyvermont.com/docs/about_efficiency_vermont/initiatives/2009 Usage and Savings.xlsx']SavingsFINAL!C15</f>
        <v>266.7415</v>
      </c>
    </row>
    <row collapsed="false" customFormat="false" customHeight="false" hidden="false" ht="12.75" outlineLevel="0" r="18">
      <c r="A18" s="28" t="s">
        <v>27</v>
      </c>
      <c r="B18" s="29" t="n">
        <v>571927</v>
      </c>
      <c r="C18" s="29" t="n">
        <v>1499476</v>
      </c>
      <c r="D18" s="29" t="n">
        <f aca="false">['http://www.efficiencyvermont.com/docs/about_efficiency_vermont/initiatives/2009 Usage and Savings.xlsx']SavingsFINAL!D16</f>
        <v>51531.3</v>
      </c>
      <c r="E18" s="29" t="n">
        <f aca="false">['http://www.efficiencyvermont.com/docs/about_efficiency_vermont/initiatives/2009 Usage and Savings.xlsx']SavingsFINAL!E16</f>
        <v>61799.8</v>
      </c>
      <c r="F18" s="30" t="n">
        <f aca="false">['http://www.efficiencyvermont.com/docs/about_efficiency_vermont/initiatives/2009 Usage and Savings.xlsx']PremiseFINAL!C17</f>
        <v>268</v>
      </c>
      <c r="G18" s="30" t="n">
        <f aca="false">C18/F18</f>
        <v>5595.05970149254</v>
      </c>
      <c r="H18" s="30" t="n">
        <f aca="false">E18/F18</f>
        <v>230.596268656716</v>
      </c>
      <c r="I18" s="31" t="n">
        <f aca="false">H18/G18</f>
        <v>0.0412142641829546</v>
      </c>
      <c r="J18" s="32" t="n">
        <f aca="false">['http://www.efficiencyvermont.com/docs/about_efficiency_vermont/initiatives/2009 Usage and Savings.xlsx']SavingsFINAL!B16</f>
        <v>-16.8036</v>
      </c>
      <c r="K18" s="30" t="n">
        <f aca="false">['http://www.efficiencyvermont.com/docs/about_efficiency_vermont/initiatives/2009 Usage and Savings.xlsx']SavingsFINAL!C16</f>
        <v>-12.65</v>
      </c>
    </row>
    <row collapsed="false" customFormat="false" customHeight="false" hidden="false" ht="12.75" outlineLevel="0" r="19">
      <c r="A19" s="28" t="s">
        <v>28</v>
      </c>
      <c r="B19" s="29" t="n">
        <v>2728117</v>
      </c>
      <c r="C19" s="29" t="n">
        <v>4717618</v>
      </c>
      <c r="D19" s="29" t="n">
        <f aca="false">['http://www.efficiencyvermont.com/docs/about_efficiency_vermont/initiatives/2009 Usage and Savings.xlsx']SavingsFINAL!D17</f>
        <v>43983.3</v>
      </c>
      <c r="E19" s="29" t="n">
        <f aca="false">['http://www.efficiencyvermont.com/docs/about_efficiency_vermont/initiatives/2009 Usage and Savings.xlsx']SavingsFINAL!E17</f>
        <v>13211.6</v>
      </c>
      <c r="F19" s="30" t="n">
        <f aca="false">['http://www.efficiencyvermont.com/docs/about_efficiency_vermont/initiatives/2009 Usage and Savings.xlsx']PremiseFINAL!C18</f>
        <v>603</v>
      </c>
      <c r="G19" s="30" t="n">
        <f aca="false">C19/F19</f>
        <v>7823.57877280265</v>
      </c>
      <c r="H19" s="30" t="n">
        <f aca="false">E19/F19</f>
        <v>21.9097844112769</v>
      </c>
      <c r="I19" s="31" t="n">
        <f aca="false">H19/G19</f>
        <v>0.00280048109024512</v>
      </c>
      <c r="J19" s="32" t="n">
        <f aca="false">['http://www.efficiencyvermont.com/docs/about_efficiency_vermont/initiatives/2009 Usage and Savings.xlsx']SavingsFINAL!B17</f>
        <v>0</v>
      </c>
      <c r="K19" s="30" t="n">
        <f aca="false">['http://www.efficiencyvermont.com/docs/about_efficiency_vermont/initiatives/2009 Usage and Savings.xlsx']SavingsFINAL!C17</f>
        <v>1.975</v>
      </c>
    </row>
    <row collapsed="false" customFormat="false" customHeight="false" hidden="false" ht="12.75" outlineLevel="0" r="20">
      <c r="A20" s="28" t="s">
        <v>29</v>
      </c>
      <c r="B20" s="29" t="n">
        <v>37021775</v>
      </c>
      <c r="C20" s="29" t="n">
        <v>7247946</v>
      </c>
      <c r="D20" s="29" t="n">
        <f aca="false">['http://www.efficiencyvermont.com/docs/about_efficiency_vermont/initiatives/2009 Usage and Savings.xlsx']SavingsFINAL!D18</f>
        <v>511745.2</v>
      </c>
      <c r="E20" s="29" t="n">
        <f aca="false">['http://www.efficiencyvermont.com/docs/about_efficiency_vermont/initiatives/2009 Usage and Savings.xlsx']SavingsFINAL!E18</f>
        <v>220397.1</v>
      </c>
      <c r="F20" s="30" t="n">
        <f aca="false">['http://www.efficiencyvermont.com/docs/about_efficiency_vermont/initiatives/2009 Usage and Savings.xlsx']PremiseFINAL!C19</f>
        <v>993</v>
      </c>
      <c r="G20" s="30" t="n">
        <f aca="false">C20/F20</f>
        <v>7299.03927492447</v>
      </c>
      <c r="H20" s="30" t="n">
        <f aca="false">E20/F20</f>
        <v>221.950755287009</v>
      </c>
      <c r="I20" s="31" t="n">
        <f aca="false">H20/G20</f>
        <v>0.0304082149618664</v>
      </c>
      <c r="J20" s="32" t="n">
        <f aca="false">['http://www.efficiencyvermont.com/docs/about_efficiency_vermont/initiatives/2009 Usage and Savings.xlsx']SavingsFINAL!B18</f>
        <v>-367.3305</v>
      </c>
      <c r="K20" s="30" t="n">
        <f aca="false">['http://www.efficiencyvermont.com/docs/about_efficiency_vermont/initiatives/2009 Usage and Savings.xlsx']SavingsFINAL!C18</f>
        <v>374.63</v>
      </c>
    </row>
    <row collapsed="false" customFormat="false" customHeight="false" hidden="false" ht="12.75" outlineLevel="0" r="21">
      <c r="A21" s="28" t="s">
        <v>31</v>
      </c>
      <c r="B21" s="29" t="n">
        <v>15072085</v>
      </c>
      <c r="C21" s="29" t="n">
        <v>6342164</v>
      </c>
      <c r="D21" s="29" t="n">
        <f aca="false">['http://www.efficiencyvermont.com/docs/about_efficiency_vermont/initiatives/2009 Usage and Savings.xlsx']SavingsFINAL!D19</f>
        <v>323052.6</v>
      </c>
      <c r="E21" s="29" t="n">
        <f aca="false">['http://www.efficiencyvermont.com/docs/about_efficiency_vermont/initiatives/2009 Usage and Savings.xlsx']SavingsFINAL!E19</f>
        <v>59962</v>
      </c>
      <c r="F21" s="30" t="n">
        <f aca="false">['http://www.efficiencyvermont.com/docs/about_efficiency_vermont/initiatives/2009 Usage and Savings.xlsx']PremiseFINAL!C20</f>
        <v>944</v>
      </c>
      <c r="G21" s="30" t="n">
        <f aca="false">C21/F21</f>
        <v>6718.39406779661</v>
      </c>
      <c r="H21" s="30" t="n">
        <f aca="false">E21/F21</f>
        <v>63.5190677966102</v>
      </c>
      <c r="I21" s="31" t="n">
        <f aca="false">H21/G21</f>
        <v>0.00945450164959468</v>
      </c>
      <c r="J21" s="32" t="n">
        <f aca="false">['http://www.efficiencyvermont.com/docs/about_efficiency_vermont/initiatives/2009 Usage and Savings.xlsx']SavingsFINAL!B19</f>
        <v>-332.2953</v>
      </c>
      <c r="K21" s="30" t="n">
        <f aca="false">['http://www.efficiencyvermont.com/docs/about_efficiency_vermont/initiatives/2009 Usage and Savings.xlsx']SavingsFINAL!C19</f>
        <v>91.464</v>
      </c>
    </row>
    <row collapsed="false" customFormat="false" customHeight="false" hidden="false" ht="12.75" outlineLevel="0" r="22">
      <c r="A22" s="28" t="s">
        <v>32</v>
      </c>
      <c r="B22" s="29" t="n">
        <v>209658</v>
      </c>
      <c r="C22" s="29" t="n">
        <v>740998</v>
      </c>
      <c r="D22" s="29" t="n">
        <f aca="false">['http://www.efficiencyvermont.com/docs/about_efficiency_vermont/initiatives/2009 Usage and Savings.xlsx']SavingsFINAL!D20</f>
        <v>0</v>
      </c>
      <c r="E22" s="29" t="n">
        <f aca="false">['http://www.efficiencyvermont.com/docs/about_efficiency_vermont/initiatives/2009 Usage and Savings.xlsx']SavingsFINAL!E20</f>
        <v>5956.1</v>
      </c>
      <c r="F22" s="30" t="n">
        <f aca="false">['http://www.efficiencyvermont.com/docs/about_efficiency_vermont/initiatives/2009 Usage and Savings.xlsx']PremiseFINAL!C21</f>
        <v>142</v>
      </c>
      <c r="G22" s="30" t="n">
        <f aca="false">C22/F22</f>
        <v>5218.29577464789</v>
      </c>
      <c r="H22" s="30" t="n">
        <f aca="false">E22/F22</f>
        <v>41.9443661971831</v>
      </c>
      <c r="I22" s="31" t="n">
        <f aca="false">H22/G22</f>
        <v>0.00803794342224945</v>
      </c>
      <c r="J22" s="32" t="n">
        <f aca="false">['http://www.efficiencyvermont.com/docs/about_efficiency_vermont/initiatives/2009 Usage and Savings.xlsx']SavingsFINAL!B20</f>
        <v>0</v>
      </c>
      <c r="K22" s="30" t="n">
        <f aca="false">['http://www.efficiencyvermont.com/docs/about_efficiency_vermont/initiatives/2009 Usage and Savings.xlsx']SavingsFINAL!C20</f>
        <v>0</v>
      </c>
    </row>
    <row collapsed="false" customFormat="false" customHeight="false" hidden="false" ht="12.75" outlineLevel="0" r="23">
      <c r="A23" s="28" t="s">
        <v>33</v>
      </c>
      <c r="B23" s="29" t="n">
        <v>2767796</v>
      </c>
      <c r="C23" s="29" t="n">
        <v>4067392</v>
      </c>
      <c r="D23" s="29" t="n">
        <f aca="false">['http://www.efficiencyvermont.com/docs/about_efficiency_vermont/initiatives/2009 Usage and Savings.xlsx']SavingsFINAL!D21</f>
        <v>85036.7</v>
      </c>
      <c r="E23" s="29" t="n">
        <f aca="false">['http://www.efficiencyvermont.com/docs/about_efficiency_vermont/initiatives/2009 Usage and Savings.xlsx']SavingsFINAL!E21</f>
        <v>16306.4</v>
      </c>
      <c r="F23" s="30" t="n">
        <f aca="false">['http://www.efficiencyvermont.com/docs/about_efficiency_vermont/initiatives/2009 Usage and Savings.xlsx']PremiseFINAL!C22</f>
        <v>571</v>
      </c>
      <c r="G23" s="30" t="n">
        <f aca="false">C23/F23</f>
        <v>7123.27845884413</v>
      </c>
      <c r="H23" s="30" t="n">
        <f aca="false">E23/F23</f>
        <v>28.5576182136602</v>
      </c>
      <c r="I23" s="31" t="n">
        <f aca="false">H23/G23</f>
        <v>0.00400905543404717</v>
      </c>
      <c r="J23" s="32" t="n">
        <f aca="false">['http://www.efficiencyvermont.com/docs/about_efficiency_vermont/initiatives/2009 Usage and Savings.xlsx']SavingsFINAL!B21</f>
        <v>504.9</v>
      </c>
      <c r="K23" s="30" t="n">
        <f aca="false">['http://www.efficiencyvermont.com/docs/about_efficiency_vermont/initiatives/2009 Usage and Savings.xlsx']SavingsFINAL!C21</f>
        <v>48.889</v>
      </c>
    </row>
    <row collapsed="false" customFormat="false" customHeight="false" hidden="false" ht="12.75" outlineLevel="0" r="24">
      <c r="A24" s="28" t="s">
        <v>34</v>
      </c>
      <c r="B24" s="29" t="n">
        <v>9045265</v>
      </c>
      <c r="C24" s="29" t="n">
        <v>8063627</v>
      </c>
      <c r="D24" s="29" t="n">
        <f aca="false">['http://www.efficiencyvermont.com/docs/about_efficiency_vermont/initiatives/2009 Usage and Savings.xlsx']SavingsFINAL!D22</f>
        <v>87549.7</v>
      </c>
      <c r="E24" s="29" t="n">
        <f aca="false">['http://www.efficiencyvermont.com/docs/about_efficiency_vermont/initiatives/2009 Usage and Savings.xlsx']SavingsFINAL!E22</f>
        <v>273144.7</v>
      </c>
      <c r="F24" s="30" t="n">
        <f aca="false">['http://www.efficiencyvermont.com/docs/about_efficiency_vermont/initiatives/2009 Usage and Savings.xlsx']PremiseFINAL!C23</f>
        <v>1222</v>
      </c>
      <c r="G24" s="30" t="n">
        <f aca="false">C24/F24</f>
        <v>6598.71276595745</v>
      </c>
      <c r="H24" s="30" t="n">
        <f aca="false">E24/F24</f>
        <v>223.522667757774</v>
      </c>
      <c r="I24" s="31" t="n">
        <f aca="false">H24/G24</f>
        <v>0.0338736774406852</v>
      </c>
      <c r="J24" s="32" t="n">
        <f aca="false">['http://www.efficiencyvermont.com/docs/about_efficiency_vermont/initiatives/2009 Usage and Savings.xlsx']SavingsFINAL!B22</f>
        <v>-47.4056</v>
      </c>
      <c r="K24" s="30" t="n">
        <f aca="false">['http://www.efficiencyvermont.com/docs/about_efficiency_vermont/initiatives/2009 Usage and Savings.xlsx']SavingsFINAL!C22</f>
        <v>-55.378</v>
      </c>
    </row>
    <row collapsed="false" customFormat="false" customHeight="false" hidden="false" ht="12.75" outlineLevel="0" r="25">
      <c r="A25" s="28" t="s">
        <v>35</v>
      </c>
      <c r="B25" s="29" t="n">
        <v>415502</v>
      </c>
      <c r="C25" s="29" t="n">
        <v>1133901</v>
      </c>
      <c r="D25" s="29" t="n">
        <f aca="false">['http://www.efficiencyvermont.com/docs/about_efficiency_vermont/initiatives/2009 Usage and Savings.xlsx']SavingsFINAL!D23</f>
        <v>47.3</v>
      </c>
      <c r="E25" s="29" t="n">
        <f aca="false">['http://www.efficiencyvermont.com/docs/about_efficiency_vermont/initiatives/2009 Usage and Savings.xlsx']SavingsFINAL!E23</f>
        <v>37627.5</v>
      </c>
      <c r="F25" s="30" t="n">
        <f aca="false">['http://www.efficiencyvermont.com/docs/about_efficiency_vermont/initiatives/2009 Usage and Savings.xlsx']PremiseFINAL!C24</f>
        <v>182</v>
      </c>
      <c r="G25" s="30" t="n">
        <f aca="false">C25/F25</f>
        <v>6230.22527472528</v>
      </c>
      <c r="H25" s="30" t="n">
        <f aca="false">E25/F25</f>
        <v>206.744505494505</v>
      </c>
      <c r="I25" s="31" t="n">
        <f aca="false">H25/G25</f>
        <v>0.0331841139570386</v>
      </c>
      <c r="J25" s="32" t="n">
        <f aca="false">['http://www.efficiencyvermont.com/docs/about_efficiency_vermont/initiatives/2009 Usage and Savings.xlsx']SavingsFINAL!B23</f>
        <v>0</v>
      </c>
      <c r="K25" s="30" t="n">
        <f aca="false">['http://www.efficiencyvermont.com/docs/about_efficiency_vermont/initiatives/2009 Usage and Savings.xlsx']SavingsFINAL!C23</f>
        <v>-10.213</v>
      </c>
    </row>
    <row collapsed="false" customFormat="false" customHeight="false" hidden="false" ht="12.75" outlineLevel="0" r="26">
      <c r="A26" s="28" t="s">
        <v>36</v>
      </c>
      <c r="B26" s="29" t="n">
        <v>12171904</v>
      </c>
      <c r="C26" s="29" t="n">
        <v>17506258</v>
      </c>
      <c r="D26" s="29" t="n">
        <f aca="false">['http://www.efficiencyvermont.com/docs/about_efficiency_vermont/initiatives/2009 Usage and Savings.xlsx']SavingsFINAL!D24</f>
        <v>25876.4</v>
      </c>
      <c r="E26" s="29" t="n">
        <f aca="false">['http://www.efficiencyvermont.com/docs/about_efficiency_vermont/initiatives/2009 Usage and Savings.xlsx']SavingsFINAL!E24</f>
        <v>256451.1</v>
      </c>
      <c r="F26" s="30" t="n">
        <f aca="false">['http://www.efficiencyvermont.com/docs/about_efficiency_vermont/initiatives/2009 Usage and Savings.xlsx']PremiseFINAL!C25</f>
        <v>2284</v>
      </c>
      <c r="G26" s="30" t="n">
        <f aca="false">C26/F26</f>
        <v>7664.73642732049</v>
      </c>
      <c r="H26" s="30" t="n">
        <f aca="false">E26/F26</f>
        <v>112.281567425569</v>
      </c>
      <c r="I26" s="31" t="n">
        <f aca="false">H26/G26</f>
        <v>0.0146491100496748</v>
      </c>
      <c r="J26" s="32" t="n">
        <f aca="false">['http://www.efficiencyvermont.com/docs/about_efficiency_vermont/initiatives/2009 Usage and Savings.xlsx']SavingsFINAL!B24</f>
        <v>44.6221</v>
      </c>
      <c r="K26" s="30" t="n">
        <f aca="false">['http://www.efficiencyvermont.com/docs/about_efficiency_vermont/initiatives/2009 Usage and Savings.xlsx']SavingsFINAL!C24</f>
        <v>29.438</v>
      </c>
    </row>
    <row collapsed="false" customFormat="false" customHeight="false" hidden="false" ht="12.75" outlineLevel="0" r="27">
      <c r="A27" s="28" t="s">
        <v>37</v>
      </c>
      <c r="B27" s="29" t="n">
        <v>128907042</v>
      </c>
      <c r="C27" s="29" t="n">
        <v>38740891</v>
      </c>
      <c r="D27" s="29" t="n">
        <f aca="false">['http://www.efficiencyvermont.com/docs/about_efficiency_vermont/initiatives/2009 Usage and Savings.xlsx']SavingsFINAL!D25</f>
        <v>1198668.8</v>
      </c>
      <c r="E27" s="29" t="n">
        <f aca="false">['http://www.efficiencyvermont.com/docs/about_efficiency_vermont/initiatives/2009 Usage and Savings.xlsx']SavingsFINAL!E25</f>
        <v>1210269.9</v>
      </c>
      <c r="F27" s="30" t="n">
        <f aca="false">['http://www.efficiencyvermont.com/docs/about_efficiency_vermont/initiatives/2009 Usage and Savings.xlsx']PremiseFINAL!C26</f>
        <v>6254</v>
      </c>
      <c r="G27" s="30" t="n">
        <f aca="false">C27/F27</f>
        <v>6194.57803006076</v>
      </c>
      <c r="H27" s="30" t="n">
        <f aca="false">E27/F27</f>
        <v>193.519331627758</v>
      </c>
      <c r="I27" s="31" t="n">
        <f aca="false">H27/G27</f>
        <v>0.0312401152570291</v>
      </c>
      <c r="J27" s="32" t="n">
        <f aca="false">['http://www.efficiencyvermont.com/docs/about_efficiency_vermont/initiatives/2009 Usage and Savings.xlsx']SavingsFINAL!B25</f>
        <v>-106.005</v>
      </c>
      <c r="K27" s="30" t="n">
        <f aca="false">['http://www.efficiencyvermont.com/docs/about_efficiency_vermont/initiatives/2009 Usage and Savings.xlsx']SavingsFINAL!C25</f>
        <v>1281.7901</v>
      </c>
    </row>
    <row collapsed="false" customFormat="false" customHeight="false" hidden="false" ht="12.75" outlineLevel="0" r="28">
      <c r="A28" s="28" t="s">
        <v>38</v>
      </c>
      <c r="B28" s="29" t="n">
        <v>3541826</v>
      </c>
      <c r="C28" s="29" t="n">
        <v>3986400</v>
      </c>
      <c r="D28" s="29" t="n">
        <f aca="false">['http://www.efficiencyvermont.com/docs/about_efficiency_vermont/initiatives/2009 Usage and Savings.xlsx']SavingsFINAL!D26</f>
        <v>44977</v>
      </c>
      <c r="E28" s="29" t="n">
        <f aca="false">['http://www.efficiencyvermont.com/docs/about_efficiency_vermont/initiatives/2009 Usage and Savings.xlsx']SavingsFINAL!E26</f>
        <v>12829.5</v>
      </c>
      <c r="F28" s="30" t="n">
        <f aca="false">['http://www.efficiencyvermont.com/docs/about_efficiency_vermont/initiatives/2009 Usage and Savings.xlsx']PremiseFINAL!C27</f>
        <v>573</v>
      </c>
      <c r="G28" s="30" t="n">
        <f aca="false">C28/F28</f>
        <v>6957.06806282723</v>
      </c>
      <c r="H28" s="30" t="n">
        <f aca="false">E28/F28</f>
        <v>22.3900523560209</v>
      </c>
      <c r="I28" s="31" t="n">
        <f aca="false">H28/G28</f>
        <v>0.00321831727874774</v>
      </c>
      <c r="J28" s="32" t="n">
        <f aca="false">['http://www.efficiencyvermont.com/docs/about_efficiency_vermont/initiatives/2009 Usage and Savings.xlsx']SavingsFINAL!B26</f>
        <v>0.69</v>
      </c>
      <c r="K28" s="30" t="n">
        <f aca="false">['http://www.efficiencyvermont.com/docs/about_efficiency_vermont/initiatives/2009 Usage and Savings.xlsx']SavingsFINAL!C26</f>
        <v>0.571</v>
      </c>
    </row>
    <row collapsed="false" customFormat="false" customHeight="false" hidden="false" ht="12.75" outlineLevel="0" r="29">
      <c r="A29" s="28" t="s">
        <v>39</v>
      </c>
      <c r="B29" s="29" t="n">
        <v>1517430</v>
      </c>
      <c r="C29" s="29" t="n">
        <v>5709005</v>
      </c>
      <c r="D29" s="29" t="n">
        <f aca="false">['http://www.efficiencyvermont.com/docs/about_efficiency_vermont/initiatives/2009 Usage and Savings.xlsx']SavingsFINAL!D27</f>
        <v>11202.6</v>
      </c>
      <c r="E29" s="29" t="n">
        <f aca="false">['http://www.efficiencyvermont.com/docs/about_efficiency_vermont/initiatives/2009 Usage and Savings.xlsx']SavingsFINAL!E27</f>
        <v>64156.3</v>
      </c>
      <c r="F29" s="30" t="n">
        <f aca="false">['http://www.efficiencyvermont.com/docs/about_efficiency_vermont/initiatives/2009 Usage and Savings.xlsx']PremiseFINAL!C28</f>
        <v>551</v>
      </c>
      <c r="G29" s="30" t="n">
        <f aca="false">C29/F29</f>
        <v>10361.1705989111</v>
      </c>
      <c r="H29" s="30" t="n">
        <f aca="false">E29/F29</f>
        <v>116.43611615245</v>
      </c>
      <c r="I29" s="31" t="n">
        <f aca="false">H29/G29</f>
        <v>0.0112377375742358</v>
      </c>
      <c r="J29" s="32" t="n">
        <f aca="false">['http://www.efficiencyvermont.com/docs/about_efficiency_vermont/initiatives/2009 Usage and Savings.xlsx']SavingsFINAL!B27</f>
        <v>171.1464</v>
      </c>
      <c r="K29" s="30" t="n">
        <f aca="false">['http://www.efficiencyvermont.com/docs/about_efficiency_vermont/initiatives/2009 Usage and Savings.xlsx']SavingsFINAL!C27</f>
        <v>117.158</v>
      </c>
    </row>
    <row collapsed="false" customFormat="false" customHeight="false" hidden="false" ht="12.75" outlineLevel="0" r="30">
      <c r="A30" s="28" t="s">
        <v>40</v>
      </c>
      <c r="B30" s="29" t="n">
        <v>9224390</v>
      </c>
      <c r="C30" s="29" t="n">
        <v>14636732</v>
      </c>
      <c r="D30" s="29" t="n">
        <f aca="false">['http://www.efficiencyvermont.com/docs/about_efficiency_vermont/initiatives/2009 Usage and Savings.xlsx']SavingsFINAL!D28</f>
        <v>79162.5</v>
      </c>
      <c r="E30" s="29" t="n">
        <f aca="false">['http://www.efficiencyvermont.com/docs/about_efficiency_vermont/initiatives/2009 Usage and Savings.xlsx']SavingsFINAL!E28</f>
        <v>301881.4</v>
      </c>
      <c r="F30" s="30" t="n">
        <f aca="false">['http://www.efficiencyvermont.com/docs/about_efficiency_vermont/initiatives/2009 Usage and Savings.xlsx']PremiseFINAL!C29</f>
        <v>2067</v>
      </c>
      <c r="G30" s="30" t="n">
        <f aca="false">C30/F30</f>
        <v>7081.14755684567</v>
      </c>
      <c r="H30" s="30" t="n">
        <f aca="false">E30/F30</f>
        <v>146.0480890179</v>
      </c>
      <c r="I30" s="31" t="n">
        <f aca="false">H30/G30</f>
        <v>0.0206249181852889</v>
      </c>
      <c r="J30" s="32" t="n">
        <f aca="false">['http://www.efficiencyvermont.com/docs/about_efficiency_vermont/initiatives/2009 Usage and Savings.xlsx']SavingsFINAL!B28</f>
        <v>-65.6485</v>
      </c>
      <c r="K30" s="30" t="n">
        <f aca="false">['http://www.efficiencyvermont.com/docs/about_efficiency_vermont/initiatives/2009 Usage and Savings.xlsx']SavingsFINAL!C28</f>
        <v>248.134</v>
      </c>
    </row>
    <row collapsed="false" customFormat="false" customHeight="false" hidden="false" ht="12.75" outlineLevel="0" r="31">
      <c r="A31" s="28" t="s">
        <v>41</v>
      </c>
      <c r="B31" s="29" t="n">
        <v>554950</v>
      </c>
      <c r="C31" s="29" t="n">
        <v>4210646</v>
      </c>
      <c r="D31" s="29" t="n">
        <f aca="false">['http://www.efficiencyvermont.com/docs/about_efficiency_vermont/initiatives/2009 Usage and Savings.xlsx']SavingsFINAL!D29</f>
        <v>2217.4</v>
      </c>
      <c r="E31" s="29" t="n">
        <f aca="false">['http://www.efficiencyvermont.com/docs/about_efficiency_vermont/initiatives/2009 Usage and Savings.xlsx']SavingsFINAL!E29</f>
        <v>49903.5</v>
      </c>
      <c r="F31" s="30" t="n">
        <f aca="false">['http://www.efficiencyvermont.com/docs/about_efficiency_vermont/initiatives/2009 Usage and Savings.xlsx']PremiseFINAL!C30</f>
        <v>568</v>
      </c>
      <c r="G31" s="30" t="n">
        <f aca="false">C31/F31</f>
        <v>7413.10915492958</v>
      </c>
      <c r="H31" s="30" t="n">
        <f aca="false">E31/F31</f>
        <v>87.8582746478873</v>
      </c>
      <c r="I31" s="31" t="n">
        <f aca="false">H31/G31</f>
        <v>0.0118517443641665</v>
      </c>
      <c r="J31" s="32" t="n">
        <f aca="false">['http://www.efficiencyvermont.com/docs/about_efficiency_vermont/initiatives/2009 Usage and Savings.xlsx']SavingsFINAL!B29</f>
        <v>-1.65</v>
      </c>
      <c r="K31" s="30" t="n">
        <f aca="false">['http://www.efficiencyvermont.com/docs/about_efficiency_vermont/initiatives/2009 Usage and Savings.xlsx']SavingsFINAL!C29</f>
        <v>127.552</v>
      </c>
    </row>
    <row collapsed="false" customFormat="false" customHeight="false" hidden="false" ht="12.75" outlineLevel="0" r="32">
      <c r="A32" s="28" t="s">
        <v>42</v>
      </c>
      <c r="B32" s="29" t="n">
        <v>55766</v>
      </c>
      <c r="C32" s="29" t="n">
        <v>839343</v>
      </c>
      <c r="D32" s="29" t="n">
        <f aca="false">['http://www.efficiencyvermont.com/docs/about_efficiency_vermont/initiatives/2009 Usage and Savings.xlsx']SavingsFINAL!D30</f>
        <v>40.6</v>
      </c>
      <c r="E32" s="29" t="n">
        <f aca="false">['http://www.efficiencyvermont.com/docs/about_efficiency_vermont/initiatives/2009 Usage and Savings.xlsx']SavingsFINAL!E30</f>
        <v>1462.8</v>
      </c>
      <c r="F32" s="30" t="n">
        <f aca="false">['http://www.efficiencyvermont.com/docs/about_efficiency_vermont/initiatives/2009 Usage and Savings.xlsx']PremiseFINAL!C31</f>
        <v>160</v>
      </c>
      <c r="G32" s="30" t="n">
        <f aca="false">C32/F32</f>
        <v>5245.89375</v>
      </c>
      <c r="H32" s="30" t="n">
        <f aca="false">E32/F32</f>
        <v>9.1425</v>
      </c>
      <c r="I32" s="31" t="n">
        <f aca="false">H32/G32</f>
        <v>0.00174279168349531</v>
      </c>
      <c r="J32" s="32" t="n">
        <f aca="false">['http://www.efficiencyvermont.com/docs/about_efficiency_vermont/initiatives/2009 Usage and Savings.xlsx']SavingsFINAL!B30</f>
        <v>0</v>
      </c>
      <c r="K32" s="30" t="n">
        <f aca="false">['http://www.efficiencyvermont.com/docs/about_efficiency_vermont/initiatives/2009 Usage and Savings.xlsx']SavingsFINAL!C30</f>
        <v>0.69</v>
      </c>
    </row>
    <row collapsed="false" customFormat="false" customHeight="false" hidden="false" ht="12.75" outlineLevel="0" r="33">
      <c r="A33" s="28" t="s">
        <v>43</v>
      </c>
      <c r="B33" s="29" t="n">
        <v>641286</v>
      </c>
      <c r="C33" s="29" t="n">
        <v>2186314</v>
      </c>
      <c r="D33" s="29" t="n">
        <f aca="false">['http://www.efficiencyvermont.com/docs/about_efficiency_vermont/initiatives/2009 Usage and Savings.xlsx']SavingsFINAL!D31</f>
        <v>94.6</v>
      </c>
      <c r="E33" s="29" t="n">
        <f aca="false">['http://www.efficiencyvermont.com/docs/about_efficiency_vermont/initiatives/2009 Usage and Savings.xlsx']SavingsFINAL!E31</f>
        <v>7117.5</v>
      </c>
      <c r="F33" s="30" t="n">
        <f aca="false">['http://www.efficiencyvermont.com/docs/about_efficiency_vermont/initiatives/2009 Usage and Savings.xlsx']PremiseFINAL!C32</f>
        <v>348</v>
      </c>
      <c r="G33" s="30" t="n">
        <f aca="false">C33/F33</f>
        <v>6282.51149425287</v>
      </c>
      <c r="H33" s="30" t="n">
        <f aca="false">E33/F33</f>
        <v>20.4525862068966</v>
      </c>
      <c r="I33" s="31" t="n">
        <f aca="false">H33/G33</f>
        <v>0.00325547931358442</v>
      </c>
      <c r="J33" s="32" t="n">
        <f aca="false">['http://www.efficiencyvermont.com/docs/about_efficiency_vermont/initiatives/2009 Usage and Savings.xlsx']SavingsFINAL!B31</f>
        <v>0</v>
      </c>
      <c r="K33" s="30" t="n">
        <f aca="false">['http://www.efficiencyvermont.com/docs/about_efficiency_vermont/initiatives/2009 Usage and Savings.xlsx']SavingsFINAL!C31</f>
        <v>63.825</v>
      </c>
    </row>
    <row collapsed="false" customFormat="false" customHeight="false" hidden="false" ht="12.75" outlineLevel="0" r="34">
      <c r="A34" s="28" t="s">
        <v>44</v>
      </c>
      <c r="B34" s="29" t="n">
        <v>259545</v>
      </c>
      <c r="C34" s="29" t="n">
        <v>274305</v>
      </c>
      <c r="D34" s="29" t="n">
        <f aca="false">['http://www.efficiencyvermont.com/docs/about_efficiency_vermont/initiatives/2009 Usage and Savings.xlsx']SavingsFINAL!D32</f>
        <v>175.9</v>
      </c>
      <c r="E34" s="29" t="n">
        <f aca="false">['http://www.efficiencyvermont.com/docs/about_efficiency_vermont/initiatives/2009 Usage and Savings.xlsx']SavingsFINAL!E32</f>
        <v>777.9</v>
      </c>
      <c r="F34" s="30" t="n">
        <f aca="false">['http://www.efficiencyvermont.com/docs/about_efficiency_vermont/initiatives/2009 Usage and Savings.xlsx']PremiseFINAL!C33</f>
        <v>48</v>
      </c>
      <c r="G34" s="30" t="n">
        <f aca="false">C34/F34</f>
        <v>5714.6875</v>
      </c>
      <c r="H34" s="30" t="n">
        <f aca="false">E34/F34</f>
        <v>16.20625</v>
      </c>
      <c r="I34" s="31" t="n">
        <f aca="false">H34/G34</f>
        <v>0.00283589435117843</v>
      </c>
      <c r="J34" s="32" t="n">
        <f aca="false">['http://www.efficiencyvermont.com/docs/about_efficiency_vermont/initiatives/2009 Usage and Savings.xlsx']SavingsFINAL!B32</f>
        <v>0</v>
      </c>
      <c r="K34" s="30" t="n">
        <f aca="false">['http://www.efficiencyvermont.com/docs/about_efficiency_vermont/initiatives/2009 Usage and Savings.xlsx']SavingsFINAL!C32</f>
        <v>0.345</v>
      </c>
    </row>
    <row collapsed="false" customFormat="false" customHeight="false" hidden="false" ht="12.75" outlineLevel="0" r="35">
      <c r="A35" s="28" t="s">
        <v>45</v>
      </c>
      <c r="B35" s="29" t="n">
        <v>0</v>
      </c>
      <c r="C35" s="29" t="n">
        <v>14937</v>
      </c>
      <c r="D35" s="29" t="n">
        <f aca="false">['http://www.efficiencyvermont.com/docs/about_efficiency_vermont/initiatives/2009 Usage and Savings.xlsx']SavingsFINAL!D33</f>
        <v>0</v>
      </c>
      <c r="E35" s="29" t="n">
        <f aca="false">['http://www.efficiencyvermont.com/docs/about_efficiency_vermont/initiatives/2009 Usage and Savings.xlsx']SavingsFINAL!E33</f>
        <v>401.1</v>
      </c>
      <c r="F35" s="30" t="n">
        <f aca="false">['http://www.efficiencyvermont.com/docs/about_efficiency_vermont/initiatives/2009 Usage and Savings.xlsx']PremiseFINAL!C34</f>
        <v>5</v>
      </c>
      <c r="G35" s="30" t="n">
        <f aca="false">C35/F35</f>
        <v>2987.4</v>
      </c>
      <c r="H35" s="30" t="n">
        <f aca="false">E35/F35</f>
        <v>80.22</v>
      </c>
      <c r="I35" s="31" t="n">
        <f aca="false">H35/G35</f>
        <v>0.0268527816830689</v>
      </c>
      <c r="J35" s="32" t="n">
        <f aca="false">['http://www.efficiencyvermont.com/docs/about_efficiency_vermont/initiatives/2009 Usage and Savings.xlsx']SavingsFINAL!B33</f>
        <v>0</v>
      </c>
      <c r="K35" s="30" t="n">
        <f aca="false">['http://www.efficiencyvermont.com/docs/about_efficiency_vermont/initiatives/2009 Usage and Savings.xlsx']SavingsFINAL!C33</f>
        <v>0.345</v>
      </c>
    </row>
    <row collapsed="false" customFormat="false" customHeight="false" hidden="false" ht="12.75" outlineLevel="0" r="36">
      <c r="A36" s="28" t="s">
        <v>46</v>
      </c>
      <c r="B36" s="29" t="n">
        <v>1980679</v>
      </c>
      <c r="C36" s="29" t="n">
        <v>7809729</v>
      </c>
      <c r="D36" s="29" t="n">
        <f aca="false">['http://www.efficiencyvermont.com/docs/about_efficiency_vermont/initiatives/2009 Usage and Savings.xlsx']SavingsFINAL!D34</f>
        <v>0</v>
      </c>
      <c r="E36" s="29" t="n">
        <f aca="false">['http://www.efficiencyvermont.com/docs/about_efficiency_vermont/initiatives/2009 Usage and Savings.xlsx']SavingsFINAL!E34</f>
        <v>94591.8</v>
      </c>
      <c r="F36" s="30" t="n">
        <f aca="false">['http://www.efficiencyvermont.com/docs/about_efficiency_vermont/initiatives/2009 Usage and Savings.xlsx']PremiseFINAL!C35</f>
        <v>1362</v>
      </c>
      <c r="G36" s="30" t="n">
        <f aca="false">C36/F36</f>
        <v>5734.0154185022</v>
      </c>
      <c r="H36" s="30" t="n">
        <f aca="false">E36/F36</f>
        <v>69.4506607929515</v>
      </c>
      <c r="I36" s="31" t="n">
        <f aca="false">H36/G36</f>
        <v>0.0121120463975126</v>
      </c>
      <c r="J36" s="32" t="n">
        <f aca="false">['http://www.efficiencyvermont.com/docs/about_efficiency_vermont/initiatives/2009 Usage and Savings.xlsx']SavingsFINAL!B34</f>
        <v>0</v>
      </c>
      <c r="K36" s="30" t="n">
        <f aca="false">['http://www.efficiencyvermont.com/docs/about_efficiency_vermont/initiatives/2009 Usage and Savings.xlsx']SavingsFINAL!C34</f>
        <v>229.188</v>
      </c>
    </row>
    <row collapsed="false" customFormat="false" customHeight="false" hidden="false" ht="12.75" outlineLevel="0" r="37">
      <c r="A37" s="34" t="s">
        <v>47</v>
      </c>
      <c r="B37" s="35" t="n">
        <v>261050319</v>
      </c>
      <c r="C37" s="35" t="n">
        <v>85581711</v>
      </c>
      <c r="D37" s="35" t="n">
        <v>3683000</v>
      </c>
      <c r="E37" s="35" t="n">
        <v>1698000</v>
      </c>
      <c r="F37" s="36" t="n">
        <f aca="false">['http://www.efficiencyvermont.com/docs/about_efficiency_vermont/initiatives/2009 Usage and Savings.xlsx']PremiseFINAL!C36</f>
        <v>16101</v>
      </c>
      <c r="G37" s="36" t="n">
        <f aca="false">C37/F37</f>
        <v>5315.30408049189</v>
      </c>
      <c r="H37" s="36" t="n">
        <f aca="false">E37/F37</f>
        <v>105.459288242966</v>
      </c>
      <c r="I37" s="31" t="n">
        <f aca="false">H37/G37</f>
        <v>0.0198406876908549</v>
      </c>
      <c r="J37" s="37" t="n">
        <f aca="false">['http://www.efficiencyvermont.com/docs/about_efficiency_vermont/initiatives/2009 Usage and Savings.xlsx']SavingsFINAL!B35</f>
        <v>136.201</v>
      </c>
      <c r="K37" s="36" t="n">
        <v>57</v>
      </c>
    </row>
    <row collapsed="false" customFormat="false" customHeight="false" hidden="false" ht="12.75" outlineLevel="0" r="38">
      <c r="A38" s="28" t="s">
        <v>48</v>
      </c>
      <c r="B38" s="29" t="n">
        <v>12672743</v>
      </c>
      <c r="C38" s="29" t="n">
        <v>3536468</v>
      </c>
      <c r="D38" s="29" t="n">
        <f aca="false">['http://www.efficiencyvermont.com/docs/about_efficiency_vermont/initiatives/2009 Usage and Savings.xlsx']SavingsFINAL!D36</f>
        <v>408166.3</v>
      </c>
      <c r="E38" s="29" t="n">
        <f aca="false">['http://www.efficiencyvermont.com/docs/about_efficiency_vermont/initiatives/2009 Usage and Savings.xlsx']SavingsFINAL!E36</f>
        <v>36909.6</v>
      </c>
      <c r="F38" s="30" t="n">
        <f aca="false">['http://www.efficiencyvermont.com/docs/about_efficiency_vermont/initiatives/2009 Usage and Savings.xlsx']PremiseFINAL!C37</f>
        <v>481</v>
      </c>
      <c r="G38" s="30" t="n">
        <f aca="false">C38/F38</f>
        <v>7352.32432432432</v>
      </c>
      <c r="H38" s="30" t="n">
        <f aca="false">E38/F38</f>
        <v>76.7351351351351</v>
      </c>
      <c r="I38" s="31" t="n">
        <f aca="false">H38/G38</f>
        <v>0.0104368539458013</v>
      </c>
      <c r="J38" s="32" t="n">
        <f aca="false">['http://www.efficiencyvermont.com/docs/about_efficiency_vermont/initiatives/2009 Usage and Savings.xlsx']SavingsFINAL!B36</f>
        <v>-95.5998</v>
      </c>
      <c r="K38" s="30" t="n">
        <f aca="false">['http://www.efficiencyvermont.com/docs/about_efficiency_vermont/initiatives/2009 Usage and Savings.xlsx']SavingsFINAL!C36</f>
        <v>-2.256</v>
      </c>
    </row>
    <row collapsed="false" customFormat="false" customHeight="false" hidden="false" ht="12.75" outlineLevel="0" r="39">
      <c r="A39" s="28" t="s">
        <v>49</v>
      </c>
      <c r="B39" s="29" t="n">
        <v>373952</v>
      </c>
      <c r="C39" s="29" t="n">
        <v>3611446</v>
      </c>
      <c r="D39" s="29" t="n">
        <f aca="false">['http://www.efficiencyvermont.com/docs/about_efficiency_vermont/initiatives/2009 Usage and Savings.xlsx']SavingsFINAL!D37</f>
        <v>223.1</v>
      </c>
      <c r="E39" s="29" t="n">
        <f aca="false">['http://www.efficiencyvermont.com/docs/about_efficiency_vermont/initiatives/2009 Usage and Savings.xlsx']SavingsFINAL!E37</f>
        <v>85560</v>
      </c>
      <c r="F39" s="30" t="n">
        <f aca="false">['http://www.efficiencyvermont.com/docs/about_efficiency_vermont/initiatives/2009 Usage and Savings.xlsx']PremiseFINAL!C38</f>
        <v>600</v>
      </c>
      <c r="G39" s="30" t="n">
        <f aca="false">C39/F39</f>
        <v>6019.07666666667</v>
      </c>
      <c r="H39" s="30" t="n">
        <f aca="false">E39/F39</f>
        <v>142.6</v>
      </c>
      <c r="I39" s="31" t="n">
        <f aca="false">H39/G39</f>
        <v>0.0236913413629887</v>
      </c>
      <c r="J39" s="32" t="n">
        <f aca="false">['http://www.efficiencyvermont.com/docs/about_efficiency_vermont/initiatives/2009 Usage and Savings.xlsx']SavingsFINAL!B37</f>
        <v>0.345</v>
      </c>
      <c r="K39" s="30" t="n">
        <f aca="false">['http://www.efficiencyvermont.com/docs/about_efficiency_vermont/initiatives/2009 Usage and Savings.xlsx']SavingsFINAL!C37</f>
        <v>494.877</v>
      </c>
    </row>
    <row collapsed="false" customFormat="false" customHeight="false" hidden="false" ht="12.75" outlineLevel="0" r="40">
      <c r="A40" s="28" t="s">
        <v>50</v>
      </c>
      <c r="B40" s="29" t="n">
        <v>11880871</v>
      </c>
      <c r="C40" s="29" t="n">
        <v>14782358</v>
      </c>
      <c r="D40" s="29" t="n">
        <f aca="false">['http://www.efficiencyvermont.com/docs/about_efficiency_vermont/initiatives/2009 Usage and Savings.xlsx']SavingsFINAL!D38</f>
        <v>37096.2</v>
      </c>
      <c r="E40" s="29" t="n">
        <f aca="false">['http://www.efficiencyvermont.com/docs/about_efficiency_vermont/initiatives/2009 Usage and Savings.xlsx']SavingsFINAL!E38</f>
        <v>346828.9</v>
      </c>
      <c r="F40" s="30" t="n">
        <f aca="false">['http://www.efficiencyvermont.com/docs/about_efficiency_vermont/initiatives/2009 Usage and Savings.xlsx']PremiseFINAL!C39</f>
        <v>2089</v>
      </c>
      <c r="G40" s="30" t="n">
        <f aca="false">C40/F40</f>
        <v>7076.28434657731</v>
      </c>
      <c r="H40" s="30" t="n">
        <f aca="false">E40/F40</f>
        <v>166.026280516994</v>
      </c>
      <c r="I40" s="31" t="n">
        <f aca="false">H40/G40</f>
        <v>0.0234623528939023</v>
      </c>
      <c r="J40" s="32" t="n">
        <f aca="false">['http://www.efficiencyvermont.com/docs/about_efficiency_vermont/initiatives/2009 Usage and Savings.xlsx']SavingsFINAL!B38</f>
        <v>-4.404</v>
      </c>
      <c r="K40" s="30" t="n">
        <f aca="false">['http://www.efficiencyvermont.com/docs/about_efficiency_vermont/initiatives/2009 Usage and Savings.xlsx']SavingsFINAL!C38</f>
        <v>315.971</v>
      </c>
    </row>
    <row collapsed="false" customFormat="false" customHeight="false" hidden="false" ht="12.75" outlineLevel="0" r="41">
      <c r="A41" s="28" t="s">
        <v>51</v>
      </c>
      <c r="B41" s="29" t="n">
        <v>9006269</v>
      </c>
      <c r="C41" s="29" t="n">
        <v>3027129</v>
      </c>
      <c r="D41" s="29" t="n">
        <f aca="false">['http://www.efficiencyvermont.com/docs/about_efficiency_vermont/initiatives/2009 Usage and Savings.xlsx']SavingsFINAL!D39</f>
        <v>650.3</v>
      </c>
      <c r="E41" s="29" t="n">
        <f aca="false">['http://www.efficiencyvermont.com/docs/about_efficiency_vermont/initiatives/2009 Usage and Savings.xlsx']SavingsFINAL!E39</f>
        <v>14657.5</v>
      </c>
      <c r="F41" s="30" t="n">
        <f aca="false">['http://www.efficiencyvermont.com/docs/about_efficiency_vermont/initiatives/2009 Usage and Savings.xlsx']PremiseFINAL!C40</f>
        <v>545</v>
      </c>
      <c r="G41" s="30" t="n">
        <f aca="false">C41/F41</f>
        <v>5554.36513761468</v>
      </c>
      <c r="H41" s="30" t="n">
        <f aca="false">E41/F41</f>
        <v>26.894495412844</v>
      </c>
      <c r="I41" s="31" t="n">
        <f aca="false">H41/G41</f>
        <v>0.0048420467049802</v>
      </c>
      <c r="J41" s="32" t="n">
        <f aca="false">['http://www.efficiencyvermont.com/docs/about_efficiency_vermont/initiatives/2009 Usage and Savings.xlsx']SavingsFINAL!B39</f>
        <v>0</v>
      </c>
      <c r="K41" s="30" t="n">
        <f aca="false">['http://www.efficiencyvermont.com/docs/about_efficiency_vermont/initiatives/2009 Usage and Savings.xlsx']SavingsFINAL!C39</f>
        <v>-0.048</v>
      </c>
    </row>
    <row collapsed="false" customFormat="false" customHeight="false" hidden="false" ht="12.75" outlineLevel="0" r="42">
      <c r="A42" s="28" t="s">
        <v>52</v>
      </c>
      <c r="B42" s="29" t="n">
        <v>11243764</v>
      </c>
      <c r="C42" s="29" t="n">
        <v>12639181</v>
      </c>
      <c r="D42" s="29" t="n">
        <f aca="false">['http://www.efficiencyvermont.com/docs/about_efficiency_vermont/initiatives/2009 Usage and Savings.xlsx']SavingsFINAL!D40</f>
        <v>494658.1</v>
      </c>
      <c r="E42" s="29" t="n">
        <f aca="false">['http://www.efficiencyvermont.com/docs/about_efficiency_vermont/initiatives/2009 Usage and Savings.xlsx']SavingsFINAL!E40</f>
        <v>139871</v>
      </c>
      <c r="F42" s="30" t="n">
        <f aca="false">['http://www.efficiencyvermont.com/docs/about_efficiency_vermont/initiatives/2009 Usage and Savings.xlsx']PremiseFINAL!C41</f>
        <v>1844</v>
      </c>
      <c r="G42" s="30" t="n">
        <f aca="false">C42/F42</f>
        <v>6854.21963123644</v>
      </c>
      <c r="H42" s="30" t="n">
        <f aca="false">E42/F42</f>
        <v>75.8519522776573</v>
      </c>
      <c r="I42" s="31" t="n">
        <f aca="false">H42/G42</f>
        <v>0.0110664607145036</v>
      </c>
      <c r="J42" s="32" t="n">
        <f aca="false">['http://www.efficiencyvermont.com/docs/about_efficiency_vermont/initiatives/2009 Usage and Savings.xlsx']SavingsFINAL!B40</f>
        <v>1117.5764</v>
      </c>
      <c r="K42" s="30" t="n">
        <f aca="false">['http://www.efficiencyvermont.com/docs/about_efficiency_vermont/initiatives/2009 Usage and Savings.xlsx']SavingsFINAL!C40</f>
        <v>86.801</v>
      </c>
    </row>
    <row collapsed="false" customFormat="false" customHeight="false" hidden="false" ht="12.75" outlineLevel="0" r="43">
      <c r="A43" s="28" t="s">
        <v>53</v>
      </c>
      <c r="B43" s="29" t="n">
        <v>4580293</v>
      </c>
      <c r="C43" s="29" t="n">
        <v>3761458</v>
      </c>
      <c r="D43" s="29" t="n">
        <f aca="false">['http://www.efficiencyvermont.com/docs/about_efficiency_vermont/initiatives/2009 Usage and Savings.xlsx']SavingsFINAL!D41</f>
        <v>1473.1</v>
      </c>
      <c r="E43" s="29" t="n">
        <f aca="false">['http://www.efficiencyvermont.com/docs/about_efficiency_vermont/initiatives/2009 Usage and Savings.xlsx']SavingsFINAL!E41</f>
        <v>35787.8</v>
      </c>
      <c r="F43" s="30" t="n">
        <f aca="false">['http://www.efficiencyvermont.com/docs/about_efficiency_vermont/initiatives/2009 Usage and Savings.xlsx']PremiseFINAL!C42</f>
        <v>598</v>
      </c>
      <c r="G43" s="30" t="n">
        <f aca="false">C43/F43</f>
        <v>6290.0635451505</v>
      </c>
      <c r="H43" s="30" t="n">
        <f aca="false">E43/F43</f>
        <v>59.8458193979933</v>
      </c>
      <c r="I43" s="31" t="n">
        <f aca="false">H43/G43</f>
        <v>0.00951434257673487</v>
      </c>
      <c r="J43" s="32" t="n">
        <f aca="false">['http://www.efficiencyvermont.com/docs/about_efficiency_vermont/initiatives/2009 Usage and Savings.xlsx']SavingsFINAL!B41</f>
        <v>0.345</v>
      </c>
      <c r="K43" s="30" t="n">
        <f aca="false">['http://www.efficiencyvermont.com/docs/about_efficiency_vermont/initiatives/2009 Usage and Savings.xlsx']SavingsFINAL!C41</f>
        <v>19.995</v>
      </c>
    </row>
    <row collapsed="false" customFormat="false" customHeight="false" hidden="false" ht="12.75" outlineLevel="0" r="44">
      <c r="A44" s="28" t="s">
        <v>54</v>
      </c>
      <c r="B44" s="29" t="n">
        <v>1188859</v>
      </c>
      <c r="C44" s="29" t="n">
        <v>3395369</v>
      </c>
      <c r="D44" s="29" t="n">
        <f aca="false">['http://www.efficiencyvermont.com/docs/about_efficiency_vermont/initiatives/2009 Usage and Savings.xlsx']SavingsFINAL!D42</f>
        <v>5747.7</v>
      </c>
      <c r="E44" s="29" t="n">
        <f aca="false">['http://www.efficiencyvermont.com/docs/about_efficiency_vermont/initiatives/2009 Usage and Savings.xlsx']SavingsFINAL!E42</f>
        <v>40676.8</v>
      </c>
      <c r="F44" s="30" t="n">
        <f aca="false">['http://www.efficiencyvermont.com/docs/about_efficiency_vermont/initiatives/2009 Usage and Savings.xlsx']PremiseFINAL!C43</f>
        <v>589</v>
      </c>
      <c r="G44" s="30" t="n">
        <f aca="false">C44/F44</f>
        <v>5764.63327674024</v>
      </c>
      <c r="H44" s="30" t="n">
        <f aca="false">E44/F44</f>
        <v>69.0607809847199</v>
      </c>
      <c r="I44" s="31" t="n">
        <f aca="false">H44/G44</f>
        <v>0.0119800822826621</v>
      </c>
      <c r="J44" s="32" t="n">
        <f aca="false">['http://www.efficiencyvermont.com/docs/about_efficiency_vermont/initiatives/2009 Usage and Savings.xlsx']SavingsFINAL!B42</f>
        <v>0</v>
      </c>
      <c r="K44" s="30" t="n">
        <f aca="false">['http://www.efficiencyvermont.com/docs/about_efficiency_vermont/initiatives/2009 Usage and Savings.xlsx']SavingsFINAL!C42</f>
        <v>-6.418</v>
      </c>
    </row>
    <row collapsed="false" customFormat="false" customHeight="false" hidden="false" ht="12.75" outlineLevel="0" r="45">
      <c r="A45" s="28" t="s">
        <v>55</v>
      </c>
      <c r="B45" s="29" t="n">
        <v>3012041</v>
      </c>
      <c r="C45" s="29" t="n">
        <v>15324571</v>
      </c>
      <c r="D45" s="29" t="n">
        <f aca="false">['http://www.efficiencyvermont.com/docs/about_efficiency_vermont/initiatives/2009 Usage and Savings.xlsx']SavingsFINAL!D43</f>
        <v>20891.5</v>
      </c>
      <c r="E45" s="29" t="n">
        <f aca="false">['http://www.efficiencyvermont.com/docs/about_efficiency_vermont/initiatives/2009 Usage and Savings.xlsx']SavingsFINAL!E43</f>
        <v>369036.9</v>
      </c>
      <c r="F45" s="30" t="n">
        <f aca="false">['http://www.efficiencyvermont.com/docs/about_efficiency_vermont/initiatives/2009 Usage and Savings.xlsx']PremiseFINAL!C44</f>
        <v>1732</v>
      </c>
      <c r="G45" s="30" t="n">
        <f aca="false">C45/F45</f>
        <v>8847.90473441109</v>
      </c>
      <c r="H45" s="30" t="n">
        <f aca="false">E45/F45</f>
        <v>213.06980369515</v>
      </c>
      <c r="I45" s="31" t="n">
        <f aca="false">H45/G45</f>
        <v>0.0240813853777701</v>
      </c>
      <c r="J45" s="32" t="n">
        <f aca="false">['http://www.efficiencyvermont.com/docs/about_efficiency_vermont/initiatives/2009 Usage and Savings.xlsx']SavingsFINAL!B43</f>
        <v>-20.4125</v>
      </c>
      <c r="K45" s="30" t="n">
        <f aca="false">['http://www.efficiencyvermont.com/docs/about_efficiency_vermont/initiatives/2009 Usage and Savings.xlsx']SavingsFINAL!C43</f>
        <v>184.009</v>
      </c>
    </row>
    <row collapsed="false" customFormat="false" customHeight="false" hidden="false" ht="12.75" outlineLevel="0" r="46">
      <c r="A46" s="28" t="s">
        <v>56</v>
      </c>
      <c r="B46" s="29" t="n">
        <v>2050594</v>
      </c>
      <c r="C46" s="29" t="n">
        <v>3791243</v>
      </c>
      <c r="D46" s="29" t="n">
        <f aca="false">['http://www.efficiencyvermont.com/docs/about_efficiency_vermont/initiatives/2009 Usage and Savings.xlsx']SavingsFINAL!D44</f>
        <v>916.3</v>
      </c>
      <c r="E46" s="29" t="n">
        <f aca="false">['http://www.efficiencyvermont.com/docs/about_efficiency_vermont/initiatives/2009 Usage and Savings.xlsx']SavingsFINAL!E44</f>
        <v>46230.5</v>
      </c>
      <c r="F46" s="30" t="n">
        <f aca="false">['http://www.efficiencyvermont.com/docs/about_efficiency_vermont/initiatives/2009 Usage and Savings.xlsx']PremiseFINAL!C45</f>
        <v>607</v>
      </c>
      <c r="G46" s="30" t="n">
        <f aca="false">C46/F46</f>
        <v>6245.86985172982</v>
      </c>
      <c r="H46" s="30" t="n">
        <f aca="false">E46/F46</f>
        <v>76.162273476112</v>
      </c>
      <c r="I46" s="31" t="n">
        <f aca="false">H46/G46</f>
        <v>0.0121940218551013</v>
      </c>
      <c r="J46" s="32" t="n">
        <f aca="false">['http://www.efficiencyvermont.com/docs/about_efficiency_vermont/initiatives/2009 Usage and Savings.xlsx']SavingsFINAL!B44</f>
        <v>-0.44</v>
      </c>
      <c r="K46" s="30" t="n">
        <f aca="false">['http://www.efficiencyvermont.com/docs/about_efficiency_vermont/initiatives/2009 Usage and Savings.xlsx']SavingsFINAL!C44</f>
        <v>194.185</v>
      </c>
    </row>
    <row collapsed="false" customFormat="false" customHeight="false" hidden="false" ht="12.75" outlineLevel="0" r="47">
      <c r="A47" s="28" t="s">
        <v>57</v>
      </c>
      <c r="B47" s="29" t="n">
        <v>7210983</v>
      </c>
      <c r="C47" s="29" t="n">
        <v>14117481</v>
      </c>
      <c r="D47" s="29" t="n">
        <f aca="false">['http://www.efficiencyvermont.com/docs/about_efficiency_vermont/initiatives/2009 Usage and Savings.xlsx']SavingsFINAL!D45</f>
        <v>13280.8</v>
      </c>
      <c r="E47" s="29" t="n">
        <f aca="false">['http://www.efficiencyvermont.com/docs/about_efficiency_vermont/initiatives/2009 Usage and Savings.xlsx']SavingsFINAL!E45</f>
        <v>138962.1</v>
      </c>
      <c r="F47" s="30" t="n">
        <f aca="false">['http://www.efficiencyvermont.com/docs/about_efficiency_vermont/initiatives/2009 Usage and Savings.xlsx']PremiseFINAL!C46</f>
        <v>2001</v>
      </c>
      <c r="G47" s="30" t="n">
        <f aca="false">C47/F47</f>
        <v>7055.21289355322</v>
      </c>
      <c r="H47" s="30" t="n">
        <f aca="false">E47/F47</f>
        <v>69.4463268365817</v>
      </c>
      <c r="I47" s="31" t="n">
        <f aca="false">H47/G47</f>
        <v>0.00984326453139905</v>
      </c>
      <c r="J47" s="32" t="n">
        <f aca="false">['http://www.efficiencyvermont.com/docs/about_efficiency_vermont/initiatives/2009 Usage and Savings.xlsx']SavingsFINAL!B45</f>
        <v>-1.4225</v>
      </c>
      <c r="K47" s="30" t="n">
        <f aca="false">['http://www.efficiencyvermont.com/docs/about_efficiency_vermont/initiatives/2009 Usage and Savings.xlsx']SavingsFINAL!C45</f>
        <v>225.097</v>
      </c>
    </row>
    <row collapsed="false" customFormat="false" customHeight="false" hidden="false" ht="12.75" outlineLevel="0" r="48">
      <c r="A48" s="28" t="s">
        <v>58</v>
      </c>
      <c r="B48" s="29" t="n">
        <v>1171511</v>
      </c>
      <c r="C48" s="29" t="n">
        <v>4858739</v>
      </c>
      <c r="D48" s="29" t="n">
        <f aca="false">['http://www.efficiencyvermont.com/docs/about_efficiency_vermont/initiatives/2009 Usage and Savings.xlsx']SavingsFINAL!D46</f>
        <v>974.3</v>
      </c>
      <c r="E48" s="29" t="n">
        <f aca="false">['http://www.efficiencyvermont.com/docs/about_efficiency_vermont/initiatives/2009 Usage and Savings.xlsx']SavingsFINAL!E46</f>
        <v>39502.7</v>
      </c>
      <c r="F48" s="30" t="n">
        <f aca="false">['http://www.efficiencyvermont.com/docs/about_efficiency_vermont/initiatives/2009 Usage and Savings.xlsx']PremiseFINAL!C47</f>
        <v>642</v>
      </c>
      <c r="G48" s="30" t="n">
        <f aca="false">C48/F48</f>
        <v>7568.1292834891</v>
      </c>
      <c r="H48" s="30" t="n">
        <f aca="false">E48/F48</f>
        <v>61.5306853582555</v>
      </c>
      <c r="I48" s="31" t="n">
        <f aca="false">H48/G48</f>
        <v>0.00813023708414879</v>
      </c>
      <c r="J48" s="32" t="n">
        <f aca="false">['http://www.efficiencyvermont.com/docs/about_efficiency_vermont/initiatives/2009 Usage and Savings.xlsx']SavingsFINAL!B46</f>
        <v>-0.4485</v>
      </c>
      <c r="K48" s="30" t="n">
        <f aca="false">['http://www.efficiencyvermont.com/docs/about_efficiency_vermont/initiatives/2009 Usage and Savings.xlsx']SavingsFINAL!C46</f>
        <v>89.404</v>
      </c>
    </row>
    <row collapsed="false" customFormat="false" customHeight="false" hidden="false" ht="12.75" outlineLevel="0" r="49">
      <c r="A49" s="28" t="s">
        <v>59</v>
      </c>
      <c r="B49" s="29" t="n">
        <v>11832202</v>
      </c>
      <c r="C49" s="29" t="n">
        <v>9171225</v>
      </c>
      <c r="D49" s="29" t="n">
        <f aca="false">['http://www.efficiencyvermont.com/docs/about_efficiency_vermont/initiatives/2009 Usage and Savings.xlsx']SavingsFINAL!D47</f>
        <v>568629</v>
      </c>
      <c r="E49" s="29" t="n">
        <f aca="false">['http://www.efficiencyvermont.com/docs/about_efficiency_vermont/initiatives/2009 Usage and Savings.xlsx']SavingsFINAL!E47</f>
        <v>102021.8</v>
      </c>
      <c r="F49" s="30" t="n">
        <f aca="false">['http://www.efficiencyvermont.com/docs/about_efficiency_vermont/initiatives/2009 Usage and Savings.xlsx']PremiseFINAL!C48</f>
        <v>1139</v>
      </c>
      <c r="G49" s="30" t="n">
        <f aca="false">C49/F49</f>
        <v>8051.99736611062</v>
      </c>
      <c r="H49" s="30" t="n">
        <f aca="false">E49/F49</f>
        <v>89.5713784021071</v>
      </c>
      <c r="I49" s="31" t="n">
        <f aca="false">H49/G49</f>
        <v>0.0111241191880038</v>
      </c>
      <c r="J49" s="32" t="n">
        <f aca="false">['http://www.efficiencyvermont.com/docs/about_efficiency_vermont/initiatives/2009 Usage and Savings.xlsx']SavingsFINAL!B47</f>
        <v>-542.4456</v>
      </c>
      <c r="K49" s="30" t="n">
        <f aca="false">['http://www.efficiencyvermont.com/docs/about_efficiency_vermont/initiatives/2009 Usage and Savings.xlsx']SavingsFINAL!C47</f>
        <v>62.691</v>
      </c>
    </row>
    <row collapsed="false" customFormat="false" customHeight="false" hidden="false" ht="12.75" outlineLevel="0" r="50">
      <c r="A50" s="28" t="s">
        <v>60</v>
      </c>
      <c r="B50" s="29" t="n">
        <v>80126375</v>
      </c>
      <c r="C50" s="29" t="n">
        <v>48696069</v>
      </c>
      <c r="D50" s="29" t="n">
        <f aca="false">['http://www.efficiencyvermont.com/docs/about_efficiency_vermont/initiatives/2009 Usage and Savings.xlsx']SavingsFINAL!D48</f>
        <v>1212451.7</v>
      </c>
      <c r="E50" s="29" t="n">
        <f aca="false">['http://www.efficiencyvermont.com/docs/about_efficiency_vermont/initiatives/2009 Usage and Savings.xlsx']SavingsFINAL!E48</f>
        <v>2911173.7</v>
      </c>
      <c r="F50" s="30" t="n">
        <f aca="false">['http://www.efficiencyvermont.com/docs/about_efficiency_vermont/initiatives/2009 Usage and Savings.xlsx']PremiseFINAL!C49</f>
        <v>7051</v>
      </c>
      <c r="G50" s="30" t="n">
        <f aca="false">C50/F50</f>
        <v>6906.26421784144</v>
      </c>
      <c r="H50" s="30" t="n">
        <f aca="false">E50/F50</f>
        <v>412.873876045951</v>
      </c>
      <c r="I50" s="31" t="n">
        <f aca="false">H50/G50</f>
        <v>0.0597825196115933</v>
      </c>
      <c r="J50" s="32" t="n">
        <f aca="false">['http://www.efficiencyvermont.com/docs/about_efficiency_vermont/initiatives/2009 Usage and Savings.xlsx']SavingsFINAL!B48</f>
        <v>5427.9471</v>
      </c>
      <c r="K50" s="30" t="n">
        <f aca="false">['http://www.efficiencyvermont.com/docs/about_efficiency_vermont/initiatives/2009 Usage and Savings.xlsx']SavingsFINAL!C48</f>
        <v>807.7435</v>
      </c>
    </row>
    <row collapsed="false" customFormat="false" customHeight="false" hidden="false" ht="12.75" outlineLevel="0" r="51">
      <c r="A51" s="28" t="s">
        <v>61</v>
      </c>
      <c r="B51" s="29" t="n">
        <v>1060987</v>
      </c>
      <c r="C51" s="29" t="n">
        <v>5609366</v>
      </c>
      <c r="D51" s="29" t="n">
        <f aca="false">['http://www.efficiencyvermont.com/docs/about_efficiency_vermont/initiatives/2009 Usage and Savings.xlsx']SavingsFINAL!D49</f>
        <v>38060.7</v>
      </c>
      <c r="E51" s="29" t="n">
        <f aca="false">['http://www.efficiencyvermont.com/docs/about_efficiency_vermont/initiatives/2009 Usage and Savings.xlsx']SavingsFINAL!E49</f>
        <v>47312.5</v>
      </c>
      <c r="F51" s="30" t="n">
        <f aca="false">['http://www.efficiencyvermont.com/docs/about_efficiency_vermont/initiatives/2009 Usage and Savings.xlsx']PremiseFINAL!C50</f>
        <v>850</v>
      </c>
      <c r="G51" s="30" t="n">
        <f aca="false">C51/F51</f>
        <v>6599.25411764706</v>
      </c>
      <c r="H51" s="30" t="n">
        <f aca="false">E51/F51</f>
        <v>55.6617647058824</v>
      </c>
      <c r="I51" s="31" t="n">
        <f aca="false">H51/G51</f>
        <v>0.00843455392284975</v>
      </c>
      <c r="J51" s="32" t="n">
        <f aca="false">['http://www.efficiencyvermont.com/docs/about_efficiency_vermont/initiatives/2009 Usage and Savings.xlsx']SavingsFINAL!B49</f>
        <v>-35.1906</v>
      </c>
      <c r="K51" s="30" t="n">
        <f aca="false">['http://www.efficiencyvermont.com/docs/about_efficiency_vermont/initiatives/2009 Usage and Savings.xlsx']SavingsFINAL!C49</f>
        <v>-0.23</v>
      </c>
    </row>
    <row collapsed="false" customFormat="false" customHeight="false" hidden="false" ht="12.75" outlineLevel="0" r="52">
      <c r="A52" s="28" t="s">
        <v>62</v>
      </c>
      <c r="B52" s="29" t="n">
        <v>750321</v>
      </c>
      <c r="C52" s="29" t="n">
        <v>5160349</v>
      </c>
      <c r="D52" s="29" t="n">
        <f aca="false">['http://www.efficiencyvermont.com/docs/about_efficiency_vermont/initiatives/2009 Usage and Savings.xlsx']SavingsFINAL!D50</f>
        <v>5724.7</v>
      </c>
      <c r="E52" s="29" t="n">
        <f aca="false">['http://www.efficiencyvermont.com/docs/about_efficiency_vermont/initiatives/2009 Usage and Savings.xlsx']SavingsFINAL!E50</f>
        <v>76986.6</v>
      </c>
      <c r="F52" s="30" t="n">
        <f aca="false">['http://www.efficiencyvermont.com/docs/about_efficiency_vermont/initiatives/2009 Usage and Savings.xlsx']PremiseFINAL!C51</f>
        <v>806</v>
      </c>
      <c r="G52" s="30" t="n">
        <f aca="false">C52/F52</f>
        <v>6402.41811414392</v>
      </c>
      <c r="H52" s="30" t="n">
        <f aca="false">E52/F52</f>
        <v>95.5168734491315</v>
      </c>
      <c r="I52" s="31" t="n">
        <f aca="false">H52/G52</f>
        <v>0.0149188746730115</v>
      </c>
      <c r="J52" s="32" t="n">
        <f aca="false">['http://www.efficiencyvermont.com/docs/about_efficiency_vermont/initiatives/2009 Usage and Savings.xlsx']SavingsFINAL!B50</f>
        <v>-5.6452</v>
      </c>
      <c r="K52" s="30" t="n">
        <f aca="false">['http://www.efficiencyvermont.com/docs/about_efficiency_vermont/initiatives/2009 Usage and Savings.xlsx']SavingsFINAL!C50</f>
        <v>117.46</v>
      </c>
    </row>
    <row collapsed="false" customFormat="false" customHeight="false" hidden="false" ht="12.75" outlineLevel="0" r="53">
      <c r="A53" s="28" t="s">
        <v>63</v>
      </c>
      <c r="B53" s="29" t="n">
        <v>264130</v>
      </c>
      <c r="C53" s="29" t="n">
        <v>1423875</v>
      </c>
      <c r="D53" s="29" t="n">
        <f aca="false">['http://www.efficiencyvermont.com/docs/about_efficiency_vermont/initiatives/2009 Usage and Savings.xlsx']SavingsFINAL!D51</f>
        <v>710.8</v>
      </c>
      <c r="E53" s="29" t="n">
        <f aca="false">['http://www.efficiencyvermont.com/docs/about_efficiency_vermont/initiatives/2009 Usage and Savings.xlsx']SavingsFINAL!E51</f>
        <v>5967.5</v>
      </c>
      <c r="F53" s="30" t="n">
        <f aca="false">['http://www.efficiencyvermont.com/docs/about_efficiency_vermont/initiatives/2009 Usage and Savings.xlsx']PremiseFINAL!C52</f>
        <v>156</v>
      </c>
      <c r="G53" s="30" t="n">
        <f aca="false">C53/F53</f>
        <v>9127.40384615385</v>
      </c>
      <c r="H53" s="30" t="n">
        <f aca="false">E53/F53</f>
        <v>38.2532051282051</v>
      </c>
      <c r="I53" s="31" t="n">
        <f aca="false">H53/G53</f>
        <v>0.00419102800456501</v>
      </c>
      <c r="J53" s="32" t="n">
        <f aca="false">['http://www.efficiencyvermont.com/docs/about_efficiency_vermont/initiatives/2009 Usage and Savings.xlsx']SavingsFINAL!B51</f>
        <v>0.345</v>
      </c>
      <c r="K53" s="30" t="n">
        <f aca="false">['http://www.efficiencyvermont.com/docs/about_efficiency_vermont/initiatives/2009 Usage and Savings.xlsx']SavingsFINAL!C51</f>
        <v>83.68</v>
      </c>
    </row>
    <row collapsed="false" customFormat="false" customHeight="false" hidden="false" ht="12.75" outlineLevel="0" r="54">
      <c r="A54" s="28" t="s">
        <v>64</v>
      </c>
      <c r="B54" s="29" t="n">
        <v>2381393</v>
      </c>
      <c r="C54" s="29" t="n">
        <v>3358212</v>
      </c>
      <c r="D54" s="29" t="n">
        <f aca="false">['http://www.efficiencyvermont.com/docs/about_efficiency_vermont/initiatives/2009 Usage and Savings.xlsx']SavingsFINAL!D52</f>
        <v>13297.3</v>
      </c>
      <c r="E54" s="29" t="n">
        <f aca="false">['http://www.efficiencyvermont.com/docs/about_efficiency_vermont/initiatives/2009 Usage and Savings.xlsx']SavingsFINAL!E52</f>
        <v>28975.8</v>
      </c>
      <c r="F54" s="30" t="n">
        <f aca="false">['http://www.efficiencyvermont.com/docs/about_efficiency_vermont/initiatives/2009 Usage and Savings.xlsx']PremiseFINAL!C53</f>
        <v>474</v>
      </c>
      <c r="G54" s="30" t="n">
        <f aca="false">C54/F54</f>
        <v>7084.83544303798</v>
      </c>
      <c r="H54" s="30" t="n">
        <f aca="false">E54/F54</f>
        <v>61.1303797468355</v>
      </c>
      <c r="I54" s="31" t="n">
        <f aca="false">H54/G54</f>
        <v>0.0086283415103037</v>
      </c>
      <c r="J54" s="32" t="n">
        <f aca="false">['http://www.efficiencyvermont.com/docs/about_efficiency_vermont/initiatives/2009 Usage and Savings.xlsx']SavingsFINAL!B52</f>
        <v>0</v>
      </c>
      <c r="K54" s="30" t="n">
        <f aca="false">['http://www.efficiencyvermont.com/docs/about_efficiency_vermont/initiatives/2009 Usage and Savings.xlsx']SavingsFINAL!C52</f>
        <v>60.04</v>
      </c>
    </row>
    <row collapsed="false" customFormat="false" customHeight="false" hidden="false" ht="12.75" outlineLevel="0" r="55">
      <c r="A55" s="28" t="s">
        <v>65</v>
      </c>
      <c r="B55" s="29" t="n">
        <v>967830</v>
      </c>
      <c r="C55" s="29" t="n">
        <v>3715403</v>
      </c>
      <c r="D55" s="29" t="n">
        <f aca="false">['http://www.efficiencyvermont.com/docs/about_efficiency_vermont/initiatives/2009 Usage and Savings.xlsx']SavingsFINAL!D53</f>
        <v>5331.6</v>
      </c>
      <c r="E55" s="29" t="n">
        <f aca="false">['http://www.efficiencyvermont.com/docs/about_efficiency_vermont/initiatives/2009 Usage and Savings.xlsx']SavingsFINAL!E53</f>
        <v>73130.7</v>
      </c>
      <c r="F55" s="30" t="n">
        <f aca="false">['http://www.efficiencyvermont.com/docs/about_efficiency_vermont/initiatives/2009 Usage and Savings.xlsx']PremiseFINAL!C54</f>
        <v>552</v>
      </c>
      <c r="G55" s="30" t="n">
        <f aca="false">C55/F55</f>
        <v>6730.80253623188</v>
      </c>
      <c r="H55" s="30" t="n">
        <f aca="false">E55/F55</f>
        <v>132.483152173913</v>
      </c>
      <c r="I55" s="31" t="n">
        <f aca="false">H55/G55</f>
        <v>0.01968311378335</v>
      </c>
      <c r="J55" s="32" t="n">
        <f aca="false">['http://www.efficiencyvermont.com/docs/about_efficiency_vermont/initiatives/2009 Usage and Savings.xlsx']SavingsFINAL!B53</f>
        <v>-5.7303</v>
      </c>
      <c r="K55" s="30" t="n">
        <f aca="false">['http://www.efficiencyvermont.com/docs/about_efficiency_vermont/initiatives/2009 Usage and Savings.xlsx']SavingsFINAL!C53</f>
        <v>55.86</v>
      </c>
    </row>
    <row collapsed="false" customFormat="false" customHeight="false" hidden="false" ht="12.75" outlineLevel="0" r="56">
      <c r="A56" s="28" t="s">
        <v>66</v>
      </c>
      <c r="B56" s="29" t="n">
        <v>2968836</v>
      </c>
      <c r="C56" s="29" t="n">
        <v>5821360</v>
      </c>
      <c r="D56" s="29" t="n">
        <f aca="false">['http://www.efficiencyvermont.com/docs/about_efficiency_vermont/initiatives/2009 Usage and Savings.xlsx']SavingsFINAL!D54</f>
        <v>525.1</v>
      </c>
      <c r="E56" s="29" t="n">
        <f aca="false">['http://www.efficiencyvermont.com/docs/about_efficiency_vermont/initiatives/2009 Usage and Savings.xlsx']SavingsFINAL!E54</f>
        <v>30073.3</v>
      </c>
      <c r="F56" s="30" t="n">
        <f aca="false">['http://www.efficiencyvermont.com/docs/about_efficiency_vermont/initiatives/2009 Usage and Savings.xlsx']PremiseFINAL!C55</f>
        <v>758</v>
      </c>
      <c r="G56" s="30" t="n">
        <f aca="false">C56/F56</f>
        <v>7679.8944591029</v>
      </c>
      <c r="H56" s="30" t="n">
        <f aca="false">E56/F56</f>
        <v>39.6745382585752</v>
      </c>
      <c r="I56" s="31" t="n">
        <f aca="false">H56/G56</f>
        <v>0.00516602649552682</v>
      </c>
      <c r="J56" s="32" t="n">
        <f aca="false">['http://www.efficiencyvermont.com/docs/about_efficiency_vermont/initiatives/2009 Usage and Savings.xlsx']SavingsFINAL!B54</f>
        <v>-0.368</v>
      </c>
      <c r="K56" s="30" t="n">
        <f aca="false">['http://www.efficiencyvermont.com/docs/about_efficiency_vermont/initiatives/2009 Usage and Savings.xlsx']SavingsFINAL!C54</f>
        <v>110.536</v>
      </c>
    </row>
    <row collapsed="false" customFormat="false" customHeight="false" hidden="false" ht="12.75" outlineLevel="0" r="57">
      <c r="A57" s="28" t="s">
        <v>67</v>
      </c>
      <c r="B57" s="29" t="n">
        <v>3177495</v>
      </c>
      <c r="C57" s="29" t="n">
        <v>9181409</v>
      </c>
      <c r="D57" s="29" t="n">
        <f aca="false">['http://www.efficiencyvermont.com/docs/about_efficiency_vermont/initiatives/2009 Usage and Savings.xlsx']SavingsFINAL!D55</f>
        <v>20115</v>
      </c>
      <c r="E57" s="29" t="n">
        <f aca="false">['http://www.efficiencyvermont.com/docs/about_efficiency_vermont/initiatives/2009 Usage and Savings.xlsx']SavingsFINAL!E55</f>
        <v>127021.6</v>
      </c>
      <c r="F57" s="30" t="n">
        <f aca="false">['http://www.efficiencyvermont.com/docs/about_efficiency_vermont/initiatives/2009 Usage and Savings.xlsx']PremiseFINAL!C56</f>
        <v>1257</v>
      </c>
      <c r="G57" s="30" t="n">
        <f aca="false">C57/F57</f>
        <v>7304.22354813047</v>
      </c>
      <c r="H57" s="30" t="n">
        <f aca="false">E57/F57</f>
        <v>101.05139220366</v>
      </c>
      <c r="I57" s="31" t="n">
        <f aca="false">H57/G57</f>
        <v>0.0138346521759351</v>
      </c>
      <c r="J57" s="32" t="n">
        <f aca="false">['http://www.efficiencyvermont.com/docs/about_efficiency_vermont/initiatives/2009 Usage and Savings.xlsx']SavingsFINAL!B55</f>
        <v>-3.0965</v>
      </c>
      <c r="K57" s="30" t="n">
        <f aca="false">['http://www.efficiencyvermont.com/docs/about_efficiency_vermont/initiatives/2009 Usage and Savings.xlsx']SavingsFINAL!C55</f>
        <v>-16.0885</v>
      </c>
    </row>
    <row collapsed="false" customFormat="false" customHeight="false" hidden="false" ht="12.75" outlineLevel="0" r="58">
      <c r="A58" s="28" t="s">
        <v>68</v>
      </c>
      <c r="B58" s="29" t="n">
        <v>22123462</v>
      </c>
      <c r="C58" s="29" t="n">
        <v>14770740</v>
      </c>
      <c r="D58" s="29" t="n">
        <f aca="false">['http://www.efficiencyvermont.com/docs/about_efficiency_vermont/initiatives/2009 Usage and Savings.xlsx']SavingsFINAL!D56</f>
        <v>186359.6</v>
      </c>
      <c r="E58" s="29" t="n">
        <f aca="false">['http://www.efficiencyvermont.com/docs/about_efficiency_vermont/initiatives/2009 Usage and Savings.xlsx']SavingsFINAL!E56</f>
        <v>254376.6</v>
      </c>
      <c r="F58" s="30" t="n">
        <f aca="false">['http://www.efficiencyvermont.com/docs/about_efficiency_vermont/initiatives/2009 Usage and Savings.xlsx']PremiseFINAL!C57</f>
        <v>2384</v>
      </c>
      <c r="G58" s="30" t="n">
        <f aca="false">C58/F58</f>
        <v>6195.78020134228</v>
      </c>
      <c r="H58" s="30" t="n">
        <f aca="false">E58/F58</f>
        <v>106.701593959732</v>
      </c>
      <c r="I58" s="31" t="n">
        <f aca="false">H58/G58</f>
        <v>0.0172216557870493</v>
      </c>
      <c r="J58" s="32" t="n">
        <f aca="false">['http://www.efficiencyvermont.com/docs/about_efficiency_vermont/initiatives/2009 Usage and Savings.xlsx']SavingsFINAL!B56</f>
        <v>-64.5494</v>
      </c>
      <c r="K58" s="30" t="n">
        <f aca="false">['http://www.efficiencyvermont.com/docs/about_efficiency_vermont/initiatives/2009 Usage and Savings.xlsx']SavingsFINAL!C56</f>
        <v>51.131</v>
      </c>
    </row>
    <row collapsed="false" customFormat="false" customHeight="false" hidden="false" ht="12.75" outlineLevel="0" r="59">
      <c r="A59" s="28" t="s">
        <v>69</v>
      </c>
      <c r="B59" s="29" t="n">
        <v>3777493</v>
      </c>
      <c r="C59" s="29" t="n">
        <v>12668956</v>
      </c>
      <c r="D59" s="29" t="n">
        <f aca="false">['http://www.efficiencyvermont.com/docs/about_efficiency_vermont/initiatives/2009 Usage and Savings.xlsx']SavingsFINAL!D57</f>
        <v>368183.3</v>
      </c>
      <c r="E59" s="29" t="n">
        <f aca="false">['http://www.efficiencyvermont.com/docs/about_efficiency_vermont/initiatives/2009 Usage and Savings.xlsx']SavingsFINAL!E57</f>
        <v>157639.4</v>
      </c>
      <c r="F59" s="30" t="n">
        <f aca="false">['http://www.efficiencyvermont.com/docs/about_efficiency_vermont/initiatives/2009 Usage and Savings.xlsx']PremiseFINAL!C58</f>
        <v>1373</v>
      </c>
      <c r="G59" s="30" t="n">
        <f aca="false">C59/F59</f>
        <v>9227.20757465404</v>
      </c>
      <c r="H59" s="30" t="n">
        <f aca="false">E59/F59</f>
        <v>114.813838310269</v>
      </c>
      <c r="I59" s="31" t="n">
        <f aca="false">H59/G59</f>
        <v>0.0124429668869321</v>
      </c>
      <c r="J59" s="32" t="n">
        <f aca="false">['http://www.efficiencyvermont.com/docs/about_efficiency_vermont/initiatives/2009 Usage and Savings.xlsx']SavingsFINAL!B57</f>
        <v>36.0993</v>
      </c>
      <c r="K59" s="30" t="n">
        <f aca="false">['http://www.efficiencyvermont.com/docs/about_efficiency_vermont/initiatives/2009 Usage and Savings.xlsx']SavingsFINAL!C57</f>
        <v>1015.698</v>
      </c>
    </row>
    <row collapsed="false" customFormat="false" customHeight="false" hidden="false" ht="12.75" outlineLevel="0" r="60">
      <c r="A60" s="28" t="s">
        <v>70</v>
      </c>
      <c r="B60" s="29" t="n">
        <v>22765966</v>
      </c>
      <c r="C60" s="29" t="n">
        <v>19678619</v>
      </c>
      <c r="D60" s="29" t="n">
        <f aca="false">['http://www.efficiencyvermont.com/docs/about_efficiency_vermont/initiatives/2009 Usage and Savings.xlsx']SavingsFINAL!D58</f>
        <v>40083.3</v>
      </c>
      <c r="E60" s="29" t="n">
        <f aca="false">['http://www.efficiencyvermont.com/docs/about_efficiency_vermont/initiatives/2009 Usage and Savings.xlsx']SavingsFINAL!E58</f>
        <v>94294.2</v>
      </c>
      <c r="F60" s="30" t="n">
        <f aca="false">['http://www.efficiencyvermont.com/docs/about_efficiency_vermont/initiatives/2009 Usage and Savings.xlsx']PremiseFINAL!C59</f>
        <v>3088</v>
      </c>
      <c r="G60" s="30" t="n">
        <f aca="false">C60/F60</f>
        <v>6372.60977979275</v>
      </c>
      <c r="H60" s="30" t="n">
        <f aca="false">E60/F60</f>
        <v>30.5356865284974</v>
      </c>
      <c r="I60" s="31" t="n">
        <f aca="false">H60/G60</f>
        <v>0.00479170819862918</v>
      </c>
      <c r="J60" s="32" t="n">
        <f aca="false">['http://www.efficiencyvermont.com/docs/about_efficiency_vermont/initiatives/2009 Usage and Savings.xlsx']SavingsFINAL!B58</f>
        <v>-0.2256</v>
      </c>
      <c r="K60" s="30" t="n">
        <f aca="false">['http://www.efficiencyvermont.com/docs/about_efficiency_vermont/initiatives/2009 Usage and Savings.xlsx']SavingsFINAL!C58</f>
        <v>54.219</v>
      </c>
    </row>
    <row collapsed="false" customFormat="false" customHeight="false" hidden="false" ht="12.75" outlineLevel="0" r="61">
      <c r="A61" s="28" t="s">
        <v>71</v>
      </c>
      <c r="B61" s="29" t="n">
        <v>2112675</v>
      </c>
      <c r="C61" s="29" t="n">
        <v>6165378</v>
      </c>
      <c r="D61" s="29" t="n">
        <f aca="false">['http://www.efficiencyvermont.com/docs/about_efficiency_vermont/initiatives/2009 Usage and Savings.xlsx']SavingsFINAL!D59</f>
        <v>270.4</v>
      </c>
      <c r="E61" s="29" t="n">
        <f aca="false">['http://www.efficiencyvermont.com/docs/about_efficiency_vermont/initiatives/2009 Usage and Savings.xlsx']SavingsFINAL!E59</f>
        <v>38434.9</v>
      </c>
      <c r="F61" s="30" t="n">
        <f aca="false">['http://www.efficiencyvermont.com/docs/about_efficiency_vermont/initiatives/2009 Usage and Savings.xlsx']PremiseFINAL!C60</f>
        <v>818</v>
      </c>
      <c r="G61" s="30" t="n">
        <f aca="false">C61/F61</f>
        <v>7537.1369193154</v>
      </c>
      <c r="H61" s="30" t="n">
        <f aca="false">E61/F61</f>
        <v>46.9864303178484</v>
      </c>
      <c r="I61" s="31" t="n">
        <f aca="false">H61/G61</f>
        <v>0.00623398922174764</v>
      </c>
      <c r="J61" s="32" t="n">
        <f aca="false">['http://www.efficiencyvermont.com/docs/about_efficiency_vermont/initiatives/2009 Usage and Savings.xlsx']SavingsFINAL!B59</f>
        <v>0.345</v>
      </c>
      <c r="K61" s="30" t="n">
        <f aca="false">['http://www.efficiencyvermont.com/docs/about_efficiency_vermont/initiatives/2009 Usage and Savings.xlsx']SavingsFINAL!C59</f>
        <v>243.495</v>
      </c>
    </row>
    <row collapsed="false" customFormat="false" customHeight="false" hidden="false" ht="12.75" outlineLevel="0" r="62">
      <c r="A62" s="28" t="s">
        <v>72</v>
      </c>
      <c r="B62" s="29" t="n">
        <v>538653</v>
      </c>
      <c r="C62" s="29" t="n">
        <v>1071461</v>
      </c>
      <c r="D62" s="29" t="n">
        <f aca="false">['http://www.efficiencyvermont.com/docs/about_efficiency_vermont/initiatives/2009 Usage and Savings.xlsx']SavingsFINAL!D60</f>
        <v>40.6</v>
      </c>
      <c r="E62" s="29" t="n">
        <f aca="false">['http://www.efficiencyvermont.com/docs/about_efficiency_vermont/initiatives/2009 Usage and Savings.xlsx']SavingsFINAL!E60</f>
        <v>20159.7</v>
      </c>
      <c r="F62" s="30" t="n">
        <f aca="false">['http://www.efficiencyvermont.com/docs/about_efficiency_vermont/initiatives/2009 Usage and Savings.xlsx']PremiseFINAL!C61</f>
        <v>181</v>
      </c>
      <c r="G62" s="30" t="n">
        <f aca="false">C62/F62</f>
        <v>5919.67403314917</v>
      </c>
      <c r="H62" s="30" t="n">
        <f aca="false">E62/F62</f>
        <v>111.37955801105</v>
      </c>
      <c r="I62" s="31" t="n">
        <f aca="false">H62/G62</f>
        <v>0.0188151505281107</v>
      </c>
      <c r="J62" s="32" t="n">
        <f aca="false">['http://www.efficiencyvermont.com/docs/about_efficiency_vermont/initiatives/2009 Usage and Savings.xlsx']SavingsFINAL!B60</f>
        <v>0</v>
      </c>
      <c r="K62" s="30" t="n">
        <f aca="false">['http://www.efficiencyvermont.com/docs/about_efficiency_vermont/initiatives/2009 Usage and Savings.xlsx']SavingsFINAL!C60</f>
        <v>30.572</v>
      </c>
    </row>
    <row collapsed="false" customFormat="false" customHeight="false" hidden="false" ht="12.75" outlineLevel="0" r="63">
      <c r="A63" s="28" t="s">
        <v>73</v>
      </c>
      <c r="B63" s="29" t="n">
        <v>68808</v>
      </c>
      <c r="C63" s="29" t="n">
        <v>873460</v>
      </c>
      <c r="D63" s="29" t="n">
        <f aca="false">['http://www.efficiencyvermont.com/docs/about_efficiency_vermont/initiatives/2009 Usage and Savings.xlsx']SavingsFINAL!D61</f>
        <v>0</v>
      </c>
      <c r="E63" s="29" t="n">
        <f aca="false">['http://www.efficiencyvermont.com/docs/about_efficiency_vermont/initiatives/2009 Usage and Savings.xlsx']SavingsFINAL!E61</f>
        <v>7908.6</v>
      </c>
      <c r="F63" s="30" t="n">
        <f aca="false">['http://www.efficiencyvermont.com/docs/about_efficiency_vermont/initiatives/2009 Usage and Savings.xlsx']PremiseFINAL!C62</f>
        <v>147</v>
      </c>
      <c r="G63" s="30" t="n">
        <f aca="false">C63/F63</f>
        <v>5941.90476190476</v>
      </c>
      <c r="H63" s="30" t="n">
        <f aca="false">E63/F63</f>
        <v>53.8</v>
      </c>
      <c r="I63" s="31" t="n">
        <f aca="false">H63/G63</f>
        <v>0.00905433563071005</v>
      </c>
      <c r="J63" s="32" t="n">
        <f aca="false">['http://www.efficiencyvermont.com/docs/about_efficiency_vermont/initiatives/2009 Usage and Savings.xlsx']SavingsFINAL!B61</f>
        <v>0</v>
      </c>
      <c r="K63" s="30" t="n">
        <f aca="false">['http://www.efficiencyvermont.com/docs/about_efficiency_vermont/initiatives/2009 Usage and Savings.xlsx']SavingsFINAL!C61</f>
        <v>-1.43</v>
      </c>
    </row>
    <row collapsed="false" customFormat="false" customHeight="false" hidden="false" ht="12.75" outlineLevel="0" r="64">
      <c r="A64" s="28" t="s">
        <v>74</v>
      </c>
      <c r="B64" s="29" t="n">
        <v>2374046</v>
      </c>
      <c r="C64" s="29" t="n">
        <v>5990550</v>
      </c>
      <c r="D64" s="29" t="n">
        <f aca="false">['http://www.efficiencyvermont.com/docs/about_efficiency_vermont/initiatives/2009 Usage and Savings.xlsx']SavingsFINAL!D62</f>
        <v>40301.9</v>
      </c>
      <c r="E64" s="29" t="n">
        <f aca="false">['http://www.efficiencyvermont.com/docs/about_efficiency_vermont/initiatives/2009 Usage and Savings.xlsx']SavingsFINAL!E62</f>
        <v>126002.4</v>
      </c>
      <c r="F64" s="30" t="n">
        <f aca="false">['http://www.efficiencyvermont.com/docs/about_efficiency_vermont/initiatives/2009 Usage and Savings.xlsx']PremiseFINAL!C63</f>
        <v>783</v>
      </c>
      <c r="G64" s="30" t="n">
        <f aca="false">C64/F64</f>
        <v>7650.7662835249</v>
      </c>
      <c r="H64" s="30" t="n">
        <f aca="false">E64/F64</f>
        <v>160.922605363985</v>
      </c>
      <c r="I64" s="31" t="n">
        <f aca="false">H64/G64</f>
        <v>0.0210335278062949</v>
      </c>
      <c r="J64" s="32" t="n">
        <f aca="false">['http://www.efficiencyvermont.com/docs/about_efficiency_vermont/initiatives/2009 Usage and Savings.xlsx']SavingsFINAL!B62</f>
        <v>-2.49</v>
      </c>
      <c r="K64" s="30" t="n">
        <f aca="false">['http://www.efficiencyvermont.com/docs/about_efficiency_vermont/initiatives/2009 Usage and Savings.xlsx']SavingsFINAL!C62</f>
        <v>416.516</v>
      </c>
    </row>
    <row collapsed="false" customFormat="false" customHeight="false" hidden="false" ht="12.75" outlineLevel="0" r="65">
      <c r="A65" s="28" t="s">
        <v>75</v>
      </c>
      <c r="B65" s="29" t="n">
        <v>619824</v>
      </c>
      <c r="C65" s="29" t="n">
        <v>3870338</v>
      </c>
      <c r="D65" s="29" t="n">
        <f aca="false">['http://www.efficiencyvermont.com/docs/about_efficiency_vermont/initiatives/2009 Usage and Savings.xlsx']SavingsFINAL!D63</f>
        <v>26729.7</v>
      </c>
      <c r="E65" s="29" t="n">
        <f aca="false">['http://www.efficiencyvermont.com/docs/about_efficiency_vermont/initiatives/2009 Usage and Savings.xlsx']SavingsFINAL!E63</f>
        <v>31787.7</v>
      </c>
      <c r="F65" s="30" t="n">
        <f aca="false">['http://www.efficiencyvermont.com/docs/about_efficiency_vermont/initiatives/2009 Usage and Savings.xlsx']PremiseFINAL!C64</f>
        <v>659</v>
      </c>
      <c r="G65" s="30" t="n">
        <f aca="false">C65/F65</f>
        <v>5873.04704097117</v>
      </c>
      <c r="H65" s="30" t="n">
        <f aca="false">E65/F65</f>
        <v>48.2362670713202</v>
      </c>
      <c r="I65" s="31" t="n">
        <f aca="false">H65/G65</f>
        <v>0.00821315864402541</v>
      </c>
      <c r="J65" s="32" t="n">
        <f aca="false">['http://www.efficiencyvermont.com/docs/about_efficiency_vermont/initiatives/2009 Usage and Savings.xlsx']SavingsFINAL!B63</f>
        <v>-29.6742</v>
      </c>
      <c r="K65" s="30" t="n">
        <f aca="false">['http://www.efficiencyvermont.com/docs/about_efficiency_vermont/initiatives/2009 Usage and Savings.xlsx']SavingsFINAL!C63</f>
        <v>123.115</v>
      </c>
    </row>
    <row collapsed="false" customFormat="false" customHeight="false" hidden="false" ht="12.75" outlineLevel="0" r="66">
      <c r="A66" s="28" t="s">
        <v>76</v>
      </c>
      <c r="B66" s="29" t="n">
        <v>4990</v>
      </c>
      <c r="C66" s="29" t="n">
        <v>352019</v>
      </c>
      <c r="D66" s="29" t="n">
        <f aca="false">['http://www.efficiencyvermont.com/docs/about_efficiency_vermont/initiatives/2009 Usage and Savings.xlsx']SavingsFINAL!D64</f>
        <v>0</v>
      </c>
      <c r="E66" s="29" t="n">
        <f aca="false">['http://www.efficiencyvermont.com/docs/about_efficiency_vermont/initiatives/2009 Usage and Savings.xlsx']SavingsFINAL!E64</f>
        <v>9091.9</v>
      </c>
      <c r="F66" s="30" t="n">
        <f aca="false">['http://www.efficiencyvermont.com/docs/about_efficiency_vermont/initiatives/2009 Usage and Savings.xlsx']PremiseFINAL!C65</f>
        <v>61</v>
      </c>
      <c r="G66" s="30" t="n">
        <f aca="false">C66/F66</f>
        <v>5770.80327868852</v>
      </c>
      <c r="H66" s="30" t="n">
        <f aca="false">E66/F66</f>
        <v>149.047540983607</v>
      </c>
      <c r="I66" s="31" t="n">
        <f aca="false">H66/G66</f>
        <v>0.0258278672458021</v>
      </c>
      <c r="J66" s="32" t="n">
        <f aca="false">['http://www.efficiencyvermont.com/docs/about_efficiency_vermont/initiatives/2009 Usage and Savings.xlsx']SavingsFINAL!B64</f>
        <v>0</v>
      </c>
      <c r="K66" s="30" t="n">
        <f aca="false">['http://www.efficiencyvermont.com/docs/about_efficiency_vermont/initiatives/2009 Usage and Savings.xlsx']SavingsFINAL!C64</f>
        <v>59.48</v>
      </c>
    </row>
    <row collapsed="false" customFormat="false" customHeight="false" hidden="false" ht="12.75" outlineLevel="0" r="67">
      <c r="A67" s="28" t="s">
        <v>77</v>
      </c>
      <c r="B67" s="29" t="n">
        <v>11311450</v>
      </c>
      <c r="C67" s="29" t="n">
        <v>12180741</v>
      </c>
      <c r="D67" s="29" t="n">
        <f aca="false">['http://www.efficiencyvermont.com/docs/about_efficiency_vermont/initiatives/2009 Usage and Savings.xlsx']SavingsFINAL!D65</f>
        <v>106305.4</v>
      </c>
      <c r="E67" s="29" t="n">
        <f aca="false">['http://www.efficiencyvermont.com/docs/about_efficiency_vermont/initiatives/2009 Usage and Savings.xlsx']SavingsFINAL!E65</f>
        <v>533727.1</v>
      </c>
      <c r="F67" s="30" t="n">
        <f aca="false">['http://www.efficiencyvermont.com/docs/about_efficiency_vermont/initiatives/2009 Usage and Savings.xlsx']PremiseFINAL!C66</f>
        <v>1493</v>
      </c>
      <c r="G67" s="30" t="n">
        <f aca="false">C67/F67</f>
        <v>8158.56731413262</v>
      </c>
      <c r="H67" s="30" t="n">
        <f aca="false">E67/F67</f>
        <v>357.486336235767</v>
      </c>
      <c r="I67" s="31" t="n">
        <f aca="false">H67/G67</f>
        <v>0.0438172932172189</v>
      </c>
      <c r="J67" s="32" t="n">
        <f aca="false">['http://www.efficiencyvermont.com/docs/about_efficiency_vermont/initiatives/2009 Usage and Savings.xlsx']SavingsFINAL!B65</f>
        <v>-62.6713</v>
      </c>
      <c r="K67" s="30" t="n">
        <f aca="false">['http://www.efficiencyvermont.com/docs/about_efficiency_vermont/initiatives/2009 Usage and Savings.xlsx']SavingsFINAL!C65</f>
        <v>138.3455</v>
      </c>
    </row>
    <row collapsed="false" customFormat="false" customHeight="false" hidden="false" ht="12.75" outlineLevel="0" r="68">
      <c r="A68" s="28" t="s">
        <v>79</v>
      </c>
      <c r="B68" s="29" t="n">
        <v>37461060</v>
      </c>
      <c r="C68" s="29" t="n">
        <v>24561712</v>
      </c>
      <c r="D68" s="29" t="n">
        <f aca="false">['http://www.efficiencyvermont.com/docs/about_efficiency_vermont/initiatives/2009 Usage and Savings.xlsx']SavingsFINAL!D66</f>
        <v>1581553.4</v>
      </c>
      <c r="E68" s="29" t="n">
        <f aca="false">['http://www.efficiencyvermont.com/docs/about_efficiency_vermont/initiatives/2009 Usage and Savings.xlsx']SavingsFINAL!E66</f>
        <v>565411</v>
      </c>
      <c r="F68" s="30" t="n">
        <f aca="false">['http://www.efficiencyvermont.com/docs/about_efficiency_vermont/initiatives/2009 Usage and Savings.xlsx']PremiseFINAL!C67</f>
        <v>3231</v>
      </c>
      <c r="G68" s="30" t="n">
        <f aca="false">C68/F68</f>
        <v>7601.89167440421</v>
      </c>
      <c r="H68" s="30" t="n">
        <f aca="false">E68/F68</f>
        <v>174.995666976168</v>
      </c>
      <c r="I68" s="31" t="n">
        <f aca="false">H68/G68</f>
        <v>0.0230200158686007</v>
      </c>
      <c r="J68" s="32" t="n">
        <f aca="false">['http://www.efficiencyvermont.com/docs/about_efficiency_vermont/initiatives/2009 Usage and Savings.xlsx']SavingsFINAL!B66</f>
        <v>170.6702</v>
      </c>
      <c r="K68" s="30" t="n">
        <f aca="false">['http://www.efficiencyvermont.com/docs/about_efficiency_vermont/initiatives/2009 Usage and Savings.xlsx']SavingsFINAL!C66</f>
        <v>-37.434</v>
      </c>
    </row>
    <row collapsed="false" customFormat="false" customHeight="false" hidden="false" ht="12.75" outlineLevel="0" r="69">
      <c r="A69" s="28" t="s">
        <v>80</v>
      </c>
      <c r="B69" s="29" t="n">
        <v>28075265</v>
      </c>
      <c r="C69" s="29" t="n">
        <v>31415140</v>
      </c>
      <c r="D69" s="29" t="n">
        <f aca="false">['http://www.efficiencyvermont.com/docs/about_efficiency_vermont/initiatives/2009 Usage and Savings.xlsx']SavingsFINAL!D67</f>
        <v>4772578.2</v>
      </c>
      <c r="E69" s="29" t="n">
        <f aca="false">['http://www.efficiencyvermont.com/docs/about_efficiency_vermont/initiatives/2009 Usage and Savings.xlsx']SavingsFINAL!E67</f>
        <v>1059810.8</v>
      </c>
      <c r="F69" s="30" t="n">
        <f aca="false">['http://www.efficiencyvermont.com/docs/about_efficiency_vermont/initiatives/2009 Usage and Savings.xlsx']PremiseFINAL!C68</f>
        <v>4638</v>
      </c>
      <c r="G69" s="30" t="n">
        <f aca="false">C69/F69</f>
        <v>6773.42388960759</v>
      </c>
      <c r="H69" s="30" t="n">
        <f aca="false">E69/F69</f>
        <v>228.505993962915</v>
      </c>
      <c r="I69" s="31" t="n">
        <f aca="false">H69/G69</f>
        <v>0.0337356701259329</v>
      </c>
      <c r="J69" s="32" t="n">
        <f aca="false">['http://www.efficiencyvermont.com/docs/about_efficiency_vermont/initiatives/2009 Usage and Savings.xlsx']SavingsFINAL!B67</f>
        <v>1085.9143</v>
      </c>
      <c r="K69" s="30" t="n">
        <f aca="false">['http://www.efficiencyvermont.com/docs/about_efficiency_vermont/initiatives/2009 Usage and Savings.xlsx']SavingsFINAL!C67</f>
        <v>-173.067</v>
      </c>
    </row>
    <row collapsed="false" customFormat="false" customHeight="false" hidden="false" ht="12.75" outlineLevel="0" r="70">
      <c r="A70" s="28" t="s">
        <v>81</v>
      </c>
      <c r="B70" s="29" t="n">
        <v>8636331</v>
      </c>
      <c r="C70" s="29" t="n">
        <v>11983425</v>
      </c>
      <c r="D70" s="29" t="n">
        <f aca="false">['http://www.efficiencyvermont.com/docs/about_efficiency_vermont/initiatives/2009 Usage and Savings.xlsx']SavingsFINAL!D68</f>
        <v>20186.5</v>
      </c>
      <c r="E70" s="29" t="n">
        <f aca="false">['http://www.efficiencyvermont.com/docs/about_efficiency_vermont/initiatives/2009 Usage and Savings.xlsx']SavingsFINAL!E68</f>
        <v>179137.6</v>
      </c>
      <c r="F70" s="30" t="n">
        <f aca="false">['http://www.efficiencyvermont.com/docs/about_efficiency_vermont/initiatives/2009 Usage and Savings.xlsx']PremiseFINAL!C69</f>
        <v>1466</v>
      </c>
      <c r="G70" s="30" t="n">
        <f aca="false">C70/F70</f>
        <v>8174.23260572988</v>
      </c>
      <c r="H70" s="30" t="n">
        <f aca="false">E70/F70</f>
        <v>122.194815825375</v>
      </c>
      <c r="I70" s="31" t="n">
        <f aca="false">H70/G70</f>
        <v>0.0149487813375558</v>
      </c>
      <c r="J70" s="32" t="n">
        <f aca="false">['http://www.efficiencyvermont.com/docs/about_efficiency_vermont/initiatives/2009 Usage and Savings.xlsx']SavingsFINAL!B68</f>
        <v>-9.3008</v>
      </c>
      <c r="K70" s="30" t="n">
        <f aca="false">['http://www.efficiencyvermont.com/docs/about_efficiency_vermont/initiatives/2009 Usage and Savings.xlsx']SavingsFINAL!C68</f>
        <v>5.455</v>
      </c>
    </row>
    <row collapsed="false" customFormat="false" customHeight="false" hidden="false" ht="12.75" outlineLevel="0" r="71">
      <c r="A71" s="28" t="s">
        <v>82</v>
      </c>
      <c r="B71" s="29" t="n">
        <v>4678859</v>
      </c>
      <c r="C71" s="29" t="n">
        <v>13303910</v>
      </c>
      <c r="D71" s="29" t="n">
        <f aca="false">['http://www.efficiencyvermont.com/docs/about_efficiency_vermont/initiatives/2009 Usage and Savings.xlsx']SavingsFINAL!D69</f>
        <v>117238.6</v>
      </c>
      <c r="E71" s="29" t="n">
        <f aca="false">['http://www.efficiencyvermont.com/docs/about_efficiency_vermont/initiatives/2009 Usage and Savings.xlsx']SavingsFINAL!E69</f>
        <v>357318.8</v>
      </c>
      <c r="F71" s="30" t="n">
        <f aca="false">['http://www.efficiencyvermont.com/docs/about_efficiency_vermont/initiatives/2009 Usage and Savings.xlsx']PremiseFINAL!C70</f>
        <v>1733</v>
      </c>
      <c r="G71" s="30" t="n">
        <f aca="false">C71/F71</f>
        <v>7676.8090017311</v>
      </c>
      <c r="H71" s="30" t="n">
        <f aca="false">E71/F71</f>
        <v>206.185112521639</v>
      </c>
      <c r="I71" s="31" t="n">
        <f aca="false">H71/G71</f>
        <v>0.0268581792871419</v>
      </c>
      <c r="J71" s="32" t="n">
        <f aca="false">['http://www.efficiencyvermont.com/docs/about_efficiency_vermont/initiatives/2009 Usage and Savings.xlsx']SavingsFINAL!B69</f>
        <v>-19.3368</v>
      </c>
      <c r="K71" s="30" t="n">
        <f aca="false">['http://www.efficiencyvermont.com/docs/about_efficiency_vermont/initiatives/2009 Usage and Savings.xlsx']SavingsFINAL!C69</f>
        <v>420.7705</v>
      </c>
    </row>
    <row collapsed="false" customFormat="false" customHeight="false" hidden="false" ht="12.75" outlineLevel="0" r="72">
      <c r="A72" s="28" t="s">
        <v>83</v>
      </c>
      <c r="B72" s="29" t="n">
        <v>2438742</v>
      </c>
      <c r="C72" s="29" t="n">
        <v>7191123</v>
      </c>
      <c r="D72" s="29" t="n">
        <f aca="false">['http://www.efficiencyvermont.com/docs/about_efficiency_vermont/initiatives/2009 Usage and Savings.xlsx']SavingsFINAL!D70</f>
        <v>47350</v>
      </c>
      <c r="E72" s="29" t="n">
        <f aca="false">['http://www.efficiencyvermont.com/docs/about_efficiency_vermont/initiatives/2009 Usage and Savings.xlsx']SavingsFINAL!E70</f>
        <v>141907.6</v>
      </c>
      <c r="F72" s="30" t="n">
        <f aca="false">['http://www.efficiencyvermont.com/docs/about_efficiency_vermont/initiatives/2009 Usage and Savings.xlsx']PremiseFINAL!C71</f>
        <v>875</v>
      </c>
      <c r="G72" s="30" t="n">
        <f aca="false">C72/F72</f>
        <v>8218.42628571429</v>
      </c>
      <c r="H72" s="30" t="n">
        <f aca="false">E72/F72</f>
        <v>162.180114285714</v>
      </c>
      <c r="I72" s="31" t="n">
        <f aca="false">H72/G72</f>
        <v>0.0197337189198405</v>
      </c>
      <c r="J72" s="32" t="n">
        <f aca="false">['http://www.efficiencyvermont.com/docs/about_efficiency_vermont/initiatives/2009 Usage and Savings.xlsx']SavingsFINAL!B70</f>
        <v>0.345</v>
      </c>
      <c r="K72" s="30" t="n">
        <f aca="false">['http://www.efficiencyvermont.com/docs/about_efficiency_vermont/initiatives/2009 Usage and Savings.xlsx']SavingsFINAL!C70</f>
        <v>111.567</v>
      </c>
    </row>
    <row collapsed="false" customFormat="false" customHeight="false" hidden="false" ht="12.75" outlineLevel="0" r="73">
      <c r="A73" s="28" t="s">
        <v>84</v>
      </c>
      <c r="B73" s="29" t="n">
        <v>5431548</v>
      </c>
      <c r="C73" s="29" t="n">
        <v>3516983</v>
      </c>
      <c r="D73" s="29" t="n">
        <f aca="false">['http://www.efficiencyvermont.com/docs/about_efficiency_vermont/initiatives/2009 Usage and Savings.xlsx']SavingsFINAL!D71</f>
        <v>132790.1</v>
      </c>
      <c r="E73" s="29" t="n">
        <f aca="false">['http://www.efficiencyvermont.com/docs/about_efficiency_vermont/initiatives/2009 Usage and Savings.xlsx']SavingsFINAL!E71</f>
        <v>45188.9</v>
      </c>
      <c r="F73" s="30" t="n">
        <f aca="false">['http://www.efficiencyvermont.com/docs/about_efficiency_vermont/initiatives/2009 Usage and Savings.xlsx']PremiseFINAL!C72</f>
        <v>570</v>
      </c>
      <c r="G73" s="30" t="n">
        <f aca="false">C73/F73</f>
        <v>6170.14561403509</v>
      </c>
      <c r="H73" s="30" t="n">
        <f aca="false">E73/F73</f>
        <v>79.2787719298246</v>
      </c>
      <c r="I73" s="31" t="n">
        <f aca="false">H73/G73</f>
        <v>0.0128487683904073</v>
      </c>
      <c r="J73" s="32" t="n">
        <f aca="false">['http://www.efficiencyvermont.com/docs/about_efficiency_vermont/initiatives/2009 Usage and Savings.xlsx']SavingsFINAL!B71</f>
        <v>-11.6035</v>
      </c>
      <c r="K73" s="30" t="n">
        <f aca="false">['http://www.efficiencyvermont.com/docs/about_efficiency_vermont/initiatives/2009 Usage and Savings.xlsx']SavingsFINAL!C71</f>
        <v>60.394</v>
      </c>
    </row>
    <row collapsed="false" customFormat="false" customHeight="false" hidden="false" ht="12.75" outlineLevel="0" r="74">
      <c r="A74" s="34" t="s">
        <v>85</v>
      </c>
      <c r="B74" s="35" t="n">
        <v>0</v>
      </c>
      <c r="C74" s="35" t="n">
        <v>5545</v>
      </c>
      <c r="D74" s="35" t="n">
        <f aca="false">['http://www.efficiencyvermont.com/docs/about_efficiency_vermont/initiatives/2009 Usage and Savings.xlsx']SavingsFINAL!D72</f>
        <v>710.8</v>
      </c>
      <c r="E74" s="35" t="n">
        <f aca="false">['http://www.efficiencyvermont.com/docs/about_efficiency_vermont/initiatives/2009 Usage and Savings.xlsx']SavingsFINAL!E72</f>
        <v>33170.1</v>
      </c>
      <c r="F74" s="36" t="n">
        <f aca="false">['http://www.efficiencyvermont.com/docs/about_efficiency_vermont/initiatives/2009 Usage and Savings.xlsx']PremiseFINAL!C73+589</f>
        <v>590</v>
      </c>
      <c r="G74" s="36" t="n">
        <f aca="false">C74/F74</f>
        <v>9.39830508474576</v>
      </c>
      <c r="H74" s="36" t="n">
        <f aca="false">E74/F74</f>
        <v>56.2205084745763</v>
      </c>
      <c r="I74" s="31" t="n">
        <f aca="false">H74/G74</f>
        <v>5.98198376916141</v>
      </c>
      <c r="J74" s="37" t="n">
        <f aca="false">['http://www.efficiencyvermont.com/docs/about_efficiency_vermont/initiatives/2009 Usage and Savings.xlsx']SavingsFINAL!B72</f>
        <v>0.345</v>
      </c>
      <c r="K74" s="36" t="n">
        <f aca="false">['http://www.efficiencyvermont.com/docs/about_efficiency_vermont/initiatives/2009 Usage and Savings.xlsx']SavingsFINAL!C72</f>
        <v>160.063</v>
      </c>
    </row>
    <row collapsed="false" customFormat="false" customHeight="false" hidden="false" ht="12.75" outlineLevel="0" r="75">
      <c r="A75" s="28" t="s">
        <v>86</v>
      </c>
      <c r="B75" s="29" t="n">
        <v>21372</v>
      </c>
      <c r="C75" s="29" t="n">
        <v>90687</v>
      </c>
      <c r="D75" s="29" t="n">
        <f aca="false">['http://www.efficiencyvermont.com/docs/about_efficiency_vermont/initiatives/2009 Usage and Savings.xlsx']SavingsFINAL!D73</f>
        <v>0</v>
      </c>
      <c r="E75" s="29" t="n">
        <f aca="false">['http://www.efficiencyvermont.com/docs/about_efficiency_vermont/initiatives/2009 Usage and Savings.xlsx']SavingsFINAL!E73</f>
        <v>515</v>
      </c>
      <c r="F75" s="30" t="n">
        <f aca="false">['http://www.efficiencyvermont.com/docs/about_efficiency_vermont/initiatives/2009 Usage and Savings.xlsx']PremiseFINAL!C74</f>
        <v>20</v>
      </c>
      <c r="G75" s="30" t="n">
        <f aca="false">C75/F75</f>
        <v>4534.35</v>
      </c>
      <c r="H75" s="30" t="n">
        <f aca="false">E75/F75</f>
        <v>25.75</v>
      </c>
      <c r="I75" s="31" t="n">
        <f aca="false">H75/G75</f>
        <v>0.00567887348793102</v>
      </c>
      <c r="J75" s="32" t="n">
        <f aca="false">['http://www.efficiencyvermont.com/docs/about_efficiency_vermont/initiatives/2009 Usage and Savings.xlsx']SavingsFINAL!B73</f>
        <v>0</v>
      </c>
      <c r="K75" s="30" t="n">
        <f aca="false">['http://www.efficiencyvermont.com/docs/about_efficiency_vermont/initiatives/2009 Usage and Savings.xlsx']SavingsFINAL!C73</f>
        <v>0.0575</v>
      </c>
    </row>
    <row collapsed="false" customFormat="false" customHeight="false" hidden="false" ht="12.75" outlineLevel="0" r="76">
      <c r="A76" s="28" t="s">
        <v>87</v>
      </c>
      <c r="B76" s="29" t="n">
        <v>6943365</v>
      </c>
      <c r="C76" s="29" t="n">
        <v>11455103</v>
      </c>
      <c r="D76" s="29" t="n">
        <f aca="false">['http://www.efficiencyvermont.com/docs/about_efficiency_vermont/initiatives/2009 Usage and Savings.xlsx']SavingsFINAL!D74</f>
        <v>208704.2</v>
      </c>
      <c r="E76" s="29" t="n">
        <f aca="false">['http://www.efficiencyvermont.com/docs/about_efficiency_vermont/initiatives/2009 Usage and Savings.xlsx']SavingsFINAL!E74</f>
        <v>196411.9</v>
      </c>
      <c r="F76" s="30" t="n">
        <f aca="false">['http://www.efficiencyvermont.com/docs/about_efficiency_vermont/initiatives/2009 Usage and Savings.xlsx']PremiseFINAL!C75</f>
        <v>1454</v>
      </c>
      <c r="G76" s="30" t="n">
        <f aca="false">C76/F76</f>
        <v>7878.33768913342</v>
      </c>
      <c r="H76" s="30" t="n">
        <f aca="false">E76/F76</f>
        <v>135.083837689133</v>
      </c>
      <c r="I76" s="31" t="n">
        <f aca="false">H76/G76</f>
        <v>0.017146236048685</v>
      </c>
      <c r="J76" s="32" t="n">
        <f aca="false">['http://www.efficiencyvermont.com/docs/about_efficiency_vermont/initiatives/2009 Usage and Savings.xlsx']SavingsFINAL!B74</f>
        <v>72.6569</v>
      </c>
      <c r="K76" s="30" t="n">
        <f aca="false">['http://www.efficiencyvermont.com/docs/about_efficiency_vermont/initiatives/2009 Usage and Savings.xlsx']SavingsFINAL!C74</f>
        <v>126.133</v>
      </c>
    </row>
    <row collapsed="false" customFormat="false" customHeight="false" hidden="false" ht="12.75" outlineLevel="0" r="77">
      <c r="A77" s="28" t="s">
        <v>88</v>
      </c>
      <c r="B77" s="29" t="n">
        <v>469313</v>
      </c>
      <c r="C77" s="29" t="n">
        <v>4251388</v>
      </c>
      <c r="D77" s="29" t="n">
        <f aca="false">['http://www.efficiencyvermont.com/docs/about_efficiency_vermont/initiatives/2009 Usage and Savings.xlsx']SavingsFINAL!D75</f>
        <v>109.4</v>
      </c>
      <c r="E77" s="29" t="n">
        <f aca="false">['http://www.efficiencyvermont.com/docs/about_efficiency_vermont/initiatives/2009 Usage and Savings.xlsx']SavingsFINAL!E75</f>
        <v>14594.3</v>
      </c>
      <c r="F77" s="30" t="n">
        <f aca="false">['http://www.efficiencyvermont.com/docs/about_efficiency_vermont/initiatives/2009 Usage and Savings.xlsx']PremiseFINAL!C76</f>
        <v>560</v>
      </c>
      <c r="G77" s="30" t="n">
        <f aca="false">C77/F77</f>
        <v>7591.76428571429</v>
      </c>
      <c r="H77" s="30" t="n">
        <f aca="false">E77/F77</f>
        <v>26.06125</v>
      </c>
      <c r="I77" s="31" t="n">
        <f aca="false">H77/G77</f>
        <v>0.00343283181869074</v>
      </c>
      <c r="J77" s="32" t="n">
        <f aca="false">['http://www.efficiencyvermont.com/docs/about_efficiency_vermont/initiatives/2009 Usage and Savings.xlsx']SavingsFINAL!B75</f>
        <v>0</v>
      </c>
      <c r="K77" s="30" t="n">
        <f aca="false">['http://www.efficiencyvermont.com/docs/about_efficiency_vermont/initiatives/2009 Usage and Savings.xlsx']SavingsFINAL!C75</f>
        <v>32.897</v>
      </c>
    </row>
    <row collapsed="false" customFormat="false" customHeight="false" hidden="false" ht="12.75" outlineLevel="0" r="78">
      <c r="A78" s="28" t="s">
        <v>89</v>
      </c>
      <c r="B78" s="29" t="n">
        <v>2289161</v>
      </c>
      <c r="C78" s="29" t="n">
        <v>4537622</v>
      </c>
      <c r="D78" s="29" t="n">
        <f aca="false">['http://www.efficiencyvermont.com/docs/about_efficiency_vermont/initiatives/2009 Usage and Savings.xlsx']SavingsFINAL!D76</f>
        <v>43935</v>
      </c>
      <c r="E78" s="29" t="n">
        <f aca="false">['http://www.efficiencyvermont.com/docs/about_efficiency_vermont/initiatives/2009 Usage and Savings.xlsx']SavingsFINAL!E76</f>
        <v>58589.2</v>
      </c>
      <c r="F78" s="30" t="n">
        <f aca="false">['http://www.efficiencyvermont.com/docs/about_efficiency_vermont/initiatives/2009 Usage and Savings.xlsx']PremiseFINAL!C77</f>
        <v>771</v>
      </c>
      <c r="G78" s="30" t="n">
        <f aca="false">C78/F78</f>
        <v>5885.37224383917</v>
      </c>
      <c r="H78" s="30" t="n">
        <f aca="false">E78/F78</f>
        <v>75.9911802853437</v>
      </c>
      <c r="I78" s="31" t="n">
        <f aca="false">H78/G78</f>
        <v>0.0129118732234637</v>
      </c>
      <c r="J78" s="32" t="n">
        <f aca="false">['http://www.efficiencyvermont.com/docs/about_efficiency_vermont/initiatives/2009 Usage and Savings.xlsx']SavingsFINAL!B76</f>
        <v>0.345</v>
      </c>
      <c r="K78" s="30" t="n">
        <f aca="false">['http://www.efficiencyvermont.com/docs/about_efficiency_vermont/initiatives/2009 Usage and Savings.xlsx']SavingsFINAL!C76</f>
        <v>-6.62</v>
      </c>
    </row>
    <row collapsed="false" customFormat="false" customHeight="false" hidden="false" ht="12.75" outlineLevel="0" r="79">
      <c r="A79" s="28" t="s">
        <v>90</v>
      </c>
      <c r="B79" s="29" t="n">
        <v>24998220</v>
      </c>
      <c r="C79" s="29" t="n">
        <v>13755018</v>
      </c>
      <c r="D79" s="29" t="n">
        <f aca="false">['http://www.efficiencyvermont.com/docs/about_efficiency_vermont/initiatives/2009 Usage and Savings.xlsx']SavingsFINAL!D77</f>
        <v>100067.8</v>
      </c>
      <c r="E79" s="29" t="n">
        <f aca="false">['http://www.efficiencyvermont.com/docs/about_efficiency_vermont/initiatives/2009 Usage and Savings.xlsx']SavingsFINAL!E77</f>
        <v>128402.2</v>
      </c>
      <c r="F79" s="30" t="n">
        <f aca="false">['http://www.efficiencyvermont.com/docs/about_efficiency_vermont/initiatives/2009 Usage and Savings.xlsx']PremiseFINAL!C78</f>
        <v>1664</v>
      </c>
      <c r="G79" s="30" t="n">
        <f aca="false">C79/F79</f>
        <v>8266.23677884616</v>
      </c>
      <c r="H79" s="30" t="n">
        <f aca="false">E79/F79</f>
        <v>77.1647836538462</v>
      </c>
      <c r="I79" s="31" t="n">
        <f aca="false">H79/G79</f>
        <v>0.00933493507605733</v>
      </c>
      <c r="J79" s="32" t="n">
        <f aca="false">['http://www.efficiencyvermont.com/docs/about_efficiency_vermont/initiatives/2009 Usage and Savings.xlsx']SavingsFINAL!B77</f>
        <v>-93.1209</v>
      </c>
      <c r="K79" s="30" t="n">
        <f aca="false">['http://www.efficiencyvermont.com/docs/about_efficiency_vermont/initiatives/2009 Usage and Savings.xlsx']SavingsFINAL!C77</f>
        <v>218.654</v>
      </c>
    </row>
    <row collapsed="false" customFormat="false" customHeight="false" hidden="false" ht="12.75" outlineLevel="0" r="80">
      <c r="A80" s="28" t="s">
        <v>91</v>
      </c>
      <c r="B80" s="29" t="n">
        <v>1376075</v>
      </c>
      <c r="C80" s="29" t="n">
        <v>3630171</v>
      </c>
      <c r="D80" s="29" t="n">
        <f aca="false">['http://www.efficiencyvermont.com/docs/about_efficiency_vermont/initiatives/2009 Usage and Savings.xlsx']SavingsFINAL!D78</f>
        <v>11244.2</v>
      </c>
      <c r="E80" s="29" t="n">
        <f aca="false">['http://www.efficiencyvermont.com/docs/about_efficiency_vermont/initiatives/2009 Usage and Savings.xlsx']SavingsFINAL!E78</f>
        <v>36127</v>
      </c>
      <c r="F80" s="30" t="n">
        <f aca="false">['http://www.efficiencyvermont.com/docs/about_efficiency_vermont/initiatives/2009 Usage and Savings.xlsx']PremiseFINAL!C79</f>
        <v>706</v>
      </c>
      <c r="G80" s="30" t="n">
        <f aca="false">C80/F80</f>
        <v>5141.88526912181</v>
      </c>
      <c r="H80" s="30" t="n">
        <f aca="false">E80/F80</f>
        <v>51.171388101983</v>
      </c>
      <c r="I80" s="31" t="n">
        <f aca="false">H80/G80</f>
        <v>0.00995187279056552</v>
      </c>
      <c r="J80" s="32" t="n">
        <f aca="false">['http://www.efficiencyvermont.com/docs/about_efficiency_vermont/initiatives/2009 Usage and Savings.xlsx']SavingsFINAL!B78</f>
        <v>0.69</v>
      </c>
      <c r="K80" s="30" t="n">
        <f aca="false">['http://www.efficiencyvermont.com/docs/about_efficiency_vermont/initiatives/2009 Usage and Savings.xlsx']SavingsFINAL!C78</f>
        <v>105.206</v>
      </c>
    </row>
    <row collapsed="false" customFormat="false" customHeight="false" hidden="false" ht="12.75" outlineLevel="0" r="81">
      <c r="A81" s="28" t="s">
        <v>92</v>
      </c>
      <c r="B81" s="29" t="n">
        <v>95786</v>
      </c>
      <c r="C81" s="29" t="n">
        <v>190365</v>
      </c>
      <c r="D81" s="29" t="n">
        <f aca="false">['http://www.efficiencyvermont.com/docs/about_efficiency_vermont/initiatives/2009 Usage and Savings.xlsx']SavingsFINAL!D79</f>
        <v>0</v>
      </c>
      <c r="E81" s="29" t="n">
        <f aca="false">['http://www.efficiencyvermont.com/docs/about_efficiency_vermont/initiatives/2009 Usage and Savings.xlsx']SavingsFINAL!E79</f>
        <v>642.7</v>
      </c>
      <c r="F81" s="30" t="n">
        <f aca="false">['http://www.efficiencyvermont.com/docs/about_efficiency_vermont/initiatives/2009 Usage and Savings.xlsx']PremiseFINAL!C80</f>
        <v>44</v>
      </c>
      <c r="G81" s="30" t="n">
        <f aca="false">C81/F81</f>
        <v>4326.47727272727</v>
      </c>
      <c r="H81" s="30" t="n">
        <f aca="false">E81/F81</f>
        <v>14.6068181818182</v>
      </c>
      <c r="I81" s="31" t="n">
        <f aca="false">H81/G81</f>
        <v>0.00337614582512542</v>
      </c>
      <c r="J81" s="32" t="n">
        <f aca="false">['http://www.efficiencyvermont.com/docs/about_efficiency_vermont/initiatives/2009 Usage and Savings.xlsx']SavingsFINAL!B79</f>
        <v>0</v>
      </c>
      <c r="K81" s="30" t="n">
        <f aca="false">['http://www.efficiencyvermont.com/docs/about_efficiency_vermont/initiatives/2009 Usage and Savings.xlsx']SavingsFINAL!C79</f>
        <v>0.345</v>
      </c>
    </row>
    <row collapsed="false" customFormat="false" customHeight="false" hidden="false" ht="12.75" outlineLevel="0" r="82">
      <c r="A82" s="28" t="s">
        <v>93</v>
      </c>
      <c r="B82" s="29" t="n">
        <v>1456223</v>
      </c>
      <c r="C82" s="29" t="n">
        <v>3088646</v>
      </c>
      <c r="D82" s="29" t="n">
        <f aca="false">['http://www.efficiencyvermont.com/docs/about_efficiency_vermont/initiatives/2009 Usage and Savings.xlsx']SavingsFINAL!D80</f>
        <v>49618.7</v>
      </c>
      <c r="E82" s="29" t="n">
        <f aca="false">['http://www.efficiencyvermont.com/docs/about_efficiency_vermont/initiatives/2009 Usage and Savings.xlsx']SavingsFINAL!E80</f>
        <v>29760.8</v>
      </c>
      <c r="F82" s="30" t="n">
        <f aca="false">['http://www.efficiencyvermont.com/docs/about_efficiency_vermont/initiatives/2009 Usage and Savings.xlsx']PremiseFINAL!C81</f>
        <v>460</v>
      </c>
      <c r="G82" s="30" t="n">
        <f aca="false">C82/F82</f>
        <v>6714.44782608696</v>
      </c>
      <c r="H82" s="30" t="n">
        <f aca="false">E82/F82</f>
        <v>64.6973913043478</v>
      </c>
      <c r="I82" s="31" t="n">
        <f aca="false">H82/G82</f>
        <v>0.0096355490399353</v>
      </c>
      <c r="J82" s="32" t="n">
        <f aca="false">['http://www.efficiencyvermont.com/docs/about_efficiency_vermont/initiatives/2009 Usage and Savings.xlsx']SavingsFINAL!B80</f>
        <v>22.28</v>
      </c>
      <c r="K82" s="30" t="n">
        <f aca="false">['http://www.efficiencyvermont.com/docs/about_efficiency_vermont/initiatives/2009 Usage and Savings.xlsx']SavingsFINAL!C80</f>
        <v>90.313</v>
      </c>
    </row>
    <row collapsed="false" customFormat="false" customHeight="false" hidden="false" ht="12.75" outlineLevel="0" r="83">
      <c r="A83" s="28" t="s">
        <v>94</v>
      </c>
      <c r="B83" s="29" t="n">
        <v>11017</v>
      </c>
      <c r="C83" s="29" t="n">
        <v>259012</v>
      </c>
      <c r="D83" s="29" t="n">
        <f aca="false">['http://www.efficiencyvermont.com/docs/about_efficiency_vermont/initiatives/2009 Usage and Savings.xlsx']SavingsFINAL!D81</f>
        <v>0</v>
      </c>
      <c r="E83" s="29" t="n">
        <f aca="false">['http://www.efficiencyvermont.com/docs/about_efficiency_vermont/initiatives/2009 Usage and Savings.xlsx']SavingsFINAL!E81</f>
        <v>162.5</v>
      </c>
      <c r="F83" s="30" t="n">
        <f aca="false">['http://www.efficiencyvermont.com/docs/about_efficiency_vermont/initiatives/2009 Usage and Savings.xlsx']PremiseFINAL!C82</f>
        <v>55</v>
      </c>
      <c r="G83" s="30" t="n">
        <f aca="false">C83/F83</f>
        <v>4709.30909090909</v>
      </c>
      <c r="H83" s="30" t="n">
        <f aca="false">E83/F83</f>
        <v>2.95454545454545</v>
      </c>
      <c r="I83" s="31" t="n">
        <f aca="false">H83/G83</f>
        <v>0.000627384059425818</v>
      </c>
      <c r="J83" s="32" t="n">
        <f aca="false">['http://www.efficiencyvermont.com/docs/about_efficiency_vermont/initiatives/2009 Usage and Savings.xlsx']SavingsFINAL!B81</f>
        <v>0</v>
      </c>
      <c r="K83" s="30" t="n">
        <f aca="false">['http://www.efficiencyvermont.com/docs/about_efficiency_vermont/initiatives/2009 Usage and Savings.xlsx']SavingsFINAL!C81</f>
        <v>0</v>
      </c>
    </row>
    <row collapsed="false" customFormat="false" customHeight="false" hidden="false" ht="12.75" outlineLevel="0" r="84">
      <c r="A84" s="28" t="s">
        <v>95</v>
      </c>
      <c r="B84" s="29" t="n">
        <v>3976566</v>
      </c>
      <c r="C84" s="29" t="n">
        <v>7608130</v>
      </c>
      <c r="D84" s="29" t="n">
        <f aca="false">['http://www.efficiencyvermont.com/docs/about_efficiency_vermont/initiatives/2009 Usage and Savings.xlsx']SavingsFINAL!D82</f>
        <v>52533.2</v>
      </c>
      <c r="E84" s="29" t="n">
        <f aca="false">['http://www.efficiencyvermont.com/docs/about_efficiency_vermont/initiatives/2009 Usage and Savings.xlsx']SavingsFINAL!E82</f>
        <v>105828.5</v>
      </c>
      <c r="F84" s="30" t="n">
        <f aca="false">['http://www.efficiencyvermont.com/docs/about_efficiency_vermont/initiatives/2009 Usage and Savings.xlsx']PremiseFINAL!C83</f>
        <v>1110</v>
      </c>
      <c r="G84" s="30" t="n">
        <f aca="false">C84/F84</f>
        <v>6854.17117117117</v>
      </c>
      <c r="H84" s="30" t="n">
        <f aca="false">E84/F84</f>
        <v>95.340990990991</v>
      </c>
      <c r="I84" s="31" t="n">
        <f aca="false">H84/G84</f>
        <v>0.0139099226748229</v>
      </c>
      <c r="J84" s="32" t="n">
        <f aca="false">['http://www.efficiencyvermont.com/docs/about_efficiency_vermont/initiatives/2009 Usage and Savings.xlsx']SavingsFINAL!B82</f>
        <v>-8.9815</v>
      </c>
      <c r="K84" s="30" t="n">
        <f aca="false">['http://www.efficiencyvermont.com/docs/about_efficiency_vermont/initiatives/2009 Usage and Savings.xlsx']SavingsFINAL!C82</f>
        <v>138.736</v>
      </c>
    </row>
    <row collapsed="false" customFormat="false" customHeight="false" hidden="false" ht="12.75" outlineLevel="0" r="85">
      <c r="A85" s="28" t="s">
        <v>96</v>
      </c>
      <c r="B85" s="29" t="n">
        <v>102368</v>
      </c>
      <c r="C85" s="29" t="n">
        <v>1216637</v>
      </c>
      <c r="D85" s="29" t="n">
        <f aca="false">['http://www.efficiencyvermont.com/docs/about_efficiency_vermont/initiatives/2009 Usage and Savings.xlsx']SavingsFINAL!D83</f>
        <v>0</v>
      </c>
      <c r="E85" s="29" t="n">
        <f aca="false">['http://www.efficiencyvermont.com/docs/about_efficiency_vermont/initiatives/2009 Usage and Savings.xlsx']SavingsFINAL!E83</f>
        <v>7634.5</v>
      </c>
      <c r="F85" s="30" t="n">
        <f aca="false">['http://www.efficiencyvermont.com/docs/about_efficiency_vermont/initiatives/2009 Usage and Savings.xlsx']PremiseFINAL!C84</f>
        <v>215</v>
      </c>
      <c r="G85" s="30" t="n">
        <f aca="false">C85/F85</f>
        <v>5658.77674418605</v>
      </c>
      <c r="H85" s="30" t="n">
        <f aca="false">E85/F85</f>
        <v>35.5093023255814</v>
      </c>
      <c r="I85" s="31" t="n">
        <f aca="false">H85/G85</f>
        <v>0.00627508451575943</v>
      </c>
      <c r="J85" s="32" t="n">
        <f aca="false">['http://www.efficiencyvermont.com/docs/about_efficiency_vermont/initiatives/2009 Usage and Savings.xlsx']SavingsFINAL!B83</f>
        <v>0</v>
      </c>
      <c r="K85" s="30" t="n">
        <f aca="false">['http://www.efficiencyvermont.com/docs/about_efficiency_vermont/initiatives/2009 Usage and Savings.xlsx']SavingsFINAL!C83</f>
        <v>0.357</v>
      </c>
    </row>
    <row collapsed="false" customFormat="false" customHeight="false" hidden="false" ht="12.75" outlineLevel="0" r="86">
      <c r="A86" s="28" t="s">
        <v>97</v>
      </c>
      <c r="B86" s="29" t="n">
        <v>1724483</v>
      </c>
      <c r="C86" s="29" t="n">
        <v>3168850</v>
      </c>
      <c r="D86" s="29" t="n">
        <f aca="false">['http://www.efficiencyvermont.com/docs/about_efficiency_vermont/initiatives/2009 Usage and Savings.xlsx']SavingsFINAL!D84</f>
        <v>21174.3</v>
      </c>
      <c r="E86" s="29" t="n">
        <f aca="false">['http://www.efficiencyvermont.com/docs/about_efficiency_vermont/initiatives/2009 Usage and Savings.xlsx']SavingsFINAL!E84</f>
        <v>104649.2</v>
      </c>
      <c r="F86" s="30" t="n">
        <f aca="false">['http://www.efficiencyvermont.com/docs/about_efficiency_vermont/initiatives/2009 Usage and Savings.xlsx']PremiseFINAL!C85</f>
        <v>477</v>
      </c>
      <c r="G86" s="30" t="n">
        <f aca="false">C86/F86</f>
        <v>6643.29140461216</v>
      </c>
      <c r="H86" s="30" t="n">
        <f aca="false">E86/F86</f>
        <v>219.39035639413</v>
      </c>
      <c r="I86" s="31" t="n">
        <f aca="false">H86/G86</f>
        <v>0.0330243463717121</v>
      </c>
      <c r="J86" s="32" t="n">
        <f aca="false">['http://www.efficiencyvermont.com/docs/about_efficiency_vermont/initiatives/2009 Usage and Savings.xlsx']SavingsFINAL!B84</f>
        <v>-7.985</v>
      </c>
      <c r="K86" s="30" t="n">
        <f aca="false">['http://www.efficiencyvermont.com/docs/about_efficiency_vermont/initiatives/2009 Usage and Savings.xlsx']SavingsFINAL!C84</f>
        <v>18.058</v>
      </c>
    </row>
    <row collapsed="false" customFormat="false" customHeight="false" hidden="false" ht="12.75" outlineLevel="0" r="87">
      <c r="A87" s="28" t="s">
        <v>98</v>
      </c>
      <c r="B87" s="29" t="n">
        <v>502076</v>
      </c>
      <c r="C87" s="29" t="n">
        <v>3154275</v>
      </c>
      <c r="D87" s="29" t="n">
        <f aca="false">['http://www.efficiencyvermont.com/docs/about_efficiency_vermont/initiatives/2009 Usage and Savings.xlsx']SavingsFINAL!D85</f>
        <v>0</v>
      </c>
      <c r="E87" s="29" t="n">
        <f aca="false">['http://www.efficiencyvermont.com/docs/about_efficiency_vermont/initiatives/2009 Usage and Savings.xlsx']SavingsFINAL!E85</f>
        <v>18207.8</v>
      </c>
      <c r="F87" s="30" t="n">
        <f aca="false">['http://www.efficiencyvermont.com/docs/about_efficiency_vermont/initiatives/2009 Usage and Savings.xlsx']PremiseFINAL!C86</f>
        <v>498</v>
      </c>
      <c r="G87" s="30" t="n">
        <f aca="false">C87/F87</f>
        <v>6333.88554216868</v>
      </c>
      <c r="H87" s="30" t="n">
        <f aca="false">E87/F87</f>
        <v>36.5618473895582</v>
      </c>
      <c r="I87" s="31" t="n">
        <f aca="false">H87/G87</f>
        <v>0.00577241996972363</v>
      </c>
      <c r="J87" s="32" t="n">
        <f aca="false">['http://www.efficiencyvermont.com/docs/about_efficiency_vermont/initiatives/2009 Usage and Savings.xlsx']SavingsFINAL!B85</f>
        <v>0</v>
      </c>
      <c r="K87" s="30" t="n">
        <f aca="false">['http://www.efficiencyvermont.com/docs/about_efficiency_vermont/initiatives/2009 Usage and Savings.xlsx']SavingsFINAL!C85</f>
        <v>-0.395</v>
      </c>
    </row>
    <row collapsed="false" customFormat="false" customHeight="false" hidden="false" ht="12.75" outlineLevel="0" r="88">
      <c r="A88" s="28" t="s">
        <v>99</v>
      </c>
      <c r="B88" s="29" t="n">
        <v>209609</v>
      </c>
      <c r="C88" s="29" t="n">
        <v>854215</v>
      </c>
      <c r="D88" s="29" t="n">
        <f aca="false">['http://www.efficiencyvermont.com/docs/about_efficiency_vermont/initiatives/2009 Usage and Savings.xlsx']SavingsFINAL!D86</f>
        <v>0</v>
      </c>
      <c r="E88" s="29" t="n">
        <f aca="false">['http://www.efficiencyvermont.com/docs/about_efficiency_vermont/initiatives/2009 Usage and Savings.xlsx']SavingsFINAL!E86</f>
        <v>9600.3</v>
      </c>
      <c r="F88" s="30" t="n">
        <f aca="false">['http://www.efficiencyvermont.com/docs/about_efficiency_vermont/initiatives/2009 Usage and Savings.xlsx']PremiseFINAL!C87</f>
        <v>131</v>
      </c>
      <c r="G88" s="30" t="n">
        <f aca="false">C88/F88</f>
        <v>6520.7251908397</v>
      </c>
      <c r="H88" s="30" t="n">
        <f aca="false">E88/F88</f>
        <v>73.2847328244275</v>
      </c>
      <c r="I88" s="31" t="n">
        <f aca="false">H88/G88</f>
        <v>0.0112387396615606</v>
      </c>
      <c r="J88" s="32" t="n">
        <f aca="false">['http://www.efficiencyvermont.com/docs/about_efficiency_vermont/initiatives/2009 Usage and Savings.xlsx']SavingsFINAL!B86</f>
        <v>0</v>
      </c>
      <c r="K88" s="30" t="n">
        <f aca="false">['http://www.efficiencyvermont.com/docs/about_efficiency_vermont/initiatives/2009 Usage and Savings.xlsx']SavingsFINAL!C86</f>
        <v>-1.427</v>
      </c>
    </row>
    <row collapsed="false" customFormat="false" customHeight="false" hidden="false" ht="12.75" outlineLevel="0" r="89">
      <c r="A89" s="28" t="s">
        <v>100</v>
      </c>
      <c r="B89" s="29" t="n">
        <v>711347</v>
      </c>
      <c r="C89" s="29" t="n">
        <v>2046881</v>
      </c>
      <c r="D89" s="29" t="n">
        <f aca="false">['http://www.efficiencyvermont.com/docs/about_efficiency_vermont/initiatives/2009 Usage and Savings.xlsx']SavingsFINAL!D87</f>
        <v>14370</v>
      </c>
      <c r="E89" s="29" t="n">
        <f aca="false">['http://www.efficiencyvermont.com/docs/about_efficiency_vermont/initiatives/2009 Usage and Savings.xlsx']SavingsFINAL!E87</f>
        <v>22283.4</v>
      </c>
      <c r="F89" s="30" t="n">
        <f aca="false">['http://www.efficiencyvermont.com/docs/about_efficiency_vermont/initiatives/2009 Usage and Savings.xlsx']PremiseFINAL!C88</f>
        <v>330</v>
      </c>
      <c r="G89" s="30" t="n">
        <f aca="false">C89/F89</f>
        <v>6202.6696969697</v>
      </c>
      <c r="H89" s="30" t="n">
        <f aca="false">E89/F89</f>
        <v>67.5254545454546</v>
      </c>
      <c r="I89" s="31" t="n">
        <f aca="false">H89/G89</f>
        <v>0.01088651465327</v>
      </c>
      <c r="J89" s="32" t="n">
        <f aca="false">['http://www.efficiencyvermont.com/docs/about_efficiency_vermont/initiatives/2009 Usage and Savings.xlsx']SavingsFINAL!B87</f>
        <v>-0.6655</v>
      </c>
      <c r="K89" s="30" t="n">
        <f aca="false">['http://www.efficiencyvermont.com/docs/about_efficiency_vermont/initiatives/2009 Usage and Savings.xlsx']SavingsFINAL!C87</f>
        <v>113.641</v>
      </c>
    </row>
    <row collapsed="false" customFormat="false" customHeight="false" hidden="false" ht="12.75" outlineLevel="0" r="90">
      <c r="A90" s="28" t="s">
        <v>101</v>
      </c>
      <c r="B90" s="29" t="n">
        <v>291949</v>
      </c>
      <c r="C90" s="29" t="n">
        <v>2856808</v>
      </c>
      <c r="D90" s="29" t="n">
        <f aca="false">['http://www.efficiencyvermont.com/docs/about_efficiency_vermont/initiatives/2009 Usage and Savings.xlsx']SavingsFINAL!D88</f>
        <v>0</v>
      </c>
      <c r="E90" s="29" t="n">
        <f aca="false">['http://www.efficiencyvermont.com/docs/about_efficiency_vermont/initiatives/2009 Usage and Savings.xlsx']SavingsFINAL!E88</f>
        <v>15146.6</v>
      </c>
      <c r="F90" s="30" t="n">
        <f aca="false">['http://www.efficiencyvermont.com/docs/about_efficiency_vermont/initiatives/2009 Usage and Savings.xlsx']PremiseFINAL!C89</f>
        <v>501</v>
      </c>
      <c r="G90" s="30" t="n">
        <f aca="false">C90/F90</f>
        <v>5702.21157684631</v>
      </c>
      <c r="H90" s="30" t="n">
        <f aca="false">E90/F90</f>
        <v>30.2327345309381</v>
      </c>
      <c r="I90" s="31" t="n">
        <f aca="false">H90/G90</f>
        <v>0.00530193138635848</v>
      </c>
      <c r="J90" s="32" t="n">
        <f aca="false">['http://www.efficiencyvermont.com/docs/about_efficiency_vermont/initiatives/2009 Usage and Savings.xlsx']SavingsFINAL!B88</f>
        <v>0</v>
      </c>
      <c r="K90" s="30" t="n">
        <f aca="false">['http://www.efficiencyvermont.com/docs/about_efficiency_vermont/initiatives/2009 Usage and Savings.xlsx']SavingsFINAL!C88</f>
        <v>-7.45</v>
      </c>
    </row>
    <row collapsed="false" customFormat="false" customHeight="false" hidden="false" ht="12.75" outlineLevel="0" r="91">
      <c r="A91" s="28" t="s">
        <v>102</v>
      </c>
      <c r="B91" s="29" t="n">
        <v>333237</v>
      </c>
      <c r="C91" s="29" t="n">
        <v>1304249</v>
      </c>
      <c r="D91" s="29" t="n">
        <f aca="false">['http://www.efficiencyvermont.com/docs/about_efficiency_vermont/initiatives/2009 Usage and Savings.xlsx']SavingsFINAL!D89</f>
        <v>828.3</v>
      </c>
      <c r="E91" s="29" t="n">
        <f aca="false">['http://www.efficiencyvermont.com/docs/about_efficiency_vermont/initiatives/2009 Usage and Savings.xlsx']SavingsFINAL!E89</f>
        <v>3510.8</v>
      </c>
      <c r="F91" s="30" t="n">
        <f aca="false">['http://www.efficiencyvermont.com/docs/about_efficiency_vermont/initiatives/2009 Usage and Savings.xlsx']PremiseFINAL!C90</f>
        <v>204</v>
      </c>
      <c r="G91" s="30" t="n">
        <f aca="false">C91/F91</f>
        <v>6393.37745098039</v>
      </c>
      <c r="H91" s="30" t="n">
        <f aca="false">E91/F91</f>
        <v>17.2098039215686</v>
      </c>
      <c r="I91" s="31" t="n">
        <f aca="false">H91/G91</f>
        <v>0.00269181728335617</v>
      </c>
      <c r="J91" s="32" t="n">
        <f aca="false">['http://www.efficiencyvermont.com/docs/about_efficiency_vermont/initiatives/2009 Usage and Savings.xlsx']SavingsFINAL!B89</f>
        <v>0</v>
      </c>
      <c r="K91" s="30" t="n">
        <f aca="false">['http://www.efficiencyvermont.com/docs/about_efficiency_vermont/initiatives/2009 Usage and Savings.xlsx']SavingsFINAL!C89</f>
        <v>1.38</v>
      </c>
    </row>
    <row collapsed="false" customFormat="false" customHeight="false" hidden="false" ht="12.75" outlineLevel="0" r="92">
      <c r="A92" s="28" t="s">
        <v>103</v>
      </c>
      <c r="B92" s="29" t="n">
        <v>5083067</v>
      </c>
      <c r="C92" s="29" t="n">
        <v>11119613</v>
      </c>
      <c r="D92" s="29" t="n">
        <f aca="false">['http://www.efficiencyvermont.com/docs/about_efficiency_vermont/initiatives/2009 Usage and Savings.xlsx']SavingsFINAL!D90</f>
        <v>76622</v>
      </c>
      <c r="E92" s="29" t="n">
        <f aca="false">['http://www.efficiencyvermont.com/docs/about_efficiency_vermont/initiatives/2009 Usage and Savings.xlsx']SavingsFINAL!E90</f>
        <v>340998.2</v>
      </c>
      <c r="F92" s="30" t="n">
        <f aca="false">['http://www.efficiencyvermont.com/docs/about_efficiency_vermont/initiatives/2009 Usage and Savings.xlsx']PremiseFINAL!C91</f>
        <v>1666</v>
      </c>
      <c r="G92" s="30" t="n">
        <f aca="false">C92/F92</f>
        <v>6674.43757503001</v>
      </c>
      <c r="H92" s="30" t="n">
        <f aca="false">E92/F92</f>
        <v>204.680792316927</v>
      </c>
      <c r="I92" s="31" t="n">
        <f aca="false">H92/G92</f>
        <v>0.0306663730113629</v>
      </c>
      <c r="J92" s="32" t="n">
        <f aca="false">['http://www.efficiencyvermont.com/docs/about_efficiency_vermont/initiatives/2009 Usage and Savings.xlsx']SavingsFINAL!B90</f>
        <v>0</v>
      </c>
      <c r="K92" s="30" t="n">
        <f aca="false">['http://www.efficiencyvermont.com/docs/about_efficiency_vermont/initiatives/2009 Usage and Savings.xlsx']SavingsFINAL!C90</f>
        <v>58.492</v>
      </c>
    </row>
    <row collapsed="false" customFormat="false" customHeight="false" hidden="false" ht="12.75" outlineLevel="0" r="93">
      <c r="A93" s="28" t="s">
        <v>104</v>
      </c>
      <c r="B93" s="29" t="n">
        <v>56378522</v>
      </c>
      <c r="C93" s="29" t="n">
        <v>41524513</v>
      </c>
      <c r="D93" s="29" t="n">
        <f aca="false">['http://www.efficiencyvermont.com/docs/about_efficiency_vermont/initiatives/2009 Usage and Savings.xlsx']SavingsFINAL!D91</f>
        <v>1072523.9</v>
      </c>
      <c r="E93" s="29" t="n">
        <f aca="false">['http://www.efficiencyvermont.com/docs/about_efficiency_vermont/initiatives/2009 Usage and Savings.xlsx']SavingsFINAL!E91</f>
        <v>554186.2</v>
      </c>
      <c r="F93" s="30" t="n">
        <f aca="false">['http://www.efficiencyvermont.com/docs/about_efficiency_vermont/initiatives/2009 Usage and Savings.xlsx']PremiseFINAL!C92</f>
        <v>5606</v>
      </c>
      <c r="G93" s="30" t="n">
        <f aca="false">C93/F93</f>
        <v>7407.15536924724</v>
      </c>
      <c r="H93" s="30" t="n">
        <f aca="false">E93/F93</f>
        <v>98.8559043881555</v>
      </c>
      <c r="I93" s="31" t="n">
        <f aca="false">H93/G93</f>
        <v>0.0133460011921151</v>
      </c>
      <c r="J93" s="32" t="n">
        <f aca="false">['http://www.efficiencyvermont.com/docs/about_efficiency_vermont/initiatives/2009 Usage and Savings.xlsx']SavingsFINAL!B91</f>
        <v>629.4293</v>
      </c>
      <c r="K93" s="30" t="n">
        <f aca="false">['http://www.efficiencyvermont.com/docs/about_efficiency_vermont/initiatives/2009 Usage and Savings.xlsx']SavingsFINAL!C91</f>
        <v>354.989</v>
      </c>
    </row>
    <row collapsed="false" customFormat="false" customHeight="false" hidden="false" ht="12.75" outlineLevel="0" r="94">
      <c r="A94" s="28" t="s">
        <v>105</v>
      </c>
      <c r="B94" s="29" t="n">
        <v>2642778</v>
      </c>
      <c r="C94" s="29" t="n">
        <v>11197164</v>
      </c>
      <c r="D94" s="29" t="n">
        <f aca="false">['http://www.efficiencyvermont.com/docs/about_efficiency_vermont/initiatives/2009 Usage and Savings.xlsx']SavingsFINAL!D92</f>
        <v>57926.1</v>
      </c>
      <c r="E94" s="29" t="n">
        <f aca="false">['http://www.efficiencyvermont.com/docs/about_efficiency_vermont/initiatives/2009 Usage and Savings.xlsx']SavingsFINAL!E92</f>
        <v>85417.6</v>
      </c>
      <c r="F94" s="30" t="n">
        <f aca="false">['http://www.efficiencyvermont.com/docs/about_efficiency_vermont/initiatives/2009 Usage and Savings.xlsx']PremiseFINAL!C93</f>
        <v>1508</v>
      </c>
      <c r="G94" s="30" t="n">
        <f aca="false">C94/F94</f>
        <v>7425.175066313</v>
      </c>
      <c r="H94" s="30" t="n">
        <f aca="false">E94/F94</f>
        <v>56.6429708222812</v>
      </c>
      <c r="I94" s="31" t="n">
        <f aca="false">H94/G94</f>
        <v>0.00762850307452851</v>
      </c>
      <c r="J94" s="32" t="n">
        <f aca="false">['http://www.efficiencyvermont.com/docs/about_efficiency_vermont/initiatives/2009 Usage and Savings.xlsx']SavingsFINAL!B92</f>
        <v>-58.5998</v>
      </c>
      <c r="K94" s="30" t="n">
        <f aca="false">['http://www.efficiencyvermont.com/docs/about_efficiency_vermont/initiatives/2009 Usage and Savings.xlsx']SavingsFINAL!C92</f>
        <v>150.234</v>
      </c>
    </row>
    <row collapsed="false" customFormat="false" customHeight="false" hidden="false" ht="12.75" outlineLevel="0" r="95">
      <c r="A95" s="28" t="s">
        <v>106</v>
      </c>
      <c r="B95" s="29" t="n">
        <v>9693300.02</v>
      </c>
      <c r="C95" s="29" t="n">
        <v>11536644</v>
      </c>
      <c r="D95" s="29" t="n">
        <f aca="false">['http://www.efficiencyvermont.com/docs/about_efficiency_vermont/initiatives/2009 Usage and Savings.xlsx']SavingsFINAL!D93</f>
        <v>19851.4</v>
      </c>
      <c r="E95" s="29" t="n">
        <f aca="false">['http://www.efficiencyvermont.com/docs/about_efficiency_vermont/initiatives/2009 Usage and Savings.xlsx']SavingsFINAL!E93</f>
        <v>173717.8</v>
      </c>
      <c r="F95" s="30" t="n">
        <f aca="false">['http://www.efficiencyvermont.com/docs/about_efficiency_vermont/initiatives/2009 Usage and Savings.xlsx']PremiseFINAL!C94</f>
        <v>1511</v>
      </c>
      <c r="G95" s="30" t="n">
        <f aca="false">C95/F95</f>
        <v>7635.10522832561</v>
      </c>
      <c r="H95" s="30" t="n">
        <f aca="false">E95/F95</f>
        <v>114.968762409001</v>
      </c>
      <c r="I95" s="31" t="n">
        <f aca="false">H95/G95</f>
        <v>0.0150579145893728</v>
      </c>
      <c r="J95" s="32" t="n">
        <f aca="false">['http://www.efficiencyvermont.com/docs/about_efficiency_vermont/initiatives/2009 Usage and Savings.xlsx']SavingsFINAL!B93</f>
        <v>-10.474</v>
      </c>
      <c r="K95" s="30" t="n">
        <f aca="false">['http://www.efficiencyvermont.com/docs/about_efficiency_vermont/initiatives/2009 Usage and Savings.xlsx']SavingsFINAL!C93</f>
        <v>161.343</v>
      </c>
    </row>
    <row collapsed="false" customFormat="false" customHeight="false" hidden="false" ht="12.75" outlineLevel="0" r="96">
      <c r="A96" s="28" t="s">
        <v>107</v>
      </c>
      <c r="B96" s="29" t="n">
        <v>7256471</v>
      </c>
      <c r="C96" s="29" t="n">
        <v>13698115</v>
      </c>
      <c r="D96" s="29" t="n">
        <f aca="false">['http://www.efficiencyvermont.com/docs/about_efficiency_vermont/initiatives/2009 Usage and Savings.xlsx']SavingsFINAL!D94</f>
        <v>258416.9</v>
      </c>
      <c r="E96" s="29" t="n">
        <f aca="false">['http://www.efficiencyvermont.com/docs/about_efficiency_vermont/initiatives/2009 Usage and Savings.xlsx']SavingsFINAL!E94</f>
        <v>197754.4</v>
      </c>
      <c r="F96" s="30" t="n">
        <f aca="false">['http://www.efficiencyvermont.com/docs/about_efficiency_vermont/initiatives/2009 Usage and Savings.xlsx']PremiseFINAL!C95</f>
        <v>1872</v>
      </c>
      <c r="G96" s="30" t="n">
        <f aca="false">C96/F96</f>
        <v>7317.36912393162</v>
      </c>
      <c r="H96" s="30" t="n">
        <f aca="false">E96/F96</f>
        <v>105.638034188034</v>
      </c>
      <c r="I96" s="31" t="n">
        <f aca="false">H96/G96</f>
        <v>0.0144366140888728</v>
      </c>
      <c r="J96" s="32" t="n">
        <f aca="false">['http://www.efficiencyvermont.com/docs/about_efficiency_vermont/initiatives/2009 Usage and Savings.xlsx']SavingsFINAL!B94</f>
        <v>1557.294</v>
      </c>
      <c r="K96" s="30" t="n">
        <f aca="false">['http://www.efficiencyvermont.com/docs/about_efficiency_vermont/initiatives/2009 Usage and Savings.xlsx']SavingsFINAL!C94</f>
        <v>399.626</v>
      </c>
    </row>
    <row collapsed="false" customFormat="false" customHeight="false" hidden="false" ht="12.75" outlineLevel="0" r="97">
      <c r="A97" s="28" t="s">
        <v>108</v>
      </c>
      <c r="B97" s="29" t="n">
        <v>1094132</v>
      </c>
      <c r="C97" s="29" t="n">
        <v>2048234</v>
      </c>
      <c r="D97" s="29" t="n">
        <f aca="false">['http://www.efficiencyvermont.com/docs/about_efficiency_vermont/initiatives/2009 Usage and Savings.xlsx']SavingsFINAL!D95</f>
        <v>226.3</v>
      </c>
      <c r="E97" s="29" t="n">
        <f aca="false">['http://www.efficiencyvermont.com/docs/about_efficiency_vermont/initiatives/2009 Usage and Savings.xlsx']SavingsFINAL!E95</f>
        <v>4144.7</v>
      </c>
      <c r="F97" s="30" t="n">
        <f aca="false">['http://www.efficiencyvermont.com/docs/about_efficiency_vermont/initiatives/2009 Usage and Savings.xlsx']PremiseFINAL!C96</f>
        <v>368</v>
      </c>
      <c r="G97" s="30" t="n">
        <f aca="false">C97/F97</f>
        <v>5565.85326086957</v>
      </c>
      <c r="H97" s="30" t="n">
        <f aca="false">E97/F97</f>
        <v>11.2627717391304</v>
      </c>
      <c r="I97" s="31" t="n">
        <f aca="false">H97/G97</f>
        <v>0.00202354809069667</v>
      </c>
      <c r="J97" s="32" t="n">
        <f aca="false">['http://www.efficiencyvermont.com/docs/about_efficiency_vermont/initiatives/2009 Usage and Savings.xlsx']SavingsFINAL!B95</f>
        <v>0</v>
      </c>
      <c r="K97" s="30" t="n">
        <f aca="false">['http://www.efficiencyvermont.com/docs/about_efficiency_vermont/initiatives/2009 Usage and Savings.xlsx']SavingsFINAL!C95</f>
        <v>1.035</v>
      </c>
    </row>
    <row collapsed="false" customFormat="false" customHeight="false" hidden="false" ht="12.75" outlineLevel="0" r="98">
      <c r="A98" s="28" t="s">
        <v>109</v>
      </c>
      <c r="B98" s="29" t="n">
        <v>437901</v>
      </c>
      <c r="C98" s="29" t="n">
        <v>2768969</v>
      </c>
      <c r="D98" s="29" t="n">
        <f aca="false">['http://www.efficiencyvermont.com/docs/about_efficiency_vermont/initiatives/2009 Usage and Savings.xlsx']SavingsFINAL!D96</f>
        <v>0</v>
      </c>
      <c r="E98" s="29" t="n">
        <f aca="false">['http://www.efficiencyvermont.com/docs/about_efficiency_vermont/initiatives/2009 Usage and Savings.xlsx']SavingsFINAL!E96</f>
        <v>14542.6</v>
      </c>
      <c r="F98" s="30" t="n">
        <f aca="false">['http://www.efficiencyvermont.com/docs/about_efficiency_vermont/initiatives/2009 Usage and Savings.xlsx']PremiseFINAL!C97</f>
        <v>518</v>
      </c>
      <c r="G98" s="30" t="n">
        <f aca="false">C98/F98</f>
        <v>5345.5</v>
      </c>
      <c r="H98" s="30" t="n">
        <f aca="false">E98/F98</f>
        <v>28.0745173745174</v>
      </c>
      <c r="I98" s="31" t="n">
        <f aca="false">H98/G98</f>
        <v>0.00525199090347346</v>
      </c>
      <c r="J98" s="32" t="n">
        <f aca="false">['http://www.efficiencyvermont.com/docs/about_efficiency_vermont/initiatives/2009 Usage and Savings.xlsx']SavingsFINAL!B96</f>
        <v>0</v>
      </c>
      <c r="K98" s="30" t="n">
        <f aca="false">['http://www.efficiencyvermont.com/docs/about_efficiency_vermont/initiatives/2009 Usage and Savings.xlsx']SavingsFINAL!C96</f>
        <v>0.42</v>
      </c>
    </row>
    <row collapsed="false" customFormat="false" customHeight="false" hidden="false" ht="12.75" outlineLevel="0" r="99">
      <c r="A99" s="28" t="s">
        <v>110</v>
      </c>
      <c r="B99" s="29" t="n">
        <v>594277</v>
      </c>
      <c r="C99" s="29" t="n">
        <v>5721920</v>
      </c>
      <c r="D99" s="29" t="n">
        <f aca="false">['http://www.efficiencyvermont.com/docs/about_efficiency_vermont/initiatives/2009 Usage and Savings.xlsx']SavingsFINAL!D97</f>
        <v>-456</v>
      </c>
      <c r="E99" s="29" t="n">
        <f aca="false">['http://www.efficiencyvermont.com/docs/about_efficiency_vermont/initiatives/2009 Usage and Savings.xlsx']SavingsFINAL!E97</f>
        <v>76658.1</v>
      </c>
      <c r="F99" s="30" t="n">
        <f aca="false">['http://www.efficiencyvermont.com/docs/about_efficiency_vermont/initiatives/2009 Usage and Savings.xlsx']PremiseFINAL!C98</f>
        <v>810</v>
      </c>
      <c r="G99" s="30" t="n">
        <f aca="false">C99/F99</f>
        <v>7064.0987654321</v>
      </c>
      <c r="H99" s="30" t="n">
        <f aca="false">E99/F99</f>
        <v>94.6396296296296</v>
      </c>
      <c r="I99" s="31" t="n">
        <f aca="false">H99/G99</f>
        <v>0.0133972687489514</v>
      </c>
      <c r="J99" s="32" t="n">
        <f aca="false">['http://www.efficiencyvermont.com/docs/about_efficiency_vermont/initiatives/2009 Usage and Savings.xlsx']SavingsFINAL!B97</f>
        <v>55.1444</v>
      </c>
      <c r="K99" s="30" t="n">
        <f aca="false">['http://www.efficiencyvermont.com/docs/about_efficiency_vermont/initiatives/2009 Usage and Savings.xlsx']SavingsFINAL!C97</f>
        <v>100.861</v>
      </c>
    </row>
    <row collapsed="false" customFormat="false" customHeight="false" hidden="false" ht="12.75" outlineLevel="0" r="100">
      <c r="A100" s="28" t="s">
        <v>111</v>
      </c>
      <c r="B100" s="29" t="n">
        <v>3324012</v>
      </c>
      <c r="C100" s="29" t="n">
        <v>9296636</v>
      </c>
      <c r="D100" s="29" t="n">
        <f aca="false">['http://www.efficiencyvermont.com/docs/about_efficiency_vermont/initiatives/2009 Usage and Savings.xlsx']SavingsFINAL!D98</f>
        <v>73867.8</v>
      </c>
      <c r="E100" s="29" t="n">
        <f aca="false">['http://www.efficiencyvermont.com/docs/about_efficiency_vermont/initiatives/2009 Usage and Savings.xlsx']SavingsFINAL!E98</f>
        <v>269292.9</v>
      </c>
      <c r="F100" s="30" t="n">
        <f aca="false">['http://www.efficiencyvermont.com/docs/about_efficiency_vermont/initiatives/2009 Usage and Savings.xlsx']PremiseFINAL!C99</f>
        <v>1334</v>
      </c>
      <c r="G100" s="30" t="n">
        <f aca="false">C100/F100</f>
        <v>6968.99250374813</v>
      </c>
      <c r="H100" s="30" t="n">
        <f aca="false">E100/F100</f>
        <v>201.868740629685</v>
      </c>
      <c r="I100" s="31" t="n">
        <f aca="false">H100/G100</f>
        <v>0.0289667036549565</v>
      </c>
      <c r="J100" s="32" t="n">
        <f aca="false">['http://www.efficiencyvermont.com/docs/about_efficiency_vermont/initiatives/2009 Usage and Savings.xlsx']SavingsFINAL!B98</f>
        <v>-28.8273</v>
      </c>
      <c r="K100" s="30" t="n">
        <f aca="false">['http://www.efficiencyvermont.com/docs/about_efficiency_vermont/initiatives/2009 Usage and Savings.xlsx']SavingsFINAL!C98</f>
        <v>96.169</v>
      </c>
    </row>
    <row collapsed="false" customFormat="false" customHeight="false" hidden="false" ht="12.75" outlineLevel="0" r="101">
      <c r="A101" s="28" t="s">
        <v>112</v>
      </c>
      <c r="B101" s="29" t="n">
        <v>90942</v>
      </c>
      <c r="C101" s="29" t="n">
        <v>1415160</v>
      </c>
      <c r="D101" s="29" t="n">
        <f aca="false">['http://www.efficiencyvermont.com/docs/about_efficiency_vermont/initiatives/2009 Usage and Savings.xlsx']SavingsFINAL!D99</f>
        <v>1758.3</v>
      </c>
      <c r="E101" s="29" t="n">
        <f aca="false">['http://www.efficiencyvermont.com/docs/about_efficiency_vermont/initiatives/2009 Usage and Savings.xlsx']SavingsFINAL!E99</f>
        <v>5599.3</v>
      </c>
      <c r="F101" s="30" t="n">
        <f aca="false">['http://www.efficiencyvermont.com/docs/about_efficiency_vermont/initiatives/2009 Usage and Savings.xlsx']PremiseFINAL!C100</f>
        <v>183</v>
      </c>
      <c r="G101" s="30" t="n">
        <f aca="false">C101/F101</f>
        <v>7733.11475409836</v>
      </c>
      <c r="H101" s="30" t="n">
        <f aca="false">E101/F101</f>
        <v>30.5972677595628</v>
      </c>
      <c r="I101" s="31" t="n">
        <f aca="false">H101/G101</f>
        <v>0.00395665507787105</v>
      </c>
      <c r="J101" s="32" t="n">
        <f aca="false">['http://www.efficiencyvermont.com/docs/about_efficiency_vermont/initiatives/2009 Usage and Savings.xlsx']SavingsFINAL!B99</f>
        <v>-0.3335</v>
      </c>
      <c r="K101" s="30" t="n">
        <f aca="false">['http://www.efficiencyvermont.com/docs/about_efficiency_vermont/initiatives/2009 Usage and Savings.xlsx']SavingsFINAL!C99</f>
        <v>0.235</v>
      </c>
    </row>
    <row collapsed="false" customFormat="false" customHeight="false" hidden="false" ht="12.75" outlineLevel="0" r="102">
      <c r="A102" s="28" t="s">
        <v>113</v>
      </c>
      <c r="B102" s="29" t="n">
        <v>2399889</v>
      </c>
      <c r="C102" s="29" t="n">
        <v>3379862</v>
      </c>
      <c r="D102" s="29" t="n">
        <f aca="false">['http://www.efficiencyvermont.com/docs/about_efficiency_vermont/initiatives/2009 Usage and Savings.xlsx']SavingsFINAL!D100</f>
        <v>363.3</v>
      </c>
      <c r="E102" s="29" t="n">
        <f aca="false">['http://www.efficiencyvermont.com/docs/about_efficiency_vermont/initiatives/2009 Usage and Savings.xlsx']SavingsFINAL!E100</f>
        <v>32251.3</v>
      </c>
      <c r="F102" s="30" t="n">
        <f aca="false">['http://www.efficiencyvermont.com/docs/about_efficiency_vermont/initiatives/2009 Usage and Savings.xlsx']PremiseFINAL!C101</f>
        <v>476</v>
      </c>
      <c r="G102" s="30" t="n">
        <f aca="false">C102/F102</f>
        <v>7100.55042016807</v>
      </c>
      <c r="H102" s="30" t="n">
        <f aca="false">E102/F102</f>
        <v>67.7548319327731</v>
      </c>
      <c r="I102" s="31" t="n">
        <f aca="false">H102/G102</f>
        <v>0.00954219432627723</v>
      </c>
      <c r="J102" s="32" t="n">
        <f aca="false">['http://www.efficiencyvermont.com/docs/about_efficiency_vermont/initiatives/2009 Usage and Savings.xlsx']SavingsFINAL!B100</f>
        <v>-0.1725</v>
      </c>
      <c r="K102" s="30" t="n">
        <f aca="false">['http://www.efficiencyvermont.com/docs/about_efficiency_vermont/initiatives/2009 Usage and Savings.xlsx']SavingsFINAL!C100</f>
        <v>-3.251</v>
      </c>
    </row>
    <row collapsed="false" customFormat="false" customHeight="false" hidden="false" ht="12.75" outlineLevel="0" r="103">
      <c r="A103" s="28" t="s">
        <v>274</v>
      </c>
      <c r="B103" s="29" t="n">
        <v>2059477</v>
      </c>
      <c r="C103" s="29" t="n">
        <v>3725578</v>
      </c>
      <c r="D103" s="29" t="n">
        <f aca="false">['http://www.efficiencyvermont.com/docs/about_efficiency_vermont/initiatives/2009 Usage and Savings.xlsx']SavingsFINAL!D101</f>
        <v>4971.7</v>
      </c>
      <c r="E103" s="29" t="n">
        <f aca="false">['http://www.efficiencyvermont.com/docs/about_efficiency_vermont/initiatives/2009 Usage and Savings.xlsx']SavingsFINAL!E101</f>
        <v>88643.5</v>
      </c>
      <c r="F103" s="30" t="n">
        <f aca="false">['http://www.efficiencyvermont.com/docs/about_efficiency_vermont/initiatives/2009 Usage and Savings.xlsx']PremiseFINAL!C102</f>
        <v>834</v>
      </c>
      <c r="G103" s="30" t="n">
        <f aca="false">C103/F103</f>
        <v>4467.11990407674</v>
      </c>
      <c r="H103" s="30" t="n">
        <f aca="false">E103/F103</f>
        <v>106.287170263789</v>
      </c>
      <c r="I103" s="31" t="n">
        <f aca="false">H103/G103</f>
        <v>0.0237932208103011</v>
      </c>
      <c r="J103" s="32" t="n">
        <f aca="false">['http://www.efficiencyvermont.com/docs/about_efficiency_vermont/initiatives/2009 Usage and Savings.xlsx']SavingsFINAL!B101</f>
        <v>-0.1035</v>
      </c>
      <c r="K103" s="30" t="n">
        <f aca="false">['http://www.efficiencyvermont.com/docs/about_efficiency_vermont/initiatives/2009 Usage and Savings.xlsx']SavingsFINAL!C101</f>
        <v>-25.345</v>
      </c>
    </row>
    <row collapsed="false" customFormat="false" customHeight="false" hidden="false" ht="12.75" outlineLevel="0" r="104">
      <c r="A104" s="28" t="s">
        <v>115</v>
      </c>
      <c r="B104" s="29" t="n">
        <v>685613</v>
      </c>
      <c r="C104" s="29" t="n">
        <v>2520806</v>
      </c>
      <c r="D104" s="29" t="n">
        <f aca="false">['http://www.efficiencyvermont.com/docs/about_efficiency_vermont/initiatives/2009 Usage and Savings.xlsx']SavingsFINAL!D102</f>
        <v>131.8</v>
      </c>
      <c r="E104" s="29" t="n">
        <f aca="false">['http://www.efficiencyvermont.com/docs/about_efficiency_vermont/initiatives/2009 Usage and Savings.xlsx']SavingsFINAL!E102</f>
        <v>5931.8</v>
      </c>
      <c r="F104" s="30" t="n">
        <f aca="false">['http://www.efficiencyvermont.com/docs/about_efficiency_vermont/initiatives/2009 Usage and Savings.xlsx']PremiseFINAL!C103</f>
        <v>461</v>
      </c>
      <c r="G104" s="30" t="n">
        <f aca="false">C104/F104</f>
        <v>5468.12581344902</v>
      </c>
      <c r="H104" s="30" t="n">
        <f aca="false">E104/F104</f>
        <v>12.8672451193059</v>
      </c>
      <c r="I104" s="31" t="n">
        <f aca="false">H104/G104</f>
        <v>0.00235313625879976</v>
      </c>
      <c r="J104" s="32" t="n">
        <f aca="false">['http://www.efficiencyvermont.com/docs/about_efficiency_vermont/initiatives/2009 Usage and Savings.xlsx']SavingsFINAL!B102</f>
        <v>0</v>
      </c>
      <c r="K104" s="30" t="n">
        <f aca="false">['http://www.efficiencyvermont.com/docs/about_efficiency_vermont/initiatives/2009 Usage and Savings.xlsx']SavingsFINAL!C102</f>
        <v>0.577</v>
      </c>
    </row>
    <row collapsed="false" customFormat="false" customHeight="false" hidden="false" ht="12.75" outlineLevel="0" r="105">
      <c r="A105" s="28" t="s">
        <v>116</v>
      </c>
      <c r="B105" s="29" t="n">
        <v>1187445</v>
      </c>
      <c r="C105" s="29" t="n">
        <v>6781567</v>
      </c>
      <c r="D105" s="29" t="n">
        <f aca="false">['http://www.efficiencyvermont.com/docs/about_efficiency_vermont/initiatives/2009 Usage and Savings.xlsx']SavingsFINAL!D103</f>
        <v>39505.6</v>
      </c>
      <c r="E105" s="29" t="n">
        <f aca="false">['http://www.efficiencyvermont.com/docs/about_efficiency_vermont/initiatives/2009 Usage and Savings.xlsx']SavingsFINAL!E103</f>
        <v>44091.2</v>
      </c>
      <c r="F105" s="30" t="n">
        <f aca="false">['http://www.efficiencyvermont.com/docs/about_efficiency_vermont/initiatives/2009 Usage and Savings.xlsx']PremiseFINAL!C104</f>
        <v>1016</v>
      </c>
      <c r="G105" s="30" t="n">
        <f aca="false">C105/F105</f>
        <v>6674.77066929134</v>
      </c>
      <c r="H105" s="30" t="n">
        <f aca="false">E105/F105</f>
        <v>43.3968503937008</v>
      </c>
      <c r="I105" s="31" t="n">
        <f aca="false">H105/G105</f>
        <v>0.00650162418213961</v>
      </c>
      <c r="J105" s="32" t="n">
        <f aca="false">['http://www.efficiencyvermont.com/docs/about_efficiency_vermont/initiatives/2009 Usage and Savings.xlsx']SavingsFINAL!B103</f>
        <v>-36.356</v>
      </c>
      <c r="K105" s="30" t="n">
        <f aca="false">['http://www.efficiencyvermont.com/docs/about_efficiency_vermont/initiatives/2009 Usage and Savings.xlsx']SavingsFINAL!C103</f>
        <v>63.123</v>
      </c>
    </row>
    <row collapsed="false" customFormat="false" customHeight="false" hidden="false" ht="12.75" outlineLevel="0" r="106">
      <c r="A106" s="28" t="s">
        <v>117</v>
      </c>
      <c r="B106" s="29" t="n">
        <v>5737268</v>
      </c>
      <c r="C106" s="29" t="n">
        <v>3040663</v>
      </c>
      <c r="D106" s="29" t="n">
        <f aca="false">['http://www.efficiencyvermont.com/docs/about_efficiency_vermont/initiatives/2009 Usage and Savings.xlsx']SavingsFINAL!D104</f>
        <v>2892.3</v>
      </c>
      <c r="E106" s="29" t="n">
        <f aca="false">['http://www.efficiencyvermont.com/docs/about_efficiency_vermont/initiatives/2009 Usage and Savings.xlsx']SavingsFINAL!E104</f>
        <v>221750.4</v>
      </c>
      <c r="F106" s="30" t="n">
        <f aca="false">['http://www.efficiencyvermont.com/docs/about_efficiency_vermont/initiatives/2009 Usage and Savings.xlsx']PremiseFINAL!C105</f>
        <v>642</v>
      </c>
      <c r="G106" s="30" t="n">
        <f aca="false">C106/F106</f>
        <v>4736.23520249221</v>
      </c>
      <c r="H106" s="30" t="n">
        <f aca="false">E106/F106</f>
        <v>345.405607476635</v>
      </c>
      <c r="I106" s="31" t="n">
        <f aca="false">H106/G106</f>
        <v>0.0729283054386494</v>
      </c>
      <c r="J106" s="32" t="n">
        <f aca="false">['http://www.efficiencyvermont.com/docs/about_efficiency_vermont/initiatives/2009 Usage and Savings.xlsx']SavingsFINAL!B104</f>
        <v>-3.552</v>
      </c>
      <c r="K106" s="30" t="n">
        <f aca="false">['http://www.efficiencyvermont.com/docs/about_efficiency_vermont/initiatives/2009 Usage and Savings.xlsx']SavingsFINAL!C104</f>
        <v>60.554</v>
      </c>
    </row>
    <row collapsed="false" customFormat="false" customHeight="false" hidden="false" ht="12.75" outlineLevel="0" r="107">
      <c r="A107" s="28" t="s">
        <v>118</v>
      </c>
      <c r="B107" s="29" t="n">
        <v>5702759</v>
      </c>
      <c r="C107" s="29" t="n">
        <v>15249432</v>
      </c>
      <c r="D107" s="29" t="n">
        <f aca="false">['http://www.efficiencyvermont.com/docs/about_efficiency_vermont/initiatives/2009 Usage and Savings.xlsx']SavingsFINAL!D105</f>
        <v>17758.6</v>
      </c>
      <c r="E107" s="29" t="n">
        <f aca="false">['http://www.efficiencyvermont.com/docs/about_efficiency_vermont/initiatives/2009 Usage and Savings.xlsx']SavingsFINAL!E105</f>
        <v>327000.2</v>
      </c>
      <c r="F107" s="30" t="n">
        <f aca="false">['http://www.efficiencyvermont.com/docs/about_efficiency_vermont/initiatives/2009 Usage and Savings.xlsx']PremiseFINAL!C106</f>
        <v>1916</v>
      </c>
      <c r="G107" s="30" t="n">
        <f aca="false">C107/F107</f>
        <v>7958.99373695198</v>
      </c>
      <c r="H107" s="30" t="n">
        <f aca="false">E107/F107</f>
        <v>170.668162839248</v>
      </c>
      <c r="I107" s="31" t="n">
        <f aca="false">H107/G107</f>
        <v>0.0214434347456351</v>
      </c>
      <c r="J107" s="32" t="n">
        <f aca="false">['http://www.efficiencyvermont.com/docs/about_efficiency_vermont/initiatives/2009 Usage and Savings.xlsx']SavingsFINAL!B105</f>
        <v>-81.1612</v>
      </c>
      <c r="K107" s="30" t="n">
        <f aca="false">['http://www.efficiencyvermont.com/docs/about_efficiency_vermont/initiatives/2009 Usage and Savings.xlsx']SavingsFINAL!C105</f>
        <v>217.593</v>
      </c>
    </row>
    <row collapsed="false" customFormat="false" customHeight="false" hidden="false" ht="12.75" outlineLevel="0" r="108">
      <c r="A108" s="28" t="s">
        <v>119</v>
      </c>
      <c r="B108" s="29" t="n">
        <v>9485713</v>
      </c>
      <c r="C108" s="29" t="n">
        <v>9019164</v>
      </c>
      <c r="D108" s="29" t="n">
        <f aca="false">['http://www.efficiencyvermont.com/docs/about_efficiency_vermont/initiatives/2009 Usage and Savings.xlsx']SavingsFINAL!D106</f>
        <v>102321.2</v>
      </c>
      <c r="E108" s="29" t="n">
        <f aca="false">['http://www.efficiencyvermont.com/docs/about_efficiency_vermont/initiatives/2009 Usage and Savings.xlsx']SavingsFINAL!E106</f>
        <v>205448.2</v>
      </c>
      <c r="F108" s="30" t="n">
        <f aca="false">['http://www.efficiencyvermont.com/docs/about_efficiency_vermont/initiatives/2009 Usage and Savings.xlsx']PremiseFINAL!C107</f>
        <v>1311</v>
      </c>
      <c r="G108" s="30" t="n">
        <f aca="false">C108/F108</f>
        <v>6879.60640732265</v>
      </c>
      <c r="H108" s="30" t="n">
        <f aca="false">E108/F108</f>
        <v>156.711060259344</v>
      </c>
      <c r="I108" s="31" t="n">
        <f aca="false">H108/G108</f>
        <v>0.0227790735371926</v>
      </c>
      <c r="J108" s="32" t="n">
        <f aca="false">['http://www.efficiencyvermont.com/docs/about_efficiency_vermont/initiatives/2009 Usage and Savings.xlsx']SavingsFINAL!B106</f>
        <v>-74.6961</v>
      </c>
      <c r="K108" s="30" t="n">
        <f aca="false">['http://www.efficiencyvermont.com/docs/about_efficiency_vermont/initiatives/2009 Usage and Savings.xlsx']SavingsFINAL!C106</f>
        <v>31.723</v>
      </c>
    </row>
    <row collapsed="false" customFormat="false" customHeight="false" hidden="false" ht="12.75" outlineLevel="0" r="109">
      <c r="A109" s="28" t="s">
        <v>120</v>
      </c>
      <c r="B109" s="29" t="n">
        <v>36692649</v>
      </c>
      <c r="C109" s="29" t="n">
        <v>17128890</v>
      </c>
      <c r="D109" s="29" t="n">
        <f aca="false">['http://www.efficiencyvermont.com/docs/about_efficiency_vermont/initiatives/2009 Usage and Savings.xlsx']SavingsFINAL!D107</f>
        <v>197209.6</v>
      </c>
      <c r="E109" s="29" t="n">
        <f aca="false">['http://www.efficiencyvermont.com/docs/about_efficiency_vermont/initiatives/2009 Usage and Savings.xlsx']SavingsFINAL!E107</f>
        <v>262615.7</v>
      </c>
      <c r="F109" s="30" t="n">
        <f aca="false">['http://www.efficiencyvermont.com/docs/about_efficiency_vermont/initiatives/2009 Usage and Savings.xlsx']PremiseFINAL!C108</f>
        <v>2566</v>
      </c>
      <c r="G109" s="30" t="n">
        <f aca="false">C109/F109</f>
        <v>6675.32735775526</v>
      </c>
      <c r="H109" s="30" t="n">
        <f aca="false">E109/F109</f>
        <v>102.344388152767</v>
      </c>
      <c r="I109" s="31" t="n">
        <f aca="false">H109/G109</f>
        <v>0.015331740702404</v>
      </c>
      <c r="J109" s="32" t="n">
        <f aca="false">['http://www.efficiencyvermont.com/docs/about_efficiency_vermont/initiatives/2009 Usage and Savings.xlsx']SavingsFINAL!B107</f>
        <v>908.3528</v>
      </c>
      <c r="K109" s="30" t="n">
        <f aca="false">['http://www.efficiencyvermont.com/docs/about_efficiency_vermont/initiatives/2009 Usage and Savings.xlsx']SavingsFINAL!C107</f>
        <v>-62.294</v>
      </c>
    </row>
    <row collapsed="false" customFormat="false" customHeight="false" hidden="false" ht="12.75" outlineLevel="0" r="110">
      <c r="A110" s="28" t="s">
        <v>121</v>
      </c>
      <c r="B110" s="29" t="n">
        <v>170786</v>
      </c>
      <c r="C110" s="29" t="n">
        <v>1222994</v>
      </c>
      <c r="D110" s="29" t="n">
        <f aca="false">['http://www.efficiencyvermont.com/docs/about_efficiency_vermont/initiatives/2009 Usage and Savings.xlsx']SavingsFINAL!D108</f>
        <v>0</v>
      </c>
      <c r="E110" s="29" t="n">
        <f aca="false">['http://www.efficiencyvermont.com/docs/about_efficiency_vermont/initiatives/2009 Usage and Savings.xlsx']SavingsFINAL!E108</f>
        <v>1922.5</v>
      </c>
      <c r="F110" s="30" t="n">
        <f aca="false">['http://www.efficiencyvermont.com/docs/about_efficiency_vermont/initiatives/2009 Usage and Savings.xlsx']PremiseFINAL!C109</f>
        <v>127</v>
      </c>
      <c r="G110" s="30" t="n">
        <f aca="false">C110/F110</f>
        <v>9629.87401574803</v>
      </c>
      <c r="H110" s="30" t="n">
        <f aca="false">E110/F110</f>
        <v>15.1377952755906</v>
      </c>
      <c r="I110" s="31" t="n">
        <f aca="false">H110/G110</f>
        <v>0.00157196192295302</v>
      </c>
      <c r="J110" s="32" t="n">
        <f aca="false">['http://www.efficiencyvermont.com/docs/about_efficiency_vermont/initiatives/2009 Usage and Savings.xlsx']SavingsFINAL!B108</f>
        <v>0</v>
      </c>
      <c r="K110" s="30" t="n">
        <f aca="false">['http://www.efficiencyvermont.com/docs/about_efficiency_vermont/initiatives/2009 Usage and Savings.xlsx']SavingsFINAL!C108</f>
        <v>84.92</v>
      </c>
    </row>
    <row collapsed="false" customFormat="false" customHeight="false" hidden="false" ht="12.75" outlineLevel="0" r="111">
      <c r="A111" s="28" t="s">
        <v>122</v>
      </c>
      <c r="B111" s="29" t="n">
        <v>173126</v>
      </c>
      <c r="C111" s="29" t="n">
        <v>2123980</v>
      </c>
      <c r="D111" s="29" t="n">
        <f aca="false">['http://www.efficiencyvermont.com/docs/about_efficiency_vermont/initiatives/2009 Usage and Savings.xlsx']SavingsFINAL!D109</f>
        <v>1837.3</v>
      </c>
      <c r="E111" s="29" t="n">
        <f aca="false">['http://www.efficiencyvermont.com/docs/about_efficiency_vermont/initiatives/2009 Usage and Savings.xlsx']SavingsFINAL!E109</f>
        <v>12735.6</v>
      </c>
      <c r="F111" s="30" t="n">
        <f aca="false">['http://www.efficiencyvermont.com/docs/about_efficiency_vermont/initiatives/2009 Usage and Savings.xlsx']PremiseFINAL!C110</f>
        <v>360</v>
      </c>
      <c r="G111" s="30" t="n">
        <f aca="false">C111/F111</f>
        <v>5899.94444444444</v>
      </c>
      <c r="H111" s="30" t="n">
        <f aca="false">E111/F111</f>
        <v>35.3766666666667</v>
      </c>
      <c r="I111" s="31" t="n">
        <f aca="false">H111/G111</f>
        <v>0.0059961016582077</v>
      </c>
      <c r="J111" s="32" t="n">
        <f aca="false">['http://www.efficiencyvermont.com/docs/about_efficiency_vermont/initiatives/2009 Usage and Savings.xlsx']SavingsFINAL!B109</f>
        <v>-2.112</v>
      </c>
      <c r="K111" s="30" t="n">
        <f aca="false">['http://www.efficiencyvermont.com/docs/about_efficiency_vermont/initiatives/2009 Usage and Savings.xlsx']SavingsFINAL!C109</f>
        <v>2.76</v>
      </c>
    </row>
    <row collapsed="false" customFormat="false" customHeight="false" hidden="false" ht="12.75" outlineLevel="0" r="112">
      <c r="A112" s="28" t="s">
        <v>123</v>
      </c>
      <c r="B112" s="29" t="n">
        <v>9433</v>
      </c>
      <c r="C112" s="29" t="n">
        <v>412343</v>
      </c>
      <c r="D112" s="29" t="n">
        <f aca="false">['http://www.efficiencyvermont.com/docs/about_efficiency_vermont/initiatives/2009 Usage and Savings.xlsx']SavingsFINAL!D110</f>
        <v>0</v>
      </c>
      <c r="E112" s="29" t="n">
        <f aca="false">['http://www.efficiencyvermont.com/docs/about_efficiency_vermont/initiatives/2009 Usage and Savings.xlsx']SavingsFINAL!E110</f>
        <v>81.2</v>
      </c>
      <c r="F112" s="30" t="n">
        <f aca="false">['http://www.efficiencyvermont.com/docs/about_efficiency_vermont/initiatives/2009 Usage and Savings.xlsx']PremiseFINAL!C111</f>
        <v>72</v>
      </c>
      <c r="G112" s="30" t="n">
        <f aca="false">C112/F112</f>
        <v>5726.98611111111</v>
      </c>
      <c r="H112" s="30" t="n">
        <f aca="false">E112/F112</f>
        <v>1.12777777777778</v>
      </c>
      <c r="I112" s="31" t="n">
        <f aca="false">H112/G112</f>
        <v>0.00019692343510136</v>
      </c>
      <c r="J112" s="32" t="n">
        <f aca="false">['http://www.efficiencyvermont.com/docs/about_efficiency_vermont/initiatives/2009 Usage and Savings.xlsx']SavingsFINAL!B110</f>
        <v>0</v>
      </c>
      <c r="K112" s="30" t="n">
        <f aca="false">['http://www.efficiencyvermont.com/docs/about_efficiency_vermont/initiatives/2009 Usage and Savings.xlsx']SavingsFINAL!C110</f>
        <v>0</v>
      </c>
    </row>
    <row collapsed="false" customFormat="false" customHeight="false" hidden="false" ht="12.75" outlineLevel="0" r="113">
      <c r="A113" s="28" t="s">
        <v>124</v>
      </c>
      <c r="B113" s="29" t="n">
        <v>229748</v>
      </c>
      <c r="C113" s="29" t="n">
        <v>886037</v>
      </c>
      <c r="D113" s="29" t="n">
        <f aca="false">['http://www.efficiencyvermont.com/docs/about_efficiency_vermont/initiatives/2009 Usage and Savings.xlsx']SavingsFINAL!D111</f>
        <v>0</v>
      </c>
      <c r="E113" s="29" t="n">
        <f aca="false">['http://www.efficiencyvermont.com/docs/about_efficiency_vermont/initiatives/2009 Usage and Savings.xlsx']SavingsFINAL!E111</f>
        <v>11147.9</v>
      </c>
      <c r="F113" s="30" t="n">
        <f aca="false">['http://www.efficiencyvermont.com/docs/about_efficiency_vermont/initiatives/2009 Usage and Savings.xlsx']PremiseFINAL!C112</f>
        <v>151</v>
      </c>
      <c r="G113" s="30" t="n">
        <f aca="false">C113/F113</f>
        <v>5867.79470198676</v>
      </c>
      <c r="H113" s="30" t="n">
        <f aca="false">E113/F113</f>
        <v>73.8271523178808</v>
      </c>
      <c r="I113" s="31" t="n">
        <f aca="false">H113/G113</f>
        <v>0.0125817544865508</v>
      </c>
      <c r="J113" s="32" t="n">
        <f aca="false">['http://www.efficiencyvermont.com/docs/about_efficiency_vermont/initiatives/2009 Usage and Savings.xlsx']SavingsFINAL!B111</f>
        <v>0</v>
      </c>
      <c r="K113" s="30" t="n">
        <f aca="false">['http://www.efficiencyvermont.com/docs/about_efficiency_vermont/initiatives/2009 Usage and Savings.xlsx']SavingsFINAL!C111</f>
        <v>57.31</v>
      </c>
    </row>
    <row collapsed="false" customFormat="false" customHeight="false" hidden="false" ht="12.75" outlineLevel="0" r="114">
      <c r="A114" s="28" t="s">
        <v>125</v>
      </c>
      <c r="B114" s="29" t="n">
        <v>4787495</v>
      </c>
      <c r="C114" s="29" t="n">
        <v>10730078</v>
      </c>
      <c r="D114" s="29" t="n">
        <f aca="false">['http://www.efficiencyvermont.com/docs/about_efficiency_vermont/initiatives/2009 Usage and Savings.xlsx']SavingsFINAL!D112</f>
        <v>36748.9</v>
      </c>
      <c r="E114" s="29" t="n">
        <f aca="false">['http://www.efficiencyvermont.com/docs/about_efficiency_vermont/initiatives/2009 Usage and Savings.xlsx']SavingsFINAL!E112</f>
        <v>189456.4</v>
      </c>
      <c r="F114" s="30" t="n">
        <f aca="false">['http://www.efficiencyvermont.com/docs/about_efficiency_vermont/initiatives/2009 Usage and Savings.xlsx']PremiseFINAL!C113</f>
        <v>1431</v>
      </c>
      <c r="G114" s="30" t="n">
        <f aca="false">C114/F114</f>
        <v>7498.30747728861</v>
      </c>
      <c r="H114" s="30" t="n">
        <f aca="false">E114/F114</f>
        <v>132.394409503844</v>
      </c>
      <c r="I114" s="31" t="n">
        <f aca="false">H114/G114</f>
        <v>0.0176565724871711</v>
      </c>
      <c r="J114" s="32" t="n">
        <f aca="false">['http://www.efficiencyvermont.com/docs/about_efficiency_vermont/initiatives/2009 Usage and Savings.xlsx']SavingsFINAL!B112</f>
        <v>-30.2018</v>
      </c>
      <c r="K114" s="30" t="n">
        <f aca="false">['http://www.efficiencyvermont.com/docs/about_efficiency_vermont/initiatives/2009 Usage and Savings.xlsx']SavingsFINAL!C112</f>
        <v>85.35</v>
      </c>
    </row>
    <row collapsed="false" customFormat="false" customHeight="false" hidden="false" ht="12.75" outlineLevel="0" r="115">
      <c r="A115" s="28" t="s">
        <v>126</v>
      </c>
      <c r="B115" s="29" t="n">
        <v>383582</v>
      </c>
      <c r="C115" s="29" t="n">
        <v>2727091</v>
      </c>
      <c r="D115" s="29" t="n">
        <f aca="false">['http://www.efficiencyvermont.com/docs/about_efficiency_vermont/initiatives/2009 Usage and Savings.xlsx']SavingsFINAL!D113</f>
        <v>354.9</v>
      </c>
      <c r="E115" s="29" t="n">
        <f aca="false">['http://www.efficiencyvermont.com/docs/about_efficiency_vermont/initiatives/2009 Usage and Savings.xlsx']SavingsFINAL!E113</f>
        <v>34394.8</v>
      </c>
      <c r="F115" s="30" t="n">
        <f aca="false">['http://www.efficiencyvermont.com/docs/about_efficiency_vermont/initiatives/2009 Usage and Savings.xlsx']PremiseFINAL!C114</f>
        <v>407</v>
      </c>
      <c r="G115" s="30" t="n">
        <f aca="false">C115/F115</f>
        <v>6700.46928746929</v>
      </c>
      <c r="H115" s="30" t="n">
        <f aca="false">E115/F115</f>
        <v>84.5081081081081</v>
      </c>
      <c r="I115" s="31" t="n">
        <f aca="false">H115/G115</f>
        <v>0.012612267064062</v>
      </c>
      <c r="J115" s="32" t="n">
        <f aca="false">['http://www.efficiencyvermont.com/docs/about_efficiency_vermont/initiatives/2009 Usage and Savings.xlsx']SavingsFINAL!B113</f>
        <v>0.345</v>
      </c>
      <c r="K115" s="30" t="n">
        <f aca="false">['http://www.efficiencyvermont.com/docs/about_efficiency_vermont/initiatives/2009 Usage and Savings.xlsx']SavingsFINAL!C113</f>
        <v>-2.93</v>
      </c>
    </row>
    <row collapsed="false" customFormat="false" customHeight="false" hidden="false" ht="12.75" outlineLevel="0" r="116">
      <c r="A116" s="28" t="s">
        <v>127</v>
      </c>
      <c r="B116" s="29" t="n">
        <v>27103211.7</v>
      </c>
      <c r="C116" s="29" t="n">
        <v>19069949</v>
      </c>
      <c r="D116" s="29" t="n">
        <f aca="false">['http://www.efficiencyvermont.com/docs/about_efficiency_vermont/initiatives/2009 Usage and Savings.xlsx']SavingsFINAL!D114</f>
        <v>179043.6</v>
      </c>
      <c r="E116" s="29" t="n">
        <f aca="false">['http://www.efficiencyvermont.com/docs/about_efficiency_vermont/initiatives/2009 Usage and Savings.xlsx']SavingsFINAL!E114</f>
        <v>351698.9</v>
      </c>
      <c r="F116" s="30" t="n">
        <f aca="false">['http://www.efficiencyvermont.com/docs/about_efficiency_vermont/initiatives/2009 Usage and Savings.xlsx']PremiseFINAL!C115</f>
        <v>3716</v>
      </c>
      <c r="G116" s="30" t="n">
        <f aca="false">C116/F116</f>
        <v>5131.84849300323</v>
      </c>
      <c r="H116" s="30" t="n">
        <f aca="false">E116/F116</f>
        <v>94.6444833153929</v>
      </c>
      <c r="I116" s="31" t="n">
        <f aca="false">H116/G116</f>
        <v>0.0184425716083457</v>
      </c>
      <c r="J116" s="32" t="n">
        <f aca="false">['http://www.efficiencyvermont.com/docs/about_efficiency_vermont/initiatives/2009 Usage and Savings.xlsx']SavingsFINAL!B114</f>
        <v>-36.431</v>
      </c>
      <c r="K116" s="30" t="n">
        <f aca="false">['http://www.efficiencyvermont.com/docs/about_efficiency_vermont/initiatives/2009 Usage and Savings.xlsx']SavingsFINAL!C114</f>
        <v>-68.73</v>
      </c>
    </row>
    <row collapsed="false" customFormat="false" customHeight="false" hidden="false" ht="12.75" outlineLevel="0" r="117">
      <c r="A117" s="28" t="s">
        <v>128</v>
      </c>
      <c r="B117" s="29" t="n">
        <v>704050</v>
      </c>
      <c r="C117" s="29" t="n">
        <v>4655380</v>
      </c>
      <c r="D117" s="29" t="n">
        <f aca="false">['http://www.efficiencyvermont.com/docs/about_efficiency_vermont/initiatives/2009 Usage and Savings.xlsx']SavingsFINAL!D115</f>
        <v>0</v>
      </c>
      <c r="E117" s="29" t="n">
        <f aca="false">['http://www.efficiencyvermont.com/docs/about_efficiency_vermont/initiatives/2009 Usage and Savings.xlsx']SavingsFINAL!E115</f>
        <v>19031.2</v>
      </c>
      <c r="F117" s="30" t="n">
        <f aca="false">['http://www.efficiencyvermont.com/docs/about_efficiency_vermont/initiatives/2009 Usage and Savings.xlsx']PremiseFINAL!C116</f>
        <v>761</v>
      </c>
      <c r="G117" s="30" t="n">
        <f aca="false">C117/F117</f>
        <v>6117.45072273325</v>
      </c>
      <c r="H117" s="30" t="n">
        <f aca="false">E117/F117</f>
        <v>25.00814717477</v>
      </c>
      <c r="I117" s="31" t="n">
        <f aca="false">H117/G117</f>
        <v>0.00408800140912235</v>
      </c>
      <c r="J117" s="32" t="n">
        <f aca="false">['http://www.efficiencyvermont.com/docs/about_efficiency_vermont/initiatives/2009 Usage and Savings.xlsx']SavingsFINAL!B115</f>
        <v>0</v>
      </c>
      <c r="K117" s="30" t="n">
        <f aca="false">['http://www.efficiencyvermont.com/docs/about_efficiency_vermont/initiatives/2009 Usage and Savings.xlsx']SavingsFINAL!C115</f>
        <v>2.305</v>
      </c>
    </row>
    <row collapsed="false" customFormat="false" customHeight="false" hidden="false" ht="12.75" outlineLevel="0" r="118">
      <c r="A118" s="28" t="s">
        <v>129</v>
      </c>
      <c r="B118" s="29" t="n">
        <v>26596700</v>
      </c>
      <c r="C118" s="29" t="n">
        <v>16895419</v>
      </c>
      <c r="D118" s="29" t="n">
        <f aca="false">['http://www.efficiencyvermont.com/docs/about_efficiency_vermont/initiatives/2009 Usage and Savings.xlsx']SavingsFINAL!D116</f>
        <v>173175.8</v>
      </c>
      <c r="E118" s="29" t="n">
        <f aca="false">['http://www.efficiencyvermont.com/docs/about_efficiency_vermont/initiatives/2009 Usage and Savings.xlsx']SavingsFINAL!E116</f>
        <v>287048.1</v>
      </c>
      <c r="F118" s="30" t="n">
        <f aca="false">['http://www.efficiencyvermont.com/docs/about_efficiency_vermont/initiatives/2009 Usage and Savings.xlsx']PremiseFINAL!C117</f>
        <v>2565</v>
      </c>
      <c r="G118" s="30" t="n">
        <f aca="false">C118/F118</f>
        <v>6586.90799220273</v>
      </c>
      <c r="H118" s="30" t="n">
        <f aca="false">E118/F118</f>
        <v>111.909590643275</v>
      </c>
      <c r="I118" s="31" t="n">
        <f aca="false">H118/G118</f>
        <v>0.0169896999890917</v>
      </c>
      <c r="J118" s="32" t="n">
        <f aca="false">['http://www.efficiencyvermont.com/docs/about_efficiency_vermont/initiatives/2009 Usage and Savings.xlsx']SavingsFINAL!B116</f>
        <v>986.5218</v>
      </c>
      <c r="K118" s="30" t="n">
        <f aca="false">['http://www.efficiencyvermont.com/docs/about_efficiency_vermont/initiatives/2009 Usage and Savings.xlsx']SavingsFINAL!C116</f>
        <v>-25.862</v>
      </c>
    </row>
    <row collapsed="false" customFormat="false" customHeight="false" hidden="false" ht="12.75" outlineLevel="0" r="119">
      <c r="A119" s="28" t="s">
        <v>130</v>
      </c>
      <c r="B119" s="29" t="n">
        <v>158867</v>
      </c>
      <c r="C119" s="29" t="n">
        <v>1020632</v>
      </c>
      <c r="D119" s="29" t="n">
        <f aca="false">['http://www.efficiencyvermont.com/docs/about_efficiency_vermont/initiatives/2009 Usage and Savings.xlsx']SavingsFINAL!D117</f>
        <v>0</v>
      </c>
      <c r="E119" s="29" t="n">
        <f aca="false">['http://www.efficiencyvermont.com/docs/about_efficiency_vermont/initiatives/2009 Usage and Savings.xlsx']SavingsFINAL!E117</f>
        <v>1780.1</v>
      </c>
      <c r="F119" s="30" t="n">
        <f aca="false">['http://www.efficiencyvermont.com/docs/about_efficiency_vermont/initiatives/2009 Usage and Savings.xlsx']PremiseFINAL!C118</f>
        <v>266</v>
      </c>
      <c r="G119" s="30" t="n">
        <f aca="false">C119/F119</f>
        <v>3836.96240601504</v>
      </c>
      <c r="H119" s="30" t="n">
        <f aca="false">E119/F119</f>
        <v>6.69210526315789</v>
      </c>
      <c r="I119" s="31" t="n">
        <f aca="false">H119/G119</f>
        <v>0.00174411541084348</v>
      </c>
      <c r="J119" s="32" t="n">
        <f aca="false">['http://www.efficiencyvermont.com/docs/about_efficiency_vermont/initiatives/2009 Usage and Savings.xlsx']SavingsFINAL!B117</f>
        <v>0</v>
      </c>
      <c r="K119" s="30" t="n">
        <f aca="false">['http://www.efficiencyvermont.com/docs/about_efficiency_vermont/initiatives/2009 Usage and Savings.xlsx']SavingsFINAL!C117</f>
        <v>0.345</v>
      </c>
    </row>
    <row collapsed="false" customFormat="false" customHeight="false" hidden="false" ht="12.75" outlineLevel="0" r="120">
      <c r="A120" s="28" t="s">
        <v>131</v>
      </c>
      <c r="B120" s="29" t="n">
        <v>32230628</v>
      </c>
      <c r="C120" s="29" t="n">
        <v>21245487</v>
      </c>
      <c r="D120" s="29" t="n">
        <f aca="false">['http://www.efficiencyvermont.com/docs/about_efficiency_vermont/initiatives/2009 Usage and Savings.xlsx']SavingsFINAL!D118</f>
        <v>1201487.1</v>
      </c>
      <c r="E120" s="29" t="n">
        <f aca="false">['http://www.efficiencyvermont.com/docs/about_efficiency_vermont/initiatives/2009 Usage and Savings.xlsx']SavingsFINAL!E118</f>
        <v>614968.6</v>
      </c>
      <c r="F120" s="30" t="n">
        <f aca="false">['http://www.efficiencyvermont.com/docs/about_efficiency_vermont/initiatives/2009 Usage and Savings.xlsx']PremiseFINAL!C119</f>
        <v>2540</v>
      </c>
      <c r="G120" s="30" t="n">
        <f aca="false">C120/F120</f>
        <v>8364.36496062992</v>
      </c>
      <c r="H120" s="30" t="n">
        <f aca="false">E120/F120</f>
        <v>242.113622047244</v>
      </c>
      <c r="I120" s="31" t="n">
        <f aca="false">H120/G120</f>
        <v>0.0289458462401921</v>
      </c>
      <c r="J120" s="32" t="n">
        <f aca="false">['http://www.efficiencyvermont.com/docs/about_efficiency_vermont/initiatives/2009 Usage and Savings.xlsx']SavingsFINAL!B118</f>
        <v>-790.8052</v>
      </c>
      <c r="K120" s="30" t="n">
        <f aca="false">['http://www.efficiencyvermont.com/docs/about_efficiency_vermont/initiatives/2009 Usage and Savings.xlsx']SavingsFINAL!C118</f>
        <v>377.6384</v>
      </c>
    </row>
    <row collapsed="false" customFormat="false" customHeight="false" hidden="false" ht="12.75" outlineLevel="0" r="121">
      <c r="A121" s="28" t="s">
        <v>132</v>
      </c>
      <c r="B121" s="29" t="n">
        <v>1248626</v>
      </c>
      <c r="C121" s="29" t="n">
        <v>2730788</v>
      </c>
      <c r="D121" s="29" t="n">
        <f aca="false">['http://www.efficiencyvermont.com/docs/about_efficiency_vermont/initiatives/2009 Usage and Savings.xlsx']SavingsFINAL!D119</f>
        <v>4139.1</v>
      </c>
      <c r="E121" s="29" t="n">
        <f aca="false">['http://www.efficiencyvermont.com/docs/about_efficiency_vermont/initiatives/2009 Usage and Savings.xlsx']SavingsFINAL!E119</f>
        <v>65009.8</v>
      </c>
      <c r="F121" s="30" t="n">
        <f aca="false">['http://www.efficiencyvermont.com/docs/about_efficiency_vermont/initiatives/2009 Usage and Savings.xlsx']PremiseFINAL!C120</f>
        <v>497</v>
      </c>
      <c r="G121" s="30" t="n">
        <f aca="false">C121/F121</f>
        <v>5494.54325955734</v>
      </c>
      <c r="H121" s="30" t="n">
        <f aca="false">E121/F121</f>
        <v>130.804426559356</v>
      </c>
      <c r="I121" s="31" t="n">
        <f aca="false">H121/G121</f>
        <v>0.0238062420078014</v>
      </c>
      <c r="J121" s="32" t="n">
        <f aca="false">['http://www.efficiencyvermont.com/docs/about_efficiency_vermont/initiatives/2009 Usage and Savings.xlsx']SavingsFINAL!B119</f>
        <v>-3.08</v>
      </c>
      <c r="K121" s="30" t="n">
        <f aca="false">['http://www.efficiencyvermont.com/docs/about_efficiency_vermont/initiatives/2009 Usage and Savings.xlsx']SavingsFINAL!C119</f>
        <v>148.6218</v>
      </c>
    </row>
    <row collapsed="false" customFormat="false" customHeight="false" hidden="false" ht="12.75" outlineLevel="0" r="122">
      <c r="A122" s="28" t="s">
        <v>133</v>
      </c>
      <c r="B122" s="29" t="n">
        <v>1309892</v>
      </c>
      <c r="C122" s="29" t="n">
        <v>4505116</v>
      </c>
      <c r="D122" s="29" t="n">
        <f aca="false">['http://www.efficiencyvermont.com/docs/about_efficiency_vermont/initiatives/2009 Usage and Savings.xlsx']SavingsFINAL!D120</f>
        <v>40.6</v>
      </c>
      <c r="E122" s="29" t="n">
        <f aca="false">['http://www.efficiencyvermont.com/docs/about_efficiency_vermont/initiatives/2009 Usage and Savings.xlsx']SavingsFINAL!E120</f>
        <v>81729.6</v>
      </c>
      <c r="F122" s="30" t="n">
        <f aca="false">['http://www.efficiencyvermont.com/docs/about_efficiency_vermont/initiatives/2009 Usage and Savings.xlsx']PremiseFINAL!C121</f>
        <v>708</v>
      </c>
      <c r="G122" s="30" t="n">
        <f aca="false">C122/F122</f>
        <v>6363.1581920904</v>
      </c>
      <c r="H122" s="30" t="n">
        <f aca="false">E122/F122</f>
        <v>115.437288135593</v>
      </c>
      <c r="I122" s="31" t="n">
        <f aca="false">H122/G122</f>
        <v>0.0181415084539444</v>
      </c>
      <c r="J122" s="32" t="n">
        <f aca="false">['http://www.efficiencyvermont.com/docs/about_efficiency_vermont/initiatives/2009 Usage and Savings.xlsx']SavingsFINAL!B120</f>
        <v>0</v>
      </c>
      <c r="K122" s="30" t="n">
        <f aca="false">['http://www.efficiencyvermont.com/docs/about_efficiency_vermont/initiatives/2009 Usage and Savings.xlsx']SavingsFINAL!C120</f>
        <v>238.798</v>
      </c>
    </row>
    <row collapsed="false" customFormat="false" customHeight="false" hidden="false" ht="12.75" outlineLevel="0" r="123">
      <c r="A123" s="28" t="s">
        <v>134</v>
      </c>
      <c r="B123" s="29" t="n">
        <v>1249630</v>
      </c>
      <c r="C123" s="29" t="n">
        <v>2583548</v>
      </c>
      <c r="D123" s="29" t="n">
        <f aca="false">['http://www.efficiencyvermont.com/docs/about_efficiency_vermont/initiatives/2009 Usage and Savings.xlsx']SavingsFINAL!D121</f>
        <v>18987.7</v>
      </c>
      <c r="E123" s="29" t="n">
        <f aca="false">['http://www.efficiencyvermont.com/docs/about_efficiency_vermont/initiatives/2009 Usage and Savings.xlsx']SavingsFINAL!E121</f>
        <v>41595.2</v>
      </c>
      <c r="F123" s="30" t="n">
        <f aca="false">['http://www.efficiencyvermont.com/docs/about_efficiency_vermont/initiatives/2009 Usage and Savings.xlsx']PremiseFINAL!C122</f>
        <v>389</v>
      </c>
      <c r="G123" s="30" t="n">
        <f aca="false">C123/F123</f>
        <v>6641.51156812339</v>
      </c>
      <c r="H123" s="30" t="n">
        <f aca="false">E123/F123</f>
        <v>106.92853470437</v>
      </c>
      <c r="I123" s="31" t="n">
        <f aca="false">H123/G123</f>
        <v>0.0161000298813879</v>
      </c>
      <c r="J123" s="32" t="n">
        <f aca="false">['http://www.efficiencyvermont.com/docs/about_efficiency_vermont/initiatives/2009 Usage and Savings.xlsx']SavingsFINAL!B121</f>
        <v>-16.7344</v>
      </c>
      <c r="K123" s="30" t="n">
        <f aca="false">['http://www.efficiencyvermont.com/docs/about_efficiency_vermont/initiatives/2009 Usage and Savings.xlsx']SavingsFINAL!C121</f>
        <v>2.271</v>
      </c>
    </row>
    <row collapsed="false" customFormat="false" customHeight="false" hidden="false" ht="12.75" outlineLevel="0" r="124">
      <c r="A124" s="28" t="s">
        <v>135</v>
      </c>
      <c r="B124" s="29" t="n">
        <v>82786420</v>
      </c>
      <c r="C124" s="29" t="n">
        <v>24646984</v>
      </c>
      <c r="D124" s="29" t="n">
        <f aca="false">['http://www.efficiencyvermont.com/docs/about_efficiency_vermont/initiatives/2009 Usage and Savings.xlsx']SavingsFINAL!D122</f>
        <v>965457.7</v>
      </c>
      <c r="E124" s="29" t="n">
        <f aca="false">['http://www.efficiencyvermont.com/docs/about_efficiency_vermont/initiatives/2009 Usage and Savings.xlsx']SavingsFINAL!E122</f>
        <v>709447.5</v>
      </c>
      <c r="F124" s="30" t="n">
        <f aca="false">['http://www.efficiencyvermont.com/docs/about_efficiency_vermont/initiatives/2009 Usage and Savings.xlsx']PremiseFINAL!C123</f>
        <v>3491</v>
      </c>
      <c r="G124" s="30" t="n">
        <f aca="false">C124/F124</f>
        <v>7060.15010025781</v>
      </c>
      <c r="H124" s="30" t="n">
        <f aca="false">E124/F124</f>
        <v>203.221856201661</v>
      </c>
      <c r="I124" s="31" t="n">
        <f aca="false">H124/G124</f>
        <v>0.0287843534933118</v>
      </c>
      <c r="J124" s="32" t="n">
        <f aca="false">['http://www.efficiencyvermont.com/docs/about_efficiency_vermont/initiatives/2009 Usage and Savings.xlsx']SavingsFINAL!B122</f>
        <v>8710.1478</v>
      </c>
      <c r="K124" s="30" t="n">
        <f aca="false">['http://www.efficiencyvermont.com/docs/about_efficiency_vermont/initiatives/2009 Usage and Savings.xlsx']SavingsFINAL!C122</f>
        <v>80.618</v>
      </c>
    </row>
    <row collapsed="false" customFormat="false" customHeight="false" hidden="false" ht="12.75" outlineLevel="0" r="125">
      <c r="A125" s="28" t="s">
        <v>136</v>
      </c>
      <c r="B125" s="29" t="n">
        <v>787020</v>
      </c>
      <c r="C125" s="29" t="n">
        <v>1862602</v>
      </c>
      <c r="D125" s="29" t="n">
        <f aca="false">['http://www.efficiencyvermont.com/docs/about_efficiency_vermont/initiatives/2009 Usage and Savings.xlsx']SavingsFINAL!D123</f>
        <v>149487.6</v>
      </c>
      <c r="E125" s="29" t="n">
        <f aca="false">['http://www.efficiencyvermont.com/docs/about_efficiency_vermont/initiatives/2009 Usage and Savings.xlsx']SavingsFINAL!E123</f>
        <v>42279.7</v>
      </c>
      <c r="F125" s="30" t="n">
        <f aca="false">['http://www.efficiencyvermont.com/docs/about_efficiency_vermont/initiatives/2009 Usage and Savings.xlsx']PremiseFINAL!C124</f>
        <v>253</v>
      </c>
      <c r="G125" s="30" t="n">
        <f aca="false">C125/F125</f>
        <v>7362.06324110672</v>
      </c>
      <c r="H125" s="30" t="n">
        <f aca="false">E125/F125</f>
        <v>167.113438735178</v>
      </c>
      <c r="I125" s="31" t="n">
        <f aca="false">H125/G125</f>
        <v>0.022699266939475</v>
      </c>
      <c r="J125" s="32" t="n">
        <f aca="false">['http://www.efficiencyvermont.com/docs/about_efficiency_vermont/initiatives/2009 Usage and Savings.xlsx']SavingsFINAL!B123</f>
        <v>-57.5688</v>
      </c>
      <c r="K125" s="30" t="n">
        <f aca="false">['http://www.efficiencyvermont.com/docs/about_efficiency_vermont/initiatives/2009 Usage and Savings.xlsx']SavingsFINAL!C123</f>
        <v>583.15</v>
      </c>
    </row>
    <row collapsed="false" customFormat="false" customHeight="false" hidden="false" ht="12.75" outlineLevel="0" r="126">
      <c r="A126" s="28" t="s">
        <v>137</v>
      </c>
      <c r="B126" s="29" t="n">
        <v>399846</v>
      </c>
      <c r="C126" s="29" t="n">
        <v>2666350</v>
      </c>
      <c r="D126" s="29" t="n">
        <f aca="false">['http://www.efficiencyvermont.com/docs/about_efficiency_vermont/initiatives/2009 Usage and Savings.xlsx']SavingsFINAL!D124</f>
        <v>1487</v>
      </c>
      <c r="E126" s="29" t="n">
        <f aca="false">['http://www.efficiencyvermont.com/docs/about_efficiency_vermont/initiatives/2009 Usage and Savings.xlsx']SavingsFINAL!E124</f>
        <v>34540.4</v>
      </c>
      <c r="F126" s="30" t="n">
        <f aca="false">['http://www.efficiencyvermont.com/docs/about_efficiency_vermont/initiatives/2009 Usage and Savings.xlsx']PremiseFINAL!C125+['http://www.efficiencyvermont.com/docs/about_efficiency_vermont/initiatives/2009 Usage and Savings.xlsx']PremiseFINAL!C126</f>
        <v>393</v>
      </c>
      <c r="G126" s="30" t="n">
        <f aca="false">C126/F126</f>
        <v>6784.60559796438</v>
      </c>
      <c r="H126" s="30" t="n">
        <f aca="false">E126/F126</f>
        <v>87.889058524173</v>
      </c>
      <c r="I126" s="31" t="n">
        <f aca="false">H126/G126</f>
        <v>0.0129541883098618</v>
      </c>
      <c r="J126" s="32" t="n">
        <f aca="false">['http://www.efficiencyvermont.com/docs/about_efficiency_vermont/initiatives/2009 Usage and Savings.xlsx']SavingsFINAL!B124</f>
        <v>0</v>
      </c>
      <c r="K126" s="30" t="n">
        <f aca="false">['http://www.efficiencyvermont.com/docs/about_efficiency_vermont/initiatives/2009 Usage and Savings.xlsx']SavingsFINAL!C124</f>
        <v>106.622</v>
      </c>
    </row>
    <row collapsed="false" customFormat="false" customHeight="false" hidden="false" ht="12.75" outlineLevel="0" r="127">
      <c r="A127" s="28" t="s">
        <v>138</v>
      </c>
      <c r="B127" s="29" t="n">
        <v>32025718</v>
      </c>
      <c r="C127" s="29" t="n">
        <v>32653197</v>
      </c>
      <c r="D127" s="29" t="n">
        <f aca="false">['http://www.efficiencyvermont.com/docs/about_efficiency_vermont/initiatives/2009 Usage and Savings.xlsx']SavingsFINAL!D125</f>
        <v>846203</v>
      </c>
      <c r="E127" s="29" t="n">
        <f aca="false">['http://www.efficiencyvermont.com/docs/about_efficiency_vermont/initiatives/2009 Usage and Savings.xlsx']SavingsFINAL!E125</f>
        <v>801409.2</v>
      </c>
      <c r="F127" s="30" t="n">
        <f aca="false">['http://www.efficiencyvermont.com/docs/about_efficiency_vermont/initiatives/2009 Usage and Savings.xlsx']PremiseFINAL!C127</f>
        <v>4211</v>
      </c>
      <c r="G127" s="30" t="n">
        <f aca="false">C127/F127</f>
        <v>7754.26193303253</v>
      </c>
      <c r="H127" s="30" t="n">
        <f aca="false">E127/F127</f>
        <v>190.31327475659</v>
      </c>
      <c r="I127" s="31" t="n">
        <f aca="false">H127/G127</f>
        <v>0.0245430546969107</v>
      </c>
      <c r="J127" s="32" t="n">
        <f aca="false">['http://www.efficiencyvermont.com/docs/about_efficiency_vermont/initiatives/2009 Usage and Savings.xlsx']SavingsFINAL!B125</f>
        <v>-23.9156</v>
      </c>
      <c r="K127" s="30" t="n">
        <f aca="false">['http://www.efficiencyvermont.com/docs/about_efficiency_vermont/initiatives/2009 Usage and Savings.xlsx']SavingsFINAL!C125</f>
        <v>389.7218</v>
      </c>
    </row>
    <row collapsed="false" customFormat="false" customHeight="false" hidden="false" ht="12.75" outlineLevel="0" r="128">
      <c r="A128" s="28" t="s">
        <v>139</v>
      </c>
      <c r="B128" s="29" t="n">
        <v>744465</v>
      </c>
      <c r="C128" s="29" t="n">
        <v>6773820</v>
      </c>
      <c r="D128" s="29" t="n">
        <f aca="false">['http://www.efficiencyvermont.com/docs/about_efficiency_vermont/initiatives/2009 Usage and Savings.xlsx']SavingsFINAL!D126</f>
        <v>19639.9</v>
      </c>
      <c r="E128" s="29" t="n">
        <f aca="false">['http://www.efficiencyvermont.com/docs/about_efficiency_vermont/initiatives/2009 Usage and Savings.xlsx']SavingsFINAL!E126</f>
        <v>62164.1</v>
      </c>
      <c r="F128" s="30" t="n">
        <f aca="false">['http://www.efficiencyvermont.com/docs/about_efficiency_vermont/initiatives/2009 Usage and Savings.xlsx']PremiseFINAL!C128</f>
        <v>811</v>
      </c>
      <c r="G128" s="30" t="n">
        <f aca="false">C128/F128</f>
        <v>8352.4290998767</v>
      </c>
      <c r="H128" s="30" t="n">
        <f aca="false">E128/F128</f>
        <v>76.6511713933416</v>
      </c>
      <c r="I128" s="31" t="n">
        <f aca="false">H128/G128</f>
        <v>0.0091771112902321</v>
      </c>
      <c r="J128" s="32" t="n">
        <f aca="false">['http://www.efficiencyvermont.com/docs/about_efficiency_vermont/initiatives/2009 Usage and Savings.xlsx']SavingsFINAL!B126</f>
        <v>-15.801</v>
      </c>
      <c r="K128" s="30" t="n">
        <f aca="false">['http://www.efficiencyvermont.com/docs/about_efficiency_vermont/initiatives/2009 Usage and Savings.xlsx']SavingsFINAL!C126</f>
        <v>114.6015</v>
      </c>
    </row>
    <row collapsed="false" customFormat="false" customHeight="false" hidden="false" ht="12.75" outlineLevel="0" r="129">
      <c r="A129" s="28" t="s">
        <v>140</v>
      </c>
      <c r="B129" s="29" t="n">
        <v>1502219</v>
      </c>
      <c r="C129" s="29" t="n">
        <v>4086938</v>
      </c>
      <c r="D129" s="29" t="n">
        <f aca="false">['http://www.efficiencyvermont.com/docs/about_efficiency_vermont/initiatives/2009 Usage and Savings.xlsx']SavingsFINAL!D127</f>
        <v>1464.3</v>
      </c>
      <c r="E129" s="29" t="n">
        <f aca="false">['http://www.efficiencyvermont.com/docs/about_efficiency_vermont/initiatives/2009 Usage and Savings.xlsx']SavingsFINAL!E127</f>
        <v>105744.3</v>
      </c>
      <c r="F129" s="30" t="n">
        <f aca="false">['http://www.efficiencyvermont.com/docs/about_efficiency_vermont/initiatives/2009 Usage and Savings.xlsx']PremiseFINAL!C129</f>
        <v>703</v>
      </c>
      <c r="G129" s="30" t="n">
        <f aca="false">C129/F129</f>
        <v>5813.56756756757</v>
      </c>
      <c r="H129" s="30" t="n">
        <f aca="false">E129/F129</f>
        <v>150.418634423898</v>
      </c>
      <c r="I129" s="31" t="n">
        <f aca="false">H129/G129</f>
        <v>0.0258737225766576</v>
      </c>
      <c r="J129" s="32" t="n">
        <f aca="false">['http://www.efficiencyvermont.com/docs/about_efficiency_vermont/initiatives/2009 Usage and Savings.xlsx']SavingsFINAL!B127</f>
        <v>-1.007</v>
      </c>
      <c r="K129" s="30" t="n">
        <f aca="false">['http://www.efficiencyvermont.com/docs/about_efficiency_vermont/initiatives/2009 Usage and Savings.xlsx']SavingsFINAL!C127</f>
        <v>11.508</v>
      </c>
    </row>
    <row collapsed="false" customFormat="false" customHeight="false" hidden="false" ht="12.75" outlineLevel="0" r="130">
      <c r="A130" s="28" t="s">
        <v>141</v>
      </c>
      <c r="B130" s="29" t="n">
        <v>56105680</v>
      </c>
      <c r="C130" s="29" t="n">
        <v>27808949</v>
      </c>
      <c r="D130" s="29" t="n">
        <f aca="false">['http://www.efficiencyvermont.com/docs/about_efficiency_vermont/initiatives/2009 Usage and Savings.xlsx']SavingsFINAL!D128</f>
        <v>1535823</v>
      </c>
      <c r="E130" s="29" t="n">
        <f aca="false">['http://www.efficiencyvermont.com/docs/about_efficiency_vermont/initiatives/2009 Usage and Savings.xlsx']SavingsFINAL!E128</f>
        <v>1100559.7</v>
      </c>
      <c r="F130" s="30" t="n">
        <f aca="false">['http://www.efficiencyvermont.com/docs/about_efficiency_vermont/initiatives/2009 Usage and Savings.xlsx']PremiseFINAL!C130</f>
        <v>4801</v>
      </c>
      <c r="G130" s="30" t="n">
        <f aca="false">C130/F130</f>
        <v>5792.32430743595</v>
      </c>
      <c r="H130" s="30" t="n">
        <f aca="false">E130/F130</f>
        <v>229.235513434701</v>
      </c>
      <c r="I130" s="31" t="n">
        <f aca="false">H130/G130</f>
        <v>0.039575738730723</v>
      </c>
      <c r="J130" s="32" t="n">
        <f aca="false">['http://www.efficiencyvermont.com/docs/about_efficiency_vermont/initiatives/2009 Usage and Savings.xlsx']SavingsFINAL!B128</f>
        <v>2953.1285</v>
      </c>
      <c r="K130" s="30" t="n">
        <f aca="false">['http://www.efficiencyvermont.com/docs/about_efficiency_vermont/initiatives/2009 Usage and Savings.xlsx']SavingsFINAL!C128</f>
        <v>4072.7595</v>
      </c>
    </row>
    <row collapsed="false" customFormat="false" customHeight="false" hidden="false" ht="12.75" outlineLevel="0" r="131">
      <c r="A131" s="28" t="s">
        <v>142</v>
      </c>
      <c r="B131" s="29" t="n">
        <v>2373197</v>
      </c>
      <c r="C131" s="29" t="n">
        <v>6057968</v>
      </c>
      <c r="D131" s="29" t="n">
        <f aca="false">['http://www.efficiencyvermont.com/docs/about_efficiency_vermont/initiatives/2009 Usage and Savings.xlsx']SavingsFINAL!D129</f>
        <v>5286.2</v>
      </c>
      <c r="E131" s="29" t="n">
        <f aca="false">['http://www.efficiencyvermont.com/docs/about_efficiency_vermont/initiatives/2009 Usage and Savings.xlsx']SavingsFINAL!E129</f>
        <v>131072.5</v>
      </c>
      <c r="F131" s="30" t="n">
        <f aca="false">['http://www.efficiencyvermont.com/docs/about_efficiency_vermont/initiatives/2009 Usage and Savings.xlsx']PremiseFINAL!C131</f>
        <v>932</v>
      </c>
      <c r="G131" s="30" t="n">
        <f aca="false">C131/F131</f>
        <v>6499.96566523605</v>
      </c>
      <c r="H131" s="30" t="n">
        <f aca="false">E131/F131</f>
        <v>140.635729613734</v>
      </c>
      <c r="I131" s="31" t="n">
        <f aca="false">H131/G131</f>
        <v>0.0216363803836534</v>
      </c>
      <c r="J131" s="32" t="n">
        <f aca="false">['http://www.efficiencyvermont.com/docs/about_efficiency_vermont/initiatives/2009 Usage and Savings.xlsx']SavingsFINAL!B129</f>
        <v>-4.7971</v>
      </c>
      <c r="K131" s="30" t="n">
        <f aca="false">['http://www.efficiencyvermont.com/docs/about_efficiency_vermont/initiatives/2009 Usage and Savings.xlsx']SavingsFINAL!C129</f>
        <v>177.0465</v>
      </c>
    </row>
    <row collapsed="false" customFormat="false" customHeight="false" hidden="false" ht="12.75" outlineLevel="0" r="132">
      <c r="A132" s="28" t="s">
        <v>143</v>
      </c>
      <c r="B132" s="29" t="n">
        <v>528993</v>
      </c>
      <c r="C132" s="29" t="n">
        <v>2805165</v>
      </c>
      <c r="D132" s="29" t="n">
        <f aca="false">['http://www.efficiencyvermont.com/docs/about_efficiency_vermont/initiatives/2009 Usage and Savings.xlsx']SavingsFINAL!D130</f>
        <v>0</v>
      </c>
      <c r="E132" s="29" t="n">
        <f aca="false">['http://www.efficiencyvermont.com/docs/about_efficiency_vermont/initiatives/2009 Usage and Savings.xlsx']SavingsFINAL!E130</f>
        <v>35836</v>
      </c>
      <c r="F132" s="30" t="n">
        <f aca="false">['http://www.efficiencyvermont.com/docs/about_efficiency_vermont/initiatives/2009 Usage and Savings.xlsx']PremiseFINAL!C132</f>
        <v>679</v>
      </c>
      <c r="G132" s="30" t="n">
        <f aca="false">C132/F132</f>
        <v>4131.31811487482</v>
      </c>
      <c r="H132" s="30" t="n">
        <f aca="false">E132/F132</f>
        <v>52.7776141384389</v>
      </c>
      <c r="I132" s="31" t="n">
        <f aca="false">H132/G132</f>
        <v>0.0127750061048102</v>
      </c>
      <c r="J132" s="32" t="n">
        <f aca="false">['http://www.efficiencyvermont.com/docs/about_efficiency_vermont/initiatives/2009 Usage and Savings.xlsx']SavingsFINAL!B130</f>
        <v>0</v>
      </c>
      <c r="K132" s="30" t="n">
        <f aca="false">['http://www.efficiencyvermont.com/docs/about_efficiency_vermont/initiatives/2009 Usage and Savings.xlsx']SavingsFINAL!C130</f>
        <v>-5.111</v>
      </c>
    </row>
    <row collapsed="false" customFormat="false" customHeight="false" hidden="false" ht="12.75" outlineLevel="0" r="133">
      <c r="A133" s="28" t="s">
        <v>144</v>
      </c>
      <c r="B133" s="29" t="n">
        <v>23088266.5</v>
      </c>
      <c r="C133" s="29" t="n">
        <v>17777105</v>
      </c>
      <c r="D133" s="29" t="n">
        <f aca="false">['http://www.efficiencyvermont.com/docs/about_efficiency_vermont/initiatives/2009 Usage and Savings.xlsx']SavingsFINAL!D131</f>
        <v>266367.8</v>
      </c>
      <c r="E133" s="29" t="n">
        <f aca="false">['http://www.efficiencyvermont.com/docs/about_efficiency_vermont/initiatives/2009 Usage and Savings.xlsx']SavingsFINAL!E131</f>
        <v>657056.5</v>
      </c>
      <c r="F133" s="30" t="n">
        <f aca="false">['http://www.efficiencyvermont.com/docs/about_efficiency_vermont/initiatives/2009 Usage and Savings.xlsx']PremiseFINAL!C133</f>
        <v>2786</v>
      </c>
      <c r="G133" s="30" t="n">
        <f aca="false">C133/F133</f>
        <v>6380.8704235463</v>
      </c>
      <c r="H133" s="30" t="n">
        <f aca="false">E133/F133</f>
        <v>235.842246949031</v>
      </c>
      <c r="I133" s="31" t="n">
        <f aca="false">H133/G133</f>
        <v>0.0369608268612915</v>
      </c>
      <c r="J133" s="32" t="n">
        <f aca="false">['http://www.efficiencyvermont.com/docs/about_efficiency_vermont/initiatives/2009 Usage and Savings.xlsx']SavingsFINAL!B131</f>
        <v>-206.835</v>
      </c>
      <c r="K133" s="30" t="n">
        <f aca="false">['http://www.efficiencyvermont.com/docs/about_efficiency_vermont/initiatives/2009 Usage and Savings.xlsx']SavingsFINAL!C131</f>
        <v>158.474</v>
      </c>
    </row>
    <row collapsed="false" customFormat="false" customHeight="false" hidden="false" ht="12.75" outlineLevel="0" r="134">
      <c r="A134" s="28" t="s">
        <v>145</v>
      </c>
      <c r="B134" s="29" t="n">
        <v>596021</v>
      </c>
      <c r="C134" s="29" t="n">
        <v>6111298</v>
      </c>
      <c r="D134" s="29" t="n">
        <f aca="false">['http://www.efficiencyvermont.com/docs/about_efficiency_vermont/initiatives/2009 Usage and Savings.xlsx']SavingsFINAL!D132</f>
        <v>1160.9</v>
      </c>
      <c r="E134" s="29" t="n">
        <f aca="false">['http://www.efficiencyvermont.com/docs/about_efficiency_vermont/initiatives/2009 Usage and Savings.xlsx']SavingsFINAL!E132</f>
        <v>59774.7</v>
      </c>
      <c r="F134" s="30" t="n">
        <f aca="false">['http://www.efficiencyvermont.com/docs/about_efficiency_vermont/initiatives/2009 Usage and Savings.xlsx']PremiseFINAL!C134</f>
        <v>994</v>
      </c>
      <c r="G134" s="30" t="n">
        <f aca="false">C134/F134</f>
        <v>6148.18712273642</v>
      </c>
      <c r="H134" s="30" t="n">
        <f aca="false">E134/F134</f>
        <v>60.1355130784708</v>
      </c>
      <c r="I134" s="31" t="n">
        <f aca="false">H134/G134</f>
        <v>0.00978101542421921</v>
      </c>
      <c r="J134" s="32" t="n">
        <f aca="false">['http://www.efficiencyvermont.com/docs/about_efficiency_vermont/initiatives/2009 Usage and Savings.xlsx']SavingsFINAL!B132</f>
        <v>0</v>
      </c>
      <c r="K134" s="30" t="n">
        <f aca="false">['http://www.efficiencyvermont.com/docs/about_efficiency_vermont/initiatives/2009 Usage and Savings.xlsx']SavingsFINAL!C132</f>
        <v>5.863</v>
      </c>
    </row>
    <row collapsed="false" customFormat="false" customHeight="false" hidden="false" ht="12.75" outlineLevel="0" r="135">
      <c r="A135" s="28" t="s">
        <v>146</v>
      </c>
      <c r="B135" s="29" t="n">
        <v>203313</v>
      </c>
      <c r="C135" s="29" t="n">
        <v>453432</v>
      </c>
      <c r="D135" s="29" t="n">
        <f aca="false">['http://www.efficiencyvermont.com/docs/about_efficiency_vermont/initiatives/2009 Usage and Savings.xlsx']SavingsFINAL!D133</f>
        <v>0</v>
      </c>
      <c r="E135" s="29" t="n">
        <f aca="false">['http://www.efficiencyvermont.com/docs/about_efficiency_vermont/initiatives/2009 Usage and Savings.xlsx']SavingsFINAL!E133</f>
        <v>1258.4</v>
      </c>
      <c r="F135" s="30" t="n">
        <f aca="false">['http://www.efficiencyvermont.com/docs/about_efficiency_vermont/initiatives/2009 Usage and Savings.xlsx']PremiseFINAL!C135</f>
        <v>61</v>
      </c>
      <c r="G135" s="30" t="n">
        <f aca="false">C135/F135</f>
        <v>7433.31147540984</v>
      </c>
      <c r="H135" s="30" t="n">
        <f aca="false">E135/F135</f>
        <v>20.6295081967213</v>
      </c>
      <c r="I135" s="31" t="n">
        <f aca="false">H135/G135</f>
        <v>0.00277527832177703</v>
      </c>
      <c r="J135" s="32" t="n">
        <f aca="false">['http://www.efficiencyvermont.com/docs/about_efficiency_vermont/initiatives/2009 Usage and Savings.xlsx']SavingsFINAL!B133</f>
        <v>0</v>
      </c>
      <c r="K135" s="30" t="n">
        <f aca="false">['http://www.efficiencyvermont.com/docs/about_efficiency_vermont/initiatives/2009 Usage and Savings.xlsx']SavingsFINAL!C133</f>
        <v>0.345</v>
      </c>
    </row>
    <row collapsed="false" customFormat="false" customHeight="false" hidden="false" ht="12.75" outlineLevel="0" r="136">
      <c r="A136" s="28" t="s">
        <v>147</v>
      </c>
      <c r="B136" s="29" t="n">
        <v>3234395</v>
      </c>
      <c r="C136" s="29" t="n">
        <v>6660586</v>
      </c>
      <c r="D136" s="29" t="n">
        <f aca="false">['http://www.efficiencyvermont.com/docs/about_efficiency_vermont/initiatives/2009 Usage and Savings.xlsx']SavingsFINAL!D134</f>
        <v>96558.8</v>
      </c>
      <c r="E136" s="29" t="n">
        <f aca="false">['http://www.efficiencyvermont.com/docs/about_efficiency_vermont/initiatives/2009 Usage and Savings.xlsx']SavingsFINAL!E134</f>
        <v>105813.2</v>
      </c>
      <c r="F136" s="30" t="n">
        <f aca="false">['http://www.efficiencyvermont.com/docs/about_efficiency_vermont/initiatives/2009 Usage and Savings.xlsx']PremiseFINAL!C136</f>
        <v>728</v>
      </c>
      <c r="G136" s="30" t="n">
        <f aca="false">C136/F136</f>
        <v>9149.15659340659</v>
      </c>
      <c r="H136" s="30" t="n">
        <f aca="false">E136/F136</f>
        <v>145.347802197802</v>
      </c>
      <c r="I136" s="31" t="n">
        <f aca="false">H136/G136</f>
        <v>0.015886470049332</v>
      </c>
      <c r="J136" s="32" t="n">
        <f aca="false">['http://www.efficiencyvermont.com/docs/about_efficiency_vermont/initiatives/2009 Usage and Savings.xlsx']SavingsFINAL!B134</f>
        <v>-8.237</v>
      </c>
      <c r="K136" s="30" t="n">
        <f aca="false">['http://www.efficiencyvermont.com/docs/about_efficiency_vermont/initiatives/2009 Usage and Savings.xlsx']SavingsFINAL!C134</f>
        <v>-14.767</v>
      </c>
    </row>
    <row collapsed="false" customFormat="false" customHeight="false" hidden="false" ht="12.75" outlineLevel="0" r="137">
      <c r="A137" s="28" t="s">
        <v>148</v>
      </c>
      <c r="B137" s="29" t="n">
        <v>1748</v>
      </c>
      <c r="C137" s="29" t="n">
        <v>270932</v>
      </c>
      <c r="D137" s="29" t="n">
        <f aca="false">['http://www.efficiencyvermont.com/docs/about_efficiency_vermont/initiatives/2009 Usage and Savings.xlsx']SavingsFINAL!D135</f>
        <v>162.5</v>
      </c>
      <c r="E137" s="29" t="n">
        <f aca="false">['http://www.efficiencyvermont.com/docs/about_efficiency_vermont/initiatives/2009 Usage and Savings.xlsx']SavingsFINAL!E135</f>
        <v>8261.4</v>
      </c>
      <c r="F137" s="30" t="n">
        <f aca="false">['http://www.efficiencyvermont.com/docs/about_efficiency_vermont/initiatives/2009 Usage and Savings.xlsx']PremiseFINAL!C137</f>
        <v>92</v>
      </c>
      <c r="G137" s="30" t="n">
        <f aca="false">C137/F137</f>
        <v>2944.91304347826</v>
      </c>
      <c r="H137" s="30" t="n">
        <f aca="false">E137/F137</f>
        <v>89.7978260869565</v>
      </c>
      <c r="I137" s="31" t="n">
        <f aca="false">H137/G137</f>
        <v>0.0304925221088686</v>
      </c>
      <c r="J137" s="32" t="n">
        <f aca="false">['http://www.efficiencyvermont.com/docs/about_efficiency_vermont/initiatives/2009 Usage and Savings.xlsx']SavingsFINAL!B135</f>
        <v>0</v>
      </c>
      <c r="K137" s="30" t="n">
        <f aca="false">['http://www.efficiencyvermont.com/docs/about_efficiency_vermont/initiatives/2009 Usage and Savings.xlsx']SavingsFINAL!C135</f>
        <v>-0.792</v>
      </c>
    </row>
    <row collapsed="false" customFormat="false" customHeight="false" hidden="false" ht="12.75" outlineLevel="0" r="138">
      <c r="A138" s="28" t="s">
        <v>149</v>
      </c>
      <c r="B138" s="29" t="n">
        <v>3686989</v>
      </c>
      <c r="C138" s="29" t="n">
        <v>6893676</v>
      </c>
      <c r="D138" s="29" t="n">
        <f aca="false">['http://www.efficiencyvermont.com/docs/about_efficiency_vermont/initiatives/2009 Usage and Savings.xlsx']SavingsFINAL!D136</f>
        <v>1065.8</v>
      </c>
      <c r="E138" s="29" t="n">
        <f aca="false">['http://www.efficiencyvermont.com/docs/about_efficiency_vermont/initiatives/2009 Usage and Savings.xlsx']SavingsFINAL!E136</f>
        <v>117155.4</v>
      </c>
      <c r="F138" s="30" t="n">
        <f aca="false">['http://www.efficiencyvermont.com/docs/about_efficiency_vermont/initiatives/2009 Usage and Savings.xlsx']PremiseFINAL!C138</f>
        <v>1173</v>
      </c>
      <c r="G138" s="30" t="n">
        <f aca="false">C138/F138</f>
        <v>5876.96163682864</v>
      </c>
      <c r="H138" s="30" t="n">
        <f aca="false">E138/F138</f>
        <v>99.876726342711</v>
      </c>
      <c r="I138" s="31" t="n">
        <f aca="false">H138/G138</f>
        <v>0.0169946194164043</v>
      </c>
      <c r="J138" s="32" t="n">
        <f aca="false">['http://www.efficiencyvermont.com/docs/about_efficiency_vermont/initiatives/2009 Usage and Savings.xlsx']SavingsFINAL!B136</f>
        <v>-0.6095</v>
      </c>
      <c r="K138" s="30" t="n">
        <f aca="false">['http://www.efficiencyvermont.com/docs/about_efficiency_vermont/initiatives/2009 Usage and Savings.xlsx']SavingsFINAL!C136</f>
        <v>-18.087</v>
      </c>
    </row>
    <row collapsed="false" customFormat="false" customHeight="false" hidden="false" ht="12.75" outlineLevel="0" r="139">
      <c r="A139" s="28" t="s">
        <v>150</v>
      </c>
      <c r="B139" s="29" t="n">
        <v>1399017</v>
      </c>
      <c r="C139" s="29" t="n">
        <v>7529920</v>
      </c>
      <c r="D139" s="29" t="n">
        <f aca="false">['http://www.efficiencyvermont.com/docs/about_efficiency_vermont/initiatives/2009 Usage and Savings.xlsx']SavingsFINAL!D137</f>
        <v>56998.9</v>
      </c>
      <c r="E139" s="29" t="n">
        <f aca="false">['http://www.efficiencyvermont.com/docs/about_efficiency_vermont/initiatives/2009 Usage and Savings.xlsx']SavingsFINAL!E137</f>
        <v>109429.8</v>
      </c>
      <c r="F139" s="30" t="n">
        <f aca="false">['http://www.efficiencyvermont.com/docs/about_efficiency_vermont/initiatives/2009 Usage and Savings.xlsx']PremiseFINAL!C139</f>
        <v>1157</v>
      </c>
      <c r="G139" s="30" t="n">
        <f aca="false">C139/F139</f>
        <v>6508.14174589456</v>
      </c>
      <c r="H139" s="30" t="n">
        <f aca="false">E139/F139</f>
        <v>94.580639585134</v>
      </c>
      <c r="I139" s="31" t="n">
        <f aca="false">H139/G139</f>
        <v>0.0145326643576559</v>
      </c>
      <c r="J139" s="32" t="n">
        <f aca="false">['http://www.efficiencyvermont.com/docs/about_efficiency_vermont/initiatives/2009 Usage and Savings.xlsx']SavingsFINAL!B137</f>
        <v>-50.737</v>
      </c>
      <c r="K139" s="30" t="n">
        <f aca="false">['http://www.efficiencyvermont.com/docs/about_efficiency_vermont/initiatives/2009 Usage and Savings.xlsx']SavingsFINAL!C137</f>
        <v>218.549</v>
      </c>
    </row>
    <row collapsed="false" customFormat="false" customHeight="false" hidden="false" ht="12.75" outlineLevel="0" r="140">
      <c r="A140" s="28" t="s">
        <v>151</v>
      </c>
      <c r="B140" s="29" t="n">
        <v>32469255</v>
      </c>
      <c r="C140" s="29" t="n">
        <v>17381977</v>
      </c>
      <c r="D140" s="29" t="n">
        <f aca="false">['http://www.efficiencyvermont.com/docs/about_efficiency_vermont/initiatives/2009 Usage and Savings.xlsx']SavingsFINAL!D138+['http://www.efficiencyvermont.com/docs/about_efficiency_vermont/initiatives/2009 Usage and Savings.xlsx']SavingsFINAL!D139</f>
        <v>459169.7</v>
      </c>
      <c r="E140" s="29" t="n">
        <f aca="false">['http://www.efficiencyvermont.com/docs/about_efficiency_vermont/initiatives/2009 Usage and Savings.xlsx']SavingsFINAL!E138+['http://www.efficiencyvermont.com/docs/about_efficiency_vermont/initiatives/2009 Usage and Savings.xlsx']SavingsFINAL!E139</f>
        <v>570068.4</v>
      </c>
      <c r="F140" s="30" t="n">
        <f aca="false">['http://www.efficiencyvermont.com/docs/about_efficiency_vermont/initiatives/2009 Usage and Savings.xlsx']PremiseFINAL!C140</f>
        <v>2899</v>
      </c>
      <c r="G140" s="30" t="n">
        <f aca="false">C140/F140</f>
        <v>5995.85270783029</v>
      </c>
      <c r="H140" s="30" t="n">
        <f aca="false">E140/F140</f>
        <v>196.643118316661</v>
      </c>
      <c r="I140" s="31" t="n">
        <f aca="false">H140/G140</f>
        <v>0.0327965225129454</v>
      </c>
      <c r="J140" s="32" t="n">
        <f aca="false">['http://www.efficiencyvermont.com/docs/about_efficiency_vermont/initiatives/2009 Usage and Savings.xlsx']SavingsFINAL!B138+['http://www.efficiencyvermont.com/docs/about_efficiency_vermont/initiatives/2009 Usage and Savings.xlsx']SavingsFINAL!B139</f>
        <v>136.6922</v>
      </c>
      <c r="K140" s="30" t="n">
        <f aca="false">['http://www.efficiencyvermont.com/docs/about_efficiency_vermont/initiatives/2009 Usage and Savings.xlsx']SavingsFINAL!C138+['http://www.efficiencyvermont.com/docs/about_efficiency_vermont/initiatives/2009 Usage and Savings.xlsx']SavingsFINAL!C139</f>
        <v>-51.986</v>
      </c>
    </row>
    <row collapsed="false" customFormat="false" customHeight="false" hidden="false" ht="12.75" outlineLevel="0" r="141">
      <c r="A141" s="28" t="s">
        <v>152</v>
      </c>
      <c r="B141" s="29" t="n">
        <v>1388656</v>
      </c>
      <c r="C141" s="29" t="n">
        <v>4482984</v>
      </c>
      <c r="D141" s="29" t="n">
        <f aca="false">['http://www.efficiencyvermont.com/docs/about_efficiency_vermont/initiatives/2009 Usage and Savings.xlsx']SavingsFINAL!D140</f>
        <v>3177.5</v>
      </c>
      <c r="E141" s="29" t="n">
        <f aca="false">['http://www.efficiencyvermont.com/docs/about_efficiency_vermont/initiatives/2009 Usage and Savings.xlsx']SavingsFINAL!E140</f>
        <v>41579.4</v>
      </c>
      <c r="F141" s="30" t="n">
        <f aca="false">['http://www.efficiencyvermont.com/docs/about_efficiency_vermont/initiatives/2009 Usage and Savings.xlsx']PremiseFINAL!C141</f>
        <v>874</v>
      </c>
      <c r="G141" s="30" t="n">
        <f aca="false">C141/F141</f>
        <v>5129.27231121281</v>
      </c>
      <c r="H141" s="30" t="n">
        <f aca="false">E141/F141</f>
        <v>47.5736842105263</v>
      </c>
      <c r="I141" s="31" t="n">
        <f aca="false">H141/G141</f>
        <v>0.00927493830002516</v>
      </c>
      <c r="J141" s="32" t="n">
        <f aca="false">['http://www.efficiencyvermont.com/docs/about_efficiency_vermont/initiatives/2009 Usage and Savings.xlsx']SavingsFINAL!B140</f>
        <v>-2.1275</v>
      </c>
      <c r="K141" s="30" t="n">
        <f aca="false">['http://www.efficiencyvermont.com/docs/about_efficiency_vermont/initiatives/2009 Usage and Savings.xlsx']SavingsFINAL!C140</f>
        <v>-3.615</v>
      </c>
    </row>
    <row collapsed="false" customFormat="false" customHeight="false" hidden="false" ht="12.75" outlineLevel="0" r="142">
      <c r="A142" s="28" t="s">
        <v>153</v>
      </c>
      <c r="B142" s="29" t="n">
        <v>25098333</v>
      </c>
      <c r="C142" s="29" t="n">
        <v>13752088</v>
      </c>
      <c r="D142" s="29" t="n">
        <f aca="false">['http://www.efficiencyvermont.com/docs/about_efficiency_vermont/initiatives/2009 Usage and Savings.xlsx']SavingsFINAL!D141</f>
        <v>416359.6</v>
      </c>
      <c r="E142" s="29" t="n">
        <f aca="false">['http://www.efficiencyvermont.com/docs/about_efficiency_vermont/initiatives/2009 Usage and Savings.xlsx']SavingsFINAL!E141</f>
        <v>311142.8</v>
      </c>
      <c r="F142" s="30" t="n">
        <f aca="false">['http://www.efficiencyvermont.com/docs/about_efficiency_vermont/initiatives/2009 Usage and Savings.xlsx']PremiseFINAL!C142</f>
        <v>2146</v>
      </c>
      <c r="G142" s="30" t="n">
        <f aca="false">C142/F142</f>
        <v>6408.24231127679</v>
      </c>
      <c r="H142" s="30" t="n">
        <f aca="false">E142/F142</f>
        <v>144.987325256291</v>
      </c>
      <c r="I142" s="31" t="n">
        <f aca="false">H142/G142</f>
        <v>0.0226251315436609</v>
      </c>
      <c r="J142" s="32" t="n">
        <f aca="false">['http://www.efficiencyvermont.com/docs/about_efficiency_vermont/initiatives/2009 Usage and Savings.xlsx']SavingsFINAL!B141</f>
        <v>1985.9939</v>
      </c>
      <c r="K142" s="30" t="n">
        <f aca="false">['http://www.efficiencyvermont.com/docs/about_efficiency_vermont/initiatives/2009 Usage and Savings.xlsx']SavingsFINAL!C141</f>
        <v>369.503</v>
      </c>
    </row>
    <row collapsed="false" customFormat="false" customHeight="false" hidden="false" ht="12.75" outlineLevel="0" r="143">
      <c r="A143" s="28" t="s">
        <v>154</v>
      </c>
      <c r="B143" s="29" t="n">
        <v>382792</v>
      </c>
      <c r="C143" s="29" t="n">
        <v>673849</v>
      </c>
      <c r="D143" s="29" t="n">
        <f aca="false">['http://www.efficiencyvermont.com/docs/about_efficiency_vermont/initiatives/2009 Usage and Savings.xlsx']SavingsFINAL!D142</f>
        <v>0</v>
      </c>
      <c r="E143" s="29" t="n">
        <f aca="false">['http://www.efficiencyvermont.com/docs/about_efficiency_vermont/initiatives/2009 Usage and Savings.xlsx']SavingsFINAL!E142</f>
        <v>4085.4</v>
      </c>
      <c r="F143" s="30" t="n">
        <f aca="false">['http://www.efficiencyvermont.com/docs/about_efficiency_vermont/initiatives/2009 Usage and Savings.xlsx']PremiseFINAL!C143</f>
        <v>184</v>
      </c>
      <c r="G143" s="30" t="n">
        <f aca="false">C143/F143</f>
        <v>3662.22282608696</v>
      </c>
      <c r="H143" s="30" t="n">
        <f aca="false">E143/F143</f>
        <v>22.2032608695652</v>
      </c>
      <c r="I143" s="31" t="n">
        <f aca="false">H143/G143</f>
        <v>0.00606278261153463</v>
      </c>
      <c r="J143" s="32" t="n">
        <f aca="false">['http://www.efficiencyvermont.com/docs/about_efficiency_vermont/initiatives/2009 Usage and Savings.xlsx']SavingsFINAL!B142</f>
        <v>0</v>
      </c>
      <c r="K143" s="30" t="n">
        <f aca="false">['http://www.efficiencyvermont.com/docs/about_efficiency_vermont/initiatives/2009 Usage and Savings.xlsx']SavingsFINAL!C142</f>
        <v>-0.348</v>
      </c>
    </row>
    <row collapsed="false" customFormat="false" customHeight="false" hidden="false" ht="12.75" outlineLevel="0" r="144">
      <c r="A144" s="28" t="s">
        <v>155</v>
      </c>
      <c r="B144" s="29" t="n">
        <v>3828458</v>
      </c>
      <c r="C144" s="29" t="n">
        <v>12574202</v>
      </c>
      <c r="D144" s="29" t="n">
        <f aca="false">['http://www.efficiencyvermont.com/docs/about_efficiency_vermont/initiatives/2009 Usage and Savings.xlsx']SavingsFINAL!D143</f>
        <v>1722</v>
      </c>
      <c r="E144" s="29" t="n">
        <f aca="false">['http://www.efficiencyvermont.com/docs/about_efficiency_vermont/initiatives/2009 Usage and Savings.xlsx']SavingsFINAL!E143</f>
        <v>119604</v>
      </c>
      <c r="F144" s="30" t="n">
        <f aca="false">['http://www.efficiencyvermont.com/docs/about_efficiency_vermont/initiatives/2009 Usage and Savings.xlsx']PremiseFINAL!C144</f>
        <v>1583</v>
      </c>
      <c r="G144" s="30" t="n">
        <f aca="false">C144/F144</f>
        <v>7943.27353126974</v>
      </c>
      <c r="H144" s="30" t="n">
        <f aca="false">E144/F144</f>
        <v>75.5552747946936</v>
      </c>
      <c r="I144" s="31" t="n">
        <f aca="false">H144/G144</f>
        <v>0.00951185610029169</v>
      </c>
      <c r="J144" s="32" t="n">
        <f aca="false">['http://www.efficiencyvermont.com/docs/about_efficiency_vermont/initiatives/2009 Usage and Savings.xlsx']SavingsFINAL!B143</f>
        <v>-1.1</v>
      </c>
      <c r="K144" s="30" t="n">
        <f aca="false">['http://www.efficiencyvermont.com/docs/about_efficiency_vermont/initiatives/2009 Usage and Savings.xlsx']SavingsFINAL!C143</f>
        <v>723.452</v>
      </c>
    </row>
    <row collapsed="false" customFormat="false" customHeight="false" hidden="false" ht="12.75" outlineLevel="0" r="145">
      <c r="A145" s="28" t="s">
        <v>156</v>
      </c>
      <c r="B145" s="29" t="n">
        <v>671176</v>
      </c>
      <c r="C145" s="29" t="n">
        <v>325997</v>
      </c>
      <c r="D145" s="29" t="n">
        <f aca="false">['http://www.efficiencyvermont.com/docs/about_efficiency_vermont/initiatives/2009 Usage and Savings.xlsx']SavingsFINAL!D144</f>
        <v>1672</v>
      </c>
      <c r="E145" s="29" t="n">
        <f aca="false">['http://www.efficiencyvermont.com/docs/about_efficiency_vermont/initiatives/2009 Usage and Savings.xlsx']SavingsFINAL!E144</f>
        <v>3777.9</v>
      </c>
      <c r="F145" s="30" t="n">
        <f aca="false">['http://www.efficiencyvermont.com/docs/about_efficiency_vermont/initiatives/2009 Usage and Savings.xlsx']PremiseFINAL!C145</f>
        <v>46</v>
      </c>
      <c r="G145" s="30" t="n">
        <f aca="false">C145/F145</f>
        <v>7086.89130434783</v>
      </c>
      <c r="H145" s="30" t="n">
        <f aca="false">E145/F145</f>
        <v>82.1282608695652</v>
      </c>
      <c r="I145" s="31" t="n">
        <f aca="false">H145/G145</f>
        <v>0.0115887569517511</v>
      </c>
      <c r="J145" s="32" t="n">
        <f aca="false">['http://www.efficiencyvermont.com/docs/about_efficiency_vermont/initiatives/2009 Usage and Savings.xlsx']SavingsFINAL!B144</f>
        <v>0</v>
      </c>
      <c r="K145" s="30" t="n">
        <f aca="false">['http://www.efficiencyvermont.com/docs/about_efficiency_vermont/initiatives/2009 Usage and Savings.xlsx']SavingsFINAL!C144</f>
        <v>60.19</v>
      </c>
    </row>
    <row collapsed="false" customFormat="false" customHeight="false" hidden="false" ht="12.75" outlineLevel="0" r="146">
      <c r="A146" s="28" t="s">
        <v>157</v>
      </c>
      <c r="B146" s="29" t="n">
        <v>7118914</v>
      </c>
      <c r="C146" s="29" t="n">
        <v>5058824</v>
      </c>
      <c r="D146" s="29" t="n">
        <f aca="false">['http://www.efficiencyvermont.com/docs/about_efficiency_vermont/initiatives/2009 Usage and Savings.xlsx']SavingsFINAL!D145</f>
        <v>77917</v>
      </c>
      <c r="E146" s="29" t="n">
        <f aca="false">['http://www.efficiencyvermont.com/docs/about_efficiency_vermont/initiatives/2009 Usage and Savings.xlsx']SavingsFINAL!E145</f>
        <v>90687.9</v>
      </c>
      <c r="F146" s="30" t="n">
        <f aca="false">['http://www.efficiencyvermont.com/docs/about_efficiency_vermont/initiatives/2009 Usage and Savings.xlsx']PremiseFINAL!C146</f>
        <v>816</v>
      </c>
      <c r="G146" s="30" t="n">
        <f aca="false">C146/F146</f>
        <v>6199.53921568628</v>
      </c>
      <c r="H146" s="30" t="n">
        <f aca="false">E146/F146</f>
        <v>111.137132352941</v>
      </c>
      <c r="I146" s="31" t="n">
        <f aca="false">H146/G146</f>
        <v>0.017926676239379</v>
      </c>
      <c r="J146" s="32" t="n">
        <f aca="false">['http://www.efficiencyvermont.com/docs/about_efficiency_vermont/initiatives/2009 Usage and Savings.xlsx']SavingsFINAL!B145</f>
        <v>-22.1855</v>
      </c>
      <c r="K146" s="30" t="n">
        <f aca="false">['http://www.efficiencyvermont.com/docs/about_efficiency_vermont/initiatives/2009 Usage and Savings.xlsx']SavingsFINAL!C145</f>
        <v>-10.094</v>
      </c>
    </row>
    <row collapsed="false" customFormat="false" customHeight="false" hidden="false" ht="12.75" outlineLevel="0" r="147">
      <c r="A147" s="28" t="s">
        <v>158</v>
      </c>
      <c r="B147" s="29" t="n">
        <v>1044689</v>
      </c>
      <c r="C147" s="29" t="n">
        <v>5075446</v>
      </c>
      <c r="D147" s="29" t="n">
        <f aca="false">['http://www.efficiencyvermont.com/docs/about_efficiency_vermont/initiatives/2009 Usage and Savings.xlsx']SavingsFINAL!D146</f>
        <v>7921.5</v>
      </c>
      <c r="E147" s="29" t="n">
        <f aca="false">['http://www.efficiencyvermont.com/docs/about_efficiency_vermont/initiatives/2009 Usage and Savings.xlsx']SavingsFINAL!E146</f>
        <v>51094.4</v>
      </c>
      <c r="F147" s="30" t="n">
        <f aca="false">['http://www.efficiencyvermont.com/docs/about_efficiency_vermont/initiatives/2009 Usage and Savings.xlsx']PremiseFINAL!C147</f>
        <v>603</v>
      </c>
      <c r="G147" s="30" t="n">
        <f aca="false">C147/F147</f>
        <v>8416.99170812604</v>
      </c>
      <c r="H147" s="30" t="n">
        <f aca="false">E147/F147</f>
        <v>84.7336650082919</v>
      </c>
      <c r="I147" s="31" t="n">
        <f aca="false">H147/G147</f>
        <v>0.0100669773651419</v>
      </c>
      <c r="J147" s="32" t="n">
        <f aca="false">['http://www.efficiencyvermont.com/docs/about_efficiency_vermont/initiatives/2009 Usage and Savings.xlsx']SavingsFINAL!B146</f>
        <v>-8.142</v>
      </c>
      <c r="K147" s="30" t="n">
        <f aca="false">['http://www.efficiencyvermont.com/docs/about_efficiency_vermont/initiatives/2009 Usage and Savings.xlsx']SavingsFINAL!C146</f>
        <v>-3.909</v>
      </c>
    </row>
    <row collapsed="false" customFormat="false" customHeight="false" hidden="false" ht="12.75" outlineLevel="0" r="148">
      <c r="A148" s="28" t="s">
        <v>159</v>
      </c>
      <c r="B148" s="29" t="n">
        <v>1095982</v>
      </c>
      <c r="C148" s="29" t="n">
        <v>2797501</v>
      </c>
      <c r="D148" s="29" t="n">
        <f aca="false">['http://www.efficiencyvermont.com/docs/about_efficiency_vermont/initiatives/2009 Usage and Savings.xlsx']SavingsFINAL!D147</f>
        <v>0</v>
      </c>
      <c r="E148" s="29" t="n">
        <f aca="false">['http://www.efficiencyvermont.com/docs/about_efficiency_vermont/initiatives/2009 Usage and Savings.xlsx']SavingsFINAL!E147</f>
        <v>25514.7</v>
      </c>
      <c r="F148" s="30" t="n">
        <f aca="false">['http://www.efficiencyvermont.com/docs/about_efficiency_vermont/initiatives/2009 Usage and Savings.xlsx']PremiseFINAL!C148</f>
        <v>276</v>
      </c>
      <c r="G148" s="30" t="n">
        <f aca="false">C148/F148</f>
        <v>10135.8731884058</v>
      </c>
      <c r="H148" s="30" t="n">
        <f aca="false">E148/F148</f>
        <v>92.4445652173913</v>
      </c>
      <c r="I148" s="31" t="n">
        <f aca="false">H148/G148</f>
        <v>0.00912053293278537</v>
      </c>
      <c r="J148" s="32" t="n">
        <f aca="false">['http://www.efficiencyvermont.com/docs/about_efficiency_vermont/initiatives/2009 Usage and Savings.xlsx']SavingsFINAL!B147</f>
        <v>0</v>
      </c>
      <c r="K148" s="30" t="n">
        <f aca="false">['http://www.efficiencyvermont.com/docs/about_efficiency_vermont/initiatives/2009 Usage and Savings.xlsx']SavingsFINAL!C147</f>
        <v>112.552</v>
      </c>
    </row>
    <row collapsed="false" customFormat="false" customHeight="false" hidden="false" ht="12.75" outlineLevel="0" r="149">
      <c r="A149" s="28" t="s">
        <v>160</v>
      </c>
      <c r="B149" s="29" t="n">
        <v>1962503</v>
      </c>
      <c r="C149" s="29" t="n">
        <v>6317129</v>
      </c>
      <c r="D149" s="29" t="n">
        <f aca="false">['http://www.efficiencyvermont.com/docs/about_efficiency_vermont/initiatives/2009 Usage and Savings.xlsx']SavingsFINAL!D148</f>
        <v>0</v>
      </c>
      <c r="E149" s="29" t="n">
        <f aca="false">['http://www.efficiencyvermont.com/docs/about_efficiency_vermont/initiatives/2009 Usage and Savings.xlsx']SavingsFINAL!E148</f>
        <v>44435.9</v>
      </c>
      <c r="F149" s="30" t="n">
        <f aca="false">['http://www.efficiencyvermont.com/docs/about_efficiency_vermont/initiatives/2009 Usage and Savings.xlsx']PremiseFINAL!C149</f>
        <v>733</v>
      </c>
      <c r="G149" s="30" t="n">
        <f aca="false">C149/F149</f>
        <v>8618.18417462483</v>
      </c>
      <c r="H149" s="30" t="n">
        <f aca="false">E149/F149</f>
        <v>60.6219645293315</v>
      </c>
      <c r="I149" s="31" t="n">
        <f aca="false">H149/G149</f>
        <v>0.00703419227310381</v>
      </c>
      <c r="J149" s="32" t="n">
        <f aca="false">['http://www.efficiencyvermont.com/docs/about_efficiency_vermont/initiatives/2009 Usage and Savings.xlsx']SavingsFINAL!B148</f>
        <v>0</v>
      </c>
      <c r="K149" s="30" t="n">
        <f aca="false">['http://www.efficiencyvermont.com/docs/about_efficiency_vermont/initiatives/2009 Usage and Savings.xlsx']SavingsFINAL!C148</f>
        <v>45.49</v>
      </c>
    </row>
    <row collapsed="false" customFormat="false" customHeight="false" hidden="false" ht="12.75" outlineLevel="0" r="150">
      <c r="A150" s="28" t="s">
        <v>161</v>
      </c>
      <c r="B150" s="29" t="n">
        <v>382809</v>
      </c>
      <c r="C150" s="29" t="n">
        <v>2108870</v>
      </c>
      <c r="D150" s="29" t="n">
        <f aca="false">['http://www.efficiencyvermont.com/docs/about_efficiency_vermont/initiatives/2009 Usage and Savings.xlsx']SavingsFINAL!D149</f>
        <v>81.2</v>
      </c>
      <c r="E150" s="29" t="n">
        <f aca="false">['http://www.efficiencyvermont.com/docs/about_efficiency_vermont/initiatives/2009 Usage and Savings.xlsx']SavingsFINAL!E149</f>
        <v>22871.5</v>
      </c>
      <c r="F150" s="30" t="n">
        <f aca="false">['http://www.efficiencyvermont.com/docs/about_efficiency_vermont/initiatives/2009 Usage and Savings.xlsx']PremiseFINAL!C150</f>
        <v>338</v>
      </c>
      <c r="G150" s="30" t="n">
        <f aca="false">C150/F150</f>
        <v>6239.26035502959</v>
      </c>
      <c r="H150" s="30" t="n">
        <f aca="false">E150/F150</f>
        <v>67.6671597633136</v>
      </c>
      <c r="I150" s="31" t="n">
        <f aca="false">H150/G150</f>
        <v>0.0108453816498883</v>
      </c>
      <c r="J150" s="32" t="n">
        <f aca="false">['http://www.efficiencyvermont.com/docs/about_efficiency_vermont/initiatives/2009 Usage and Savings.xlsx']SavingsFINAL!B149</f>
        <v>0</v>
      </c>
      <c r="K150" s="30" t="n">
        <f aca="false">['http://www.efficiencyvermont.com/docs/about_efficiency_vermont/initiatives/2009 Usage and Savings.xlsx']SavingsFINAL!C149</f>
        <v>189.365</v>
      </c>
    </row>
    <row collapsed="false" customFormat="false" customHeight="false" hidden="false" ht="12.75" outlineLevel="0" r="151">
      <c r="A151" s="28" t="s">
        <v>162</v>
      </c>
      <c r="B151" s="29" t="n">
        <v>5112184</v>
      </c>
      <c r="C151" s="29" t="n">
        <v>9386314</v>
      </c>
      <c r="D151" s="29" t="n">
        <f aca="false">['http://www.efficiencyvermont.com/docs/about_efficiency_vermont/initiatives/2009 Usage and Savings.xlsx']SavingsFINAL!D150</f>
        <v>98471.1</v>
      </c>
      <c r="E151" s="29" t="n">
        <f aca="false">['http://www.efficiencyvermont.com/docs/about_efficiency_vermont/initiatives/2009 Usage and Savings.xlsx']SavingsFINAL!E150</f>
        <v>85359.2</v>
      </c>
      <c r="F151" s="30" t="n">
        <f aca="false">['http://www.efficiencyvermont.com/docs/about_efficiency_vermont/initiatives/2009 Usage and Savings.xlsx']PremiseFINAL!C151</f>
        <v>1065</v>
      </c>
      <c r="G151" s="30" t="n">
        <f aca="false">C151/F151</f>
        <v>8813.44037558686</v>
      </c>
      <c r="H151" s="30" t="n">
        <f aca="false">E151/F151</f>
        <v>80.1494835680751</v>
      </c>
      <c r="I151" s="31" t="n">
        <f aca="false">H151/G151</f>
        <v>0.00909400644385006</v>
      </c>
      <c r="J151" s="32" t="n">
        <f aca="false">['http://www.efficiencyvermont.com/docs/about_efficiency_vermont/initiatives/2009 Usage and Savings.xlsx']SavingsFINAL!B150</f>
        <v>249.0778</v>
      </c>
      <c r="K151" s="30" t="n">
        <f aca="false">['http://www.efficiencyvermont.com/docs/about_efficiency_vermont/initiatives/2009 Usage and Savings.xlsx']SavingsFINAL!C150</f>
        <v>6.396</v>
      </c>
    </row>
    <row collapsed="false" customFormat="false" customHeight="false" hidden="false" ht="12.75" outlineLevel="0" r="152">
      <c r="A152" s="28" t="s">
        <v>163</v>
      </c>
      <c r="B152" s="29" t="n">
        <v>1554865</v>
      </c>
      <c r="C152" s="29" t="n">
        <v>2778459</v>
      </c>
      <c r="D152" s="29" t="n">
        <f aca="false">['http://www.efficiencyvermont.com/docs/about_efficiency_vermont/initiatives/2009 Usage and Savings.xlsx']SavingsFINAL!D151</f>
        <v>140122.5</v>
      </c>
      <c r="E152" s="29" t="n">
        <f aca="false">['http://www.efficiencyvermont.com/docs/about_efficiency_vermont/initiatives/2009 Usage and Savings.xlsx']SavingsFINAL!E151</f>
        <v>18810.3</v>
      </c>
      <c r="F152" s="30" t="n">
        <f aca="false">['http://www.efficiencyvermont.com/docs/about_efficiency_vermont/initiatives/2009 Usage and Savings.xlsx']PremiseFINAL!C152</f>
        <v>417</v>
      </c>
      <c r="G152" s="30" t="n">
        <f aca="false">C152/F152</f>
        <v>6662.97122302158</v>
      </c>
      <c r="H152" s="30" t="n">
        <f aca="false">E152/F152</f>
        <v>45.1086330935252</v>
      </c>
      <c r="I152" s="31" t="n">
        <f aca="false">H152/G152</f>
        <v>0.00677004771349874</v>
      </c>
      <c r="J152" s="32" t="n">
        <f aca="false">['http://www.efficiencyvermont.com/docs/about_efficiency_vermont/initiatives/2009 Usage and Savings.xlsx']SavingsFINAL!B151</f>
        <v>-3.3</v>
      </c>
      <c r="K152" s="30" t="n">
        <f aca="false">['http://www.efficiencyvermont.com/docs/about_efficiency_vermont/initiatives/2009 Usage and Savings.xlsx']SavingsFINAL!C151</f>
        <v>-0.282</v>
      </c>
    </row>
    <row collapsed="false" customFormat="false" customHeight="false" hidden="false" ht="12.75" outlineLevel="0" r="153">
      <c r="A153" s="28" t="s">
        <v>164</v>
      </c>
      <c r="B153" s="29" t="n">
        <v>2465681</v>
      </c>
      <c r="C153" s="29" t="n">
        <v>8632900</v>
      </c>
      <c r="D153" s="29" t="n">
        <f aca="false">['http://www.efficiencyvermont.com/docs/about_efficiency_vermont/initiatives/2009 Usage and Savings.xlsx']SavingsFINAL!D152</f>
        <v>5727.1</v>
      </c>
      <c r="E153" s="29" t="n">
        <f aca="false">['http://www.efficiencyvermont.com/docs/about_efficiency_vermont/initiatives/2009 Usage and Savings.xlsx']SavingsFINAL!E152</f>
        <v>162402.8</v>
      </c>
      <c r="F153" s="30" t="n">
        <f aca="false">['http://www.efficiencyvermont.com/docs/about_efficiency_vermont/initiatives/2009 Usage and Savings.xlsx']PremiseFINAL!C153</f>
        <v>1243</v>
      </c>
      <c r="G153" s="30" t="n">
        <f aca="false">C153/F153</f>
        <v>6945.21319388576</v>
      </c>
      <c r="H153" s="30" t="n">
        <f aca="false">E153/F153</f>
        <v>130.653901850362</v>
      </c>
      <c r="I153" s="31" t="n">
        <f aca="false">H153/G153</f>
        <v>0.0188120793707792</v>
      </c>
      <c r="J153" s="32" t="n">
        <f aca="false">['http://www.efficiencyvermont.com/docs/about_efficiency_vermont/initiatives/2009 Usage and Savings.xlsx']SavingsFINAL!B152</f>
        <v>-3.1625</v>
      </c>
      <c r="K153" s="30" t="n">
        <f aca="false">['http://www.efficiencyvermont.com/docs/about_efficiency_vermont/initiatives/2009 Usage and Savings.xlsx']SavingsFINAL!C152</f>
        <v>-11.166</v>
      </c>
    </row>
    <row collapsed="false" customFormat="false" customHeight="false" hidden="false" ht="12.75" outlineLevel="0" r="154">
      <c r="A154" s="28" t="s">
        <v>165</v>
      </c>
      <c r="B154" s="29" t="n">
        <v>1679426</v>
      </c>
      <c r="C154" s="29" t="n">
        <v>4803805</v>
      </c>
      <c r="D154" s="29" t="n">
        <f aca="false">['http://www.efficiencyvermont.com/docs/about_efficiency_vermont/initiatives/2009 Usage and Savings.xlsx']SavingsFINAL!D153</f>
        <v>44786.5</v>
      </c>
      <c r="E154" s="29" t="n">
        <f aca="false">['http://www.efficiencyvermont.com/docs/about_efficiency_vermont/initiatives/2009 Usage and Savings.xlsx']SavingsFINAL!E153</f>
        <v>97677.3</v>
      </c>
      <c r="F154" s="30" t="n">
        <f aca="false">['http://www.efficiencyvermont.com/docs/about_efficiency_vermont/initiatives/2009 Usage and Savings.xlsx']PremiseFINAL!C154</f>
        <v>774</v>
      </c>
      <c r="G154" s="30" t="n">
        <f aca="false">C154/F154</f>
        <v>6206.46640826873</v>
      </c>
      <c r="H154" s="30" t="n">
        <f aca="false">E154/F154</f>
        <v>126.198062015504</v>
      </c>
      <c r="I154" s="31" t="n">
        <f aca="false">H154/G154</f>
        <v>0.0203333191084984</v>
      </c>
      <c r="J154" s="32" t="n">
        <f aca="false">['http://www.efficiencyvermont.com/docs/about_efficiency_vermont/initiatives/2009 Usage and Savings.xlsx']SavingsFINAL!B153</f>
        <v>-25.7717</v>
      </c>
      <c r="K154" s="30" t="n">
        <f aca="false">['http://www.efficiencyvermont.com/docs/about_efficiency_vermont/initiatives/2009 Usage and Savings.xlsx']SavingsFINAL!C153</f>
        <v>800.026</v>
      </c>
    </row>
    <row collapsed="false" customFormat="false" customHeight="false" hidden="false" ht="12.75" outlineLevel="0" r="155">
      <c r="A155" s="28" t="s">
        <v>166</v>
      </c>
      <c r="B155" s="29" t="n">
        <v>1362394</v>
      </c>
      <c r="C155" s="29" t="n">
        <v>5109156</v>
      </c>
      <c r="D155" s="29" t="n">
        <f aca="false">['http://www.efficiencyvermont.com/docs/about_efficiency_vermont/initiatives/2009 Usage and Savings.xlsx']SavingsFINAL!D154</f>
        <v>3832.7</v>
      </c>
      <c r="E155" s="29" t="n">
        <f aca="false">['http://www.efficiencyvermont.com/docs/about_efficiency_vermont/initiatives/2009 Usage and Savings.xlsx']SavingsFINAL!E154</f>
        <v>46329.6</v>
      </c>
      <c r="F155" s="30" t="n">
        <f aca="false">['http://www.efficiencyvermont.com/docs/about_efficiency_vermont/initiatives/2009 Usage and Savings.xlsx']PremiseFINAL!C155</f>
        <v>647</v>
      </c>
      <c r="G155" s="30" t="n">
        <f aca="false">C155/F155</f>
        <v>7896.68624420402</v>
      </c>
      <c r="H155" s="30" t="n">
        <f aca="false">E155/F155</f>
        <v>71.606800618238</v>
      </c>
      <c r="I155" s="31" t="n">
        <f aca="false">H155/G155</f>
        <v>0.00906795564668607</v>
      </c>
      <c r="J155" s="32" t="n">
        <f aca="false">['http://www.efficiencyvermont.com/docs/about_efficiency_vermont/initiatives/2009 Usage and Savings.xlsx']SavingsFINAL!B154</f>
        <v>-2.856</v>
      </c>
      <c r="K155" s="30" t="n">
        <f aca="false">['http://www.efficiencyvermont.com/docs/about_efficiency_vermont/initiatives/2009 Usage and Savings.xlsx']SavingsFINAL!C154</f>
        <v>17.092</v>
      </c>
    </row>
    <row collapsed="false" customFormat="false" customHeight="false" hidden="false" ht="12.75" outlineLevel="0" r="156">
      <c r="A156" s="28" t="s">
        <v>167</v>
      </c>
      <c r="B156" s="29" t="n">
        <v>928805</v>
      </c>
      <c r="C156" s="29" t="n">
        <v>4148178</v>
      </c>
      <c r="D156" s="29" t="n">
        <f aca="false">['http://www.efficiencyvermont.com/docs/about_efficiency_vermont/initiatives/2009 Usage and Savings.xlsx']SavingsFINAL!D155</f>
        <v>325.1</v>
      </c>
      <c r="E156" s="29" t="n">
        <f aca="false">['http://www.efficiencyvermont.com/docs/about_efficiency_vermont/initiatives/2009 Usage and Savings.xlsx']SavingsFINAL!E155</f>
        <v>37881.1</v>
      </c>
      <c r="F156" s="30" t="n">
        <f aca="false">['http://www.efficiencyvermont.com/docs/about_efficiency_vermont/initiatives/2009 Usage and Savings.xlsx']PremiseFINAL!C156</f>
        <v>538</v>
      </c>
      <c r="G156" s="30" t="n">
        <f aca="false">C156/F156</f>
        <v>7710.36802973978</v>
      </c>
      <c r="H156" s="30" t="n">
        <f aca="false">E156/F156</f>
        <v>70.4109665427509</v>
      </c>
      <c r="I156" s="31" t="n">
        <f aca="false">H156/G156</f>
        <v>0.00913198517517811</v>
      </c>
      <c r="J156" s="32" t="n">
        <f aca="false">['http://www.efficiencyvermont.com/docs/about_efficiency_vermont/initiatives/2009 Usage and Savings.xlsx']SavingsFINAL!B155</f>
        <v>0</v>
      </c>
      <c r="K156" s="30" t="n">
        <f aca="false">['http://www.efficiencyvermont.com/docs/about_efficiency_vermont/initiatives/2009 Usage and Savings.xlsx']SavingsFINAL!C155</f>
        <v>111.185</v>
      </c>
    </row>
    <row collapsed="false" customFormat="false" customHeight="false" hidden="false" ht="12.75" outlineLevel="0" r="157">
      <c r="A157" s="28" t="s">
        <v>168</v>
      </c>
      <c r="B157" s="29" t="n">
        <v>9851688</v>
      </c>
      <c r="C157" s="29" t="n">
        <v>12750085</v>
      </c>
      <c r="D157" s="29" t="n">
        <f aca="false">['http://www.efficiencyvermont.com/docs/about_efficiency_vermont/initiatives/2009 Usage and Savings.xlsx']SavingsFINAL!D156</f>
        <v>40681.1</v>
      </c>
      <c r="E157" s="29" t="n">
        <f aca="false">['http://www.efficiencyvermont.com/docs/about_efficiency_vermont/initiatives/2009 Usage and Savings.xlsx']SavingsFINAL!E156</f>
        <v>78882.1</v>
      </c>
      <c r="F157" s="30" t="n">
        <f aca="false">['http://www.efficiencyvermont.com/docs/about_efficiency_vermont/initiatives/2009 Usage and Savings.xlsx']PremiseFINAL!C157</f>
        <v>1850</v>
      </c>
      <c r="G157" s="30" t="n">
        <f aca="false">C157/F157</f>
        <v>6891.93783783784</v>
      </c>
      <c r="H157" s="30" t="n">
        <f aca="false">E157/F157</f>
        <v>42.638972972973</v>
      </c>
      <c r="I157" s="31" t="n">
        <f aca="false">H157/G157</f>
        <v>0.00618679012728151</v>
      </c>
      <c r="J157" s="32" t="n">
        <f aca="false">['http://www.efficiencyvermont.com/docs/about_efficiency_vermont/initiatives/2009 Usage and Savings.xlsx']SavingsFINAL!B156</f>
        <v>-26.795</v>
      </c>
      <c r="K157" s="30" t="n">
        <f aca="false">['http://www.efficiencyvermont.com/docs/about_efficiency_vermont/initiatives/2009 Usage and Savings.xlsx']SavingsFINAL!C156</f>
        <v>57.311</v>
      </c>
    </row>
    <row collapsed="false" customFormat="false" customHeight="false" hidden="false" ht="12.75" outlineLevel="0" r="158">
      <c r="A158" s="28" t="s">
        <v>169</v>
      </c>
      <c r="B158" s="29" t="n">
        <v>2574169</v>
      </c>
      <c r="C158" s="29" t="n">
        <v>11606464</v>
      </c>
      <c r="D158" s="29" t="n">
        <f aca="false">['http://www.efficiencyvermont.com/docs/about_efficiency_vermont/initiatives/2009 Usage and Savings.xlsx']SavingsFINAL!D157</f>
        <v>26897.2</v>
      </c>
      <c r="E158" s="29" t="n">
        <f aca="false">['http://www.efficiencyvermont.com/docs/about_efficiency_vermont/initiatives/2009 Usage and Savings.xlsx']SavingsFINAL!E157</f>
        <v>92353.5</v>
      </c>
      <c r="F158" s="30" t="n">
        <f aca="false">['http://www.efficiencyvermont.com/docs/about_efficiency_vermont/initiatives/2009 Usage and Savings.xlsx']PremiseFINAL!C158</f>
        <v>1532</v>
      </c>
      <c r="G158" s="30" t="n">
        <f aca="false">C158/F158</f>
        <v>7576.02088772846</v>
      </c>
      <c r="H158" s="30" t="n">
        <f aca="false">E158/F158</f>
        <v>60.2829634464752</v>
      </c>
      <c r="I158" s="31" t="n">
        <f aca="false">H158/G158</f>
        <v>0.007957074609459</v>
      </c>
      <c r="J158" s="32" t="n">
        <f aca="false">['http://www.efficiencyvermont.com/docs/about_efficiency_vermont/initiatives/2009 Usage and Savings.xlsx']SavingsFINAL!B157</f>
        <v>-25.1504</v>
      </c>
      <c r="K158" s="30" t="n">
        <f aca="false">['http://www.efficiencyvermont.com/docs/about_efficiency_vermont/initiatives/2009 Usage and Savings.xlsx']SavingsFINAL!C157</f>
        <v>58.162</v>
      </c>
    </row>
    <row collapsed="false" customFormat="false" customHeight="false" hidden="false" ht="12.75" outlineLevel="0" r="159">
      <c r="A159" s="28" t="s">
        <v>170</v>
      </c>
      <c r="B159" s="29" t="n">
        <v>2698095.912</v>
      </c>
      <c r="C159" s="29" t="n">
        <v>8075957</v>
      </c>
      <c r="D159" s="29" t="n">
        <f aca="false">['http://www.efficiencyvermont.com/docs/about_efficiency_vermont/initiatives/2009 Usage and Savings.xlsx']SavingsFINAL!D158</f>
        <v>4697.6</v>
      </c>
      <c r="E159" s="29" t="n">
        <f aca="false">['http://www.efficiencyvermont.com/docs/about_efficiency_vermont/initiatives/2009 Usage and Savings.xlsx']SavingsFINAL!E158</f>
        <v>53356.8</v>
      </c>
      <c r="F159" s="30" t="n">
        <f aca="false">['http://www.efficiencyvermont.com/docs/about_efficiency_vermont/initiatives/2009 Usage and Savings.xlsx']PremiseFINAL!C159</f>
        <v>1285</v>
      </c>
      <c r="G159" s="30" t="n">
        <f aca="false">C159/F159</f>
        <v>6284.79143968872</v>
      </c>
      <c r="H159" s="30" t="n">
        <f aca="false">E159/F159</f>
        <v>41.5228015564202</v>
      </c>
      <c r="I159" s="31" t="n">
        <f aca="false">H159/G159</f>
        <v>0.00660687024460383</v>
      </c>
      <c r="J159" s="32" t="n">
        <f aca="false">['http://www.efficiencyvermont.com/docs/about_efficiency_vermont/initiatives/2009 Usage and Savings.xlsx']SavingsFINAL!B158</f>
        <v>-0.8625</v>
      </c>
      <c r="K159" s="30" t="n">
        <f aca="false">['http://www.efficiencyvermont.com/docs/about_efficiency_vermont/initiatives/2009 Usage and Savings.xlsx']SavingsFINAL!C158</f>
        <v>58.9975</v>
      </c>
    </row>
    <row collapsed="false" customFormat="false" customHeight="false" hidden="false" ht="12.75" outlineLevel="0" r="160">
      <c r="A160" s="28" t="s">
        <v>171</v>
      </c>
      <c r="B160" s="29" t="n">
        <v>26993393</v>
      </c>
      <c r="C160" s="29" t="n">
        <v>8155518</v>
      </c>
      <c r="D160" s="29" t="n">
        <f aca="false">['http://www.efficiencyvermont.com/docs/about_efficiency_vermont/initiatives/2009 Usage and Savings.xlsx']SavingsFINAL!D159</f>
        <v>695415.8</v>
      </c>
      <c r="E160" s="29" t="n">
        <f aca="false">['http://www.efficiencyvermont.com/docs/about_efficiency_vermont/initiatives/2009 Usage and Savings.xlsx']SavingsFINAL!E159</f>
        <v>286856.2</v>
      </c>
      <c r="F160" s="30" t="n">
        <f aca="false">['http://www.efficiencyvermont.com/docs/about_efficiency_vermont/initiatives/2009 Usage and Savings.xlsx']PremiseFINAL!C160</f>
        <v>1189</v>
      </c>
      <c r="G160" s="30" t="n">
        <f aca="false">C160/F160</f>
        <v>6859.14045416316</v>
      </c>
      <c r="H160" s="30" t="n">
        <f aca="false">E160/F160</f>
        <v>241.258368376787</v>
      </c>
      <c r="I160" s="31" t="n">
        <f aca="false">H160/G160</f>
        <v>0.0351732655117676</v>
      </c>
      <c r="J160" s="32" t="n">
        <f aca="false">['http://www.efficiencyvermont.com/docs/about_efficiency_vermont/initiatives/2009 Usage and Savings.xlsx']SavingsFINAL!B159</f>
        <v>431.9839</v>
      </c>
      <c r="K160" s="30" t="n">
        <f aca="false">['http://www.efficiencyvermont.com/docs/about_efficiency_vermont/initiatives/2009 Usage and Savings.xlsx']SavingsFINAL!C159</f>
        <v>257.4106</v>
      </c>
    </row>
    <row collapsed="false" customFormat="false" customHeight="false" hidden="false" ht="12.75" outlineLevel="0" r="161">
      <c r="A161" s="28" t="s">
        <v>172</v>
      </c>
      <c r="B161" s="29" t="n">
        <v>33623226</v>
      </c>
      <c r="C161" s="29" t="n">
        <v>17472414</v>
      </c>
      <c r="D161" s="29" t="n">
        <f aca="false">['http://www.efficiencyvermont.com/docs/about_efficiency_vermont/initiatives/2009 Usage and Savings.xlsx']SavingsFINAL!D160</f>
        <v>170032.5</v>
      </c>
      <c r="E161" s="29" t="n">
        <f aca="false">['http://www.efficiencyvermont.com/docs/about_efficiency_vermont/initiatives/2009 Usage and Savings.xlsx']SavingsFINAL!E160</f>
        <v>369311.2</v>
      </c>
      <c r="F161" s="30" t="n">
        <f aca="false">['http://www.efficiencyvermont.com/docs/about_efficiency_vermont/initiatives/2009 Usage and Savings.xlsx']PremiseFINAL!C161</f>
        <v>2434</v>
      </c>
      <c r="G161" s="30" t="n">
        <f aca="false">C161/F161</f>
        <v>7178.47740345111</v>
      </c>
      <c r="H161" s="30" t="n">
        <f aca="false">E161/F161</f>
        <v>151.730156121611</v>
      </c>
      <c r="I161" s="31" t="n">
        <f aca="false">H161/G161</f>
        <v>0.0211368160118001</v>
      </c>
      <c r="J161" s="32" t="n">
        <f aca="false">['http://www.efficiencyvermont.com/docs/about_efficiency_vermont/initiatives/2009 Usage and Savings.xlsx']SavingsFINAL!B160</f>
        <v>-69.1473</v>
      </c>
      <c r="K161" s="30" t="n">
        <f aca="false">['http://www.efficiencyvermont.com/docs/about_efficiency_vermont/initiatives/2009 Usage and Savings.xlsx']SavingsFINAL!C160</f>
        <v>245.812</v>
      </c>
    </row>
    <row collapsed="false" customFormat="false" customHeight="false" hidden="false" ht="12.75" outlineLevel="0" r="162">
      <c r="A162" s="28" t="s">
        <v>173</v>
      </c>
      <c r="B162" s="29" t="n">
        <v>680310</v>
      </c>
      <c r="C162" s="29" t="n">
        <v>2813929</v>
      </c>
      <c r="D162" s="29" t="n">
        <f aca="false">['http://www.efficiencyvermont.com/docs/about_efficiency_vermont/initiatives/2009 Usage and Savings.xlsx']SavingsFINAL!D161</f>
        <v>1516.2</v>
      </c>
      <c r="E162" s="29" t="n">
        <f aca="false">['http://www.efficiencyvermont.com/docs/about_efficiency_vermont/initiatives/2009 Usage and Savings.xlsx']SavingsFINAL!E161</f>
        <v>21656.9</v>
      </c>
      <c r="F162" s="30" t="n">
        <f aca="false">['http://www.efficiencyvermont.com/docs/about_efficiency_vermont/initiatives/2009 Usage and Savings.xlsx']PremiseFINAL!C162</f>
        <v>398</v>
      </c>
      <c r="G162" s="30" t="n">
        <f aca="false">C162/F162</f>
        <v>7070.17336683417</v>
      </c>
      <c r="H162" s="30" t="n">
        <f aca="false">E162/F162</f>
        <v>54.4143216080402</v>
      </c>
      <c r="I162" s="31" t="n">
        <f aca="false">H162/G162</f>
        <v>0.00769632069608011</v>
      </c>
      <c r="J162" s="32" t="n">
        <f aca="false">['http://www.efficiencyvermont.com/docs/about_efficiency_vermont/initiatives/2009 Usage and Savings.xlsx']SavingsFINAL!B161</f>
        <v>0</v>
      </c>
      <c r="K162" s="30" t="n">
        <f aca="false">['http://www.efficiencyvermont.com/docs/about_efficiency_vermont/initiatives/2009 Usage and Savings.xlsx']SavingsFINAL!C161</f>
        <v>-2.505</v>
      </c>
    </row>
    <row collapsed="false" customFormat="false" customHeight="false" hidden="false" ht="12.75" outlineLevel="0" r="163">
      <c r="A163" s="28" t="s">
        <v>174</v>
      </c>
      <c r="B163" s="29" t="n">
        <v>1338604</v>
      </c>
      <c r="C163" s="29" t="n">
        <v>5012240</v>
      </c>
      <c r="D163" s="29" t="n">
        <f aca="false">['http://www.efficiencyvermont.com/docs/about_efficiency_vermont/initiatives/2009 Usage and Savings.xlsx']SavingsFINAL!D162</f>
        <v>1243.8</v>
      </c>
      <c r="E163" s="29" t="n">
        <f aca="false">['http://www.efficiencyvermont.com/docs/about_efficiency_vermont/initiatives/2009 Usage and Savings.xlsx']SavingsFINAL!E162</f>
        <v>26337.7</v>
      </c>
      <c r="F163" s="30" t="n">
        <f aca="false">['http://www.efficiencyvermont.com/docs/about_efficiency_vermont/initiatives/2009 Usage and Savings.xlsx']PremiseFINAL!C163</f>
        <v>944</v>
      </c>
      <c r="G163" s="30" t="n">
        <f aca="false">C163/F163</f>
        <v>5309.57627118644</v>
      </c>
      <c r="H163" s="30" t="n">
        <f aca="false">E163/F163</f>
        <v>27.9001059322034</v>
      </c>
      <c r="I163" s="31" t="n">
        <f aca="false">H163/G163</f>
        <v>0.00525467655180119</v>
      </c>
      <c r="J163" s="32" t="n">
        <f aca="false">['http://www.efficiencyvermont.com/docs/about_efficiency_vermont/initiatives/2009 Usage and Savings.xlsx']SavingsFINAL!B162</f>
        <v>-1.2765</v>
      </c>
      <c r="K163" s="30" t="n">
        <f aca="false">['http://www.efficiencyvermont.com/docs/about_efficiency_vermont/initiatives/2009 Usage and Savings.xlsx']SavingsFINAL!C162</f>
        <v>175.979</v>
      </c>
    </row>
    <row collapsed="false" customFormat="false" customHeight="false" hidden="false" ht="12.75" outlineLevel="0" r="164">
      <c r="A164" s="28" t="s">
        <v>175</v>
      </c>
      <c r="B164" s="29" t="n">
        <v>11430428</v>
      </c>
      <c r="C164" s="29" t="n">
        <v>6493006</v>
      </c>
      <c r="D164" s="29" t="n">
        <f aca="false">['http://www.efficiencyvermont.com/docs/about_efficiency_vermont/initiatives/2009 Usage and Savings.xlsx']SavingsFINAL!D163</f>
        <v>69020.3</v>
      </c>
      <c r="E164" s="29" t="n">
        <f aca="false">['http://www.efficiencyvermont.com/docs/about_efficiency_vermont/initiatives/2009 Usage and Savings.xlsx']SavingsFINAL!E163</f>
        <v>226443.8</v>
      </c>
      <c r="F164" s="30" t="n">
        <f aca="false">['http://www.efficiencyvermont.com/docs/about_efficiency_vermont/initiatives/2009 Usage and Savings.xlsx']PremiseFINAL!C164</f>
        <v>1015</v>
      </c>
      <c r="G164" s="30" t="n">
        <f aca="false">C164/F164</f>
        <v>6397.05024630542</v>
      </c>
      <c r="H164" s="30" t="n">
        <f aca="false">E164/F164</f>
        <v>223.097339901478</v>
      </c>
      <c r="I164" s="31" t="n">
        <f aca="false">H164/G164</f>
        <v>0.0348750332280611</v>
      </c>
      <c r="J164" s="32" t="n">
        <f aca="false">['http://www.efficiencyvermont.com/docs/about_efficiency_vermont/initiatives/2009 Usage and Savings.xlsx']SavingsFINAL!B163</f>
        <v>-27.5723</v>
      </c>
      <c r="K164" s="30" t="n">
        <f aca="false">['http://www.efficiencyvermont.com/docs/about_efficiency_vermont/initiatives/2009 Usage and Savings.xlsx']SavingsFINAL!C163</f>
        <v>-33.243</v>
      </c>
    </row>
    <row collapsed="false" customFormat="false" customHeight="false" hidden="false" ht="12.75" outlineLevel="0" r="165">
      <c r="A165" s="28" t="s">
        <v>176</v>
      </c>
      <c r="B165" s="29" t="n">
        <v>5385400</v>
      </c>
      <c r="C165" s="29" t="n">
        <v>13169921</v>
      </c>
      <c r="D165" s="29" t="n">
        <f aca="false">['http://www.efficiencyvermont.com/docs/about_efficiency_vermont/initiatives/2009 Usage and Savings.xlsx']SavingsFINAL!D164</f>
        <v>35253.6</v>
      </c>
      <c r="E165" s="29" t="n">
        <f aca="false">['http://www.efficiencyvermont.com/docs/about_efficiency_vermont/initiatives/2009 Usage and Savings.xlsx']SavingsFINAL!E164</f>
        <v>322023.1</v>
      </c>
      <c r="F165" s="30" t="n">
        <f aca="false">['http://www.efficiencyvermont.com/docs/about_efficiency_vermont/initiatives/2009 Usage and Savings.xlsx']PremiseFINAL!C165</f>
        <v>1708</v>
      </c>
      <c r="G165" s="30" t="n">
        <f aca="false">C165/F165</f>
        <v>7710.72658079625</v>
      </c>
      <c r="H165" s="30" t="n">
        <f aca="false">E165/F165</f>
        <v>188.538114754098</v>
      </c>
      <c r="I165" s="31" t="n">
        <f aca="false">H165/G165</f>
        <v>0.0244514071117055</v>
      </c>
      <c r="J165" s="32" t="n">
        <f aca="false">['http://www.efficiencyvermont.com/docs/about_efficiency_vermont/initiatives/2009 Usage and Savings.xlsx']SavingsFINAL!B164</f>
        <v>65.0165</v>
      </c>
      <c r="K165" s="30" t="n">
        <f aca="false">['http://www.efficiencyvermont.com/docs/about_efficiency_vermont/initiatives/2009 Usage and Savings.xlsx']SavingsFINAL!C164</f>
        <v>403.082</v>
      </c>
    </row>
    <row collapsed="false" customFormat="false" customHeight="false" hidden="false" ht="12.75" outlineLevel="0" r="166">
      <c r="A166" s="28" t="s">
        <v>177</v>
      </c>
      <c r="B166" s="29" t="n">
        <v>831101</v>
      </c>
      <c r="C166" s="29" t="n">
        <v>1791905</v>
      </c>
      <c r="D166" s="29" t="n">
        <f aca="false">['http://www.efficiencyvermont.com/docs/about_efficiency_vermont/initiatives/2009 Usage and Savings.xlsx']SavingsFINAL!D165</f>
        <v>673.7</v>
      </c>
      <c r="E166" s="29" t="n">
        <f aca="false">['http://www.efficiencyvermont.com/docs/about_efficiency_vermont/initiatives/2009 Usage and Savings.xlsx']SavingsFINAL!E165</f>
        <v>71851.6</v>
      </c>
      <c r="F166" s="30" t="n">
        <f aca="false">['http://www.efficiencyvermont.com/docs/about_efficiency_vermont/initiatives/2009 Usage and Savings.xlsx']PremiseFINAL!C166</f>
        <v>290</v>
      </c>
      <c r="G166" s="30" t="n">
        <f aca="false">C166/F166</f>
        <v>6178.98275862069</v>
      </c>
      <c r="H166" s="30" t="n">
        <f aca="false">E166/F166</f>
        <v>247.764137931034</v>
      </c>
      <c r="I166" s="31" t="n">
        <f aca="false">H166/G166</f>
        <v>0.0400978846534833</v>
      </c>
      <c r="J166" s="32" t="n">
        <f aca="false">['http://www.efficiencyvermont.com/docs/about_efficiency_vermont/initiatives/2009 Usage and Savings.xlsx']SavingsFINAL!B165</f>
        <v>0.345</v>
      </c>
      <c r="K166" s="30" t="n">
        <f aca="false">['http://www.efficiencyvermont.com/docs/about_efficiency_vermont/initiatives/2009 Usage and Savings.xlsx']SavingsFINAL!C165</f>
        <v>55.102</v>
      </c>
    </row>
    <row collapsed="false" customFormat="false" customHeight="false" hidden="false" ht="12.75" outlineLevel="0" r="167">
      <c r="A167" s="28" t="s">
        <v>178</v>
      </c>
      <c r="B167" s="29" t="n">
        <v>1828483</v>
      </c>
      <c r="C167" s="29" t="n">
        <v>4464139</v>
      </c>
      <c r="D167" s="29" t="n">
        <f aca="false">['http://www.efficiencyvermont.com/docs/about_efficiency_vermont/initiatives/2009 Usage and Savings.xlsx']SavingsFINAL!D166</f>
        <v>19248.7</v>
      </c>
      <c r="E167" s="29" t="n">
        <f aca="false">['http://www.efficiencyvermont.com/docs/about_efficiency_vermont/initiatives/2009 Usage and Savings.xlsx']SavingsFINAL!E166</f>
        <v>40086.6</v>
      </c>
      <c r="F167" s="30" t="n">
        <f aca="false">['http://www.efficiencyvermont.com/docs/about_efficiency_vermont/initiatives/2009 Usage and Savings.xlsx']PremiseFINAL!C167</f>
        <v>738</v>
      </c>
      <c r="G167" s="30" t="n">
        <f aca="false">C167/F167</f>
        <v>6048.96883468835</v>
      </c>
      <c r="H167" s="30" t="n">
        <f aca="false">E167/F167</f>
        <v>54.3178861788618</v>
      </c>
      <c r="I167" s="31" t="n">
        <f aca="false">H167/G167</f>
        <v>0.00897969350864747</v>
      </c>
      <c r="J167" s="32" t="n">
        <f aca="false">['http://www.efficiencyvermont.com/docs/about_efficiency_vermont/initiatives/2009 Usage and Savings.xlsx']SavingsFINAL!B166</f>
        <v>2.852</v>
      </c>
      <c r="K167" s="30" t="n">
        <f aca="false">['http://www.efficiencyvermont.com/docs/about_efficiency_vermont/initiatives/2009 Usage and Savings.xlsx']SavingsFINAL!C166</f>
        <v>21.222</v>
      </c>
    </row>
    <row collapsed="false" customFormat="false" customHeight="false" hidden="false" ht="12.75" outlineLevel="0" r="168">
      <c r="A168" s="28" t="s">
        <v>179</v>
      </c>
      <c r="B168" s="29" t="n">
        <v>17242761</v>
      </c>
      <c r="C168" s="29" t="n">
        <v>15927950</v>
      </c>
      <c r="D168" s="29" t="n">
        <f aca="false">['http://www.efficiencyvermont.com/docs/about_efficiency_vermont/initiatives/2009 Usage and Savings.xlsx']SavingsFINAL!D167</f>
        <v>150744.7</v>
      </c>
      <c r="E168" s="29" t="n">
        <f aca="false">['http://www.efficiencyvermont.com/docs/about_efficiency_vermont/initiatives/2009 Usage and Savings.xlsx']SavingsFINAL!E167</f>
        <v>180240.1</v>
      </c>
      <c r="F168" s="30" t="n">
        <f aca="false">['http://www.efficiencyvermont.com/docs/about_efficiency_vermont/initiatives/2009 Usage and Savings.xlsx']PremiseFINAL!C168</f>
        <v>2348</v>
      </c>
      <c r="G168" s="30" t="n">
        <f aca="false">C168/F168</f>
        <v>6783.62436115843</v>
      </c>
      <c r="H168" s="30" t="n">
        <f aca="false">E168/F168</f>
        <v>76.7632453151618</v>
      </c>
      <c r="I168" s="31" t="n">
        <f aca="false">H168/G168</f>
        <v>0.0113159634479013</v>
      </c>
      <c r="J168" s="32" t="n">
        <f aca="false">['http://www.efficiencyvermont.com/docs/about_efficiency_vermont/initiatives/2009 Usage and Savings.xlsx']SavingsFINAL!B167</f>
        <v>289.9994</v>
      </c>
      <c r="K168" s="30" t="n">
        <f aca="false">['http://www.efficiencyvermont.com/docs/about_efficiency_vermont/initiatives/2009 Usage and Savings.xlsx']SavingsFINAL!C167</f>
        <v>-0.404599999999998</v>
      </c>
    </row>
    <row collapsed="false" customFormat="false" customHeight="false" hidden="false" ht="12.75" outlineLevel="0" r="169">
      <c r="A169" s="28" t="s">
        <v>180</v>
      </c>
      <c r="B169" s="29" t="n">
        <v>376034</v>
      </c>
      <c r="C169" s="29" t="n">
        <v>1632038</v>
      </c>
      <c r="D169" s="29" t="n">
        <f aca="false">['http://www.efficiencyvermont.com/docs/about_efficiency_vermont/initiatives/2009 Usage and Savings.xlsx']SavingsFINAL!D168</f>
        <v>0</v>
      </c>
      <c r="E169" s="29" t="n">
        <f aca="false">['http://www.efficiencyvermont.com/docs/about_efficiency_vermont/initiatives/2009 Usage and Savings.xlsx']SavingsFINAL!E168</f>
        <v>23259.1</v>
      </c>
      <c r="F169" s="30" t="n">
        <f aca="false">['http://www.efficiencyvermont.com/docs/about_efficiency_vermont/initiatives/2009 Usage and Savings.xlsx']PremiseFINAL!C169</f>
        <v>242</v>
      </c>
      <c r="G169" s="30" t="n">
        <f aca="false">C169/F169</f>
        <v>6743.95867768595</v>
      </c>
      <c r="H169" s="30" t="n">
        <f aca="false">E169/F169</f>
        <v>96.1119834710744</v>
      </c>
      <c r="I169" s="31" t="n">
        <f aca="false">H169/G169</f>
        <v>0.0142515676718312</v>
      </c>
      <c r="J169" s="32" t="n">
        <f aca="false">['http://www.efficiencyvermont.com/docs/about_efficiency_vermont/initiatives/2009 Usage and Savings.xlsx']SavingsFINAL!B168</f>
        <v>0</v>
      </c>
      <c r="K169" s="30" t="n">
        <f aca="false">['http://www.efficiencyvermont.com/docs/about_efficiency_vermont/initiatives/2009 Usage and Savings.xlsx']SavingsFINAL!C168</f>
        <v>-2.613</v>
      </c>
    </row>
    <row collapsed="false" customFormat="false" customHeight="false" hidden="false" ht="12.75" outlineLevel="0" r="170">
      <c r="A170" s="28" t="s">
        <v>181</v>
      </c>
      <c r="B170" s="29" t="n">
        <v>8717690</v>
      </c>
      <c r="C170" s="29" t="n">
        <v>8613434</v>
      </c>
      <c r="D170" s="29" t="n">
        <f aca="false">['http://www.efficiencyvermont.com/docs/about_efficiency_vermont/initiatives/2009 Usage and Savings.xlsx']SavingsFINAL!D169</f>
        <v>105234.9</v>
      </c>
      <c r="E170" s="29" t="n">
        <f aca="false">['http://www.efficiencyvermont.com/docs/about_efficiency_vermont/initiatives/2009 Usage and Savings.xlsx']SavingsFINAL!E169</f>
        <v>63810.7</v>
      </c>
      <c r="F170" s="30" t="n">
        <f aca="false">['http://www.efficiencyvermont.com/docs/about_efficiency_vermont/initiatives/2009 Usage and Savings.xlsx']PremiseFINAL!C170</f>
        <v>1370</v>
      </c>
      <c r="G170" s="30" t="n">
        <f aca="false">C170/F170</f>
        <v>6287.17810218978</v>
      </c>
      <c r="H170" s="30" t="n">
        <f aca="false">E170/F170</f>
        <v>46.5771532846715</v>
      </c>
      <c r="I170" s="31" t="n">
        <f aca="false">H170/G170</f>
        <v>0.0074082764202988</v>
      </c>
      <c r="J170" s="32" t="n">
        <f aca="false">['http://www.efficiencyvermont.com/docs/about_efficiency_vermont/initiatives/2009 Usage and Savings.xlsx']SavingsFINAL!B169</f>
        <v>-41.3294</v>
      </c>
      <c r="K170" s="30" t="n">
        <f aca="false">['http://www.efficiencyvermont.com/docs/about_efficiency_vermont/initiatives/2009 Usage and Savings.xlsx']SavingsFINAL!C169</f>
        <v>96.549</v>
      </c>
    </row>
    <row collapsed="false" customFormat="false" customHeight="false" hidden="false" ht="12.75" outlineLevel="0" r="171">
      <c r="A171" s="28" t="s">
        <v>182</v>
      </c>
      <c r="B171" s="29" t="n">
        <v>393886</v>
      </c>
      <c r="C171" s="29" t="n">
        <v>3515744</v>
      </c>
      <c r="D171" s="29" t="n">
        <f aca="false">['http://www.efficiencyvermont.com/docs/about_efficiency_vermont/initiatives/2009 Usage and Savings.xlsx']SavingsFINAL!D170</f>
        <v>0</v>
      </c>
      <c r="E171" s="29" t="n">
        <f aca="false">['http://www.efficiencyvermont.com/docs/about_efficiency_vermont/initiatives/2009 Usage and Savings.xlsx']SavingsFINAL!E170</f>
        <v>13180.6</v>
      </c>
      <c r="F171" s="30" t="n">
        <f aca="false">['http://www.efficiencyvermont.com/docs/about_efficiency_vermont/initiatives/2009 Usage and Savings.xlsx']PremiseFINAL!C171</f>
        <v>422</v>
      </c>
      <c r="G171" s="30" t="n">
        <f aca="false">C171/F171</f>
        <v>8331.14691943128</v>
      </c>
      <c r="H171" s="30" t="n">
        <f aca="false">E171/F171</f>
        <v>31.2336492890995</v>
      </c>
      <c r="I171" s="31" t="n">
        <f aca="false">H171/G171</f>
        <v>0.00374902154423075</v>
      </c>
      <c r="J171" s="32" t="n">
        <f aca="false">['http://www.efficiencyvermont.com/docs/about_efficiency_vermont/initiatives/2009 Usage and Savings.xlsx']SavingsFINAL!B170</f>
        <v>0</v>
      </c>
      <c r="K171" s="30" t="n">
        <f aca="false">['http://www.efficiencyvermont.com/docs/about_efficiency_vermont/initiatives/2009 Usage and Savings.xlsx']SavingsFINAL!C170</f>
        <v>-1.65</v>
      </c>
    </row>
    <row collapsed="false" customFormat="false" customHeight="false" hidden="false" ht="12.75" outlineLevel="0" r="172">
      <c r="A172" s="28" t="s">
        <v>183</v>
      </c>
      <c r="B172" s="29" t="n">
        <v>171381321</v>
      </c>
      <c r="C172" s="29" t="n">
        <v>62782443</v>
      </c>
      <c r="D172" s="29" t="n">
        <f aca="false">['http://www.efficiencyvermont.com/docs/about_efficiency_vermont/initiatives/2009 Usage and Savings.xlsx']SavingsFINAL!D171</f>
        <v>5814959.4</v>
      </c>
      <c r="E172" s="29" t="n">
        <f aca="false">['http://www.efficiencyvermont.com/docs/about_efficiency_vermont/initiatives/2009 Usage and Savings.xlsx']SavingsFINAL!E171</f>
        <v>1807707.1</v>
      </c>
      <c r="F172" s="30" t="n">
        <f aca="false">['http://www.efficiencyvermont.com/docs/about_efficiency_vermont/initiatives/2009 Usage and Savings.xlsx']PremiseFINAL!C172</f>
        <v>9027</v>
      </c>
      <c r="G172" s="30" t="n">
        <f aca="false">C172/F172</f>
        <v>6954.96211365902</v>
      </c>
      <c r="H172" s="30" t="n">
        <f aca="false">E172/F172</f>
        <v>200.255577711311</v>
      </c>
      <c r="I172" s="31" t="n">
        <f aca="false">H172/G172</f>
        <v>0.0287931946197124</v>
      </c>
      <c r="J172" s="32" t="n">
        <f aca="false">['http://www.efficiencyvermont.com/docs/about_efficiency_vermont/initiatives/2009 Usage and Savings.xlsx']SavingsFINAL!B171</f>
        <v>-3419.5376</v>
      </c>
      <c r="K172" s="30" t="n">
        <f aca="false">['http://www.efficiencyvermont.com/docs/about_efficiency_vermont/initiatives/2009 Usage and Savings.xlsx']SavingsFINAL!C171</f>
        <v>55.411</v>
      </c>
    </row>
    <row collapsed="false" customFormat="false" customHeight="false" hidden="false" ht="12.75" outlineLevel="0" r="173">
      <c r="A173" s="28" t="s">
        <v>184</v>
      </c>
      <c r="B173" s="29" t="n">
        <v>3554635</v>
      </c>
      <c r="C173" s="29" t="n">
        <v>1349673</v>
      </c>
      <c r="D173" s="29" t="n">
        <f aca="false">['http://www.efficiencyvermont.com/docs/about_efficiency_vermont/initiatives/2009 Usage and Savings.xlsx']SavingsFINAL!D172</f>
        <v>262454.8</v>
      </c>
      <c r="E173" s="29" t="n">
        <f aca="false">['http://www.efficiencyvermont.com/docs/about_efficiency_vermont/initiatives/2009 Usage and Savings.xlsx']SavingsFINAL!E172</f>
        <v>22347.5</v>
      </c>
      <c r="F173" s="30" t="n">
        <f aca="false">['http://www.efficiencyvermont.com/docs/about_efficiency_vermont/initiatives/2009 Usage and Savings.xlsx']PremiseFINAL!C173</f>
        <v>201</v>
      </c>
      <c r="G173" s="30" t="n">
        <f aca="false">C173/F173</f>
        <v>6714.79104477612</v>
      </c>
      <c r="H173" s="30" t="n">
        <f aca="false">E173/F173</f>
        <v>111.181592039801</v>
      </c>
      <c r="I173" s="31" t="n">
        <f aca="false">H173/G173</f>
        <v>0.0165577143500685</v>
      </c>
      <c r="J173" s="32" t="n">
        <f aca="false">['http://www.efficiencyvermont.com/docs/about_efficiency_vermont/initiatives/2009 Usage and Savings.xlsx']SavingsFINAL!B172</f>
        <v>-272.328</v>
      </c>
      <c r="K173" s="30" t="n">
        <f aca="false">['http://www.efficiencyvermont.com/docs/about_efficiency_vermont/initiatives/2009 Usage and Savings.xlsx']SavingsFINAL!C172</f>
        <v>-5.088</v>
      </c>
    </row>
    <row collapsed="false" customFormat="false" customHeight="false" hidden="false" ht="12.75" outlineLevel="0" r="174">
      <c r="A174" s="28" t="s">
        <v>185</v>
      </c>
      <c r="B174" s="29" t="n">
        <v>1011347</v>
      </c>
      <c r="C174" s="29" t="n">
        <v>4103689</v>
      </c>
      <c r="D174" s="29" t="n">
        <f aca="false">['http://www.efficiencyvermont.com/docs/about_efficiency_vermont/initiatives/2009 Usage and Savings.xlsx']SavingsFINAL!D173</f>
        <v>0</v>
      </c>
      <c r="E174" s="29" t="n">
        <f aca="false">['http://www.efficiencyvermont.com/docs/about_efficiency_vermont/initiatives/2009 Usage and Savings.xlsx']SavingsFINAL!E173</f>
        <v>43178.4</v>
      </c>
      <c r="F174" s="30" t="n">
        <f aca="false">['http://www.efficiencyvermont.com/docs/about_efficiency_vermont/initiatives/2009 Usage and Savings.xlsx']PremiseFINAL!C174</f>
        <v>585</v>
      </c>
      <c r="G174" s="30" t="n">
        <f aca="false">C174/F174</f>
        <v>7014.85299145299</v>
      </c>
      <c r="H174" s="30" t="n">
        <f aca="false">E174/F174</f>
        <v>73.8092307692308</v>
      </c>
      <c r="I174" s="31" t="n">
        <f aca="false">H174/G174</f>
        <v>0.0105218499744986</v>
      </c>
      <c r="J174" s="32" t="n">
        <f aca="false">['http://www.efficiencyvermont.com/docs/about_efficiency_vermont/initiatives/2009 Usage and Savings.xlsx']SavingsFINAL!B173</f>
        <v>0</v>
      </c>
      <c r="K174" s="30" t="n">
        <f aca="false">['http://www.efficiencyvermont.com/docs/about_efficiency_vermont/initiatives/2009 Usage and Savings.xlsx']SavingsFINAL!C173</f>
        <v>63.4</v>
      </c>
    </row>
    <row collapsed="false" customFormat="false" customHeight="false" hidden="false" ht="12.75" outlineLevel="0" r="175">
      <c r="A175" s="28" t="s">
        <v>186</v>
      </c>
      <c r="B175" s="29" t="n">
        <v>1344383</v>
      </c>
      <c r="C175" s="29" t="n">
        <v>4704231</v>
      </c>
      <c r="D175" s="29" t="n">
        <f aca="false">['http://www.efficiencyvermont.com/docs/about_efficiency_vermont/initiatives/2009 Usage and Savings.xlsx']SavingsFINAL!D174</f>
        <v>0</v>
      </c>
      <c r="E175" s="29" t="n">
        <f aca="false">['http://www.efficiencyvermont.com/docs/about_efficiency_vermont/initiatives/2009 Usage and Savings.xlsx']SavingsFINAL!E174</f>
        <v>70759.7</v>
      </c>
      <c r="F175" s="30" t="n">
        <f aca="false">['http://www.efficiencyvermont.com/docs/about_efficiency_vermont/initiatives/2009 Usage and Savings.xlsx']PremiseFINAL!C175</f>
        <v>609</v>
      </c>
      <c r="G175" s="30" t="n">
        <f aca="false">C175/F175</f>
        <v>7724.51724137931</v>
      </c>
      <c r="H175" s="30" t="n">
        <f aca="false">E175/F175</f>
        <v>116.189983579639</v>
      </c>
      <c r="I175" s="31" t="n">
        <f aca="false">H175/G175</f>
        <v>0.015041714575666</v>
      </c>
      <c r="J175" s="32" t="n">
        <f aca="false">['http://www.efficiencyvermont.com/docs/about_efficiency_vermont/initiatives/2009 Usage and Savings.xlsx']SavingsFINAL!B174</f>
        <v>0</v>
      </c>
      <c r="K175" s="30" t="n">
        <f aca="false">['http://www.efficiencyvermont.com/docs/about_efficiency_vermont/initiatives/2009 Usage and Savings.xlsx']SavingsFINAL!C174</f>
        <v>150.646</v>
      </c>
    </row>
    <row collapsed="false" customFormat="false" customHeight="false" hidden="false" ht="12.75" outlineLevel="0" r="176">
      <c r="A176" s="28" t="s">
        <v>187</v>
      </c>
      <c r="B176" s="29" t="n">
        <v>29390</v>
      </c>
      <c r="C176" s="29" t="n">
        <v>757986</v>
      </c>
      <c r="D176" s="29" t="n">
        <f aca="false">['http://www.efficiencyvermont.com/docs/about_efficiency_vermont/initiatives/2009 Usage and Savings.xlsx']SavingsFINAL!D175</f>
        <v>0</v>
      </c>
      <c r="E176" s="29" t="n">
        <f aca="false">['http://www.efficiencyvermont.com/docs/about_efficiency_vermont/initiatives/2009 Usage and Savings.xlsx']SavingsFINAL!E175</f>
        <v>1778.1</v>
      </c>
      <c r="F176" s="30" t="n">
        <f aca="false">['http://www.efficiencyvermont.com/docs/about_efficiency_vermont/initiatives/2009 Usage and Savings.xlsx']PremiseFINAL!C176</f>
        <v>159</v>
      </c>
      <c r="G176" s="30" t="n">
        <f aca="false">C176/F176</f>
        <v>4767.20754716981</v>
      </c>
      <c r="H176" s="30" t="n">
        <f aca="false">E176/F176</f>
        <v>11.1830188679245</v>
      </c>
      <c r="I176" s="31" t="n">
        <f aca="false">H176/G176</f>
        <v>0.00234582169063809</v>
      </c>
      <c r="J176" s="32" t="n">
        <f aca="false">['http://www.efficiencyvermont.com/docs/about_efficiency_vermont/initiatives/2009 Usage and Savings.xlsx']SavingsFINAL!B175</f>
        <v>0</v>
      </c>
      <c r="K176" s="30" t="n">
        <f aca="false">['http://www.efficiencyvermont.com/docs/about_efficiency_vermont/initiatives/2009 Usage and Savings.xlsx']SavingsFINAL!C175</f>
        <v>0</v>
      </c>
    </row>
    <row collapsed="false" customFormat="false" customHeight="false" hidden="false" ht="12.75" outlineLevel="0" r="177">
      <c r="A177" s="28" t="s">
        <v>188</v>
      </c>
      <c r="B177" s="29" t="n">
        <v>66349</v>
      </c>
      <c r="C177" s="29" t="n">
        <v>417735</v>
      </c>
      <c r="D177" s="29" t="n">
        <f aca="false">['http://www.efficiencyvermont.com/docs/about_efficiency_vermont/initiatives/2009 Usage and Savings.xlsx']SavingsFINAL!D176</f>
        <v>0</v>
      </c>
      <c r="E177" s="29" t="n">
        <f aca="false">['http://www.efficiencyvermont.com/docs/about_efficiency_vermont/initiatives/2009 Usage and Savings.xlsx']SavingsFINAL!E176</f>
        <v>40.6</v>
      </c>
      <c r="F177" s="30" t="n">
        <f aca="false">['http://www.efficiencyvermont.com/docs/about_efficiency_vermont/initiatives/2009 Usage and Savings.xlsx']PremiseFINAL!C177</f>
        <v>81</v>
      </c>
      <c r="G177" s="30" t="n">
        <f aca="false">C177/F177</f>
        <v>5157.22222222222</v>
      </c>
      <c r="H177" s="30" t="n">
        <f aca="false">E177/F177</f>
        <v>0.501234567901235</v>
      </c>
      <c r="I177" s="31" t="n">
        <f aca="false">H177/G177</f>
        <v>9.71908027816678E-005</v>
      </c>
      <c r="J177" s="32" t="n">
        <f aca="false">['http://www.efficiencyvermont.com/docs/about_efficiency_vermont/initiatives/2009 Usage and Savings.xlsx']SavingsFINAL!B176</f>
        <v>0</v>
      </c>
      <c r="K177" s="30" t="n">
        <f aca="false">['http://www.efficiencyvermont.com/docs/about_efficiency_vermont/initiatives/2009 Usage and Savings.xlsx']SavingsFINAL!C176</f>
        <v>0</v>
      </c>
    </row>
    <row collapsed="false" customFormat="false" customHeight="false" hidden="false" ht="12.75" outlineLevel="0" r="178">
      <c r="A178" s="28" t="s">
        <v>189</v>
      </c>
      <c r="B178" s="29" t="n">
        <v>5236495</v>
      </c>
      <c r="C178" s="29" t="n">
        <v>12775594</v>
      </c>
      <c r="D178" s="29" t="n">
        <f aca="false">['http://www.efficiencyvermont.com/docs/about_efficiency_vermont/initiatives/2009 Usage and Savings.xlsx']SavingsFINAL!D177</f>
        <v>182863.7</v>
      </c>
      <c r="E178" s="29" t="n">
        <f aca="false">['http://www.efficiencyvermont.com/docs/about_efficiency_vermont/initiatives/2009 Usage and Savings.xlsx']SavingsFINAL!E177</f>
        <v>165510.9</v>
      </c>
      <c r="F178" s="30" t="n">
        <f aca="false">['http://www.efficiencyvermont.com/docs/about_efficiency_vermont/initiatives/2009 Usage and Savings.xlsx']PremiseFINAL!C178</f>
        <v>1657</v>
      </c>
      <c r="G178" s="30" t="n">
        <f aca="false">C178/F178</f>
        <v>7710.07483403742</v>
      </c>
      <c r="H178" s="30" t="n">
        <f aca="false">E178/F178</f>
        <v>99.885878092939</v>
      </c>
      <c r="I178" s="31" t="n">
        <f aca="false">H178/G178</f>
        <v>0.0129552410635466</v>
      </c>
      <c r="J178" s="32" t="n">
        <f aca="false">['http://www.efficiencyvermont.com/docs/about_efficiency_vermont/initiatives/2009 Usage and Savings.xlsx']SavingsFINAL!B177</f>
        <v>-98.453</v>
      </c>
      <c r="K178" s="30" t="n">
        <f aca="false">['http://www.efficiencyvermont.com/docs/about_efficiency_vermont/initiatives/2009 Usage and Savings.xlsx']SavingsFINAL!C177</f>
        <v>29.688</v>
      </c>
    </row>
    <row collapsed="false" customFormat="false" customHeight="false" hidden="false" ht="12.75" outlineLevel="0" r="179">
      <c r="A179" s="28" t="s">
        <v>190</v>
      </c>
      <c r="B179" s="29" t="n">
        <v>1823295</v>
      </c>
      <c r="C179" s="29" t="n">
        <v>4668021</v>
      </c>
      <c r="D179" s="29" t="n">
        <f aca="false">['http://www.efficiencyvermont.com/docs/about_efficiency_vermont/initiatives/2009 Usage and Savings.xlsx']SavingsFINAL!D178</f>
        <v>1003.4</v>
      </c>
      <c r="E179" s="29" t="n">
        <f aca="false">['http://www.efficiencyvermont.com/docs/about_efficiency_vermont/initiatives/2009 Usage and Savings.xlsx']SavingsFINAL!E178</f>
        <v>22708.3</v>
      </c>
      <c r="F179" s="30" t="n">
        <f aca="false">['http://www.efficiencyvermont.com/docs/about_efficiency_vermont/initiatives/2009 Usage and Savings.xlsx']PremiseFINAL!C179</f>
        <v>661</v>
      </c>
      <c r="G179" s="30" t="n">
        <f aca="false">C179/F179</f>
        <v>7062.05900151286</v>
      </c>
      <c r="H179" s="30" t="n">
        <f aca="false">E179/F179</f>
        <v>34.3544629349471</v>
      </c>
      <c r="I179" s="31" t="n">
        <f aca="false">H179/G179</f>
        <v>0.00486465249406547</v>
      </c>
      <c r="J179" s="32" t="n">
        <f aca="false">['http://www.efficiencyvermont.com/docs/about_efficiency_vermont/initiatives/2009 Usage and Savings.xlsx']SavingsFINAL!B178</f>
        <v>0</v>
      </c>
      <c r="K179" s="30" t="n">
        <f aca="false">['http://www.efficiencyvermont.com/docs/about_efficiency_vermont/initiatives/2009 Usage and Savings.xlsx']SavingsFINAL!C178</f>
        <v>43.455</v>
      </c>
    </row>
    <row collapsed="false" customFormat="false" customHeight="false" hidden="false" ht="12.75" outlineLevel="0" r="180">
      <c r="A180" s="28" t="s">
        <v>191</v>
      </c>
      <c r="B180" s="29" t="n">
        <v>257404</v>
      </c>
      <c r="C180" s="29" t="n">
        <v>2117609</v>
      </c>
      <c r="D180" s="29" t="n">
        <f aca="false">['http://www.efficiencyvermont.com/docs/about_efficiency_vermont/initiatives/2009 Usage and Savings.xlsx']SavingsFINAL!D179</f>
        <v>546.2</v>
      </c>
      <c r="E180" s="29" t="n">
        <f aca="false">['http://www.efficiencyvermont.com/docs/about_efficiency_vermont/initiatives/2009 Usage and Savings.xlsx']SavingsFINAL!E179</f>
        <v>21034.3</v>
      </c>
      <c r="F180" s="30" t="n">
        <f aca="false">['http://www.efficiencyvermont.com/docs/about_efficiency_vermont/initiatives/2009 Usage and Savings.xlsx']PremiseFINAL!C180</f>
        <v>316</v>
      </c>
      <c r="G180" s="30" t="n">
        <f aca="false">C180/F180</f>
        <v>6701.29430379747</v>
      </c>
      <c r="H180" s="30" t="n">
        <f aca="false">E180/F180</f>
        <v>66.5642405063291</v>
      </c>
      <c r="I180" s="31" t="n">
        <f aca="false">H180/G180</f>
        <v>0.00993304240773438</v>
      </c>
      <c r="J180" s="32" t="n">
        <f aca="false">['http://www.efficiencyvermont.com/docs/about_efficiency_vermont/initiatives/2009 Usage and Savings.xlsx']SavingsFINAL!B179</f>
        <v>0</v>
      </c>
      <c r="K180" s="30" t="n">
        <f aca="false">['http://www.efficiencyvermont.com/docs/about_efficiency_vermont/initiatives/2009 Usage and Savings.xlsx']SavingsFINAL!C179</f>
        <v>62.075</v>
      </c>
    </row>
    <row collapsed="false" customFormat="false" customHeight="false" hidden="false" ht="12.75" outlineLevel="0" r="181">
      <c r="A181" s="28" t="s">
        <v>192</v>
      </c>
      <c r="B181" s="29" t="n">
        <v>25780694</v>
      </c>
      <c r="C181" s="29" t="n">
        <v>24409693</v>
      </c>
      <c r="D181" s="29" t="n">
        <f aca="false">['http://www.efficiencyvermont.com/docs/about_efficiency_vermont/initiatives/2009 Usage and Savings.xlsx']SavingsFINAL!D180</f>
        <v>672179.9</v>
      </c>
      <c r="E181" s="29" t="n">
        <f aca="false">['http://www.efficiencyvermont.com/docs/about_efficiency_vermont/initiatives/2009 Usage and Savings.xlsx']SavingsFINAL!E180</f>
        <v>615620.9</v>
      </c>
      <c r="F181" s="30" t="n">
        <f aca="false">['http://www.efficiencyvermont.com/docs/about_efficiency_vermont/initiatives/2009 Usage and Savings.xlsx']PremiseFINAL!C181</f>
        <v>2787</v>
      </c>
      <c r="G181" s="30" t="n">
        <f aca="false">C181/F181</f>
        <v>8758.41155364191</v>
      </c>
      <c r="H181" s="30" t="n">
        <f aca="false">E181/F181</f>
        <v>220.890168640115</v>
      </c>
      <c r="I181" s="31" t="n">
        <f aca="false">H181/G181</f>
        <v>0.0252203458683401</v>
      </c>
      <c r="J181" s="32" t="n">
        <f aca="false">['http://www.efficiencyvermont.com/docs/about_efficiency_vermont/initiatives/2009 Usage and Savings.xlsx']SavingsFINAL!B180</f>
        <v>-454.1207</v>
      </c>
      <c r="K181" s="30" t="n">
        <f aca="false">['http://www.efficiencyvermont.com/docs/about_efficiency_vermont/initiatives/2009 Usage and Savings.xlsx']SavingsFINAL!C180</f>
        <v>636.89</v>
      </c>
    </row>
    <row collapsed="false" customFormat="false" customHeight="false" hidden="false" ht="12.75" outlineLevel="0" r="182">
      <c r="A182" s="28" t="s">
        <v>193</v>
      </c>
      <c r="B182" s="29" t="n">
        <v>61050046</v>
      </c>
      <c r="C182" s="29" t="n">
        <v>7027838</v>
      </c>
      <c r="D182" s="29" t="n">
        <f aca="false">['http://www.efficiencyvermont.com/docs/about_efficiency_vermont/initiatives/2009 Usage and Savings.xlsx']SavingsFINAL!D181</f>
        <v>618902.3</v>
      </c>
      <c r="E182" s="29" t="n">
        <f aca="false">['http://www.efficiencyvermont.com/docs/about_efficiency_vermont/initiatives/2009 Usage and Savings.xlsx']SavingsFINAL!E181</f>
        <v>114232.4</v>
      </c>
      <c r="F182" s="30" t="n">
        <f aca="false">['http://www.efficiencyvermont.com/docs/about_efficiency_vermont/initiatives/2009 Usage and Savings.xlsx']PremiseFINAL!C182</f>
        <v>782</v>
      </c>
      <c r="G182" s="30" t="n">
        <f aca="false">C182/F182</f>
        <v>8987.00511508952</v>
      </c>
      <c r="H182" s="30" t="n">
        <f aca="false">E182/F182</f>
        <v>146.077237851662</v>
      </c>
      <c r="I182" s="31" t="n">
        <f aca="false">H182/G182</f>
        <v>0.0162542733625903</v>
      </c>
      <c r="J182" s="32" t="n">
        <f aca="false">['http://www.efficiencyvermont.com/docs/about_efficiency_vermont/initiatives/2009 Usage and Savings.xlsx']SavingsFINAL!B181</f>
        <v>-6.6816</v>
      </c>
      <c r="K182" s="30" t="n">
        <f aca="false">['http://www.efficiencyvermont.com/docs/about_efficiency_vermont/initiatives/2009 Usage and Savings.xlsx']SavingsFINAL!C181</f>
        <v>35.6565</v>
      </c>
    </row>
    <row collapsed="false" customFormat="false" customHeight="false" hidden="false" ht="12.75" outlineLevel="0" r="183">
      <c r="A183" s="28" t="s">
        <v>194</v>
      </c>
      <c r="B183" s="29" t="n">
        <v>2860600</v>
      </c>
      <c r="C183" s="29" t="n">
        <v>5259473</v>
      </c>
      <c r="D183" s="29" t="n">
        <f aca="false">['http://www.efficiencyvermont.com/docs/about_efficiency_vermont/initiatives/2009 Usage and Savings.xlsx']SavingsFINAL!D182</f>
        <v>34570.6</v>
      </c>
      <c r="E183" s="29" t="n">
        <f aca="false">['http://www.efficiencyvermont.com/docs/about_efficiency_vermont/initiatives/2009 Usage and Savings.xlsx']SavingsFINAL!E182</f>
        <v>50338.6</v>
      </c>
      <c r="F183" s="30" t="n">
        <f aca="false">['http://www.efficiencyvermont.com/docs/about_efficiency_vermont/initiatives/2009 Usage and Savings.xlsx']PremiseFINAL!C183</f>
        <v>597</v>
      </c>
      <c r="G183" s="30" t="n">
        <f aca="false">C183/F183</f>
        <v>8809.83752093802</v>
      </c>
      <c r="H183" s="30" t="n">
        <f aca="false">E183/F183</f>
        <v>84.3192629815745</v>
      </c>
      <c r="I183" s="31" t="n">
        <f aca="false">H183/G183</f>
        <v>0.00957103496871265</v>
      </c>
      <c r="J183" s="32" t="n">
        <f aca="false">['http://www.efficiencyvermont.com/docs/about_efficiency_vermont/initiatives/2009 Usage and Savings.xlsx']SavingsFINAL!B182</f>
        <v>-5.83</v>
      </c>
      <c r="K183" s="30" t="n">
        <f aca="false">['http://www.efficiencyvermont.com/docs/about_efficiency_vermont/initiatives/2009 Usage and Savings.xlsx']SavingsFINAL!C182</f>
        <v>7.787</v>
      </c>
    </row>
    <row collapsed="false" customFormat="false" customHeight="false" hidden="false" ht="12.75" outlineLevel="0" r="184">
      <c r="A184" s="28" t="s">
        <v>195</v>
      </c>
      <c r="B184" s="29" t="n">
        <v>617462</v>
      </c>
      <c r="C184" s="29" t="n">
        <v>4107137</v>
      </c>
      <c r="D184" s="29" t="n">
        <f aca="false">['http://www.efficiencyvermont.com/docs/about_efficiency_vermont/initiatives/2009 Usage and Savings.xlsx']SavingsFINAL!D183</f>
        <v>777.7</v>
      </c>
      <c r="E184" s="29" t="n">
        <f aca="false">['http://www.efficiencyvermont.com/docs/about_efficiency_vermont/initiatives/2009 Usage and Savings.xlsx']SavingsFINAL!E183</f>
        <v>38877.3</v>
      </c>
      <c r="F184" s="30" t="n">
        <f aca="false">['http://www.efficiencyvermont.com/docs/about_efficiency_vermont/initiatives/2009 Usage and Savings.xlsx']PremiseFINAL!C184</f>
        <v>539</v>
      </c>
      <c r="G184" s="30" t="n">
        <f aca="false">C184/F184</f>
        <v>7619.92022263451</v>
      </c>
      <c r="H184" s="30" t="n">
        <f aca="false">E184/F184</f>
        <v>72.1285714285714</v>
      </c>
      <c r="I184" s="31" t="n">
        <f aca="false">H184/G184</f>
        <v>0.00946579089034527</v>
      </c>
      <c r="J184" s="32" t="n">
        <f aca="false">['http://www.efficiencyvermont.com/docs/about_efficiency_vermont/initiatives/2009 Usage and Savings.xlsx']SavingsFINAL!B183</f>
        <v>0.69</v>
      </c>
      <c r="K184" s="30" t="n">
        <f aca="false">['http://www.efficiencyvermont.com/docs/about_efficiency_vermont/initiatives/2009 Usage and Savings.xlsx']SavingsFINAL!C183</f>
        <v>123.715</v>
      </c>
    </row>
    <row collapsed="false" customFormat="false" customHeight="false" hidden="false" ht="12.75" outlineLevel="0" r="185">
      <c r="A185" s="28" t="s">
        <v>196</v>
      </c>
      <c r="B185" s="29" t="n">
        <v>0</v>
      </c>
      <c r="C185" s="29" t="n">
        <v>3190</v>
      </c>
      <c r="D185" s="29" t="n">
        <v>0</v>
      </c>
      <c r="E185" s="29" t="n">
        <v>0</v>
      </c>
      <c r="F185" s="30" t="n">
        <f aca="false">['http://www.efficiencyvermont.com/docs/about_efficiency_vermont/initiatives/2009 Usage and Savings.xlsx']PremiseFINAL!C185</f>
        <v>2</v>
      </c>
      <c r="G185" s="30" t="n">
        <f aca="false">C185/F185</f>
        <v>1595</v>
      </c>
      <c r="H185" s="30" t="n">
        <f aca="false">E185/F185</f>
        <v>0</v>
      </c>
      <c r="I185" s="31" t="n">
        <f aca="false">H185/G185</f>
        <v>0</v>
      </c>
      <c r="J185" s="32" t="n">
        <v>0</v>
      </c>
      <c r="K185" s="30" t="n">
        <v>0</v>
      </c>
    </row>
    <row collapsed="false" customFormat="false" customHeight="false" hidden="false" ht="12.75" outlineLevel="0" r="186">
      <c r="A186" s="28" t="s">
        <v>197</v>
      </c>
      <c r="B186" s="29" t="n">
        <v>174124180</v>
      </c>
      <c r="C186" s="29" t="n">
        <v>51222208</v>
      </c>
      <c r="D186" s="29" t="n">
        <f aca="false">['http://www.efficiencyvermont.com/docs/about_efficiency_vermont/initiatives/2009 Usage and Savings.xlsx']SavingsFINAL!D184</f>
        <v>2695286.8</v>
      </c>
      <c r="E186" s="29" t="n">
        <f aca="false">['http://www.efficiencyvermont.com/docs/about_efficiency_vermont/initiatives/2009 Usage and Savings.xlsx']SavingsFINAL!E184</f>
        <v>2355945.6</v>
      </c>
      <c r="F186" s="30" t="n">
        <f aca="false">['http://www.efficiencyvermont.com/docs/about_efficiency_vermont/initiatives/2009 Usage and Savings.xlsx']PremiseFINAL!C186</f>
        <v>7807</v>
      </c>
      <c r="G186" s="30" t="n">
        <f aca="false">C186/F186</f>
        <v>6561.06161137441</v>
      </c>
      <c r="H186" s="30" t="n">
        <f aca="false">E186/F186</f>
        <v>301.773485333675</v>
      </c>
      <c r="I186" s="31" t="n">
        <f aca="false">H186/G186</f>
        <v>0.0459946123368989</v>
      </c>
      <c r="J186" s="32" t="n">
        <f aca="false">['http://www.efficiencyvermont.com/docs/about_efficiency_vermont/initiatives/2009 Usage and Savings.xlsx']SavingsFINAL!B184</f>
        <v>2915.892</v>
      </c>
      <c r="K186" s="30" t="n">
        <f aca="false">['http://www.efficiencyvermont.com/docs/about_efficiency_vermont/initiatives/2009 Usage and Savings.xlsx']SavingsFINAL!C184</f>
        <v>648.831</v>
      </c>
    </row>
    <row collapsed="false" customFormat="false" customHeight="false" hidden="false" ht="12.75" outlineLevel="0" r="187">
      <c r="A187" s="28" t="s">
        <v>198</v>
      </c>
      <c r="B187" s="29" t="n">
        <v>2651531</v>
      </c>
      <c r="C187" s="29" t="n">
        <v>6731499</v>
      </c>
      <c r="D187" s="29" t="n">
        <f aca="false">['http://www.efficiencyvermont.com/docs/about_efficiency_vermont/initiatives/2009 Usage and Savings.xlsx']SavingsFINAL!D185</f>
        <v>24726.6</v>
      </c>
      <c r="E187" s="29" t="n">
        <f aca="false">['http://www.efficiencyvermont.com/docs/about_efficiency_vermont/initiatives/2009 Usage and Savings.xlsx']SavingsFINAL!E185</f>
        <v>82273.2</v>
      </c>
      <c r="F187" s="30" t="n">
        <f aca="false">['http://www.efficiencyvermont.com/docs/about_efficiency_vermont/initiatives/2009 Usage and Savings.xlsx']PremiseFINAL!C187</f>
        <v>1028</v>
      </c>
      <c r="G187" s="30" t="n">
        <f aca="false">C187/F187</f>
        <v>6548.15077821012</v>
      </c>
      <c r="H187" s="30" t="n">
        <f aca="false">E187/F187</f>
        <v>80.0322957198444</v>
      </c>
      <c r="I187" s="31" t="n">
        <f aca="false">H187/G187</f>
        <v>0.0122221216997878</v>
      </c>
      <c r="J187" s="32" t="n">
        <f aca="false">['http://www.efficiencyvermont.com/docs/about_efficiency_vermont/initiatives/2009 Usage and Savings.xlsx']SavingsFINAL!B185</f>
        <v>-13.162</v>
      </c>
      <c r="K187" s="30" t="n">
        <f aca="false">['http://www.efficiencyvermont.com/docs/about_efficiency_vermont/initiatives/2009 Usage and Savings.xlsx']SavingsFINAL!C185</f>
        <v>126.289</v>
      </c>
    </row>
    <row collapsed="false" customFormat="false" customHeight="false" hidden="false" ht="12.75" outlineLevel="0" r="188">
      <c r="A188" s="28" t="s">
        <v>199</v>
      </c>
      <c r="B188" s="29" t="n">
        <v>41906128</v>
      </c>
      <c r="C188" s="29" t="n">
        <v>28026348</v>
      </c>
      <c r="D188" s="29" t="n">
        <f aca="false">['http://www.efficiencyvermont.com/docs/about_efficiency_vermont/initiatives/2009 Usage and Savings.xlsx']SavingsFINAL!D186</f>
        <v>918401.8</v>
      </c>
      <c r="E188" s="29" t="n">
        <f aca="false">['http://www.efficiencyvermont.com/docs/about_efficiency_vermont/initiatives/2009 Usage and Savings.xlsx']SavingsFINAL!E186</f>
        <v>199034.4</v>
      </c>
      <c r="F188" s="30" t="n">
        <f aca="false">['http://www.efficiencyvermont.com/docs/about_efficiency_vermont/initiatives/2009 Usage and Savings.xlsx']PremiseFINAL!C188</f>
        <v>4132</v>
      </c>
      <c r="G188" s="30" t="n">
        <f aca="false">C188/F188</f>
        <v>6782.75605033882</v>
      </c>
      <c r="H188" s="30" t="n">
        <f aca="false">E188/F188</f>
        <v>48.1690222652469</v>
      </c>
      <c r="I188" s="31" t="n">
        <f aca="false">H188/G188</f>
        <v>0.00710168873946759</v>
      </c>
      <c r="J188" s="32" t="n">
        <f aca="false">['http://www.efficiencyvermont.com/docs/about_efficiency_vermont/initiatives/2009 Usage and Savings.xlsx']SavingsFINAL!B186</f>
        <v>-279.0897</v>
      </c>
      <c r="K188" s="30" t="n">
        <f aca="false">['http://www.efficiencyvermont.com/docs/about_efficiency_vermont/initiatives/2009 Usage and Savings.xlsx']SavingsFINAL!C186</f>
        <v>242.873</v>
      </c>
    </row>
    <row collapsed="false" customFormat="false" customHeight="false" hidden="false" ht="12.75" outlineLevel="0" r="189">
      <c r="A189" s="28" t="s">
        <v>200</v>
      </c>
      <c r="B189" s="29" t="n">
        <v>113341292</v>
      </c>
      <c r="C189" s="29" t="n">
        <v>36785120</v>
      </c>
      <c r="D189" s="29" t="n">
        <f aca="false">['http://www.efficiencyvermont.com/docs/about_efficiency_vermont/initiatives/2009 Usage and Savings.xlsx']SavingsFINAL!D187</f>
        <v>2080414.2</v>
      </c>
      <c r="E189" s="29" t="n">
        <f aca="false">['http://www.efficiencyvermont.com/docs/about_efficiency_vermont/initiatives/2009 Usage and Savings.xlsx']SavingsFINAL!E187</f>
        <v>1283832.2</v>
      </c>
      <c r="F189" s="30" t="n">
        <f aca="false">['http://www.efficiencyvermont.com/docs/about_efficiency_vermont/initiatives/2009 Usage and Savings.xlsx']PremiseFINAL!C189</f>
        <v>5739</v>
      </c>
      <c r="G189" s="30" t="n">
        <f aca="false">C189/F189</f>
        <v>6409.6741592612</v>
      </c>
      <c r="H189" s="30" t="n">
        <f aca="false">E189/F189</f>
        <v>223.70311901028</v>
      </c>
      <c r="I189" s="31" t="n">
        <f aca="false">H189/G189</f>
        <v>0.0349008566507327</v>
      </c>
      <c r="J189" s="32" t="n">
        <f aca="false">['http://www.efficiencyvermont.com/docs/about_efficiency_vermont/initiatives/2009 Usage and Savings.xlsx']SavingsFINAL!B187</f>
        <v>1881.3864</v>
      </c>
      <c r="K189" s="30" t="n">
        <f aca="false">['http://www.efficiencyvermont.com/docs/about_efficiency_vermont/initiatives/2009 Usage and Savings.xlsx']SavingsFINAL!C187</f>
        <v>307.558</v>
      </c>
    </row>
    <row collapsed="false" customFormat="false" customHeight="false" hidden="false" ht="12.75" outlineLevel="0" r="190">
      <c r="A190" s="28" t="s">
        <v>201</v>
      </c>
      <c r="B190" s="29" t="n">
        <v>466903</v>
      </c>
      <c r="C190" s="29" t="n">
        <v>2196267</v>
      </c>
      <c r="D190" s="29" t="n">
        <f aca="false">['http://www.efficiencyvermont.com/docs/about_efficiency_vermont/initiatives/2009 Usage and Savings.xlsx']SavingsFINAL!D188</f>
        <v>0</v>
      </c>
      <c r="E190" s="29" t="n">
        <f aca="false">['http://www.efficiencyvermont.com/docs/about_efficiency_vermont/initiatives/2009 Usage and Savings.xlsx']SavingsFINAL!E188</f>
        <v>108424.8</v>
      </c>
      <c r="F190" s="30" t="n">
        <f aca="false">['http://www.efficiencyvermont.com/docs/about_efficiency_vermont/initiatives/2009 Usage and Savings.xlsx']PremiseFINAL!C190</f>
        <v>293</v>
      </c>
      <c r="G190" s="30" t="n">
        <f aca="false">C190/F190</f>
        <v>7495.79180887372</v>
      </c>
      <c r="H190" s="30" t="n">
        <f aca="false">E190/F190</f>
        <v>370.050511945392</v>
      </c>
      <c r="I190" s="31" t="n">
        <f aca="false">H190/G190</f>
        <v>0.0493677681265529</v>
      </c>
      <c r="J190" s="32" t="n">
        <f aca="false">['http://www.efficiencyvermont.com/docs/about_efficiency_vermont/initiatives/2009 Usage and Savings.xlsx']SavingsFINAL!B188</f>
        <v>0</v>
      </c>
      <c r="K190" s="30" t="n">
        <f aca="false">['http://www.efficiencyvermont.com/docs/about_efficiency_vermont/initiatives/2009 Usage and Savings.xlsx']SavingsFINAL!C188</f>
        <v>39.42</v>
      </c>
    </row>
    <row collapsed="false" customFormat="false" customHeight="false" hidden="false" ht="12.75" outlineLevel="0" r="191">
      <c r="A191" s="28" t="s">
        <v>202</v>
      </c>
      <c r="B191" s="29" t="n">
        <v>60419503</v>
      </c>
      <c r="C191" s="29" t="n">
        <v>23605424</v>
      </c>
      <c r="D191" s="29" t="n">
        <f aca="false">['http://www.efficiencyvermont.com/docs/about_efficiency_vermont/initiatives/2009 Usage and Savings.xlsx']SavingsFINAL!D189</f>
        <v>1143808.9</v>
      </c>
      <c r="E191" s="29" t="n">
        <f aca="false">['http://www.efficiencyvermont.com/docs/about_efficiency_vermont/initiatives/2009 Usage and Savings.xlsx']SavingsFINAL!E189</f>
        <v>583865.5</v>
      </c>
      <c r="F191" s="30" t="n">
        <f aca="false">['http://www.efficiencyvermont.com/docs/about_efficiency_vermont/initiatives/2009 Usage and Savings.xlsx']PremiseFINAL!C191</f>
        <v>3658</v>
      </c>
      <c r="G191" s="30" t="n">
        <f aca="false">C191/F191</f>
        <v>6453.09568069984</v>
      </c>
      <c r="H191" s="30" t="n">
        <f aca="false">E191/F191</f>
        <v>159.613313285949</v>
      </c>
      <c r="I191" s="31" t="n">
        <f aca="false">H191/G191</f>
        <v>0.0247343788444554</v>
      </c>
      <c r="J191" s="32" t="n">
        <f aca="false">['http://www.efficiencyvermont.com/docs/about_efficiency_vermont/initiatives/2009 Usage and Savings.xlsx']SavingsFINAL!B189</f>
        <v>-443.3512</v>
      </c>
      <c r="K191" s="30" t="n">
        <f aca="false">['http://www.efficiencyvermont.com/docs/about_efficiency_vermont/initiatives/2009 Usage and Savings.xlsx']SavingsFINAL!C189</f>
        <v>180.18</v>
      </c>
    </row>
    <row collapsed="false" customFormat="false" customHeight="false" hidden="false" ht="12.75" outlineLevel="0" r="192">
      <c r="A192" s="28" t="s">
        <v>203</v>
      </c>
      <c r="B192" s="29" t="n">
        <v>705769</v>
      </c>
      <c r="C192" s="29" t="n">
        <v>2927968</v>
      </c>
      <c r="D192" s="29" t="n">
        <f aca="false">['http://www.efficiencyvermont.com/docs/about_efficiency_vermont/initiatives/2009 Usage and Savings.xlsx']SavingsFINAL!D190</f>
        <v>0</v>
      </c>
      <c r="E192" s="29" t="n">
        <f aca="false">['http://www.efficiencyvermont.com/docs/about_efficiency_vermont/initiatives/2009 Usage and Savings.xlsx']SavingsFINAL!E190</f>
        <v>243.6</v>
      </c>
      <c r="F192" s="30" t="n">
        <f aca="false">['http://www.efficiencyvermont.com/docs/about_efficiency_vermont/initiatives/2009 Usage and Savings.xlsx']PremiseFINAL!C192</f>
        <v>414</v>
      </c>
      <c r="G192" s="30" t="n">
        <f aca="false">C192/F192</f>
        <v>7072.38647342995</v>
      </c>
      <c r="H192" s="30" t="n">
        <f aca="false">E192/F192</f>
        <v>0.588405797101449</v>
      </c>
      <c r="I192" s="31" t="n">
        <f aca="false">H192/G192</f>
        <v>8.31976305751975E-005</v>
      </c>
      <c r="J192" s="32" t="n">
        <f aca="false">['http://www.efficiencyvermont.com/docs/about_efficiency_vermont/initiatives/2009 Usage and Savings.xlsx']SavingsFINAL!B190</f>
        <v>0</v>
      </c>
      <c r="K192" s="30" t="n">
        <f aca="false">['http://www.efficiencyvermont.com/docs/about_efficiency_vermont/initiatives/2009 Usage and Savings.xlsx']SavingsFINAL!C190</f>
        <v>0</v>
      </c>
    </row>
    <row collapsed="false" customFormat="false" customHeight="false" hidden="false" ht="12.75" outlineLevel="0" r="193">
      <c r="A193" s="28" t="s">
        <v>204</v>
      </c>
      <c r="B193" s="29" t="n">
        <v>0</v>
      </c>
      <c r="C193" s="29" t="n">
        <v>146173</v>
      </c>
      <c r="D193" s="29" t="n">
        <f aca="false">['http://www.efficiencyvermont.com/docs/about_efficiency_vermont/initiatives/2009 Usage and Savings.xlsx']SavingsFINAL!D191</f>
        <v>0</v>
      </c>
      <c r="E193" s="29" t="n">
        <f aca="false">['http://www.efficiencyvermont.com/docs/about_efficiency_vermont/initiatives/2009 Usage and Savings.xlsx']SavingsFINAL!E191</f>
        <v>2050.9</v>
      </c>
      <c r="F193" s="30" t="n">
        <f aca="false">['http://www.efficiencyvermont.com/docs/about_efficiency_vermont/initiatives/2009 Usage and Savings.xlsx']PremiseFINAL!C193</f>
        <v>20</v>
      </c>
      <c r="G193" s="30" t="n">
        <f aca="false">C193/F193</f>
        <v>7308.65</v>
      </c>
      <c r="H193" s="30" t="n">
        <f aca="false">E193/F193</f>
        <v>102.545</v>
      </c>
      <c r="I193" s="31" t="n">
        <f aca="false">H193/G193</f>
        <v>0.0140306349325799</v>
      </c>
      <c r="J193" s="32" t="n">
        <f aca="false">['http://www.efficiencyvermont.com/docs/about_efficiency_vermont/initiatives/2009 Usage and Savings.xlsx']SavingsFINAL!B191</f>
        <v>0</v>
      </c>
      <c r="K193" s="30" t="n">
        <f aca="false">['http://www.efficiencyvermont.com/docs/about_efficiency_vermont/initiatives/2009 Usage and Savings.xlsx']SavingsFINAL!C191</f>
        <v>0</v>
      </c>
    </row>
    <row collapsed="false" customFormat="false" customHeight="false" hidden="false" ht="12.75" outlineLevel="0" r="194">
      <c r="A194" s="28" t="s">
        <v>205</v>
      </c>
      <c r="B194" s="29" t="n">
        <v>755403</v>
      </c>
      <c r="C194" s="29" t="n">
        <v>6018530</v>
      </c>
      <c r="D194" s="29" t="n">
        <f aca="false">['http://www.efficiencyvermont.com/docs/about_efficiency_vermont/initiatives/2009 Usage and Savings.xlsx']SavingsFINAL!D192</f>
        <v>6672.8</v>
      </c>
      <c r="E194" s="29" t="n">
        <f aca="false">['http://www.efficiencyvermont.com/docs/about_efficiency_vermont/initiatives/2009 Usage and Savings.xlsx']SavingsFINAL!E192</f>
        <v>42753.2</v>
      </c>
      <c r="F194" s="30" t="n">
        <f aca="false">['http://www.efficiencyvermont.com/docs/about_efficiency_vermont/initiatives/2009 Usage and Savings.xlsx']PremiseFINAL!C194</f>
        <v>788</v>
      </c>
      <c r="G194" s="30" t="n">
        <f aca="false">C194/F194</f>
        <v>7637.72842639594</v>
      </c>
      <c r="H194" s="30" t="n">
        <f aca="false">E194/F194</f>
        <v>54.2553299492386</v>
      </c>
      <c r="I194" s="31" t="n">
        <f aca="false">H194/G194</f>
        <v>0.00710359506391095</v>
      </c>
      <c r="J194" s="32" t="n">
        <f aca="false">['http://www.efficiencyvermont.com/docs/about_efficiency_vermont/initiatives/2009 Usage and Savings.xlsx']SavingsFINAL!B192</f>
        <v>-5.6695</v>
      </c>
      <c r="K194" s="30" t="n">
        <f aca="false">['http://www.efficiencyvermont.com/docs/about_efficiency_vermont/initiatives/2009 Usage and Savings.xlsx']SavingsFINAL!C192</f>
        <v>154.141</v>
      </c>
    </row>
    <row collapsed="false" customFormat="false" customHeight="false" hidden="false" ht="12.75" outlineLevel="0" r="195">
      <c r="A195" s="28" t="s">
        <v>206</v>
      </c>
      <c r="B195" s="29" t="n">
        <v>670595</v>
      </c>
      <c r="C195" s="29" t="n">
        <v>3375824</v>
      </c>
      <c r="D195" s="29" t="n">
        <f aca="false">['http://www.efficiencyvermont.com/docs/about_efficiency_vermont/initiatives/2009 Usage and Savings.xlsx']SavingsFINAL!D193</f>
        <v>0</v>
      </c>
      <c r="E195" s="29" t="n">
        <f aca="false">['http://www.efficiencyvermont.com/docs/about_efficiency_vermont/initiatives/2009 Usage and Savings.xlsx']SavingsFINAL!E193</f>
        <v>14527.9</v>
      </c>
      <c r="F195" s="30" t="n">
        <f aca="false">['http://www.efficiencyvermont.com/docs/about_efficiency_vermont/initiatives/2009 Usage and Savings.xlsx']PremiseFINAL!C195</f>
        <v>501</v>
      </c>
      <c r="G195" s="30" t="n">
        <f aca="false">C195/F195</f>
        <v>6738.17165668663</v>
      </c>
      <c r="H195" s="30" t="n">
        <f aca="false">E195/F195</f>
        <v>28.9978043912176</v>
      </c>
      <c r="I195" s="31" t="n">
        <f aca="false">H195/G195</f>
        <v>0.0043035122684121</v>
      </c>
      <c r="J195" s="32" t="n">
        <f aca="false">['http://www.efficiencyvermont.com/docs/about_efficiency_vermont/initiatives/2009 Usage and Savings.xlsx']SavingsFINAL!B193</f>
        <v>0</v>
      </c>
      <c r="K195" s="30" t="n">
        <f aca="false">['http://www.efficiencyvermont.com/docs/about_efficiency_vermont/initiatives/2009 Usage and Savings.xlsx']SavingsFINAL!C193</f>
        <v>1.065</v>
      </c>
    </row>
    <row collapsed="false" customFormat="false" customHeight="false" hidden="false" ht="12.75" outlineLevel="0" r="196">
      <c r="A196" s="28" t="s">
        <v>207</v>
      </c>
      <c r="B196" s="29" t="n">
        <v>39369612</v>
      </c>
      <c r="C196" s="29" t="n">
        <v>23861608</v>
      </c>
      <c r="D196" s="29" t="n">
        <f aca="false">['http://www.efficiencyvermont.com/docs/about_efficiency_vermont/initiatives/2009 Usage and Savings.xlsx']SavingsFINAL!D194</f>
        <v>844273.1</v>
      </c>
      <c r="E196" s="29" t="n">
        <f aca="false">['http://www.efficiencyvermont.com/docs/about_efficiency_vermont/initiatives/2009 Usage and Savings.xlsx']SavingsFINAL!E194</f>
        <v>354405.1</v>
      </c>
      <c r="F196" s="30" t="n">
        <f aca="false">['http://www.efficiencyvermont.com/docs/about_efficiency_vermont/initiatives/2009 Usage and Savings.xlsx']PremiseFINAL!C196</f>
        <v>3668</v>
      </c>
      <c r="G196" s="30" t="n">
        <f aca="false">C196/F196</f>
        <v>6505.34569247546</v>
      </c>
      <c r="H196" s="30" t="n">
        <f aca="false">E196/F196</f>
        <v>96.6208015267176</v>
      </c>
      <c r="I196" s="31" t="n">
        <f aca="false">H196/G196</f>
        <v>0.0148525237695632</v>
      </c>
      <c r="J196" s="32" t="n">
        <f aca="false">['http://www.efficiencyvermont.com/docs/about_efficiency_vermont/initiatives/2009 Usage and Savings.xlsx']SavingsFINAL!B194</f>
        <v>5317.2585</v>
      </c>
      <c r="K196" s="30" t="n">
        <f aca="false">['http://www.efficiencyvermont.com/docs/about_efficiency_vermont/initiatives/2009 Usage and Savings.xlsx']SavingsFINAL!C194</f>
        <v>120.2971</v>
      </c>
    </row>
    <row collapsed="false" customFormat="false" customHeight="false" hidden="false" ht="12.75" outlineLevel="0" r="197">
      <c r="A197" s="28" t="s">
        <v>208</v>
      </c>
      <c r="B197" s="29" t="n">
        <v>715276</v>
      </c>
      <c r="C197" s="29" t="n">
        <v>3375674</v>
      </c>
      <c r="D197" s="29" t="n">
        <f aca="false">['http://www.efficiencyvermont.com/docs/about_efficiency_vermont/initiatives/2009 Usage and Savings.xlsx']SavingsFINAL!D195</f>
        <v>18650</v>
      </c>
      <c r="E197" s="29" t="n">
        <f aca="false">['http://www.efficiencyvermont.com/docs/about_efficiency_vermont/initiatives/2009 Usage and Savings.xlsx']SavingsFINAL!E195</f>
        <v>16765.1</v>
      </c>
      <c r="F197" s="30" t="n">
        <f aca="false">['http://www.efficiencyvermont.com/docs/about_efficiency_vermont/initiatives/2009 Usage and Savings.xlsx']PremiseFINAL!C197</f>
        <v>530</v>
      </c>
      <c r="G197" s="30" t="n">
        <f aca="false">C197/F197</f>
        <v>6369.19622641509</v>
      </c>
      <c r="H197" s="30" t="n">
        <f aca="false">E197/F197</f>
        <v>31.6322641509434</v>
      </c>
      <c r="I197" s="31" t="n">
        <f aca="false">H197/G197</f>
        <v>0.00496644521953245</v>
      </c>
      <c r="J197" s="32" t="n">
        <f aca="false">['http://www.efficiencyvermont.com/docs/about_efficiency_vermont/initiatives/2009 Usage and Savings.xlsx']SavingsFINAL!B195</f>
        <v>-19.9242</v>
      </c>
      <c r="K197" s="30" t="n">
        <f aca="false">['http://www.efficiencyvermont.com/docs/about_efficiency_vermont/initiatives/2009 Usage and Savings.xlsx']SavingsFINAL!C195</f>
        <v>17.69</v>
      </c>
    </row>
    <row collapsed="false" customFormat="false" customHeight="false" hidden="false" ht="12.75" outlineLevel="0" r="198">
      <c r="A198" s="28" t="s">
        <v>209</v>
      </c>
      <c r="B198" s="29" t="n">
        <v>17415237</v>
      </c>
      <c r="C198" s="29" t="n">
        <v>9633227</v>
      </c>
      <c r="D198" s="29" t="n">
        <f aca="false">['http://www.efficiencyvermont.com/docs/about_efficiency_vermont/initiatives/2009 Usage and Savings.xlsx']SavingsFINAL!D196</f>
        <v>395795.3</v>
      </c>
      <c r="E198" s="29" t="n">
        <f aca="false">['http://www.efficiencyvermont.com/docs/about_efficiency_vermont/initiatives/2009 Usage and Savings.xlsx']SavingsFINAL!E196</f>
        <v>8407.3</v>
      </c>
      <c r="F198" s="30" t="n">
        <f aca="false">['http://www.efficiencyvermont.com/docs/about_efficiency_vermont/initiatives/2009 Usage and Savings.xlsx']PremiseFINAL!C198</f>
        <v>1314</v>
      </c>
      <c r="G198" s="30" t="n">
        <f aca="false">C198/F198</f>
        <v>7331.22298325723</v>
      </c>
      <c r="H198" s="30" t="n">
        <f aca="false">E198/F198</f>
        <v>6.3982496194825</v>
      </c>
      <c r="I198" s="31" t="n">
        <f aca="false">H198/G198</f>
        <v>0.000872739737161804</v>
      </c>
      <c r="J198" s="32" t="n">
        <f aca="false">['http://www.efficiencyvermont.com/docs/about_efficiency_vermont/initiatives/2009 Usage and Savings.xlsx']SavingsFINAL!B196</f>
        <v>105.2682</v>
      </c>
      <c r="K198" s="30" t="n">
        <f aca="false">['http://www.efficiencyvermont.com/docs/about_efficiency_vermont/initiatives/2009 Usage and Savings.xlsx']SavingsFINAL!C196</f>
        <v>-0.365</v>
      </c>
    </row>
    <row collapsed="false" customFormat="false" customHeight="false" hidden="false" ht="12.75" outlineLevel="0" r="199">
      <c r="A199" s="28" t="s">
        <v>210</v>
      </c>
      <c r="B199" s="29" t="n">
        <v>54693</v>
      </c>
      <c r="C199" s="29" t="n">
        <v>1171240</v>
      </c>
      <c r="D199" s="29" t="n">
        <f aca="false">['http://www.efficiencyvermont.com/docs/about_efficiency_vermont/initiatives/2009 Usage and Savings.xlsx']SavingsFINAL!D197</f>
        <v>0</v>
      </c>
      <c r="E199" s="29" t="n">
        <f aca="false">['http://www.efficiencyvermont.com/docs/about_efficiency_vermont/initiatives/2009 Usage and Savings.xlsx']SavingsFINAL!E197</f>
        <v>6961.6</v>
      </c>
      <c r="F199" s="30" t="n">
        <f aca="false">['http://www.efficiencyvermont.com/docs/about_efficiency_vermont/initiatives/2009 Usage and Savings.xlsx']PremiseFINAL!C199</f>
        <v>198</v>
      </c>
      <c r="G199" s="30" t="n">
        <f aca="false">C199/F199</f>
        <v>5915.35353535354</v>
      </c>
      <c r="H199" s="30" t="n">
        <f aca="false">E199/F199</f>
        <v>35.159595959596</v>
      </c>
      <c r="I199" s="31" t="n">
        <f aca="false">H199/G199</f>
        <v>0.00594378607288003</v>
      </c>
      <c r="J199" s="32" t="n">
        <f aca="false">['http://www.efficiencyvermont.com/docs/about_efficiency_vermont/initiatives/2009 Usage and Savings.xlsx']SavingsFINAL!B197</f>
        <v>0</v>
      </c>
      <c r="K199" s="30" t="n">
        <f aca="false">['http://www.efficiencyvermont.com/docs/about_efficiency_vermont/initiatives/2009 Usage and Savings.xlsx']SavingsFINAL!C197</f>
        <v>109.335</v>
      </c>
    </row>
    <row collapsed="false" customFormat="false" customHeight="false" hidden="false" ht="12.75" outlineLevel="0" r="200">
      <c r="A200" s="28" t="s">
        <v>211</v>
      </c>
      <c r="B200" s="29" t="n">
        <v>916302</v>
      </c>
      <c r="C200" s="29" t="n">
        <v>3066708</v>
      </c>
      <c r="D200" s="29" t="n">
        <f aca="false">['http://www.efficiencyvermont.com/docs/about_efficiency_vermont/initiatives/2009 Usage and Savings.xlsx']SavingsFINAL!D198</f>
        <v>46580.3</v>
      </c>
      <c r="E200" s="29" t="n">
        <f aca="false">['http://www.efficiencyvermont.com/docs/about_efficiency_vermont/initiatives/2009 Usage and Savings.xlsx']SavingsFINAL!E198</f>
        <v>7556.1</v>
      </c>
      <c r="F200" s="30" t="n">
        <f aca="false">['http://www.efficiencyvermont.com/docs/about_efficiency_vermont/initiatives/2009 Usage and Savings.xlsx']PremiseFINAL!C200</f>
        <v>448</v>
      </c>
      <c r="G200" s="30" t="n">
        <f aca="false">C200/F200</f>
        <v>6845.33035714286</v>
      </c>
      <c r="H200" s="30" t="n">
        <f aca="false">E200/F200</f>
        <v>16.8662946428571</v>
      </c>
      <c r="I200" s="31" t="n">
        <f aca="false">H200/G200</f>
        <v>0.00246391244291925</v>
      </c>
      <c r="J200" s="32" t="n">
        <f aca="false">['http://www.efficiencyvermont.com/docs/about_efficiency_vermont/initiatives/2009 Usage and Savings.xlsx']SavingsFINAL!B198</f>
        <v>-23.8238</v>
      </c>
      <c r="K200" s="30" t="n">
        <f aca="false">['http://www.efficiencyvermont.com/docs/about_efficiency_vermont/initiatives/2009 Usage and Savings.xlsx']SavingsFINAL!C198</f>
        <v>2.76</v>
      </c>
    </row>
    <row collapsed="false" customFormat="false" customHeight="false" hidden="false" ht="12.75" outlineLevel="0" r="201">
      <c r="A201" s="28" t="s">
        <v>212</v>
      </c>
      <c r="B201" s="29" t="n">
        <v>5360000</v>
      </c>
      <c r="C201" s="29" t="n">
        <v>2971001</v>
      </c>
      <c r="D201" s="29" t="n">
        <f aca="false">['http://www.efficiencyvermont.com/docs/about_efficiency_vermont/initiatives/2009 Usage and Savings.xlsx']SavingsFINAL!D199</f>
        <v>32381.3</v>
      </c>
      <c r="E201" s="29" t="n">
        <f aca="false">['http://www.efficiencyvermont.com/docs/about_efficiency_vermont/initiatives/2009 Usage and Savings.xlsx']SavingsFINAL!E199</f>
        <v>45413.8</v>
      </c>
      <c r="F201" s="30" t="n">
        <f aca="false">['http://www.efficiencyvermont.com/docs/about_efficiency_vermont/initiatives/2009 Usage and Savings.xlsx']PremiseFINAL!C201</f>
        <v>438</v>
      </c>
      <c r="G201" s="30" t="n">
        <f aca="false">C201/F201</f>
        <v>6783.10730593607</v>
      </c>
      <c r="H201" s="30" t="n">
        <f aca="false">E201/F201</f>
        <v>103.684474885845</v>
      </c>
      <c r="I201" s="31" t="n">
        <f aca="false">H201/G201</f>
        <v>0.0152856899072064</v>
      </c>
      <c r="J201" s="32" t="n">
        <f aca="false">['http://www.efficiencyvermont.com/docs/about_efficiency_vermont/initiatives/2009 Usage and Savings.xlsx']SavingsFINAL!B199</f>
        <v>-19.481</v>
      </c>
      <c r="K201" s="30" t="n">
        <f aca="false">['http://www.efficiencyvermont.com/docs/about_efficiency_vermont/initiatives/2009 Usage and Savings.xlsx']SavingsFINAL!C199</f>
        <v>-7.4345</v>
      </c>
    </row>
    <row collapsed="false" customFormat="false" customHeight="false" hidden="false" ht="12.75" outlineLevel="0" r="202">
      <c r="A202" s="28" t="s">
        <v>213</v>
      </c>
      <c r="B202" s="29" t="n">
        <v>27035030.07</v>
      </c>
      <c r="C202" s="29" t="n">
        <v>20316968</v>
      </c>
      <c r="D202" s="29" t="n">
        <f aca="false">['http://www.efficiencyvermont.com/docs/about_efficiency_vermont/initiatives/2009 Usage and Savings.xlsx']SavingsFINAL!D200</f>
        <v>299525.1</v>
      </c>
      <c r="E202" s="29" t="n">
        <f aca="false">['http://www.efficiencyvermont.com/docs/about_efficiency_vermont/initiatives/2009 Usage and Savings.xlsx']SavingsFINAL!E200</f>
        <v>506730.4</v>
      </c>
      <c r="F202" s="30" t="n">
        <f aca="false">['http://www.efficiencyvermont.com/docs/about_efficiency_vermont/initiatives/2009 Usage and Savings.xlsx']PremiseFINAL!C202</f>
        <v>3029</v>
      </c>
      <c r="G202" s="30" t="n">
        <f aca="false">C202/F202</f>
        <v>6707.48365797293</v>
      </c>
      <c r="H202" s="30" t="n">
        <f aca="false">E202/F202</f>
        <v>167.29296797623</v>
      </c>
      <c r="I202" s="31" t="n">
        <f aca="false">H202/G202</f>
        <v>0.0249412412324516</v>
      </c>
      <c r="J202" s="32" t="n">
        <f aca="false">['http://www.efficiencyvermont.com/docs/about_efficiency_vermont/initiatives/2009 Usage and Savings.xlsx']SavingsFINAL!B200</f>
        <v>1316.7932</v>
      </c>
      <c r="K202" s="30" t="n">
        <f aca="false">['http://www.efficiencyvermont.com/docs/about_efficiency_vermont/initiatives/2009 Usage and Savings.xlsx']SavingsFINAL!C200</f>
        <v>240.144</v>
      </c>
    </row>
    <row collapsed="false" customFormat="false" customHeight="false" hidden="false" ht="12.75" outlineLevel="0" r="203">
      <c r="A203" s="28" t="s">
        <v>214</v>
      </c>
      <c r="B203" s="29" t="n">
        <v>3551765</v>
      </c>
      <c r="C203" s="29" t="n">
        <v>9099415</v>
      </c>
      <c r="D203" s="29" t="n">
        <f aca="false">['http://www.efficiencyvermont.com/docs/about_efficiency_vermont/initiatives/2009 Usage and Savings.xlsx']SavingsFINAL!D201</f>
        <v>5356.6</v>
      </c>
      <c r="E203" s="29" t="n">
        <f aca="false">['http://www.efficiencyvermont.com/docs/about_efficiency_vermont/initiatives/2009 Usage and Savings.xlsx']SavingsFINAL!E201</f>
        <v>77194</v>
      </c>
      <c r="F203" s="30" t="n">
        <f aca="false">['http://www.efficiencyvermont.com/docs/about_efficiency_vermont/initiatives/2009 Usage and Savings.xlsx']PremiseFINAL!C203</f>
        <v>1310</v>
      </c>
      <c r="G203" s="30" t="n">
        <f aca="false">C203/F203</f>
        <v>6946.11832061069</v>
      </c>
      <c r="H203" s="30" t="n">
        <f aca="false">E203/F203</f>
        <v>58.9267175572519</v>
      </c>
      <c r="I203" s="31" t="n">
        <f aca="false">H203/G203</f>
        <v>0.00848340250444671</v>
      </c>
      <c r="J203" s="32" t="n">
        <f aca="false">['http://www.efficiencyvermont.com/docs/about_efficiency_vermont/initiatives/2009 Usage and Savings.xlsx']SavingsFINAL!B201</f>
        <v>-4.999</v>
      </c>
      <c r="K203" s="30" t="n">
        <f aca="false">['http://www.efficiencyvermont.com/docs/about_efficiency_vermont/initiatives/2009 Usage and Savings.xlsx']SavingsFINAL!C201</f>
        <v>286.447</v>
      </c>
    </row>
    <row collapsed="false" customFormat="false" customHeight="false" hidden="false" ht="12.75" outlineLevel="0" r="204">
      <c r="A204" s="28" t="s">
        <v>215</v>
      </c>
      <c r="B204" s="29" t="n">
        <v>65390</v>
      </c>
      <c r="C204" s="29" t="n">
        <v>1316366</v>
      </c>
      <c r="D204" s="29" t="n">
        <f aca="false">['http://www.efficiencyvermont.com/docs/about_efficiency_vermont/initiatives/2009 Usage and Savings.xlsx']SavingsFINAL!D202</f>
        <v>0</v>
      </c>
      <c r="E204" s="29" t="n">
        <f aca="false">['http://www.efficiencyvermont.com/docs/about_efficiency_vermont/initiatives/2009 Usage and Savings.xlsx']SavingsFINAL!E202</f>
        <v>7989.9</v>
      </c>
      <c r="F204" s="30" t="n">
        <f aca="false">['http://www.efficiencyvermont.com/docs/about_efficiency_vermont/initiatives/2009 Usage and Savings.xlsx']PremiseFINAL!C204</f>
        <v>197</v>
      </c>
      <c r="G204" s="30" t="n">
        <f aca="false">C204/F204</f>
        <v>6682.06091370558</v>
      </c>
      <c r="H204" s="30" t="n">
        <f aca="false">E204/F204</f>
        <v>40.5578680203046</v>
      </c>
      <c r="I204" s="31" t="n">
        <f aca="false">H204/G204</f>
        <v>0.00606966451579576</v>
      </c>
      <c r="J204" s="32" t="n">
        <f aca="false">['http://www.efficiencyvermont.com/docs/about_efficiency_vermont/initiatives/2009 Usage and Savings.xlsx']SavingsFINAL!B202</f>
        <v>0</v>
      </c>
      <c r="K204" s="30" t="n">
        <f aca="false">['http://www.efficiencyvermont.com/docs/about_efficiency_vermont/initiatives/2009 Usage and Savings.xlsx']SavingsFINAL!C202</f>
        <v>2.305</v>
      </c>
    </row>
    <row collapsed="false" customFormat="false" customHeight="false" hidden="false" ht="12.75" outlineLevel="0" r="205">
      <c r="A205" s="28" t="s">
        <v>216</v>
      </c>
      <c r="B205" s="29" t="n">
        <v>128021</v>
      </c>
      <c r="C205" s="29" t="n">
        <v>1981098</v>
      </c>
      <c r="D205" s="29" t="n">
        <f aca="false">['http://www.efficiencyvermont.com/docs/about_efficiency_vermont/initiatives/2009 Usage and Savings.xlsx']SavingsFINAL!D203</f>
        <v>0</v>
      </c>
      <c r="E205" s="29" t="n">
        <f aca="false">['http://www.efficiencyvermont.com/docs/about_efficiency_vermont/initiatives/2009 Usage and Savings.xlsx']SavingsFINAL!E203</f>
        <v>39491.3</v>
      </c>
      <c r="F205" s="30" t="n">
        <f aca="false">['http://www.efficiencyvermont.com/docs/about_efficiency_vermont/initiatives/2009 Usage and Savings.xlsx']PremiseFINAL!C205</f>
        <v>325</v>
      </c>
      <c r="G205" s="30" t="n">
        <f aca="false">C205/F205</f>
        <v>6095.68615384615</v>
      </c>
      <c r="H205" s="30" t="n">
        <f aca="false">E205/F205</f>
        <v>121.511692307692</v>
      </c>
      <c r="I205" s="31" t="n">
        <f aca="false">H205/G205</f>
        <v>0.0199340466751266</v>
      </c>
      <c r="J205" s="32" t="n">
        <f aca="false">['http://www.efficiencyvermont.com/docs/about_efficiency_vermont/initiatives/2009 Usage and Savings.xlsx']SavingsFINAL!B203</f>
        <v>0</v>
      </c>
      <c r="K205" s="30" t="n">
        <f aca="false">['http://www.efficiencyvermont.com/docs/about_efficiency_vermont/initiatives/2009 Usage and Savings.xlsx']SavingsFINAL!C203</f>
        <v>51.361</v>
      </c>
    </row>
    <row collapsed="false" customFormat="false" customHeight="false" hidden="false" ht="12.75" outlineLevel="0" r="206">
      <c r="A206" s="28" t="s">
        <v>217</v>
      </c>
      <c r="B206" s="29" t="n">
        <v>3555354</v>
      </c>
      <c r="C206" s="29" t="n">
        <v>5003903</v>
      </c>
      <c r="D206" s="29" t="n">
        <f aca="false">['http://www.efficiencyvermont.com/docs/about_efficiency_vermont/initiatives/2009 Usage and Savings.xlsx']SavingsFINAL!D204</f>
        <v>51323.5</v>
      </c>
      <c r="E206" s="29" t="n">
        <f aca="false">['http://www.efficiencyvermont.com/docs/about_efficiency_vermont/initiatives/2009 Usage and Savings.xlsx']SavingsFINAL!E204</f>
        <v>55959.2</v>
      </c>
      <c r="F206" s="30" t="n">
        <f aca="false">['http://www.efficiencyvermont.com/docs/about_efficiency_vermont/initiatives/2009 Usage and Savings.xlsx']PremiseFINAL!C206</f>
        <v>793</v>
      </c>
      <c r="G206" s="30" t="n">
        <f aca="false">C206/F206</f>
        <v>6310.0920554855</v>
      </c>
      <c r="H206" s="30" t="n">
        <f aca="false">E206/F206</f>
        <v>70.5664564943254</v>
      </c>
      <c r="I206" s="31" t="n">
        <f aca="false">H206/G206</f>
        <v>0.0111831104639718</v>
      </c>
      <c r="J206" s="32" t="n">
        <f aca="false">['http://www.efficiencyvermont.com/docs/about_efficiency_vermont/initiatives/2009 Usage and Savings.xlsx']SavingsFINAL!B204</f>
        <v>-44.4861</v>
      </c>
      <c r="K206" s="30" t="n">
        <f aca="false">['http://www.efficiencyvermont.com/docs/about_efficiency_vermont/initiatives/2009 Usage and Savings.xlsx']SavingsFINAL!C204</f>
        <v>-7.224</v>
      </c>
    </row>
    <row collapsed="false" customFormat="false" customHeight="false" hidden="false" ht="12.75" outlineLevel="0" r="207">
      <c r="A207" s="28" t="s">
        <v>218</v>
      </c>
      <c r="B207" s="29" t="n">
        <v>3019596</v>
      </c>
      <c r="C207" s="29" t="n">
        <v>5449763</v>
      </c>
      <c r="D207" s="29" t="n">
        <f aca="false">['http://www.efficiencyvermont.com/docs/about_efficiency_vermont/initiatives/2009 Usage and Savings.xlsx']SavingsFINAL!D205</f>
        <v>31649.8</v>
      </c>
      <c r="E207" s="29" t="n">
        <f aca="false">['http://www.efficiencyvermont.com/docs/about_efficiency_vermont/initiatives/2009 Usage and Savings.xlsx']SavingsFINAL!E205</f>
        <v>122856.7</v>
      </c>
      <c r="F207" s="30" t="n">
        <f aca="false">['http://www.efficiencyvermont.com/docs/about_efficiency_vermont/initiatives/2009 Usage and Savings.xlsx']PremiseFINAL!C207</f>
        <v>812</v>
      </c>
      <c r="G207" s="30" t="n">
        <f aca="false">C207/F207</f>
        <v>6711.53078817734</v>
      </c>
      <c r="H207" s="30" t="n">
        <f aca="false">E207/F207</f>
        <v>151.301354679803</v>
      </c>
      <c r="I207" s="31" t="n">
        <f aca="false">H207/G207</f>
        <v>0.0225434940932294</v>
      </c>
      <c r="J207" s="32" t="n">
        <f aca="false">['http://www.efficiencyvermont.com/docs/about_efficiency_vermont/initiatives/2009 Usage and Savings.xlsx']SavingsFINAL!B205</f>
        <v>-0.644</v>
      </c>
      <c r="K207" s="30" t="n">
        <f aca="false">['http://www.efficiencyvermont.com/docs/about_efficiency_vermont/initiatives/2009 Usage and Savings.xlsx']SavingsFINAL!C205</f>
        <v>-14.6375</v>
      </c>
    </row>
    <row collapsed="false" customFormat="false" customHeight="false" hidden="false" ht="12.75" outlineLevel="0" r="208">
      <c r="A208" s="28" t="s">
        <v>219</v>
      </c>
      <c r="B208" s="29" t="n">
        <v>931850</v>
      </c>
      <c r="C208" s="29" t="n">
        <v>3768429</v>
      </c>
      <c r="D208" s="29" t="n">
        <f aca="false">['http://www.efficiencyvermont.com/docs/about_efficiency_vermont/initiatives/2009 Usage and Savings.xlsx']SavingsFINAL!D206</f>
        <v>203.6</v>
      </c>
      <c r="E208" s="29" t="n">
        <f aca="false">['http://www.efficiencyvermont.com/docs/about_efficiency_vermont/initiatives/2009 Usage and Savings.xlsx']SavingsFINAL!E206</f>
        <v>21138.8</v>
      </c>
      <c r="F208" s="30" t="n">
        <f aca="false">['http://www.efficiencyvermont.com/docs/about_efficiency_vermont/initiatives/2009 Usage and Savings.xlsx']PremiseFINAL!C208</f>
        <v>585</v>
      </c>
      <c r="G208" s="30" t="n">
        <f aca="false">C208/F208</f>
        <v>6441.75897435897</v>
      </c>
      <c r="H208" s="30" t="n">
        <f aca="false">E208/F208</f>
        <v>36.1347008547009</v>
      </c>
      <c r="I208" s="31" t="n">
        <f aca="false">H208/G208</f>
        <v>0.00560944627058119</v>
      </c>
      <c r="J208" s="32" t="n">
        <f aca="false">['http://www.efficiencyvermont.com/docs/about_efficiency_vermont/initiatives/2009 Usage and Savings.xlsx']SavingsFINAL!B206</f>
        <v>0</v>
      </c>
      <c r="K208" s="30" t="n">
        <f aca="false">['http://www.efficiencyvermont.com/docs/about_efficiency_vermont/initiatives/2009 Usage and Savings.xlsx']SavingsFINAL!C206</f>
        <v>62.594</v>
      </c>
    </row>
    <row collapsed="false" customFormat="false" customHeight="false" hidden="false" ht="12.75" outlineLevel="0" r="209">
      <c r="A209" s="28" t="s">
        <v>220</v>
      </c>
      <c r="B209" s="29" t="n">
        <v>1234136</v>
      </c>
      <c r="C209" s="29" t="n">
        <v>9727605</v>
      </c>
      <c r="D209" s="29" t="n">
        <f aca="false">['http://www.efficiencyvermont.com/docs/about_efficiency_vermont/initiatives/2009 Usage and Savings.xlsx']SavingsFINAL!D207</f>
        <v>1568.3</v>
      </c>
      <c r="E209" s="29" t="n">
        <f aca="false">['http://www.efficiencyvermont.com/docs/about_efficiency_vermont/initiatives/2009 Usage and Savings.xlsx']SavingsFINAL!E207</f>
        <v>274383.1</v>
      </c>
      <c r="F209" s="30" t="n">
        <f aca="false">['http://www.efficiencyvermont.com/docs/about_efficiency_vermont/initiatives/2009 Usage and Savings.xlsx']PremiseFINAL!C209</f>
        <v>1246</v>
      </c>
      <c r="G209" s="30" t="n">
        <f aca="false">C209/F209</f>
        <v>7807.06661316212</v>
      </c>
      <c r="H209" s="30" t="n">
        <f aca="false">E209/F209</f>
        <v>220.211155698234</v>
      </c>
      <c r="I209" s="31" t="n">
        <f aca="false">H209/G209</f>
        <v>0.0282066449038587</v>
      </c>
      <c r="J209" s="32" t="n">
        <f aca="false">['http://www.efficiencyvermont.com/docs/about_efficiency_vermont/initiatives/2009 Usage and Savings.xlsx']SavingsFINAL!B207</f>
        <v>165.6</v>
      </c>
      <c r="K209" s="30" t="n">
        <f aca="false">['http://www.efficiencyvermont.com/docs/about_efficiency_vermont/initiatives/2009 Usage and Savings.xlsx']SavingsFINAL!C207</f>
        <v>160.662</v>
      </c>
    </row>
    <row collapsed="false" customFormat="false" customHeight="false" hidden="false" ht="12.75" outlineLevel="0" r="210">
      <c r="A210" s="28" t="s">
        <v>221</v>
      </c>
      <c r="B210" s="29" t="n">
        <v>16345450</v>
      </c>
      <c r="C210" s="29" t="n">
        <v>10404291</v>
      </c>
      <c r="D210" s="29" t="n">
        <f aca="false">['http://www.efficiencyvermont.com/docs/about_efficiency_vermont/initiatives/2009 Usage and Savings.xlsx']SavingsFINAL!D208</f>
        <v>74864.3</v>
      </c>
      <c r="E210" s="29" t="n">
        <f aca="false">['http://www.efficiencyvermont.com/docs/about_efficiency_vermont/initiatives/2009 Usage and Savings.xlsx']SavingsFINAL!E208</f>
        <v>303051</v>
      </c>
      <c r="F210" s="30" t="n">
        <f aca="false">['http://www.efficiencyvermont.com/docs/about_efficiency_vermont/initiatives/2009 Usage and Savings.xlsx']PremiseFINAL!C210</f>
        <v>1300</v>
      </c>
      <c r="G210" s="30" t="n">
        <f aca="false">C210/F210</f>
        <v>8003.30076923077</v>
      </c>
      <c r="H210" s="30" t="n">
        <f aca="false">E210/F210</f>
        <v>233.116153846154</v>
      </c>
      <c r="I210" s="31" t="n">
        <f aca="false">H210/G210</f>
        <v>0.029127501335747</v>
      </c>
      <c r="J210" s="32" t="n">
        <f aca="false">['http://www.efficiencyvermont.com/docs/about_efficiency_vermont/initiatives/2009 Usage and Savings.xlsx']SavingsFINAL!B208</f>
        <v>-73.2959</v>
      </c>
      <c r="K210" s="30" t="n">
        <f aca="false">['http://www.efficiencyvermont.com/docs/about_efficiency_vermont/initiatives/2009 Usage and Savings.xlsx']SavingsFINAL!C208</f>
        <v>92.707</v>
      </c>
    </row>
    <row collapsed="false" customFormat="false" customHeight="false" hidden="false" ht="12.75" outlineLevel="0" r="211">
      <c r="A211" s="28" t="s">
        <v>222</v>
      </c>
      <c r="B211" s="29" t="n">
        <v>9742227</v>
      </c>
      <c r="C211" s="29" t="n">
        <v>7549980</v>
      </c>
      <c r="D211" s="29" t="n">
        <f aca="false">['http://www.efficiencyvermont.com/docs/about_efficiency_vermont/initiatives/2009 Usage and Savings.xlsx']SavingsFINAL!D209</f>
        <v>295.6</v>
      </c>
      <c r="E211" s="29" t="n">
        <f aca="false">['http://www.efficiencyvermont.com/docs/about_efficiency_vermont/initiatives/2009 Usage and Savings.xlsx']SavingsFINAL!E209</f>
        <v>53254.7</v>
      </c>
      <c r="F211" s="30" t="n">
        <f aca="false">['http://www.efficiencyvermont.com/docs/about_efficiency_vermont/initiatives/2009 Usage and Savings.xlsx']PremiseFINAL!C211</f>
        <v>870</v>
      </c>
      <c r="G211" s="30" t="n">
        <f aca="false">C211/F211</f>
        <v>8678.13793103448</v>
      </c>
      <c r="H211" s="30" t="n">
        <f aca="false">E211/F211</f>
        <v>61.2122988505747</v>
      </c>
      <c r="I211" s="31" t="n">
        <f aca="false">H211/G211</f>
        <v>0.00705362133409625</v>
      </c>
      <c r="J211" s="32" t="n">
        <f aca="false">['http://www.efficiencyvermont.com/docs/about_efficiency_vermont/initiatives/2009 Usage and Savings.xlsx']SavingsFINAL!B209</f>
        <v>-0.22</v>
      </c>
      <c r="K211" s="30" t="n">
        <f aca="false">['http://www.efficiencyvermont.com/docs/about_efficiency_vermont/initiatives/2009 Usage and Savings.xlsx']SavingsFINAL!C209</f>
        <v>14.214</v>
      </c>
    </row>
    <row collapsed="false" customFormat="false" customHeight="false" hidden="false" ht="12.75" outlineLevel="0" r="212">
      <c r="A212" s="28" t="s">
        <v>223</v>
      </c>
      <c r="B212" s="29" t="n">
        <v>295960</v>
      </c>
      <c r="C212" s="29" t="n">
        <v>1718334</v>
      </c>
      <c r="D212" s="29" t="n">
        <f aca="false">['http://www.efficiencyvermont.com/docs/about_efficiency_vermont/initiatives/2009 Usage and Savings.xlsx']SavingsFINAL!D210</f>
        <v>223.1</v>
      </c>
      <c r="E212" s="29" t="n">
        <f aca="false">['http://www.efficiencyvermont.com/docs/about_efficiency_vermont/initiatives/2009 Usage and Savings.xlsx']SavingsFINAL!E210</f>
        <v>15662.7</v>
      </c>
      <c r="F212" s="30" t="n">
        <f aca="false">['http://www.efficiencyvermont.com/docs/about_efficiency_vermont/initiatives/2009 Usage and Savings.xlsx']PremiseFINAL!C212</f>
        <v>307</v>
      </c>
      <c r="G212" s="30" t="n">
        <f aca="false">C212/F212</f>
        <v>5597.17915309446</v>
      </c>
      <c r="H212" s="30" t="n">
        <f aca="false">E212/F212</f>
        <v>51.0185667752443</v>
      </c>
      <c r="I212" s="31" t="n">
        <f aca="false">H212/G212</f>
        <v>0.00911504980987398</v>
      </c>
      <c r="J212" s="32" t="n">
        <f aca="false">['http://www.efficiencyvermont.com/docs/about_efficiency_vermont/initiatives/2009 Usage and Savings.xlsx']SavingsFINAL!B210</f>
        <v>0.345</v>
      </c>
      <c r="K212" s="30" t="n">
        <f aca="false">['http://www.efficiencyvermont.com/docs/about_efficiency_vermont/initiatives/2009 Usage and Savings.xlsx']SavingsFINAL!C210</f>
        <v>66.25</v>
      </c>
    </row>
    <row collapsed="false" customFormat="false" customHeight="false" hidden="false" ht="12.75" outlineLevel="0" r="213">
      <c r="A213" s="28" t="s">
        <v>224</v>
      </c>
      <c r="B213" s="29" t="n">
        <v>23454</v>
      </c>
      <c r="C213" s="29" t="n">
        <v>202161</v>
      </c>
      <c r="D213" s="29" t="n">
        <f aca="false">['http://www.efficiencyvermont.com/docs/about_efficiency_vermont/initiatives/2009 Usage and Savings.xlsx']SavingsFINAL!D211</f>
        <v>0</v>
      </c>
      <c r="E213" s="29" t="n">
        <f aca="false">['http://www.efficiencyvermont.com/docs/about_efficiency_vermont/initiatives/2009 Usage and Savings.xlsx']SavingsFINAL!E211</f>
        <v>745.8</v>
      </c>
      <c r="F213" s="30" t="n">
        <f aca="false">['http://www.efficiencyvermont.com/docs/about_efficiency_vermont/initiatives/2009 Usage and Savings.xlsx']PremiseFINAL!C213</f>
        <v>62</v>
      </c>
      <c r="G213" s="30" t="n">
        <f aca="false">C213/F213</f>
        <v>3260.66129032258</v>
      </c>
      <c r="H213" s="30" t="n">
        <f aca="false">E213/F213</f>
        <v>12.0290322580645</v>
      </c>
      <c r="I213" s="31" t="n">
        <f aca="false">H213/G213</f>
        <v>0.00368913885467523</v>
      </c>
      <c r="J213" s="32" t="n">
        <f aca="false">['http://www.efficiencyvermont.com/docs/about_efficiency_vermont/initiatives/2009 Usage and Savings.xlsx']SavingsFINAL!B211</f>
        <v>0</v>
      </c>
      <c r="K213" s="30" t="n">
        <f aca="false">['http://www.efficiencyvermont.com/docs/about_efficiency_vermont/initiatives/2009 Usage and Savings.xlsx']SavingsFINAL!C211</f>
        <v>0</v>
      </c>
    </row>
    <row collapsed="false" customFormat="false" customHeight="false" hidden="false" ht="12.75" outlineLevel="0" r="214">
      <c r="A214" s="28" t="s">
        <v>225</v>
      </c>
      <c r="B214" s="29" t="n">
        <v>7653546</v>
      </c>
      <c r="C214" s="29" t="n">
        <v>8175689</v>
      </c>
      <c r="D214" s="29" t="n">
        <f aca="false">['http://www.efficiencyvermont.com/docs/about_efficiency_vermont/initiatives/2009 Usage and Savings.xlsx']SavingsFINAL!D212</f>
        <v>81488.8</v>
      </c>
      <c r="E214" s="29" t="n">
        <f aca="false">['http://www.efficiencyvermont.com/docs/about_efficiency_vermont/initiatives/2009 Usage and Savings.xlsx']SavingsFINAL!E212</f>
        <v>199261.4</v>
      </c>
      <c r="F214" s="30" t="n">
        <f aca="false">['http://www.efficiencyvermont.com/docs/about_efficiency_vermont/initiatives/2009 Usage and Savings.xlsx']PremiseFINAL!C214</f>
        <v>1169</v>
      </c>
      <c r="G214" s="30" t="n">
        <f aca="false">C214/F214</f>
        <v>6993.74593669803</v>
      </c>
      <c r="H214" s="30" t="n">
        <f aca="false">E214/F214</f>
        <v>170.454576561163</v>
      </c>
      <c r="I214" s="31" t="n">
        <f aca="false">H214/G214</f>
        <v>0.024372429039314</v>
      </c>
      <c r="J214" s="32" t="n">
        <f aca="false">['http://www.efficiencyvermont.com/docs/about_efficiency_vermont/initiatives/2009 Usage and Savings.xlsx']SavingsFINAL!B212</f>
        <v>-66.9884</v>
      </c>
      <c r="K214" s="30" t="n">
        <f aca="false">['http://www.efficiencyvermont.com/docs/about_efficiency_vermont/initiatives/2009 Usage and Savings.xlsx']SavingsFINAL!C212</f>
        <v>134.883</v>
      </c>
    </row>
    <row collapsed="false" customFormat="false" customHeight="false" hidden="false" ht="12.75" outlineLevel="0" r="215">
      <c r="A215" s="28" t="s">
        <v>226</v>
      </c>
      <c r="B215" s="29" t="n">
        <v>2964</v>
      </c>
      <c r="C215" s="29" t="n">
        <v>106150</v>
      </c>
      <c r="D215" s="29" t="n">
        <f aca="false">['http://www.efficiencyvermont.com/docs/about_efficiency_vermont/initiatives/2009 Usage and Savings.xlsx']SavingsFINAL!D213</f>
        <v>0</v>
      </c>
      <c r="E215" s="29" t="n">
        <f aca="false">['http://www.efficiencyvermont.com/docs/about_efficiency_vermont/initiatives/2009 Usage and Savings.xlsx']SavingsFINAL!E213</f>
        <v>629.4</v>
      </c>
      <c r="F215" s="30" t="n">
        <f aca="false">['http://www.efficiencyvermont.com/docs/about_efficiency_vermont/initiatives/2009 Usage and Savings.xlsx']PremiseFINAL!C215</f>
        <v>15</v>
      </c>
      <c r="G215" s="30" t="n">
        <f aca="false">C215/F215</f>
        <v>7076.66666666667</v>
      </c>
      <c r="H215" s="30" t="n">
        <f aca="false">E215/F215</f>
        <v>41.96</v>
      </c>
      <c r="I215" s="31" t="n">
        <f aca="false">H215/G215</f>
        <v>0.00592934526613283</v>
      </c>
      <c r="J215" s="32" t="n">
        <f aca="false">['http://www.efficiencyvermont.com/docs/about_efficiency_vermont/initiatives/2009 Usage and Savings.xlsx']SavingsFINAL!B213</f>
        <v>0</v>
      </c>
      <c r="K215" s="30" t="n">
        <f aca="false">['http://www.efficiencyvermont.com/docs/about_efficiency_vermont/initiatives/2009 Usage and Savings.xlsx']SavingsFINAL!C213</f>
        <v>0.345</v>
      </c>
    </row>
    <row collapsed="false" customFormat="false" customHeight="false" hidden="false" ht="12.75" outlineLevel="0" r="216">
      <c r="A216" s="28" t="s">
        <v>227</v>
      </c>
      <c r="B216" s="29" t="n">
        <v>3376502</v>
      </c>
      <c r="C216" s="29" t="n">
        <v>8608095</v>
      </c>
      <c r="D216" s="29" t="n">
        <f aca="false">['http://www.efficiencyvermont.com/docs/about_efficiency_vermont/initiatives/2009 Usage and Savings.xlsx']SavingsFINAL!D214</f>
        <v>57399.2</v>
      </c>
      <c r="E216" s="29" t="n">
        <f aca="false">['http://www.efficiencyvermont.com/docs/about_efficiency_vermont/initiatives/2009 Usage and Savings.xlsx']SavingsFINAL!E214</f>
        <v>86566.5</v>
      </c>
      <c r="F216" s="30" t="n">
        <f aca="false">['http://www.efficiencyvermont.com/docs/about_efficiency_vermont/initiatives/2009 Usage and Savings.xlsx']PremiseFINAL!C216</f>
        <v>1148</v>
      </c>
      <c r="G216" s="30" t="n">
        <f aca="false">C216/F216</f>
        <v>7498.34059233449</v>
      </c>
      <c r="H216" s="30" t="n">
        <f aca="false">E216/F216</f>
        <v>75.4063588850174</v>
      </c>
      <c r="I216" s="31" t="n">
        <f aca="false">H216/G216</f>
        <v>0.0100564062083423</v>
      </c>
      <c r="J216" s="32" t="n">
        <f aca="false">['http://www.efficiencyvermont.com/docs/about_efficiency_vermont/initiatives/2009 Usage and Savings.xlsx']SavingsFINAL!B214</f>
        <v>-19.8395</v>
      </c>
      <c r="K216" s="30" t="n">
        <f aca="false">['http://www.efficiencyvermont.com/docs/about_efficiency_vermont/initiatives/2009 Usage and Savings.xlsx']SavingsFINAL!C214</f>
        <v>45.999</v>
      </c>
    </row>
    <row collapsed="false" customFormat="false" customHeight="false" hidden="false" ht="12.75" outlineLevel="0" r="217">
      <c r="A217" s="28" t="s">
        <v>228</v>
      </c>
      <c r="B217" s="29" t="n">
        <v>47563</v>
      </c>
      <c r="C217" s="29" t="n">
        <v>1883633</v>
      </c>
      <c r="D217" s="29" t="n">
        <f aca="false">['http://www.efficiencyvermont.com/docs/about_efficiency_vermont/initiatives/2009 Usage and Savings.xlsx']SavingsFINAL!D215</f>
        <v>0</v>
      </c>
      <c r="E217" s="29" t="n">
        <f aca="false">['http://www.efficiencyvermont.com/docs/about_efficiency_vermont/initiatives/2009 Usage and Savings.xlsx']SavingsFINAL!E215</f>
        <v>17284.2</v>
      </c>
      <c r="F217" s="30" t="n">
        <f aca="false">['http://www.efficiencyvermont.com/docs/about_efficiency_vermont/initiatives/2009 Usage and Savings.xlsx']PremiseFINAL!C217</f>
        <v>210</v>
      </c>
      <c r="G217" s="30" t="n">
        <f aca="false">C217/F217</f>
        <v>8969.68095238095</v>
      </c>
      <c r="H217" s="30" t="n">
        <f aca="false">E217/F217</f>
        <v>82.3057142857143</v>
      </c>
      <c r="I217" s="31" t="n">
        <f aca="false">H217/G217</f>
        <v>0.00917599128917363</v>
      </c>
      <c r="J217" s="32" t="n">
        <f aca="false">['http://www.efficiencyvermont.com/docs/about_efficiency_vermont/initiatives/2009 Usage and Savings.xlsx']SavingsFINAL!B215</f>
        <v>0</v>
      </c>
      <c r="K217" s="30" t="n">
        <f aca="false">['http://www.efficiencyvermont.com/docs/about_efficiency_vermont/initiatives/2009 Usage and Savings.xlsx']SavingsFINAL!C215</f>
        <v>-1.15</v>
      </c>
    </row>
    <row collapsed="false" customFormat="false" customHeight="false" hidden="false" ht="12.75" outlineLevel="0" r="218">
      <c r="A218" s="28" t="s">
        <v>229</v>
      </c>
      <c r="B218" s="29" t="n">
        <v>614151</v>
      </c>
      <c r="C218" s="29" t="n">
        <v>4841348</v>
      </c>
      <c r="D218" s="29" t="n">
        <f aca="false">['http://www.efficiencyvermont.com/docs/about_efficiency_vermont/initiatives/2009 Usage and Savings.xlsx']SavingsFINAL!D216</f>
        <v>8431.1</v>
      </c>
      <c r="E218" s="29" t="n">
        <f aca="false">['http://www.efficiencyvermont.com/docs/about_efficiency_vermont/initiatives/2009 Usage and Savings.xlsx']SavingsFINAL!E216</f>
        <v>26963.1</v>
      </c>
      <c r="F218" s="30" t="n">
        <f aca="false">['http://www.efficiencyvermont.com/docs/about_efficiency_vermont/initiatives/2009 Usage and Savings.xlsx']PremiseFINAL!C218</f>
        <v>841</v>
      </c>
      <c r="G218" s="30" t="n">
        <f aca="false">C218/F218</f>
        <v>5756.65636147444</v>
      </c>
      <c r="H218" s="30" t="n">
        <f aca="false">E218/F218</f>
        <v>32.0607609988109</v>
      </c>
      <c r="I218" s="31" t="n">
        <f aca="false">H218/G218</f>
        <v>0.00556933730027257</v>
      </c>
      <c r="J218" s="32" t="n">
        <f aca="false">['http://www.efficiencyvermont.com/docs/about_efficiency_vermont/initiatives/2009 Usage and Savings.xlsx']SavingsFINAL!B216</f>
        <v>-9.2708</v>
      </c>
      <c r="K218" s="30" t="n">
        <f aca="false">['http://www.efficiencyvermont.com/docs/about_efficiency_vermont/initiatives/2009 Usage and Savings.xlsx']SavingsFINAL!C216</f>
        <v>-2.42</v>
      </c>
    </row>
    <row collapsed="false" customFormat="false" customHeight="false" hidden="false" ht="12.75" outlineLevel="0" r="219">
      <c r="A219" s="28" t="s">
        <v>230</v>
      </c>
      <c r="B219" s="29" t="n">
        <v>20017971</v>
      </c>
      <c r="C219" s="29" t="n">
        <v>19350029</v>
      </c>
      <c r="D219" s="29" t="n">
        <f aca="false">['http://www.efficiencyvermont.com/docs/about_efficiency_vermont/initiatives/2009 Usage and Savings.xlsx']SavingsFINAL!D217</f>
        <v>148134.4</v>
      </c>
      <c r="E219" s="29" t="n">
        <f aca="false">['http://www.efficiencyvermont.com/docs/about_efficiency_vermont/initiatives/2009 Usage and Savings.xlsx']SavingsFINAL!E217</f>
        <v>153390.5</v>
      </c>
      <c r="F219" s="30" t="n">
        <f aca="false">['http://www.efficiencyvermont.com/docs/about_efficiency_vermont/initiatives/2009 Usage and Savings.xlsx']PremiseFINAL!C219-589</f>
        <v>2218</v>
      </c>
      <c r="G219" s="30" t="n">
        <f aca="false">C219/F219</f>
        <v>8724.08881875564</v>
      </c>
      <c r="H219" s="30" t="n">
        <f aca="false">E219/F219</f>
        <v>69.157123534716</v>
      </c>
      <c r="I219" s="31" t="n">
        <f aca="false">H219/G219</f>
        <v>0.0079271457422622</v>
      </c>
      <c r="J219" s="32" t="n">
        <f aca="false">['http://www.efficiencyvermont.com/docs/about_efficiency_vermont/initiatives/2009 Usage and Savings.xlsx']SavingsFINAL!B217</f>
        <v>40.4987</v>
      </c>
      <c r="K219" s="30" t="n">
        <f aca="false">['http://www.efficiencyvermont.com/docs/about_efficiency_vermont/initiatives/2009 Usage and Savings.xlsx']SavingsFINAL!C217</f>
        <v>407.862</v>
      </c>
    </row>
    <row collapsed="false" customFormat="false" customHeight="false" hidden="false" ht="12.75" outlineLevel="0" r="220">
      <c r="A220" s="28" t="s">
        <v>231</v>
      </c>
      <c r="B220" s="29" t="n">
        <v>424508</v>
      </c>
      <c r="C220" s="29" t="n">
        <v>3224170</v>
      </c>
      <c r="D220" s="29" t="n">
        <f aca="false">['http://www.efficiencyvermont.com/docs/about_efficiency_vermont/initiatives/2009 Usage and Savings.xlsx']SavingsFINAL!D218</f>
        <v>0</v>
      </c>
      <c r="E220" s="29" t="n">
        <f aca="false">['http://www.efficiencyvermont.com/docs/about_efficiency_vermont/initiatives/2009 Usage and Savings.xlsx']SavingsFINAL!E218</f>
        <v>45920.3</v>
      </c>
      <c r="F220" s="30" t="n">
        <f aca="false">['http://www.efficiencyvermont.com/docs/about_efficiency_vermont/initiatives/2009 Usage and Savings.xlsx']PremiseFINAL!C220</f>
        <v>430</v>
      </c>
      <c r="G220" s="30" t="n">
        <f aca="false">C220/F220</f>
        <v>7498.06976744186</v>
      </c>
      <c r="H220" s="30" t="n">
        <f aca="false">E220/F220</f>
        <v>106.791395348837</v>
      </c>
      <c r="I220" s="31" t="n">
        <f aca="false">H220/G220</f>
        <v>0.0142425182294978</v>
      </c>
      <c r="J220" s="32" t="n">
        <f aca="false">['http://www.efficiencyvermont.com/docs/about_efficiency_vermont/initiatives/2009 Usage and Savings.xlsx']SavingsFINAL!B218</f>
        <v>0</v>
      </c>
      <c r="K220" s="30" t="n">
        <f aca="false">['http://www.efficiencyvermont.com/docs/about_efficiency_vermont/initiatives/2009 Usage and Savings.xlsx']SavingsFINAL!C218</f>
        <v>-7.586</v>
      </c>
    </row>
    <row collapsed="false" customFormat="false" customHeight="false" hidden="false" ht="12.75" outlineLevel="0" r="221">
      <c r="A221" s="28" t="s">
        <v>232</v>
      </c>
      <c r="B221" s="29" t="n">
        <v>36627385</v>
      </c>
      <c r="C221" s="29" t="n">
        <v>18283541</v>
      </c>
      <c r="D221" s="29" t="n">
        <f aca="false">['http://www.efficiencyvermont.com/docs/about_efficiency_vermont/initiatives/2009 Usage and Savings.xlsx']SavingsFINAL!D219</f>
        <v>1401314.3</v>
      </c>
      <c r="E221" s="29" t="n">
        <f aca="false">['http://www.efficiencyvermont.com/docs/about_efficiency_vermont/initiatives/2009 Usage and Savings.xlsx']SavingsFINAL!E219</f>
        <v>451718.1</v>
      </c>
      <c r="F221" s="30" t="n">
        <f aca="false">['http://www.efficiencyvermont.com/docs/about_efficiency_vermont/initiatives/2009 Usage and Savings.xlsx']PremiseFINAL!C221</f>
        <v>2711</v>
      </c>
      <c r="G221" s="30" t="n">
        <f aca="false">C221/F221</f>
        <v>6744.20545924013</v>
      </c>
      <c r="H221" s="30" t="n">
        <f aca="false">E221/F221</f>
        <v>166.624160826263</v>
      </c>
      <c r="I221" s="31" t="n">
        <f aca="false">H221/G221</f>
        <v>0.0247062699725398</v>
      </c>
      <c r="J221" s="32" t="n">
        <f aca="false">['http://www.efficiencyvermont.com/docs/about_efficiency_vermont/initiatives/2009 Usage and Savings.xlsx']SavingsFINAL!B219</f>
        <v>9865.481</v>
      </c>
      <c r="K221" s="30" t="n">
        <f aca="false">['http://www.efficiencyvermont.com/docs/about_efficiency_vermont/initiatives/2009 Usage and Savings.xlsx']SavingsFINAL!C219</f>
        <v>305.778</v>
      </c>
    </row>
    <row collapsed="false" customFormat="false" customHeight="false" hidden="false" ht="12.75" outlineLevel="0" r="222">
      <c r="A222" s="28" t="s">
        <v>233</v>
      </c>
      <c r="B222" s="29" t="n">
        <v>1391881</v>
      </c>
      <c r="C222" s="29" t="n">
        <v>2137591</v>
      </c>
      <c r="D222" s="29" t="n">
        <f aca="false">['http://www.efficiencyvermont.com/docs/about_efficiency_vermont/initiatives/2009 Usage and Savings.xlsx']SavingsFINAL!D220</f>
        <v>46545.7</v>
      </c>
      <c r="E222" s="29" t="n">
        <f aca="false">['http://www.efficiencyvermont.com/docs/about_efficiency_vermont/initiatives/2009 Usage and Savings.xlsx']SavingsFINAL!E220</f>
        <v>28631.1</v>
      </c>
      <c r="F222" s="30" t="n">
        <f aca="false">['http://www.efficiencyvermont.com/docs/about_efficiency_vermont/initiatives/2009 Usage and Savings.xlsx']PremiseFINAL!C222</f>
        <v>275</v>
      </c>
      <c r="G222" s="30" t="n">
        <f aca="false">C222/F222</f>
        <v>7773.05818181818</v>
      </c>
      <c r="H222" s="30" t="n">
        <f aca="false">E222/F222</f>
        <v>104.113090909091</v>
      </c>
      <c r="I222" s="31" t="n">
        <f aca="false">H222/G222</f>
        <v>0.0133940964384674</v>
      </c>
      <c r="J222" s="32" t="n">
        <f aca="false">['http://www.efficiencyvermont.com/docs/about_efficiency_vermont/initiatives/2009 Usage and Savings.xlsx']SavingsFINAL!B220</f>
        <v>-42.78</v>
      </c>
      <c r="K222" s="30" t="n">
        <f aca="false">['http://www.efficiencyvermont.com/docs/about_efficiency_vermont/initiatives/2009 Usage and Savings.xlsx']SavingsFINAL!C220</f>
        <v>-3.54</v>
      </c>
    </row>
    <row collapsed="false" customFormat="false" customHeight="false" hidden="false" ht="12.75" outlineLevel="0" r="223">
      <c r="A223" s="28" t="s">
        <v>234</v>
      </c>
      <c r="B223" s="29" t="n">
        <v>231638</v>
      </c>
      <c r="C223" s="29" t="n">
        <v>2156932</v>
      </c>
      <c r="D223" s="29" t="n">
        <f aca="false">['http://www.efficiencyvermont.com/docs/about_efficiency_vermont/initiatives/2009 Usage and Savings.xlsx']SavingsFINAL!D221</f>
        <v>81.2</v>
      </c>
      <c r="E223" s="29" t="n">
        <f aca="false">['http://www.efficiencyvermont.com/docs/about_efficiency_vermont/initiatives/2009 Usage and Savings.xlsx']SavingsFINAL!E221</f>
        <v>27724.4</v>
      </c>
      <c r="F223" s="30" t="n">
        <f aca="false">['http://www.efficiencyvermont.com/docs/about_efficiency_vermont/initiatives/2009 Usage and Savings.xlsx']PremiseFINAL!C223</f>
        <v>324</v>
      </c>
      <c r="G223" s="30" t="n">
        <f aca="false">C223/F223</f>
        <v>6657.1975308642</v>
      </c>
      <c r="H223" s="30" t="n">
        <f aca="false">E223/F223</f>
        <v>85.5691358024691</v>
      </c>
      <c r="I223" s="31" t="n">
        <f aca="false">H223/G223</f>
        <v>0.0128536272817131</v>
      </c>
      <c r="J223" s="32" t="n">
        <f aca="false">['http://www.efficiencyvermont.com/docs/about_efficiency_vermont/initiatives/2009 Usage and Savings.xlsx']SavingsFINAL!B221</f>
        <v>0</v>
      </c>
      <c r="K223" s="30" t="n">
        <f aca="false">['http://www.efficiencyvermont.com/docs/about_efficiency_vermont/initiatives/2009 Usage and Savings.xlsx']SavingsFINAL!C221</f>
        <v>58.413</v>
      </c>
    </row>
    <row collapsed="false" customFormat="false" customHeight="false" hidden="false" ht="12.75" outlineLevel="0" r="224">
      <c r="A224" s="28" t="s">
        <v>235</v>
      </c>
      <c r="B224" s="29" t="n">
        <v>3192153</v>
      </c>
      <c r="C224" s="29" t="n">
        <v>9947977</v>
      </c>
      <c r="D224" s="29" t="n">
        <f aca="false">['http://www.efficiencyvermont.com/docs/about_efficiency_vermont/initiatives/2009 Usage and Savings.xlsx']SavingsFINAL!D222</f>
        <v>17556.1</v>
      </c>
      <c r="E224" s="29" t="n">
        <f aca="false">['http://www.efficiencyvermont.com/docs/about_efficiency_vermont/initiatives/2009 Usage and Savings.xlsx']SavingsFINAL!E222</f>
        <v>62471.6</v>
      </c>
      <c r="F224" s="30" t="n">
        <f aca="false">['http://www.efficiencyvermont.com/docs/about_efficiency_vermont/initiatives/2009 Usage and Savings.xlsx']PremiseFINAL!C224</f>
        <v>1385</v>
      </c>
      <c r="G224" s="30" t="n">
        <f aca="false">C224/F224</f>
        <v>7182.65487364621</v>
      </c>
      <c r="H224" s="30" t="n">
        <f aca="false">E224/F224</f>
        <v>45.1058483754513</v>
      </c>
      <c r="I224" s="31" t="n">
        <f aca="false">H224/G224</f>
        <v>0.00627982955730597</v>
      </c>
      <c r="J224" s="32" t="n">
        <f aca="false">['http://www.efficiencyvermont.com/docs/about_efficiency_vermont/initiatives/2009 Usage and Savings.xlsx']SavingsFINAL!B222</f>
        <v>-8.1828</v>
      </c>
      <c r="K224" s="30" t="n">
        <f aca="false">['http://www.efficiencyvermont.com/docs/about_efficiency_vermont/initiatives/2009 Usage and Savings.xlsx']SavingsFINAL!C222</f>
        <v>118.91</v>
      </c>
    </row>
    <row collapsed="false" customFormat="false" customHeight="false" hidden="false" ht="12.75" outlineLevel="0" r="225">
      <c r="A225" s="28" t="s">
        <v>236</v>
      </c>
      <c r="B225" s="29" t="n">
        <v>630406</v>
      </c>
      <c r="C225" s="29" t="n">
        <v>4995128</v>
      </c>
      <c r="D225" s="29" t="n">
        <f aca="false">['http://www.efficiencyvermont.com/docs/about_efficiency_vermont/initiatives/2009 Usage and Savings.xlsx']SavingsFINAL!D223</f>
        <v>436.3</v>
      </c>
      <c r="E225" s="29" t="n">
        <f aca="false">['http://www.efficiencyvermont.com/docs/about_efficiency_vermont/initiatives/2009 Usage and Savings.xlsx']SavingsFINAL!E223</f>
        <v>20001</v>
      </c>
      <c r="F225" s="30" t="n">
        <f aca="false">['http://www.efficiencyvermont.com/docs/about_efficiency_vermont/initiatives/2009 Usage and Savings.xlsx']PremiseFINAL!C225</f>
        <v>824</v>
      </c>
      <c r="G225" s="30" t="n">
        <f aca="false">C225/F225</f>
        <v>6062.04854368932</v>
      </c>
      <c r="H225" s="30" t="n">
        <f aca="false">E225/F225</f>
        <v>24.2730582524272</v>
      </c>
      <c r="I225" s="31" t="n">
        <f aca="false">H225/G225</f>
        <v>0.00400410159659572</v>
      </c>
      <c r="J225" s="32" t="n">
        <f aca="false">['http://www.efficiencyvermont.com/docs/about_efficiency_vermont/initiatives/2009 Usage and Savings.xlsx']SavingsFINAL!B223</f>
        <v>0</v>
      </c>
      <c r="K225" s="30" t="n">
        <f aca="false">['http://www.efficiencyvermont.com/docs/about_efficiency_vermont/initiatives/2009 Usage and Savings.xlsx']SavingsFINAL!C223</f>
        <v>1.455</v>
      </c>
    </row>
    <row collapsed="false" customFormat="false" customHeight="false" hidden="false" ht="12.75" outlineLevel="0" r="226">
      <c r="A226" s="28" t="s">
        <v>237</v>
      </c>
      <c r="B226" s="29" t="n">
        <v>387688</v>
      </c>
      <c r="C226" s="29" t="n">
        <v>2218917</v>
      </c>
      <c r="D226" s="29" t="n">
        <f aca="false">['http://www.efficiencyvermont.com/docs/about_efficiency_vermont/initiatives/2009 Usage and Savings.xlsx']SavingsFINAL!D224</f>
        <v>0</v>
      </c>
      <c r="E226" s="29" t="n">
        <f aca="false">['http://www.efficiencyvermont.com/docs/about_efficiency_vermont/initiatives/2009 Usage and Savings.xlsx']SavingsFINAL!E224</f>
        <v>8881.9</v>
      </c>
      <c r="F226" s="30" t="n">
        <f aca="false">['http://www.efficiencyvermont.com/docs/about_efficiency_vermont/initiatives/2009 Usage and Savings.xlsx']PremiseFINAL!C226</f>
        <v>335</v>
      </c>
      <c r="G226" s="30" t="n">
        <f aca="false">C226/F226</f>
        <v>6623.6328358209</v>
      </c>
      <c r="H226" s="30" t="n">
        <f aca="false">E226/F226</f>
        <v>26.5131343283582</v>
      </c>
      <c r="I226" s="31" t="n">
        <f aca="false">H226/G226</f>
        <v>0.0040028085773375</v>
      </c>
      <c r="J226" s="32" t="n">
        <f aca="false">['http://www.efficiencyvermont.com/docs/about_efficiency_vermont/initiatives/2009 Usage and Savings.xlsx']SavingsFINAL!B224</f>
        <v>0</v>
      </c>
      <c r="K226" s="30" t="n">
        <f aca="false">['http://www.efficiencyvermont.com/docs/about_efficiency_vermont/initiatives/2009 Usage and Savings.xlsx']SavingsFINAL!C224</f>
        <v>-0.08</v>
      </c>
    </row>
    <row collapsed="false" customFormat="false" customHeight="false" hidden="false" ht="12.75" outlineLevel="0" r="227">
      <c r="A227" s="28" t="s">
        <v>238</v>
      </c>
      <c r="B227" s="29" t="n">
        <v>36403</v>
      </c>
      <c r="C227" s="29" t="n">
        <v>616158</v>
      </c>
      <c r="D227" s="29" t="n">
        <f aca="false">['http://www.efficiencyvermont.com/docs/about_efficiency_vermont/initiatives/2009 Usage and Savings.xlsx']SavingsFINAL!D225</f>
        <v>40.6</v>
      </c>
      <c r="E227" s="29" t="n">
        <f aca="false">['http://www.efficiencyvermont.com/docs/about_efficiency_vermont/initiatives/2009 Usage and Savings.xlsx']SavingsFINAL!E225</f>
        <v>13691.1</v>
      </c>
      <c r="F227" s="30" t="n">
        <f aca="false">['http://www.efficiencyvermont.com/docs/about_efficiency_vermont/initiatives/2009 Usage and Savings.xlsx']PremiseFINAL!C227</f>
        <v>64</v>
      </c>
      <c r="G227" s="30" t="n">
        <f aca="false">C227/F227</f>
        <v>9627.46875</v>
      </c>
      <c r="H227" s="30" t="n">
        <f aca="false">E227/F227</f>
        <v>213.9234375</v>
      </c>
      <c r="I227" s="31" t="n">
        <f aca="false">H227/G227</f>
        <v>0.0222201123737743</v>
      </c>
      <c r="J227" s="32" t="n">
        <f aca="false">['http://www.efficiencyvermont.com/docs/about_efficiency_vermont/initiatives/2009 Usage and Savings.xlsx']SavingsFINAL!B225</f>
        <v>0</v>
      </c>
      <c r="K227" s="30" t="n">
        <f aca="false">['http://www.efficiencyvermont.com/docs/about_efficiency_vermont/initiatives/2009 Usage and Savings.xlsx']SavingsFINAL!C225</f>
        <v>61.74</v>
      </c>
    </row>
    <row collapsed="false" customFormat="false" customHeight="false" hidden="false" ht="12.75" outlineLevel="0" r="228">
      <c r="A228" s="28" t="s">
        <v>239</v>
      </c>
      <c r="B228" s="29" t="n">
        <v>5257087</v>
      </c>
      <c r="C228" s="29" t="n">
        <v>7311395</v>
      </c>
      <c r="D228" s="29" t="n">
        <f aca="false">['http://www.efficiencyvermont.com/docs/about_efficiency_vermont/initiatives/2009 Usage and Savings.xlsx']SavingsFINAL!D226</f>
        <v>46390.4</v>
      </c>
      <c r="E228" s="29" t="n">
        <f aca="false">['http://www.efficiencyvermont.com/docs/about_efficiency_vermont/initiatives/2009 Usage and Savings.xlsx']SavingsFINAL!E226</f>
        <v>93300.1</v>
      </c>
      <c r="F228" s="30" t="n">
        <f aca="false">['http://www.efficiencyvermont.com/docs/about_efficiency_vermont/initiatives/2009 Usage and Savings.xlsx']PremiseFINAL!C228</f>
        <v>1087</v>
      </c>
      <c r="G228" s="30" t="n">
        <f aca="false">C228/F228</f>
        <v>6726.21435142594</v>
      </c>
      <c r="H228" s="30" t="n">
        <f aca="false">E228/F228</f>
        <v>85.8326586936523</v>
      </c>
      <c r="I228" s="31" t="n">
        <f aca="false">H228/G228</f>
        <v>0.0127609163504365</v>
      </c>
      <c r="J228" s="32" t="n">
        <f aca="false">['http://www.efficiencyvermont.com/docs/about_efficiency_vermont/initiatives/2009 Usage and Savings.xlsx']SavingsFINAL!B226</f>
        <v>-48.4464</v>
      </c>
      <c r="K228" s="30" t="n">
        <f aca="false">['http://www.efficiencyvermont.com/docs/about_efficiency_vermont/initiatives/2009 Usage and Savings.xlsx']SavingsFINAL!C226</f>
        <v>124.998</v>
      </c>
    </row>
    <row collapsed="false" customFormat="false" customHeight="false" hidden="false" ht="12.75" outlineLevel="0" r="229">
      <c r="A229" s="28" t="s">
        <v>240</v>
      </c>
      <c r="B229" s="29" t="n">
        <v>3382290</v>
      </c>
      <c r="C229" s="29" t="n">
        <v>4731863</v>
      </c>
      <c r="D229" s="29" t="n">
        <f aca="false">['http://www.efficiencyvermont.com/docs/about_efficiency_vermont/initiatives/2009 Usage and Savings.xlsx']SavingsFINAL!D227</f>
        <v>0</v>
      </c>
      <c r="E229" s="29" t="n">
        <f aca="false">['http://www.efficiencyvermont.com/docs/about_efficiency_vermont/initiatives/2009 Usage and Savings.xlsx']SavingsFINAL!E227</f>
        <v>32748.8</v>
      </c>
      <c r="F229" s="30" t="n">
        <f aca="false">['http://www.efficiencyvermont.com/docs/about_efficiency_vermont/initiatives/2009 Usage and Savings.xlsx']PremiseFINAL!C229</f>
        <v>660</v>
      </c>
      <c r="G229" s="30" t="n">
        <f aca="false">C229/F229</f>
        <v>7169.48939393939</v>
      </c>
      <c r="H229" s="30" t="n">
        <f aca="false">E229/F229</f>
        <v>49.6193939393939</v>
      </c>
      <c r="I229" s="31" t="n">
        <f aca="false">H229/G229</f>
        <v>0.00692091043210676</v>
      </c>
      <c r="J229" s="32" t="n">
        <f aca="false">['http://www.efficiencyvermont.com/docs/about_efficiency_vermont/initiatives/2009 Usage and Savings.xlsx']SavingsFINAL!B227</f>
        <v>0</v>
      </c>
      <c r="K229" s="30" t="n">
        <f aca="false">['http://www.efficiencyvermont.com/docs/about_efficiency_vermont/initiatives/2009 Usage and Savings.xlsx']SavingsFINAL!C227</f>
        <v>68.265</v>
      </c>
    </row>
    <row collapsed="false" customFormat="false" customHeight="false" hidden="false" ht="12.75" outlineLevel="0" r="230">
      <c r="A230" s="28" t="s">
        <v>241</v>
      </c>
      <c r="B230" s="29" t="n">
        <v>701360</v>
      </c>
      <c r="C230" s="29" t="n">
        <v>2108376</v>
      </c>
      <c r="D230" s="29" t="n">
        <f aca="false">['http://www.efficiencyvermont.com/docs/about_efficiency_vermont/initiatives/2009 Usage and Savings.xlsx']SavingsFINAL!D228</f>
        <v>3255.1</v>
      </c>
      <c r="E230" s="29" t="n">
        <f aca="false">['http://www.efficiencyvermont.com/docs/about_efficiency_vermont/initiatives/2009 Usage and Savings.xlsx']SavingsFINAL!E228</f>
        <v>25410.7</v>
      </c>
      <c r="F230" s="30" t="n">
        <f aca="false">['http://www.efficiencyvermont.com/docs/about_efficiency_vermont/initiatives/2009 Usage and Savings.xlsx']PremiseFINAL!C230</f>
        <v>322</v>
      </c>
      <c r="G230" s="30" t="n">
        <f aca="false">C230/F230</f>
        <v>6547.75155279503</v>
      </c>
      <c r="H230" s="30" t="n">
        <f aca="false">E230/F230</f>
        <v>78.9152173913044</v>
      </c>
      <c r="I230" s="31" t="n">
        <f aca="false">H230/G230</f>
        <v>0.0120522620253693</v>
      </c>
      <c r="J230" s="32" t="n">
        <f aca="false">['http://www.efficiencyvermont.com/docs/about_efficiency_vermont/initiatives/2009 Usage and Savings.xlsx']SavingsFINAL!B228</f>
        <v>0</v>
      </c>
      <c r="K230" s="30" t="n">
        <f aca="false">['http://www.efficiencyvermont.com/docs/about_efficiency_vermont/initiatives/2009 Usage and Savings.xlsx']SavingsFINAL!C228</f>
        <v>-2.939</v>
      </c>
    </row>
    <row collapsed="false" customFormat="false" customHeight="false" hidden="false" ht="12.75" outlineLevel="0" r="231">
      <c r="A231" s="28" t="s">
        <v>242</v>
      </c>
      <c r="B231" s="29" t="n">
        <v>609653</v>
      </c>
      <c r="C231" s="29" t="n">
        <v>6710615</v>
      </c>
      <c r="D231" s="29" t="n">
        <f aca="false">['http://www.efficiencyvermont.com/docs/about_efficiency_vermont/initiatives/2009 Usage and Savings.xlsx']SavingsFINAL!D229</f>
        <v>9539.7</v>
      </c>
      <c r="E231" s="29" t="n">
        <f aca="false">['http://www.efficiencyvermont.com/docs/about_efficiency_vermont/initiatives/2009 Usage and Savings.xlsx']SavingsFINAL!E229</f>
        <v>99297.4</v>
      </c>
      <c r="F231" s="30" t="n">
        <f aca="false">['http://www.efficiencyvermont.com/docs/about_efficiency_vermont/initiatives/2009 Usage and Savings.xlsx']PremiseFINAL!C231</f>
        <v>823</v>
      </c>
      <c r="G231" s="30" t="n">
        <f aca="false">C231/F231</f>
        <v>8153.84568651276</v>
      </c>
      <c r="H231" s="30" t="n">
        <f aca="false">E231/F231</f>
        <v>120.65297691373</v>
      </c>
      <c r="I231" s="31" t="n">
        <f aca="false">H231/G231</f>
        <v>0.0147970640544868</v>
      </c>
      <c r="J231" s="32" t="n">
        <f aca="false">['http://www.efficiencyvermont.com/docs/about_efficiency_vermont/initiatives/2009 Usage and Savings.xlsx']SavingsFINAL!B229</f>
        <v>-8.4456</v>
      </c>
      <c r="K231" s="30" t="n">
        <f aca="false">['http://www.efficiencyvermont.com/docs/about_efficiency_vermont/initiatives/2009 Usage and Savings.xlsx']SavingsFINAL!C229</f>
        <v>190.106</v>
      </c>
    </row>
    <row collapsed="false" customFormat="false" customHeight="false" hidden="false" ht="12.75" outlineLevel="0" r="232">
      <c r="A232" s="28" t="s">
        <v>243</v>
      </c>
      <c r="B232" s="29" t="n">
        <v>5470665</v>
      </c>
      <c r="C232" s="29" t="n">
        <v>10090431</v>
      </c>
      <c r="D232" s="29" t="n">
        <f aca="false">['http://www.efficiencyvermont.com/docs/about_efficiency_vermont/initiatives/2009 Usage and Savings.xlsx']SavingsFINAL!D230</f>
        <v>28772.8</v>
      </c>
      <c r="E232" s="29" t="n">
        <f aca="false">['http://www.efficiencyvermont.com/docs/about_efficiency_vermont/initiatives/2009 Usage and Savings.xlsx']SavingsFINAL!E230</f>
        <v>105001.9</v>
      </c>
      <c r="F232" s="30" t="n">
        <f aca="false">['http://www.efficiencyvermont.com/docs/about_efficiency_vermont/initiatives/2009 Usage and Savings.xlsx']PremiseFINAL!C232</f>
        <v>1323</v>
      </c>
      <c r="G232" s="30" t="n">
        <f aca="false">C232/F232</f>
        <v>7626.93197278912</v>
      </c>
      <c r="H232" s="30" t="n">
        <f aca="false">E232/F232</f>
        <v>79.3665154950869</v>
      </c>
      <c r="I232" s="31" t="n">
        <f aca="false">H232/G232</f>
        <v>0.0104060867172076</v>
      </c>
      <c r="J232" s="32" t="n">
        <f aca="false">['http://www.efficiencyvermont.com/docs/about_efficiency_vermont/initiatives/2009 Usage and Savings.xlsx']SavingsFINAL!B230</f>
        <v>43.822</v>
      </c>
      <c r="K232" s="30" t="n">
        <f aca="false">['http://www.efficiencyvermont.com/docs/about_efficiency_vermont/initiatives/2009 Usage and Savings.xlsx']SavingsFINAL!C230</f>
        <v>452.377</v>
      </c>
    </row>
    <row collapsed="false" customFormat="false" customHeight="false" hidden="false" ht="12.75" outlineLevel="0" r="233">
      <c r="A233" s="28" t="s">
        <v>244</v>
      </c>
      <c r="B233" s="29" t="n">
        <v>47154</v>
      </c>
      <c r="C233" s="29" t="n">
        <v>265693</v>
      </c>
      <c r="D233" s="29" t="n">
        <f aca="false">['http://www.efficiencyvermont.com/docs/about_efficiency_vermont/initiatives/2009 Usage and Savings.xlsx']SavingsFINAL!D231</f>
        <v>0</v>
      </c>
      <c r="E233" s="29" t="n">
        <f aca="false">['http://www.efficiencyvermont.com/docs/about_efficiency_vermont/initiatives/2009 Usage and Savings.xlsx']SavingsFINAL!E231</f>
        <v>223.1</v>
      </c>
      <c r="F233" s="30" t="n">
        <f aca="false">['http://www.efficiencyvermont.com/docs/about_efficiency_vermont/initiatives/2009 Usage and Savings.xlsx']PremiseFINAL!C233</f>
        <v>90</v>
      </c>
      <c r="G233" s="30" t="n">
        <f aca="false">C233/F233</f>
        <v>2952.14444444444</v>
      </c>
      <c r="H233" s="30" t="n">
        <f aca="false">E233/F233</f>
        <v>2.47888888888889</v>
      </c>
      <c r="I233" s="31" t="n">
        <f aca="false">H233/G233</f>
        <v>0.000839690921477043</v>
      </c>
      <c r="J233" s="32" t="n">
        <f aca="false">['http://www.efficiencyvermont.com/docs/about_efficiency_vermont/initiatives/2009 Usage and Savings.xlsx']SavingsFINAL!B231</f>
        <v>0</v>
      </c>
      <c r="K233" s="30" t="n">
        <f aca="false">['http://www.efficiencyvermont.com/docs/about_efficiency_vermont/initiatives/2009 Usage and Savings.xlsx']SavingsFINAL!C231</f>
        <v>0.345</v>
      </c>
    </row>
    <row collapsed="false" customFormat="false" customHeight="false" hidden="false" ht="12.75" outlineLevel="0" r="234">
      <c r="A234" s="28" t="s">
        <v>245</v>
      </c>
      <c r="B234" s="29" t="n">
        <v>1184498</v>
      </c>
      <c r="C234" s="29" t="n">
        <v>3635754</v>
      </c>
      <c r="D234" s="29" t="n">
        <f aca="false">['http://www.efficiencyvermont.com/docs/about_efficiency_vermont/initiatives/2009 Usage and Savings.xlsx']SavingsFINAL!D232</f>
        <v>71011.7</v>
      </c>
      <c r="E234" s="29" t="n">
        <f aca="false">['http://www.efficiencyvermont.com/docs/about_efficiency_vermont/initiatives/2009 Usage and Savings.xlsx']SavingsFINAL!E232</f>
        <v>33589.5</v>
      </c>
      <c r="F234" s="30" t="n">
        <f aca="false">['http://www.efficiencyvermont.com/docs/about_efficiency_vermont/initiatives/2009 Usage and Savings.xlsx']PremiseFINAL!C234</f>
        <v>556</v>
      </c>
      <c r="G234" s="30" t="n">
        <f aca="false">C234/F234</f>
        <v>6539.12589928058</v>
      </c>
      <c r="H234" s="30" t="n">
        <f aca="false">E234/F234</f>
        <v>60.4127697841727</v>
      </c>
      <c r="I234" s="31" t="n">
        <f aca="false">H234/G234</f>
        <v>0.00923866136157727</v>
      </c>
      <c r="J234" s="32" t="n">
        <f aca="false">['http://www.efficiencyvermont.com/docs/about_efficiency_vermont/initiatives/2009 Usage and Savings.xlsx']SavingsFINAL!B232</f>
        <v>-64.2481</v>
      </c>
      <c r="K234" s="30" t="n">
        <f aca="false">['http://www.efficiencyvermont.com/docs/about_efficiency_vermont/initiatives/2009 Usage and Savings.xlsx']SavingsFINAL!C232</f>
        <v>-3.87</v>
      </c>
    </row>
    <row collapsed="false" customFormat="false" customHeight="false" hidden="false" ht="12.75" outlineLevel="0" r="235">
      <c r="A235" s="28" t="s">
        <v>246</v>
      </c>
      <c r="B235" s="29" t="n">
        <v>130778</v>
      </c>
      <c r="C235" s="29" t="n">
        <v>662849</v>
      </c>
      <c r="D235" s="29" t="n">
        <f aca="false">['http://www.efficiencyvermont.com/docs/about_efficiency_vermont/initiatives/2009 Usage and Savings.xlsx']SavingsFINAL!D233</f>
        <v>0</v>
      </c>
      <c r="E235" s="29" t="n">
        <f aca="false">['http://www.efficiencyvermont.com/docs/about_efficiency_vermont/initiatives/2009 Usage and Savings.xlsx']SavingsFINAL!E233</f>
        <v>7942.7</v>
      </c>
      <c r="F235" s="30" t="n">
        <f aca="false">['http://www.efficiencyvermont.com/docs/about_efficiency_vermont/initiatives/2009 Usage and Savings.xlsx']PremiseFINAL!C235</f>
        <v>81</v>
      </c>
      <c r="G235" s="30" t="n">
        <f aca="false">C235/F235</f>
        <v>8183.32098765432</v>
      </c>
      <c r="H235" s="30" t="n">
        <f aca="false">E235/F235</f>
        <v>98.058024691358</v>
      </c>
      <c r="I235" s="31" t="n">
        <f aca="false">H235/G235</f>
        <v>0.0119826687526118</v>
      </c>
      <c r="J235" s="32" t="n">
        <f aca="false">['http://www.efficiencyvermont.com/docs/about_efficiency_vermont/initiatives/2009 Usage and Savings.xlsx']SavingsFINAL!B233</f>
        <v>0</v>
      </c>
      <c r="K235" s="30" t="n">
        <f aca="false">['http://www.efficiencyvermont.com/docs/about_efficiency_vermont/initiatives/2009 Usage and Savings.xlsx']SavingsFINAL!C233</f>
        <v>25.735</v>
      </c>
    </row>
    <row collapsed="false" customFormat="false" customHeight="false" hidden="false" ht="12.75" outlineLevel="0" r="236">
      <c r="A236" s="28" t="s">
        <v>247</v>
      </c>
      <c r="B236" s="29" t="n">
        <v>135909</v>
      </c>
      <c r="C236" s="29" t="n">
        <v>469396</v>
      </c>
      <c r="D236" s="29" t="n">
        <f aca="false">['http://www.efficiencyvermont.com/docs/about_efficiency_vermont/initiatives/2009 Usage and Savings.xlsx']SavingsFINAL!D234</f>
        <v>739.1</v>
      </c>
      <c r="E236" s="29" t="n">
        <f aca="false">['http://www.efficiencyvermont.com/docs/about_efficiency_vermont/initiatives/2009 Usage and Savings.xlsx']SavingsFINAL!E234</f>
        <v>10037.9</v>
      </c>
      <c r="F236" s="30" t="n">
        <f aca="false">['http://www.efficiencyvermont.com/docs/about_efficiency_vermont/initiatives/2009 Usage and Savings.xlsx']PremiseFINAL!C236</f>
        <v>74</v>
      </c>
      <c r="G236" s="30" t="n">
        <f aca="false">C236/F236</f>
        <v>6343.18918918919</v>
      </c>
      <c r="H236" s="30" t="n">
        <f aca="false">E236/F236</f>
        <v>135.647297297297</v>
      </c>
      <c r="I236" s="31" t="n">
        <f aca="false">H236/G236</f>
        <v>0.0213847156771681</v>
      </c>
      <c r="J236" s="32" t="n">
        <f aca="false">['http://www.efficiencyvermont.com/docs/about_efficiency_vermont/initiatives/2009 Usage and Savings.xlsx']SavingsFINAL!B234</f>
        <v>-0.55</v>
      </c>
      <c r="K236" s="30" t="n">
        <f aca="false">['http://www.efficiencyvermont.com/docs/about_efficiency_vermont/initiatives/2009 Usage and Savings.xlsx']SavingsFINAL!C234</f>
        <v>0.705</v>
      </c>
    </row>
    <row collapsed="false" customFormat="false" customHeight="false" hidden="false" ht="12.75" outlineLevel="0" r="237">
      <c r="A237" s="28" t="s">
        <v>248</v>
      </c>
      <c r="B237" s="29" t="n">
        <v>220791</v>
      </c>
      <c r="C237" s="29" t="n">
        <v>1738693</v>
      </c>
      <c r="D237" s="29" t="n">
        <f aca="false">['http://www.efficiencyvermont.com/docs/about_efficiency_vermont/initiatives/2009 Usage and Savings.xlsx']SavingsFINAL!D235</f>
        <v>0</v>
      </c>
      <c r="E237" s="29" t="n">
        <f aca="false">['http://www.efficiencyvermont.com/docs/about_efficiency_vermont/initiatives/2009 Usage and Savings.xlsx']SavingsFINAL!E235</f>
        <v>25320.3</v>
      </c>
      <c r="F237" s="30" t="n">
        <f aca="false">['http://www.efficiencyvermont.com/docs/about_efficiency_vermont/initiatives/2009 Usage and Savings.xlsx']PremiseFINAL!C237</f>
        <v>172</v>
      </c>
      <c r="G237" s="30" t="n">
        <f aca="false">C237/F237</f>
        <v>10108.6802325581</v>
      </c>
      <c r="H237" s="30" t="n">
        <f aca="false">E237/F237</f>
        <v>147.211046511628</v>
      </c>
      <c r="I237" s="31" t="n">
        <f aca="false">H237/G237</f>
        <v>0.0145628354171783</v>
      </c>
      <c r="J237" s="32" t="n">
        <f aca="false">['http://www.efficiencyvermont.com/docs/about_efficiency_vermont/initiatives/2009 Usage and Savings.xlsx']SavingsFINAL!B235</f>
        <v>0</v>
      </c>
      <c r="K237" s="30" t="n">
        <f aca="false">['http://www.efficiencyvermont.com/docs/about_efficiency_vermont/initiatives/2009 Usage and Savings.xlsx']SavingsFINAL!C235</f>
        <v>-3.19</v>
      </c>
    </row>
    <row collapsed="false" customFormat="false" customHeight="false" hidden="false" ht="12.75" outlineLevel="0" r="238">
      <c r="A238" s="28" t="s">
        <v>249</v>
      </c>
      <c r="B238" s="29" t="n">
        <v>737640</v>
      </c>
      <c r="C238" s="29" t="n">
        <v>3017391</v>
      </c>
      <c r="D238" s="29" t="n">
        <f aca="false">['http://www.efficiencyvermont.com/docs/about_efficiency_vermont/initiatives/2009 Usage and Savings.xlsx']SavingsFINAL!D236</f>
        <v>0</v>
      </c>
      <c r="E238" s="29" t="n">
        <f aca="false">['http://www.efficiencyvermont.com/docs/about_efficiency_vermont/initiatives/2009 Usage and Savings.xlsx']SavingsFINAL!E236</f>
        <v>13318.5</v>
      </c>
      <c r="F238" s="30" t="n">
        <f aca="false">['http://www.efficiencyvermont.com/docs/about_efficiency_vermont/initiatives/2009 Usage and Savings.xlsx']PremiseFINAL!C238</f>
        <v>483</v>
      </c>
      <c r="G238" s="30" t="n">
        <f aca="false">C238/F238</f>
        <v>6247.18633540373</v>
      </c>
      <c r="H238" s="30" t="n">
        <f aca="false">E238/F238</f>
        <v>27.5745341614907</v>
      </c>
      <c r="I238" s="31" t="n">
        <f aca="false">H238/G238</f>
        <v>0.00441391254895371</v>
      </c>
      <c r="J238" s="32" t="n">
        <f aca="false">['http://www.efficiencyvermont.com/docs/about_efficiency_vermont/initiatives/2009 Usage and Savings.xlsx']SavingsFINAL!B236</f>
        <v>0</v>
      </c>
      <c r="K238" s="30" t="n">
        <f aca="false">['http://www.efficiencyvermont.com/docs/about_efficiency_vermont/initiatives/2009 Usage and Savings.xlsx']SavingsFINAL!C236</f>
        <v>-0.428</v>
      </c>
    </row>
    <row collapsed="false" customFormat="false" customHeight="false" hidden="false" ht="12.75" outlineLevel="0" r="239">
      <c r="A239" s="28" t="s">
        <v>250</v>
      </c>
      <c r="B239" s="29" t="n">
        <v>3629796</v>
      </c>
      <c r="C239" s="29" t="n">
        <v>10151838</v>
      </c>
      <c r="D239" s="29" t="n">
        <f aca="false">['http://www.efficiencyvermont.com/docs/about_efficiency_vermont/initiatives/2009 Usage and Savings.xlsx']SavingsFINAL!D237</f>
        <v>43797.9</v>
      </c>
      <c r="E239" s="29" t="n">
        <f aca="false">['http://www.efficiencyvermont.com/docs/about_efficiency_vermont/initiatives/2009 Usage and Savings.xlsx']SavingsFINAL!E237</f>
        <v>158277.5</v>
      </c>
      <c r="F239" s="30" t="n">
        <f aca="false">['http://www.efficiencyvermont.com/docs/about_efficiency_vermont/initiatives/2009 Usage and Savings.xlsx']PremiseFINAL!C239</f>
        <v>1342</v>
      </c>
      <c r="G239" s="30" t="n">
        <f aca="false">C239/F239</f>
        <v>7564.70789865872</v>
      </c>
      <c r="H239" s="30" t="n">
        <f aca="false">E239/F239</f>
        <v>117.941505216095</v>
      </c>
      <c r="I239" s="31" t="n">
        <f aca="false">H239/G239</f>
        <v>0.0155910190844259</v>
      </c>
      <c r="J239" s="32" t="n">
        <f aca="false">['http://www.efficiencyvermont.com/docs/about_efficiency_vermont/initiatives/2009 Usage and Savings.xlsx']SavingsFINAL!B237</f>
        <v>33.121</v>
      </c>
      <c r="K239" s="30" t="n">
        <f aca="false">['http://www.efficiencyvermont.com/docs/about_efficiency_vermont/initiatives/2009 Usage and Savings.xlsx']SavingsFINAL!C237</f>
        <v>78.963</v>
      </c>
    </row>
    <row collapsed="false" customFormat="false" customHeight="false" hidden="false" ht="12.75" outlineLevel="0" r="240">
      <c r="A240" s="28" t="s">
        <v>251</v>
      </c>
      <c r="B240" s="29" t="n">
        <v>84945422</v>
      </c>
      <c r="C240" s="29" t="n">
        <v>25722336</v>
      </c>
      <c r="D240" s="29" t="n">
        <f aca="false">['http://www.efficiencyvermont.com/docs/about_efficiency_vermont/initiatives/2009 Usage and Savings.xlsx']SavingsFINAL!D238</f>
        <v>1558980</v>
      </c>
      <c r="E240" s="29" t="n">
        <f aca="false">['http://www.efficiencyvermont.com/docs/about_efficiency_vermont/initiatives/2009 Usage and Savings.xlsx']SavingsFINAL!E238</f>
        <v>736016.1</v>
      </c>
      <c r="F240" s="30" t="n">
        <f aca="false">['http://www.efficiencyvermont.com/docs/about_efficiency_vermont/initiatives/2009 Usage and Savings.xlsx']PremiseFINAL!C240</f>
        <v>3479</v>
      </c>
      <c r="G240" s="30" t="n">
        <f aca="false">C240/F240</f>
        <v>7393.60045990227</v>
      </c>
      <c r="H240" s="30" t="n">
        <f aca="false">E240/F240</f>
        <v>211.559672319632</v>
      </c>
      <c r="I240" s="31" t="n">
        <f aca="false">H240/G240</f>
        <v>0.0286138902780836</v>
      </c>
      <c r="J240" s="32" t="n">
        <f aca="false">['http://www.efficiencyvermont.com/docs/about_efficiency_vermont/initiatives/2009 Usage and Savings.xlsx']SavingsFINAL!B238</f>
        <v>-214.1499</v>
      </c>
      <c r="K240" s="30" t="n">
        <f aca="false">['http://www.efficiencyvermont.com/docs/about_efficiency_vermont/initiatives/2009 Usage and Savings.xlsx']SavingsFINAL!C238</f>
        <v>596.373</v>
      </c>
    </row>
    <row collapsed="false" customFormat="false" customHeight="false" hidden="false" ht="12.75" outlineLevel="0" r="241">
      <c r="A241" s="28" t="s">
        <v>252</v>
      </c>
      <c r="B241" s="29" t="n">
        <v>7591322</v>
      </c>
      <c r="C241" s="29" t="n">
        <v>18160830</v>
      </c>
      <c r="D241" s="29" t="n">
        <f aca="false">['http://www.efficiencyvermont.com/docs/about_efficiency_vermont/initiatives/2009 Usage and Savings.xlsx']SavingsFINAL!D239</f>
        <v>54561.5</v>
      </c>
      <c r="E241" s="29" t="n">
        <f aca="false">['http://www.efficiencyvermont.com/docs/about_efficiency_vermont/initiatives/2009 Usage and Savings.xlsx']SavingsFINAL!E239</f>
        <v>165935</v>
      </c>
      <c r="F241" s="30" t="n">
        <f aca="false">['http://www.efficiencyvermont.com/docs/about_efficiency_vermont/initiatives/2009 Usage and Savings.xlsx']PremiseFINAL!C241</f>
        <v>2621</v>
      </c>
      <c r="G241" s="30" t="n">
        <f aca="false">C241/F241</f>
        <v>6928.96985883251</v>
      </c>
      <c r="H241" s="30" t="n">
        <f aca="false">E241/F241</f>
        <v>63.3098054177795</v>
      </c>
      <c r="I241" s="31" t="n">
        <f aca="false">H241/G241</f>
        <v>0.00913697226393287</v>
      </c>
      <c r="J241" s="32" t="n">
        <f aca="false">['http://www.efficiencyvermont.com/docs/about_efficiency_vermont/initiatives/2009 Usage and Savings.xlsx']SavingsFINAL!B239</f>
        <v>-47.5786</v>
      </c>
      <c r="K241" s="30" t="n">
        <f aca="false">['http://www.efficiencyvermont.com/docs/about_efficiency_vermont/initiatives/2009 Usage and Savings.xlsx']SavingsFINAL!C239</f>
        <v>394.166</v>
      </c>
    </row>
    <row collapsed="false" customFormat="false" customHeight="false" hidden="false" ht="12.75" outlineLevel="0" r="242">
      <c r="A242" s="28" t="s">
        <v>253</v>
      </c>
      <c r="B242" s="29" t="n">
        <v>140536</v>
      </c>
      <c r="C242" s="29" t="n">
        <v>1514001</v>
      </c>
      <c r="D242" s="29" t="n">
        <f aca="false">['http://www.efficiencyvermont.com/docs/about_efficiency_vermont/initiatives/2009 Usage and Savings.xlsx']SavingsFINAL!D240</f>
        <v>0</v>
      </c>
      <c r="E242" s="29" t="n">
        <f aca="false">['http://www.efficiencyvermont.com/docs/about_efficiency_vermont/initiatives/2009 Usage and Savings.xlsx']SavingsFINAL!E240</f>
        <v>2239.7</v>
      </c>
      <c r="F242" s="30" t="n">
        <f aca="false">['http://www.efficiencyvermont.com/docs/about_efficiency_vermont/initiatives/2009 Usage and Savings.xlsx']PremiseFINAL!C242</f>
        <v>294</v>
      </c>
      <c r="G242" s="30" t="n">
        <f aca="false">C242/F242</f>
        <v>5149.66326530612</v>
      </c>
      <c r="H242" s="30" t="n">
        <f aca="false">E242/F242</f>
        <v>7.61802721088435</v>
      </c>
      <c r="I242" s="31" t="n">
        <f aca="false">H242/G242</f>
        <v>0.00147932531088156</v>
      </c>
      <c r="J242" s="32" t="n">
        <f aca="false">['http://www.efficiencyvermont.com/docs/about_efficiency_vermont/initiatives/2009 Usage and Savings.xlsx']SavingsFINAL!B240</f>
        <v>0</v>
      </c>
      <c r="K242" s="30" t="n">
        <f aca="false">['http://www.efficiencyvermont.com/docs/about_efficiency_vermont/initiatives/2009 Usage and Savings.xlsx']SavingsFINAL!C240</f>
        <v>0.345</v>
      </c>
    </row>
    <row collapsed="false" customFormat="false" customHeight="false" hidden="false" ht="12.75" outlineLevel="0" r="243">
      <c r="A243" s="28" t="s">
        <v>254</v>
      </c>
      <c r="B243" s="29" t="n">
        <v>16080438</v>
      </c>
      <c r="C243" s="29" t="n">
        <v>11432008</v>
      </c>
      <c r="D243" s="29" t="n">
        <f aca="false">['http://www.efficiencyvermont.com/docs/about_efficiency_vermont/initiatives/2009 Usage and Savings.xlsx']SavingsFINAL!D241</f>
        <v>145933.7</v>
      </c>
      <c r="E243" s="29" t="n">
        <f aca="false">['http://www.efficiencyvermont.com/docs/about_efficiency_vermont/initiatives/2009 Usage and Savings.xlsx']SavingsFINAL!E241</f>
        <v>264779.6</v>
      </c>
      <c r="F243" s="30" t="n">
        <f aca="false">['http://www.efficiencyvermont.com/docs/about_efficiency_vermont/initiatives/2009 Usage and Savings.xlsx']PremiseFINAL!C243</f>
        <v>1672</v>
      </c>
      <c r="G243" s="30" t="n">
        <f aca="false">C243/F243</f>
        <v>6837.32535885167</v>
      </c>
      <c r="H243" s="30" t="n">
        <f aca="false">E243/F243</f>
        <v>158.361004784689</v>
      </c>
      <c r="I243" s="31" t="n">
        <f aca="false">H243/G243</f>
        <v>0.0231612504120011</v>
      </c>
      <c r="J243" s="32" t="n">
        <f aca="false">['http://www.efficiencyvermont.com/docs/about_efficiency_vermont/initiatives/2009 Usage and Savings.xlsx']SavingsFINAL!B241</f>
        <v>2289.6307</v>
      </c>
      <c r="K243" s="30" t="n">
        <f aca="false">['http://www.efficiencyvermont.com/docs/about_efficiency_vermont/initiatives/2009 Usage and Savings.xlsx']SavingsFINAL!C241</f>
        <v>8.751</v>
      </c>
    </row>
    <row collapsed="false" customFormat="false" customHeight="false" hidden="false" ht="12.75" outlineLevel="0" r="244">
      <c r="A244" s="28" t="s">
        <v>255</v>
      </c>
      <c r="B244" s="29" t="n">
        <v>1295826</v>
      </c>
      <c r="C244" s="29" t="n">
        <v>12242231</v>
      </c>
      <c r="D244" s="29" t="n">
        <f aca="false">['http://www.efficiencyvermont.com/docs/about_efficiency_vermont/initiatives/2009 Usage and Savings.xlsx']SavingsFINAL!D242</f>
        <v>37772.4</v>
      </c>
      <c r="E244" s="29" t="n">
        <f aca="false">['http://www.efficiencyvermont.com/docs/about_efficiency_vermont/initiatives/2009 Usage and Savings.xlsx']SavingsFINAL!E242</f>
        <v>6175.6</v>
      </c>
      <c r="F244" s="30" t="n">
        <f aca="false">['http://www.efficiencyvermont.com/docs/about_efficiency_vermont/initiatives/2009 Usage and Savings.xlsx']PremiseFINAL!C244</f>
        <v>1311</v>
      </c>
      <c r="G244" s="30" t="n">
        <f aca="false">C244/F244</f>
        <v>9338.08619374523</v>
      </c>
      <c r="H244" s="30" t="n">
        <f aca="false">E244/F244</f>
        <v>4.71060259344012</v>
      </c>
      <c r="I244" s="31" t="n">
        <f aca="false">H244/G244</f>
        <v>0.00050445053683434</v>
      </c>
      <c r="J244" s="32" t="n">
        <f aca="false">['http://www.efficiencyvermont.com/docs/about_efficiency_vermont/initiatives/2009 Usage and Savings.xlsx']SavingsFINAL!B242</f>
        <v>-25.9406</v>
      </c>
      <c r="K244" s="30" t="n">
        <f aca="false">['http://www.efficiencyvermont.com/docs/about_efficiency_vermont/initiatives/2009 Usage and Savings.xlsx']SavingsFINAL!C242</f>
        <v>0.69</v>
      </c>
    </row>
    <row collapsed="false" customFormat="false" customHeight="false" hidden="false" ht="12.75" outlineLevel="0" r="245">
      <c r="A245" s="28" t="s">
        <v>256</v>
      </c>
      <c r="B245" s="29" t="n">
        <v>25817970</v>
      </c>
      <c r="C245" s="29" t="n">
        <v>16339856</v>
      </c>
      <c r="D245" s="29" t="n">
        <f aca="false">['http://www.efficiencyvermont.com/docs/about_efficiency_vermont/initiatives/2009 Usage and Savings.xlsx']SavingsFINAL!D243</f>
        <v>757104.6</v>
      </c>
      <c r="E245" s="29" t="n">
        <f aca="false">['http://www.efficiencyvermont.com/docs/about_efficiency_vermont/initiatives/2009 Usage and Savings.xlsx']SavingsFINAL!E243</f>
        <v>462320.8</v>
      </c>
      <c r="F245" s="30" t="n">
        <f aca="false">['http://www.efficiencyvermont.com/docs/about_efficiency_vermont/initiatives/2009 Usage and Savings.xlsx']PremiseFINAL!C245</f>
        <v>2994</v>
      </c>
      <c r="G245" s="30" t="n">
        <f aca="false">C245/F245</f>
        <v>5457.53373413494</v>
      </c>
      <c r="H245" s="30" t="n">
        <f aca="false">E245/F245</f>
        <v>154.415764863059</v>
      </c>
      <c r="I245" s="31" t="n">
        <f aca="false">H245/G245</f>
        <v>0.0282940559574087</v>
      </c>
      <c r="J245" s="32" t="n">
        <f aca="false">['http://www.efficiencyvermont.com/docs/about_efficiency_vermont/initiatives/2009 Usage and Savings.xlsx']SavingsFINAL!B243</f>
        <v>274.2031</v>
      </c>
      <c r="K245" s="30" t="n">
        <f aca="false">['http://www.efficiencyvermont.com/docs/about_efficiency_vermont/initiatives/2009 Usage and Savings.xlsx']SavingsFINAL!C243</f>
        <v>10.283</v>
      </c>
    </row>
    <row collapsed="false" customFormat="false" customHeight="false" hidden="false" ht="12.75" outlineLevel="0" r="246">
      <c r="A246" s="28" t="s">
        <v>257</v>
      </c>
      <c r="B246" s="29" t="n">
        <v>1079758</v>
      </c>
      <c r="C246" s="29" t="n">
        <v>4783197</v>
      </c>
      <c r="D246" s="29" t="n">
        <f aca="false">['http://www.efficiencyvermont.com/docs/about_efficiency_vermont/initiatives/2009 Usage and Savings.xlsx']SavingsFINAL!D244</f>
        <v>0</v>
      </c>
      <c r="E246" s="29" t="n">
        <f aca="false">['http://www.efficiencyvermont.com/docs/about_efficiency_vermont/initiatives/2009 Usage and Savings.xlsx']SavingsFINAL!E244</f>
        <v>79831.6</v>
      </c>
      <c r="F246" s="30" t="n">
        <f aca="false">['http://www.efficiencyvermont.com/docs/about_efficiency_vermont/initiatives/2009 Usage and Savings.xlsx']PremiseFINAL!C246</f>
        <v>720</v>
      </c>
      <c r="G246" s="30" t="n">
        <f aca="false">C246/F246</f>
        <v>6643.32916666667</v>
      </c>
      <c r="H246" s="30" t="n">
        <f aca="false">E246/F246</f>
        <v>110.877222222222</v>
      </c>
      <c r="I246" s="31" t="n">
        <f aca="false">H246/G246</f>
        <v>0.0166900087953726</v>
      </c>
      <c r="J246" s="32" t="n">
        <f aca="false">['http://www.efficiencyvermont.com/docs/about_efficiency_vermont/initiatives/2009 Usage and Savings.xlsx']SavingsFINAL!B244</f>
        <v>0</v>
      </c>
      <c r="K246" s="30" t="n">
        <f aca="false">['http://www.efficiencyvermont.com/docs/about_efficiency_vermont/initiatives/2009 Usage and Savings.xlsx']SavingsFINAL!C244</f>
        <v>32.7</v>
      </c>
    </row>
    <row collapsed="false" customFormat="false" customHeight="false" hidden="false" ht="12.75" outlineLevel="0" r="247">
      <c r="A247" s="28" t="s">
        <v>258</v>
      </c>
      <c r="B247" s="29" t="n">
        <v>363373</v>
      </c>
      <c r="C247" s="29" t="n">
        <v>2321814</v>
      </c>
      <c r="D247" s="29" t="n">
        <f aca="false">['http://www.efficiencyvermont.com/docs/about_efficiency_vermont/initiatives/2009 Usage and Savings.xlsx']SavingsFINAL!D245</f>
        <v>23158</v>
      </c>
      <c r="E247" s="29" t="n">
        <f aca="false">['http://www.efficiencyvermont.com/docs/about_efficiency_vermont/initiatives/2009 Usage and Savings.xlsx']SavingsFINAL!E245</f>
        <v>20125.9</v>
      </c>
      <c r="F247" s="30" t="n">
        <f aca="false">['http://www.efficiencyvermont.com/docs/about_efficiency_vermont/initiatives/2009 Usage and Savings.xlsx']PremiseFINAL!C247</f>
        <v>370</v>
      </c>
      <c r="G247" s="30" t="n">
        <f aca="false">C247/F247</f>
        <v>6275.17297297297</v>
      </c>
      <c r="H247" s="30" t="n">
        <f aca="false">E247/F247</f>
        <v>54.3943243243243</v>
      </c>
      <c r="I247" s="31" t="n">
        <f aca="false">H247/G247</f>
        <v>0.00866817927706526</v>
      </c>
      <c r="J247" s="32" t="n">
        <f aca="false">['http://www.efficiencyvermont.com/docs/about_efficiency_vermont/initiatives/2009 Usage and Savings.xlsx']SavingsFINAL!B245</f>
        <v>-25.671</v>
      </c>
      <c r="K247" s="30" t="n">
        <f aca="false">['http://www.efficiencyvermont.com/docs/about_efficiency_vermont/initiatives/2009 Usage and Savings.xlsx']SavingsFINAL!C245</f>
        <v>31.65</v>
      </c>
    </row>
    <row collapsed="false" customFormat="false" customHeight="false" hidden="false" ht="12.75" outlineLevel="0" r="248">
      <c r="A248" s="28" t="s">
        <v>259</v>
      </c>
      <c r="B248" s="29" t="n">
        <v>463054</v>
      </c>
      <c r="C248" s="29" t="n">
        <v>930037</v>
      </c>
      <c r="D248" s="29" t="n">
        <f aca="false">['http://www.efficiencyvermont.com/docs/about_efficiency_vermont/initiatives/2009 Usage and Savings.xlsx']SavingsFINAL!D246</f>
        <v>30144.1</v>
      </c>
      <c r="E248" s="29" t="n">
        <f aca="false">['http://www.efficiencyvermont.com/docs/about_efficiency_vermont/initiatives/2009 Usage and Savings.xlsx']SavingsFINAL!E246</f>
        <v>9231</v>
      </c>
      <c r="F248" s="30" t="n">
        <f aca="false">['http://www.efficiencyvermont.com/docs/about_efficiency_vermont/initiatives/2009 Usage and Savings.xlsx']PremiseFINAL!C248</f>
        <v>213</v>
      </c>
      <c r="G248" s="30" t="n">
        <f aca="false">C248/F248</f>
        <v>4366.37089201878</v>
      </c>
      <c r="H248" s="30" t="n">
        <f aca="false">E248/F248</f>
        <v>43.3380281690141</v>
      </c>
      <c r="I248" s="31" t="n">
        <f aca="false">H248/G248</f>
        <v>0.00992541156964723</v>
      </c>
      <c r="J248" s="32" t="n">
        <f aca="false">['http://www.efficiencyvermont.com/docs/about_efficiency_vermont/initiatives/2009 Usage and Savings.xlsx']SavingsFINAL!B246</f>
        <v>-29.5904</v>
      </c>
      <c r="K248" s="30" t="n">
        <f aca="false">['http://www.efficiencyvermont.com/docs/about_efficiency_vermont/initiatives/2009 Usage and Savings.xlsx']SavingsFINAL!C246</f>
        <v>1.725</v>
      </c>
    </row>
    <row collapsed="false" customFormat="false" customHeight="false" hidden="false" ht="12.75" outlineLevel="0" r="249">
      <c r="A249" s="28" t="s">
        <v>260</v>
      </c>
      <c r="B249" s="29" t="n">
        <v>15436027</v>
      </c>
      <c r="C249" s="29" t="n">
        <v>13305341</v>
      </c>
      <c r="D249" s="29" t="n">
        <f aca="false">['http://www.efficiencyvermont.com/docs/about_efficiency_vermont/initiatives/2009 Usage and Savings.xlsx']SavingsFINAL!D247</f>
        <v>66307.7</v>
      </c>
      <c r="E249" s="29" t="n">
        <f aca="false">['http://www.efficiencyvermont.com/docs/about_efficiency_vermont/initiatives/2009 Usage and Savings.xlsx']SavingsFINAL!E247</f>
        <v>117649.6</v>
      </c>
      <c r="F249" s="30" t="n">
        <f aca="false">['http://www.efficiencyvermont.com/docs/about_efficiency_vermont/initiatives/2009 Usage and Savings.xlsx']PremiseFINAL!C249</f>
        <v>1867</v>
      </c>
      <c r="G249" s="30" t="n">
        <f aca="false">C249/F249</f>
        <v>7126.58864488484</v>
      </c>
      <c r="H249" s="30" t="n">
        <f aca="false">E249/F249</f>
        <v>63.0153186930905</v>
      </c>
      <c r="I249" s="31" t="n">
        <f aca="false">H249/G249</f>
        <v>0.00884228371148098</v>
      </c>
      <c r="J249" s="32" t="n">
        <f aca="false">['http://www.efficiencyvermont.com/docs/about_efficiency_vermont/initiatives/2009 Usage and Savings.xlsx']SavingsFINAL!B247</f>
        <v>5.8586</v>
      </c>
      <c r="K249" s="30" t="n">
        <f aca="false">['http://www.efficiencyvermont.com/docs/about_efficiency_vermont/initiatives/2009 Usage and Savings.xlsx']SavingsFINAL!C247</f>
        <v>206.78</v>
      </c>
    </row>
    <row collapsed="false" customFormat="false" customHeight="false" hidden="false" ht="13.5" outlineLevel="0" r="250">
      <c r="A250" s="28" t="s">
        <v>261</v>
      </c>
      <c r="B250" s="29" t="n">
        <v>452670</v>
      </c>
      <c r="C250" s="29" t="n">
        <v>3080749</v>
      </c>
      <c r="D250" s="29" t="n">
        <f aca="false">['http://www.efficiencyvermont.com/docs/about_efficiency_vermont/initiatives/2009 Usage and Savings.xlsx']SavingsFINAL!D248</f>
        <v>4044.4</v>
      </c>
      <c r="E250" s="29" t="n">
        <f aca="false">['http://www.efficiencyvermont.com/docs/about_efficiency_vermont/initiatives/2009 Usage and Savings.xlsx']SavingsFINAL!E248</f>
        <v>45705.9</v>
      </c>
      <c r="F250" s="30" t="n">
        <f aca="false">['http://www.efficiencyvermont.com/docs/about_efficiency_vermont/initiatives/2009 Usage and Savings.xlsx']PremiseFINAL!C250</f>
        <v>471</v>
      </c>
      <c r="G250" s="30" t="n">
        <f aca="false">C250/F250</f>
        <v>6540.86836518047</v>
      </c>
      <c r="H250" s="30" t="n">
        <f aca="false">E250/F250</f>
        <v>97.040127388535</v>
      </c>
      <c r="I250" s="31" t="n">
        <f aca="false">H250/G250</f>
        <v>0.0148359700838984</v>
      </c>
      <c r="J250" s="30" t="n">
        <f aca="false">['http://www.efficiencyvermont.com/docs/about_efficiency_vermont/initiatives/2009 Usage and Savings.xlsx']SavingsFINAL!B248</f>
        <v>-2.856</v>
      </c>
      <c r="K250" s="30" t="n">
        <f aca="false">['http://www.efficiencyvermont.com/docs/about_efficiency_vermont/initiatives/2009 Usage and Savings.xlsx']SavingsFINAL!C248</f>
        <v>200.9855</v>
      </c>
    </row>
    <row collapsed="false" customFormat="false" customHeight="false" hidden="false" ht="12.75" outlineLevel="0" r="251">
      <c r="B251" s="18"/>
      <c r="C251" s="18"/>
    </row>
  </sheetData>
  <mergeCells count="4">
    <mergeCell ref="B1:C1"/>
    <mergeCell ref="D1:E1"/>
    <mergeCell ref="F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2.75"/>
  <cols>
    <col collapsed="false" hidden="false" max="1" min="1" style="38" width="21.5714285714286"/>
    <col collapsed="false" hidden="false" max="2" min="2" style="38" width="14.280612244898"/>
    <col collapsed="false" hidden="false" max="3" min="3" style="38" width="14.1479591836735"/>
    <col collapsed="false" hidden="false" max="4" min="4" style="38" width="13.4285714285714"/>
    <col collapsed="false" hidden="false" max="5" min="5" style="38" width="12.1377551020408"/>
    <col collapsed="false" hidden="false" max="6" min="6" style="38" width="11.8622448979592"/>
    <col collapsed="false" hidden="false" max="7" min="7" style="38" width="15.5714285714286"/>
    <col collapsed="false" hidden="false" max="8" min="8" style="38" width="13.5714285714286"/>
    <col collapsed="false" hidden="false" max="9" min="9" style="38" width="12.8622448979592"/>
    <col collapsed="false" hidden="false" max="10" min="10" style="38" width="14.280612244898"/>
    <col collapsed="false" hidden="false" max="11" min="11" style="38" width="11.9948979591837"/>
    <col collapsed="false" hidden="false" max="12" min="12" style="38" width="11.8622448979592"/>
    <col collapsed="false" hidden="false" max="13" min="13" style="38" width="10.9948979591837"/>
    <col collapsed="false" hidden="false" max="1025" min="14" style="38" width="9.14285714285714"/>
  </cols>
  <sheetData>
    <row collapsed="false" customFormat="false" customHeight="false" hidden="false" ht="13.5" outlineLevel="0" r="1">
      <c r="A1" s="23"/>
      <c r="B1" s="3" t="s">
        <v>275</v>
      </c>
      <c r="C1" s="3"/>
      <c r="D1" s="4" t="s">
        <v>276</v>
      </c>
      <c r="E1" s="4"/>
      <c r="F1" s="24" t="s">
        <v>277</v>
      </c>
      <c r="G1" s="24"/>
      <c r="H1" s="24"/>
      <c r="I1" s="24"/>
      <c r="J1" s="4" t="s">
        <v>278</v>
      </c>
      <c r="K1" s="4"/>
    </row>
    <row collapsed="false" customFormat="false" customHeight="true" hidden="false" ht="53.25" outlineLevel="0" r="2">
      <c r="A2" s="25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1" t="s">
        <v>10</v>
      </c>
      <c r="I2" s="12" t="s">
        <v>11</v>
      </c>
      <c r="J2" s="26" t="s">
        <v>272</v>
      </c>
      <c r="K2" s="27" t="s">
        <v>273</v>
      </c>
    </row>
    <row collapsed="false" customFormat="false" customHeight="false" hidden="false" ht="12.75" outlineLevel="0" r="3">
      <c r="A3" s="28" t="s">
        <v>12</v>
      </c>
      <c r="B3" s="29" t="n">
        <v>3127784</v>
      </c>
      <c r="C3" s="29" t="n">
        <v>3800916</v>
      </c>
      <c r="D3" s="29" t="n">
        <v>25256.6</v>
      </c>
      <c r="E3" s="29" t="n">
        <v>105988.7</v>
      </c>
      <c r="F3" s="30" t="n">
        <v>475</v>
      </c>
      <c r="G3" s="39" t="n">
        <f aca="false">C3/F3</f>
        <v>8001.92842105263</v>
      </c>
      <c r="H3" s="39" t="n">
        <f aca="false">E3/F3</f>
        <v>223.134105263158</v>
      </c>
      <c r="I3" s="40" t="n">
        <f aca="false">H3/G3</f>
        <v>0.0278850413952847</v>
      </c>
      <c r="J3" s="32" t="n">
        <v>-4.0775</v>
      </c>
      <c r="K3" s="30" t="n">
        <v>101.272</v>
      </c>
    </row>
    <row collapsed="false" customFormat="false" customHeight="false" hidden="false" ht="12.75" outlineLevel="0" r="4">
      <c r="A4" s="28" t="s">
        <v>279</v>
      </c>
      <c r="B4" s="33" t="n">
        <v>550939</v>
      </c>
      <c r="C4" s="33" t="n">
        <v>2829254</v>
      </c>
      <c r="D4" s="29" t="n">
        <v>12432.2</v>
      </c>
      <c r="E4" s="29" t="n">
        <v>22359.9</v>
      </c>
      <c r="F4" s="30" t="n">
        <v>481</v>
      </c>
      <c r="G4" s="30" t="n">
        <f aca="false">C4/F4</f>
        <v>5882.02494802495</v>
      </c>
      <c r="H4" s="30" t="n">
        <f aca="false">E4/F4</f>
        <v>46.4862785862786</v>
      </c>
      <c r="I4" s="31" t="n">
        <f aca="false">H4/G4</f>
        <v>0.00790310802776987</v>
      </c>
      <c r="J4" s="32" t="n">
        <v>-11.8759</v>
      </c>
      <c r="K4" s="30" t="n">
        <v>1.517</v>
      </c>
    </row>
    <row collapsed="false" customFormat="false" customHeight="false" hidden="false" ht="12.75" outlineLevel="0" r="5">
      <c r="A5" s="28" t="s">
        <v>14</v>
      </c>
      <c r="B5" s="29" t="n">
        <v>3830196</v>
      </c>
      <c r="C5" s="29" t="n">
        <v>8055942</v>
      </c>
      <c r="D5" s="29" t="n">
        <v>55156.5</v>
      </c>
      <c r="E5" s="29" t="n">
        <v>121923</v>
      </c>
      <c r="F5" s="30" t="n">
        <v>1313</v>
      </c>
      <c r="G5" s="30" t="n">
        <f aca="false">C5/F5</f>
        <v>6135.523229246</v>
      </c>
      <c r="H5" s="30" t="n">
        <f aca="false">E5/F5</f>
        <v>92.8583396801219</v>
      </c>
      <c r="I5" s="31" t="n">
        <f aca="false">H5/G5</f>
        <v>0.0151345429249615</v>
      </c>
      <c r="J5" s="32" t="n">
        <v>94.376</v>
      </c>
      <c r="K5" s="30" t="n">
        <v>170.5877</v>
      </c>
    </row>
    <row collapsed="false" customFormat="false" customHeight="false" hidden="false" ht="12.75" outlineLevel="0" r="6">
      <c r="A6" s="28" t="s">
        <v>15</v>
      </c>
      <c r="B6" s="29" t="n">
        <v>24930</v>
      </c>
      <c r="C6" s="29" t="n">
        <v>1651869</v>
      </c>
      <c r="D6" s="29" t="n">
        <v>0</v>
      </c>
      <c r="E6" s="29" t="n">
        <v>14938.4</v>
      </c>
      <c r="F6" s="30" t="n">
        <v>276</v>
      </c>
      <c r="G6" s="30" t="n">
        <f aca="false">C6/F6</f>
        <v>5985.03260869565</v>
      </c>
      <c r="H6" s="30" t="n">
        <f aca="false">E6/F6</f>
        <v>54.1246376811594</v>
      </c>
      <c r="I6" s="31" t="n">
        <f aca="false">H6/G6</f>
        <v>0.00904333212863732</v>
      </c>
      <c r="J6" s="32" t="n">
        <v>0</v>
      </c>
      <c r="K6" s="30" t="n">
        <v>92.965</v>
      </c>
    </row>
    <row collapsed="false" customFormat="false" customHeight="false" hidden="false" ht="12.75" outlineLevel="0" r="7">
      <c r="A7" s="28" t="s">
        <v>16</v>
      </c>
      <c r="B7" s="29" t="n">
        <v>16707377</v>
      </c>
      <c r="C7" s="29" t="n">
        <v>10111021</v>
      </c>
      <c r="D7" s="29" t="n">
        <v>100178.9</v>
      </c>
      <c r="E7" s="29" t="n">
        <v>306007.9</v>
      </c>
      <c r="F7" s="30" t="n">
        <v>1442</v>
      </c>
      <c r="G7" s="30" t="n">
        <f aca="false">C7/F7</f>
        <v>7011.80374479889</v>
      </c>
      <c r="H7" s="30" t="n">
        <f aca="false">E7/F7</f>
        <v>212.210748959778</v>
      </c>
      <c r="I7" s="31" t="n">
        <f aca="false">H7/G7</f>
        <v>0.0302647873048627</v>
      </c>
      <c r="J7" s="32" t="n">
        <v>125.3449</v>
      </c>
      <c r="K7" s="30" t="n">
        <v>321.077</v>
      </c>
    </row>
    <row collapsed="false" customFormat="false" customHeight="false" hidden="false" ht="12.75" outlineLevel="0" r="8">
      <c r="A8" s="28" t="s">
        <v>17</v>
      </c>
      <c r="B8" s="29" t="n">
        <v>66343</v>
      </c>
      <c r="C8" s="29" t="n">
        <v>519425</v>
      </c>
      <c r="D8" s="29" t="n">
        <v>0</v>
      </c>
      <c r="E8" s="29" t="n">
        <v>2109.4</v>
      </c>
      <c r="F8" s="30" t="n">
        <v>96</v>
      </c>
      <c r="G8" s="30" t="n">
        <f aca="false">C8/F8</f>
        <v>5410.67708333333</v>
      </c>
      <c r="H8" s="30" t="n">
        <f aca="false">E8/F8</f>
        <v>21.9729166666667</v>
      </c>
      <c r="I8" s="31" t="n">
        <f aca="false">H8/G8</f>
        <v>0.00406102902247678</v>
      </c>
      <c r="J8" s="32" t="n">
        <v>0</v>
      </c>
      <c r="K8" s="30" t="n">
        <v>0</v>
      </c>
    </row>
    <row collapsed="false" customFormat="false" customHeight="false" hidden="false" ht="12.75" outlineLevel="0" r="9">
      <c r="A9" s="28" t="s">
        <v>18</v>
      </c>
      <c r="B9" s="29" t="n">
        <v>23520</v>
      </c>
      <c r="C9" s="29" t="n">
        <v>81616</v>
      </c>
      <c r="D9" s="29" t="n">
        <v>0</v>
      </c>
      <c r="E9" s="29" t="n">
        <v>187.5</v>
      </c>
      <c r="F9" s="30" t="n">
        <v>49</v>
      </c>
      <c r="G9" s="30" t="n">
        <f aca="false">C9/F9</f>
        <v>1665.63265306122</v>
      </c>
      <c r="H9" s="30" t="n">
        <f aca="false">E9/F9</f>
        <v>3.8265306122449</v>
      </c>
      <c r="I9" s="31" t="n">
        <f aca="false">H9/G9</f>
        <v>0.00229734365810625</v>
      </c>
      <c r="J9" s="32" t="n">
        <v>0</v>
      </c>
      <c r="K9" s="30" t="n">
        <v>19.17</v>
      </c>
    </row>
    <row collapsed="false" customFormat="false" customHeight="false" hidden="false" ht="12.75" outlineLevel="0" r="10">
      <c r="A10" s="28" t="s">
        <v>19</v>
      </c>
      <c r="B10" s="29" t="n">
        <v>607333</v>
      </c>
      <c r="C10" s="29" t="n">
        <v>2979296</v>
      </c>
      <c r="D10" s="29" t="n">
        <v>5358.9</v>
      </c>
      <c r="E10" s="29" t="n">
        <v>74338.4</v>
      </c>
      <c r="F10" s="30" t="n">
        <v>391</v>
      </c>
      <c r="G10" s="30" t="n">
        <f aca="false">C10/F10</f>
        <v>7619.68286445013</v>
      </c>
      <c r="H10" s="30" t="n">
        <f aca="false">E10/F10</f>
        <v>190.12378516624</v>
      </c>
      <c r="I10" s="31" t="n">
        <f aca="false">H10/G10</f>
        <v>0.0249516664339495</v>
      </c>
      <c r="J10" s="32" t="n">
        <v>9.9045</v>
      </c>
      <c r="K10" s="30" t="n">
        <v>45.445</v>
      </c>
    </row>
    <row collapsed="false" customFormat="false" customHeight="false" hidden="false" ht="12.75" outlineLevel="0" r="11">
      <c r="A11" s="28" t="s">
        <v>20</v>
      </c>
      <c r="B11" s="29" t="n">
        <v>5878</v>
      </c>
      <c r="C11" s="29" t="n">
        <v>224068</v>
      </c>
      <c r="D11" s="29" t="n">
        <v>0</v>
      </c>
      <c r="E11" s="29" t="n">
        <v>1128.2</v>
      </c>
      <c r="F11" s="30" t="n">
        <v>33</v>
      </c>
      <c r="G11" s="30" t="n">
        <f aca="false">C11/F11</f>
        <v>6789.93939393939</v>
      </c>
      <c r="H11" s="30" t="n">
        <f aca="false">E11/F11</f>
        <v>34.1878787878788</v>
      </c>
      <c r="I11" s="31" t="n">
        <f aca="false">H11/G11</f>
        <v>0.00503507863684239</v>
      </c>
      <c r="J11" s="32" t="n">
        <v>0</v>
      </c>
      <c r="K11" s="30" t="n">
        <v>3.843</v>
      </c>
    </row>
    <row collapsed="false" customFormat="false" customHeight="false" hidden="false" ht="12.75" outlineLevel="0" r="12">
      <c r="A12" s="28" t="s">
        <v>21</v>
      </c>
      <c r="B12" s="29" t="n">
        <v>1283400</v>
      </c>
      <c r="C12" s="29" t="n">
        <v>4271871</v>
      </c>
      <c r="D12" s="29" t="n">
        <v>616.5</v>
      </c>
      <c r="E12" s="29" t="n">
        <v>25284.9</v>
      </c>
      <c r="F12" s="30" t="n">
        <v>628</v>
      </c>
      <c r="G12" s="30" t="n">
        <f aca="false">C12/F12</f>
        <v>6802.3423566879</v>
      </c>
      <c r="H12" s="30" t="n">
        <f aca="false">E12/F12</f>
        <v>40.2625796178344</v>
      </c>
      <c r="I12" s="31" t="n">
        <f aca="false">H12/G12</f>
        <v>0.00591892873169625</v>
      </c>
      <c r="J12" s="32" t="n">
        <v>-0.315</v>
      </c>
      <c r="K12" s="30" t="n">
        <v>3.497</v>
      </c>
    </row>
    <row collapsed="false" customFormat="false" customHeight="false" hidden="false" ht="12.75" outlineLevel="0" r="13">
      <c r="A13" s="28" t="s">
        <v>22</v>
      </c>
      <c r="B13" s="29" t="n">
        <v>1735221</v>
      </c>
      <c r="C13" s="29" t="n">
        <v>5590302</v>
      </c>
      <c r="D13" s="29" t="n">
        <v>8032</v>
      </c>
      <c r="E13" s="29" t="n">
        <v>77807.7</v>
      </c>
      <c r="F13" s="30" t="n">
        <v>856</v>
      </c>
      <c r="G13" s="30" t="n">
        <f aca="false">C13/F13</f>
        <v>6530.72663551402</v>
      </c>
      <c r="H13" s="30" t="n">
        <f aca="false">E13/F13</f>
        <v>90.8968457943925</v>
      </c>
      <c r="I13" s="31" t="n">
        <f aca="false">H13/G13</f>
        <v>0.0139183357178199</v>
      </c>
      <c r="J13" s="32" t="n">
        <v>-5.6957</v>
      </c>
      <c r="K13" s="30" t="n">
        <v>7.5462</v>
      </c>
    </row>
    <row collapsed="false" customFormat="false" customHeight="false" hidden="false" ht="12.75" outlineLevel="0" r="14">
      <c r="A14" s="28" t="s">
        <v>23</v>
      </c>
      <c r="B14" s="29" t="n">
        <v>57399734</v>
      </c>
      <c r="C14" s="29" t="n">
        <v>54913037</v>
      </c>
      <c r="D14" s="29" t="n">
        <v>1966856.2</v>
      </c>
      <c r="E14" s="29" t="n">
        <v>1884554.7</v>
      </c>
      <c r="F14" s="30" t="n">
        <v>7829</v>
      </c>
      <c r="G14" s="30" t="n">
        <f aca="false">C14/F14</f>
        <v>7014.05505173075</v>
      </c>
      <c r="H14" s="30" t="n">
        <f aca="false">E14/F14</f>
        <v>240.714612338741</v>
      </c>
      <c r="I14" s="31" t="n">
        <f aca="false">H14/G14</f>
        <v>0.0343188940724586</v>
      </c>
      <c r="J14" s="32" t="n">
        <v>539.5761</v>
      </c>
      <c r="K14" s="30" t="n">
        <v>1137.1838</v>
      </c>
    </row>
    <row collapsed="false" customFormat="false" customHeight="false" hidden="false" ht="12.75" outlineLevel="0" r="15">
      <c r="A15" s="28" t="s">
        <v>24</v>
      </c>
      <c r="B15" s="29" t="n">
        <v>3778000</v>
      </c>
      <c r="C15" s="29" t="n">
        <v>6528196</v>
      </c>
      <c r="D15" s="29" t="n">
        <v>223062.4</v>
      </c>
      <c r="E15" s="29" t="n">
        <v>111026</v>
      </c>
      <c r="F15" s="30" t="n">
        <v>1243</v>
      </c>
      <c r="G15" s="30" t="n">
        <f aca="false">C15/F15</f>
        <v>5251.96781979083</v>
      </c>
      <c r="H15" s="30" t="n">
        <f aca="false">E15/F15</f>
        <v>89.3209975864843</v>
      </c>
      <c r="I15" s="31" t="n">
        <f aca="false">H15/G15</f>
        <v>0.0170071486824231</v>
      </c>
      <c r="J15" s="32" t="n">
        <v>-2.9436</v>
      </c>
      <c r="K15" s="30" t="n">
        <v>63.5934</v>
      </c>
    </row>
    <row collapsed="false" customFormat="false" customHeight="false" hidden="false" ht="12.75" outlineLevel="0" r="16">
      <c r="A16" s="28" t="s">
        <v>25</v>
      </c>
      <c r="B16" s="29" t="n">
        <v>68294</v>
      </c>
      <c r="C16" s="29" t="n">
        <v>1025310</v>
      </c>
      <c r="D16" s="29" t="n">
        <v>0</v>
      </c>
      <c r="E16" s="29" t="n">
        <v>22458.4</v>
      </c>
      <c r="F16" s="30" t="n">
        <v>181</v>
      </c>
      <c r="G16" s="30" t="n">
        <f aca="false">C16/F16</f>
        <v>5664.69613259669</v>
      </c>
      <c r="H16" s="30" t="n">
        <f aca="false">E16/F16</f>
        <v>124.07955801105</v>
      </c>
      <c r="I16" s="31" t="n">
        <f aca="false">H16/G16</f>
        <v>0.0219040095190723</v>
      </c>
      <c r="J16" s="32" t="n">
        <v>0</v>
      </c>
      <c r="K16" s="30" t="n">
        <v>0.051</v>
      </c>
    </row>
    <row collapsed="false" customFormat="false" customHeight="false" hidden="false" ht="12.75" outlineLevel="0" r="17">
      <c r="A17" s="28" t="s">
        <v>26</v>
      </c>
      <c r="B17" s="29" t="n">
        <v>102268710</v>
      </c>
      <c r="C17" s="29" t="n">
        <v>43360006</v>
      </c>
      <c r="D17" s="29" t="n">
        <v>2412206</v>
      </c>
      <c r="E17" s="29" t="n">
        <v>1679775.6</v>
      </c>
      <c r="F17" s="30" t="n">
        <v>6319</v>
      </c>
      <c r="G17" s="30" t="n">
        <f aca="false">C17/F17</f>
        <v>6861.84617819275</v>
      </c>
      <c r="H17" s="30" t="n">
        <f aca="false">E17/F17</f>
        <v>265.829340085457</v>
      </c>
      <c r="I17" s="31" t="n">
        <f aca="false">H17/G17</f>
        <v>0.038740206816392</v>
      </c>
      <c r="J17" s="32" t="n">
        <v>2324.5275</v>
      </c>
      <c r="K17" s="30" t="n">
        <v>-1.06100000000001</v>
      </c>
    </row>
    <row collapsed="false" customFormat="false" customHeight="false" hidden="false" ht="12.75" outlineLevel="0" r="18">
      <c r="A18" s="28" t="s">
        <v>27</v>
      </c>
      <c r="B18" s="29" t="n">
        <v>531438</v>
      </c>
      <c r="C18" s="29" t="n">
        <v>1535929</v>
      </c>
      <c r="D18" s="29" t="n">
        <v>0</v>
      </c>
      <c r="E18" s="29" t="n">
        <v>28816.2</v>
      </c>
      <c r="F18" s="30" t="n">
        <v>284</v>
      </c>
      <c r="G18" s="30" t="n">
        <f aca="false">C18/F18</f>
        <v>5408.20070422535</v>
      </c>
      <c r="H18" s="30" t="n">
        <f aca="false">E18/F18</f>
        <v>101.465492957746</v>
      </c>
      <c r="I18" s="31" t="n">
        <f aca="false">H18/G18</f>
        <v>0.0187614141018237</v>
      </c>
      <c r="J18" s="32" t="n">
        <v>0</v>
      </c>
      <c r="K18" s="30" t="n">
        <v>-2.808</v>
      </c>
    </row>
    <row collapsed="false" customFormat="false" customHeight="false" hidden="false" ht="12.75" outlineLevel="0" r="19">
      <c r="A19" s="28" t="s">
        <v>280</v>
      </c>
      <c r="B19" s="29" t="n">
        <v>3031462</v>
      </c>
      <c r="C19" s="29" t="n">
        <v>5005280</v>
      </c>
      <c r="D19" s="29" t="n">
        <v>2795.8</v>
      </c>
      <c r="E19" s="29" t="n">
        <v>30769.6</v>
      </c>
      <c r="F19" s="30" t="n">
        <v>592</v>
      </c>
      <c r="G19" s="30" t="n">
        <f aca="false">C19/F19</f>
        <v>8454.86486486487</v>
      </c>
      <c r="H19" s="30" t="n">
        <f aca="false">E19/F19</f>
        <v>51.9756756756757</v>
      </c>
      <c r="I19" s="31" t="n">
        <f aca="false">H19/G19</f>
        <v>0.00614742831569862</v>
      </c>
      <c r="J19" s="32" t="n">
        <v>0.345</v>
      </c>
      <c r="K19" s="30" t="n">
        <v>5.627</v>
      </c>
    </row>
    <row collapsed="false" customFormat="false" customHeight="false" hidden="false" ht="12.75" outlineLevel="0" r="20">
      <c r="A20" s="28" t="s">
        <v>29</v>
      </c>
      <c r="B20" s="29" t="n">
        <v>37726441</v>
      </c>
      <c r="C20" s="29" t="n">
        <v>7049193</v>
      </c>
      <c r="D20" s="29" t="n">
        <v>370596.3</v>
      </c>
      <c r="E20" s="29" t="n">
        <v>220456</v>
      </c>
      <c r="F20" s="30" t="n">
        <v>920</v>
      </c>
      <c r="G20" s="30" t="n">
        <f aca="false">C20/F20</f>
        <v>7662.16630434783</v>
      </c>
      <c r="H20" s="30" t="n">
        <f aca="false">E20/F20</f>
        <v>239.626086956522</v>
      </c>
      <c r="I20" s="31" t="n">
        <f aca="false">H20/G20</f>
        <v>0.0312739344773224</v>
      </c>
      <c r="J20" s="32" t="n">
        <v>615.522</v>
      </c>
      <c r="K20" s="30" t="n">
        <v>97.254</v>
      </c>
    </row>
    <row collapsed="false" customFormat="false" customHeight="false" hidden="false" ht="12.75" outlineLevel="0" r="21">
      <c r="A21" s="28" t="s">
        <v>31</v>
      </c>
      <c r="B21" s="29" t="n">
        <v>17592726</v>
      </c>
      <c r="C21" s="29" t="n">
        <v>6231506</v>
      </c>
      <c r="D21" s="29" t="n">
        <v>79914</v>
      </c>
      <c r="E21" s="29" t="n">
        <v>93555.2</v>
      </c>
      <c r="F21" s="30" t="n">
        <v>922</v>
      </c>
      <c r="G21" s="30" t="n">
        <f aca="false">C21/F21</f>
        <v>6758.68329718004</v>
      </c>
      <c r="H21" s="30" t="n">
        <f aca="false">E21/F21</f>
        <v>101.469848156182</v>
      </c>
      <c r="I21" s="31" t="n">
        <f aca="false">H21/G21</f>
        <v>0.0150132568274828</v>
      </c>
      <c r="J21" s="32" t="n">
        <v>-5.4543</v>
      </c>
      <c r="K21" s="30" t="n">
        <v>71.903</v>
      </c>
    </row>
    <row collapsed="false" customFormat="false" customHeight="false" hidden="false" ht="12.75" outlineLevel="0" r="22">
      <c r="A22" s="28" t="s">
        <v>32</v>
      </c>
      <c r="B22" s="29" t="n">
        <v>235528</v>
      </c>
      <c r="C22" s="29" t="n">
        <v>743744</v>
      </c>
      <c r="D22" s="29" t="n">
        <v>0</v>
      </c>
      <c r="E22" s="29" t="n">
        <v>3573.5</v>
      </c>
      <c r="F22" s="30" t="n">
        <v>139</v>
      </c>
      <c r="G22" s="30" t="n">
        <f aca="false">C22/F22</f>
        <v>5350.67625899281</v>
      </c>
      <c r="H22" s="30" t="n">
        <f aca="false">E22/F22</f>
        <v>25.7086330935252</v>
      </c>
      <c r="I22" s="31" t="n">
        <f aca="false">H22/G22</f>
        <v>0.00480474464331813</v>
      </c>
      <c r="J22" s="32" t="n">
        <v>0</v>
      </c>
      <c r="K22" s="30" t="n">
        <v>0.345</v>
      </c>
    </row>
    <row collapsed="false" customFormat="false" customHeight="false" hidden="false" ht="12.75" outlineLevel="0" r="23">
      <c r="A23" s="28" t="s">
        <v>33</v>
      </c>
      <c r="B23" s="29" t="n">
        <v>2736045</v>
      </c>
      <c r="C23" s="29" t="n">
        <v>3994839</v>
      </c>
      <c r="D23" s="29" t="n">
        <v>18.6</v>
      </c>
      <c r="E23" s="29" t="n">
        <v>9462.2</v>
      </c>
      <c r="F23" s="30" t="n">
        <v>565</v>
      </c>
      <c r="G23" s="30" t="n">
        <f aca="false">C23/F23</f>
        <v>7070.51150442478</v>
      </c>
      <c r="H23" s="30" t="n">
        <f aca="false">E23/F23</f>
        <v>16.7472566371681</v>
      </c>
      <c r="I23" s="31" t="n">
        <f aca="false">H23/G23</f>
        <v>0.0023686060940128</v>
      </c>
      <c r="J23" s="32" t="n">
        <v>0</v>
      </c>
      <c r="K23" s="30" t="n">
        <v>3.45</v>
      </c>
    </row>
    <row collapsed="false" customFormat="false" customHeight="false" hidden="false" ht="12.75" outlineLevel="0" r="24">
      <c r="A24" s="28" t="s">
        <v>34</v>
      </c>
      <c r="B24" s="29" t="n">
        <v>8993833</v>
      </c>
      <c r="C24" s="29" t="n">
        <v>7840484</v>
      </c>
      <c r="D24" s="29" t="n">
        <v>219659.5</v>
      </c>
      <c r="E24" s="29" t="n">
        <v>260629.8</v>
      </c>
      <c r="F24" s="30" t="n">
        <v>1198</v>
      </c>
      <c r="G24" s="30" t="n">
        <f aca="false">C24/F24</f>
        <v>6544.64440734558</v>
      </c>
      <c r="H24" s="30" t="n">
        <f aca="false">E24/F24</f>
        <v>217.55409015025</v>
      </c>
      <c r="I24" s="31" t="n">
        <f aca="false">H24/G24</f>
        <v>0.0332415447821844</v>
      </c>
      <c r="J24" s="32" t="n">
        <v>66.1116</v>
      </c>
      <c r="K24" s="30" t="n">
        <v>-48.556</v>
      </c>
    </row>
    <row collapsed="false" customFormat="false" customHeight="false" hidden="false" ht="12.75" outlineLevel="0" r="25">
      <c r="A25" s="28" t="s">
        <v>35</v>
      </c>
      <c r="B25" s="29" t="n">
        <v>447347</v>
      </c>
      <c r="C25" s="29" t="n">
        <v>1268224</v>
      </c>
      <c r="D25" s="29" t="n">
        <v>0</v>
      </c>
      <c r="E25" s="29" t="n">
        <v>36774.8</v>
      </c>
      <c r="F25" s="30" t="n">
        <v>203</v>
      </c>
      <c r="G25" s="30" t="n">
        <f aca="false">C25/F25</f>
        <v>6247.40886699507</v>
      </c>
      <c r="H25" s="30" t="n">
        <f aca="false">E25/F25</f>
        <v>181.156650246305</v>
      </c>
      <c r="I25" s="31" t="n">
        <f aca="false">H25/G25</f>
        <v>0.0289970856883327</v>
      </c>
      <c r="J25" s="32" t="n">
        <v>0</v>
      </c>
      <c r="K25" s="30" t="n">
        <v>-7.047</v>
      </c>
    </row>
    <row collapsed="false" customFormat="false" customHeight="false" hidden="false" ht="12.75" outlineLevel="0" r="26">
      <c r="A26" s="28" t="s">
        <v>36</v>
      </c>
      <c r="B26" s="29" t="n">
        <v>10750439</v>
      </c>
      <c r="C26" s="29" t="n">
        <v>15678445</v>
      </c>
      <c r="D26" s="29" t="n">
        <v>49769.8</v>
      </c>
      <c r="E26" s="29" t="n">
        <v>359701.7</v>
      </c>
      <c r="F26" s="30" t="n">
        <v>2255</v>
      </c>
      <c r="G26" s="30" t="n">
        <f aca="false">C26/F26</f>
        <v>6952.74722838138</v>
      </c>
      <c r="H26" s="30" t="n">
        <f aca="false">E26/F26</f>
        <v>159.512949002217</v>
      </c>
      <c r="I26" s="31" t="n">
        <f aca="false">H26/G26</f>
        <v>0.0229424346610904</v>
      </c>
      <c r="J26" s="32" t="n">
        <v>-32.7699</v>
      </c>
      <c r="K26" s="30" t="n">
        <v>100.2359</v>
      </c>
    </row>
    <row collapsed="false" customFormat="false" customHeight="false" hidden="false" ht="12.75" outlineLevel="0" r="27">
      <c r="A27" s="28" t="s">
        <v>37</v>
      </c>
      <c r="B27" s="29" t="n">
        <v>126148398</v>
      </c>
      <c r="C27" s="29" t="n">
        <v>39004380</v>
      </c>
      <c r="D27" s="29" t="n">
        <v>3194180.8</v>
      </c>
      <c r="E27" s="29" t="n">
        <v>1279044.5</v>
      </c>
      <c r="F27" s="30" t="n">
        <v>6175</v>
      </c>
      <c r="G27" s="30" t="n">
        <f aca="false">C27/F27</f>
        <v>6316.4987854251</v>
      </c>
      <c r="H27" s="30" t="n">
        <f aca="false">E27/F27</f>
        <v>207.132712550607</v>
      </c>
      <c r="I27" s="31" t="n">
        <f aca="false">H27/G27</f>
        <v>0.0327923299896063</v>
      </c>
      <c r="J27" s="32" t="n">
        <v>919.628</v>
      </c>
      <c r="K27" s="30" t="n">
        <v>625.438</v>
      </c>
    </row>
    <row collapsed="false" customFormat="false" customHeight="false" hidden="false" ht="12.75" outlineLevel="0" r="28">
      <c r="A28" s="28" t="s">
        <v>38</v>
      </c>
      <c r="B28" s="29" t="n">
        <v>3629790</v>
      </c>
      <c r="C28" s="29" t="n">
        <v>3917364</v>
      </c>
      <c r="D28" s="29" t="n">
        <v>6299.6</v>
      </c>
      <c r="E28" s="29" t="n">
        <v>52849.4</v>
      </c>
      <c r="F28" s="30" t="n">
        <v>563</v>
      </c>
      <c r="G28" s="30" t="n">
        <f aca="false">C28/F28</f>
        <v>6958.01776198934</v>
      </c>
      <c r="H28" s="30" t="n">
        <f aca="false">E28/F28</f>
        <v>93.8710479573712</v>
      </c>
      <c r="I28" s="31" t="n">
        <f aca="false">H28/G28</f>
        <v>0.0134910618466908</v>
      </c>
      <c r="J28" s="32" t="n">
        <v>0.345</v>
      </c>
      <c r="K28" s="30" t="n">
        <v>97.5364</v>
      </c>
    </row>
    <row collapsed="false" customFormat="false" customHeight="false" hidden="false" ht="12.75" outlineLevel="0" r="29">
      <c r="A29" s="28" t="s">
        <v>39</v>
      </c>
      <c r="B29" s="29" t="n">
        <v>1712394</v>
      </c>
      <c r="C29" s="29" t="n">
        <v>5701790</v>
      </c>
      <c r="D29" s="29" t="n">
        <v>14739.3</v>
      </c>
      <c r="E29" s="29" t="n">
        <v>75390.2</v>
      </c>
      <c r="F29" s="30" t="n">
        <v>555</v>
      </c>
      <c r="G29" s="30" t="n">
        <f aca="false">C29/F29</f>
        <v>10273.4954954955</v>
      </c>
      <c r="H29" s="30" t="n">
        <f aca="false">E29/F29</f>
        <v>135.838198198198</v>
      </c>
      <c r="I29" s="31" t="n">
        <f aca="false">H29/G29</f>
        <v>0.0132221986428823</v>
      </c>
      <c r="J29" s="32" t="n">
        <v>0</v>
      </c>
      <c r="K29" s="30" t="n">
        <v>-6.126</v>
      </c>
    </row>
    <row collapsed="false" customFormat="false" customHeight="false" hidden="false" ht="12.75" outlineLevel="0" r="30">
      <c r="A30" s="28" t="s">
        <v>40</v>
      </c>
      <c r="B30" s="29" t="n">
        <v>9115156</v>
      </c>
      <c r="C30" s="29" t="n">
        <v>15038125</v>
      </c>
      <c r="D30" s="29" t="n">
        <v>173668.9</v>
      </c>
      <c r="E30" s="29" t="n">
        <v>425037.3</v>
      </c>
      <c r="F30" s="30" t="n">
        <v>2060</v>
      </c>
      <c r="G30" s="30" t="n">
        <f aca="false">C30/F30</f>
        <v>7300.06067961165</v>
      </c>
      <c r="H30" s="30" t="n">
        <f aca="false">E30/F30</f>
        <v>206.328786407767</v>
      </c>
      <c r="I30" s="31" t="n">
        <f aca="false">H30/G30</f>
        <v>0.0282639823781223</v>
      </c>
      <c r="J30" s="32" t="n">
        <v>39.4468</v>
      </c>
      <c r="K30" s="30" t="n">
        <v>365.2525</v>
      </c>
    </row>
    <row collapsed="false" customFormat="false" customHeight="false" hidden="false" ht="12.75" outlineLevel="0" r="31">
      <c r="A31" s="28" t="s">
        <v>41</v>
      </c>
      <c r="B31" s="29" t="n">
        <v>554229</v>
      </c>
      <c r="C31" s="29" t="n">
        <v>4365919</v>
      </c>
      <c r="D31" s="29" t="n">
        <v>30162.6</v>
      </c>
      <c r="E31" s="29" t="n">
        <v>64952</v>
      </c>
      <c r="F31" s="30" t="n">
        <v>639</v>
      </c>
      <c r="G31" s="30" t="n">
        <f aca="false">C31/F31</f>
        <v>6832.42410015649</v>
      </c>
      <c r="H31" s="30" t="n">
        <f aca="false">E31/F31</f>
        <v>101.646322378717</v>
      </c>
      <c r="I31" s="31" t="n">
        <f aca="false">H31/G31</f>
        <v>0.0148770510859226</v>
      </c>
      <c r="J31" s="32" t="n">
        <v>0</v>
      </c>
      <c r="K31" s="30" t="n">
        <v>105.824</v>
      </c>
    </row>
    <row collapsed="false" customFormat="false" customHeight="false" hidden="false" ht="12.75" outlineLevel="0" r="32">
      <c r="A32" s="28" t="s">
        <v>42</v>
      </c>
      <c r="B32" s="29" t="n">
        <v>74769</v>
      </c>
      <c r="C32" s="29" t="n">
        <v>827977</v>
      </c>
      <c r="D32" s="29" t="n">
        <v>0</v>
      </c>
      <c r="E32" s="29" t="n">
        <v>5548.9</v>
      </c>
      <c r="F32" s="30" t="n">
        <v>154</v>
      </c>
      <c r="G32" s="30" t="n">
        <f aca="false">C32/F32</f>
        <v>5376.47402597403</v>
      </c>
      <c r="H32" s="30" t="n">
        <f aca="false">E32/F32</f>
        <v>36.0318181818182</v>
      </c>
      <c r="I32" s="31" t="n">
        <f aca="false">H32/G32</f>
        <v>0.00670175620820385</v>
      </c>
      <c r="J32" s="32" t="n">
        <v>0</v>
      </c>
      <c r="K32" s="30" t="n">
        <v>77.32</v>
      </c>
    </row>
    <row collapsed="false" customFormat="false" customHeight="false" hidden="false" ht="12.75" outlineLevel="0" r="33">
      <c r="A33" s="28" t="s">
        <v>43</v>
      </c>
      <c r="B33" s="29" t="n">
        <v>551736</v>
      </c>
      <c r="C33" s="29" t="n">
        <v>2219713</v>
      </c>
      <c r="D33" s="29" t="n">
        <v>25758.3</v>
      </c>
      <c r="E33" s="29" t="n">
        <v>40871</v>
      </c>
      <c r="F33" s="30" t="n">
        <v>353</v>
      </c>
      <c r="G33" s="30" t="n">
        <f aca="false">C33/F33</f>
        <v>6288.1388101983</v>
      </c>
      <c r="H33" s="30" t="n">
        <f aca="false">E33/F33</f>
        <v>115.781869688385</v>
      </c>
      <c r="I33" s="31" t="n">
        <f aca="false">H33/G33</f>
        <v>0.0184127407462136</v>
      </c>
      <c r="J33" s="32" t="n">
        <v>-20.0292</v>
      </c>
      <c r="K33" s="30" t="n">
        <v>-1.509</v>
      </c>
    </row>
    <row collapsed="false" customFormat="false" customHeight="false" hidden="false" ht="12.75" outlineLevel="0" r="34">
      <c r="A34" s="28" t="s">
        <v>44</v>
      </c>
      <c r="B34" s="29" t="n">
        <v>278631</v>
      </c>
      <c r="C34" s="29" t="n">
        <v>299581</v>
      </c>
      <c r="D34" s="29" t="n">
        <v>0</v>
      </c>
      <c r="E34" s="29" t="n">
        <v>3572.3</v>
      </c>
      <c r="F34" s="30" t="n">
        <v>50</v>
      </c>
      <c r="G34" s="30" t="n">
        <f aca="false">C34/F34</f>
        <v>5991.62</v>
      </c>
      <c r="H34" s="30" t="n">
        <f aca="false">E34/F34</f>
        <v>71.446</v>
      </c>
      <c r="I34" s="31" t="n">
        <f aca="false">H34/G34</f>
        <v>0.0119243209682857</v>
      </c>
      <c r="J34" s="32" t="n">
        <v>0</v>
      </c>
      <c r="K34" s="30" t="n">
        <v>0.69</v>
      </c>
    </row>
    <row collapsed="false" customFormat="false" customHeight="false" hidden="false" ht="12.75" outlineLevel="0" r="35">
      <c r="A35" s="28" t="s">
        <v>45</v>
      </c>
      <c r="B35" s="29" t="n">
        <v>0</v>
      </c>
      <c r="C35" s="29" t="n">
        <v>14155</v>
      </c>
      <c r="D35" s="29" t="n">
        <v>0</v>
      </c>
      <c r="E35" s="29" t="n">
        <v>55.6</v>
      </c>
      <c r="F35" s="30" t="n">
        <v>5</v>
      </c>
      <c r="G35" s="30" t="n">
        <f aca="false">C35/F35</f>
        <v>2831</v>
      </c>
      <c r="H35" s="30" t="n">
        <f aca="false">E35/F35</f>
        <v>11.12</v>
      </c>
      <c r="I35" s="31" t="n">
        <f aca="false">H35/G35</f>
        <v>0.00392794065701166</v>
      </c>
      <c r="J35" s="32" t="n">
        <v>0</v>
      </c>
      <c r="K35" s="30" t="n">
        <v>0</v>
      </c>
    </row>
    <row collapsed="false" customFormat="false" customHeight="false" hidden="false" ht="12.75" outlineLevel="0" r="36">
      <c r="A36" s="28" t="s">
        <v>46</v>
      </c>
      <c r="B36" s="29" t="n">
        <v>2769606</v>
      </c>
      <c r="C36" s="29" t="n">
        <v>7675457</v>
      </c>
      <c r="D36" s="29" t="n">
        <v>81905.9</v>
      </c>
      <c r="E36" s="29" t="n">
        <v>71947.9</v>
      </c>
      <c r="F36" s="30" t="n">
        <v>1371</v>
      </c>
      <c r="G36" s="30" t="n">
        <f aca="false">C36/F36</f>
        <v>5598.43690736689</v>
      </c>
      <c r="H36" s="30" t="n">
        <f aca="false">E36/F36</f>
        <v>52.4784099197666</v>
      </c>
      <c r="I36" s="31" t="n">
        <f aca="false">H36/G36</f>
        <v>0.00937376106725632</v>
      </c>
      <c r="J36" s="32" t="n">
        <v>-53.9154</v>
      </c>
      <c r="K36" s="30" t="n">
        <v>78.433</v>
      </c>
    </row>
    <row collapsed="false" customFormat="false" customHeight="false" hidden="false" ht="12.75" outlineLevel="0" r="37">
      <c r="A37" s="34" t="s">
        <v>47</v>
      </c>
      <c r="B37" s="35" t="n">
        <v>264825104</v>
      </c>
      <c r="C37" s="35" t="n">
        <v>85671376</v>
      </c>
      <c r="D37" s="35" t="n">
        <v>4014000</v>
      </c>
      <c r="E37" s="35" t="n">
        <v>2448000</v>
      </c>
      <c r="F37" s="36" t="n">
        <v>16068</v>
      </c>
      <c r="G37" s="30" t="n">
        <f aca="false">C37/F37</f>
        <v>5331.80084640279</v>
      </c>
      <c r="H37" s="30" t="n">
        <f aca="false">E37/F37</f>
        <v>152.352501867065</v>
      </c>
      <c r="I37" s="31" t="n">
        <f aca="false">H37/G37</f>
        <v>0.0285743046779125</v>
      </c>
      <c r="J37" s="37" t="n">
        <v>0</v>
      </c>
      <c r="K37" s="36" t="n">
        <v>66</v>
      </c>
    </row>
    <row collapsed="false" customFormat="false" customHeight="false" hidden="false" ht="12.75" outlineLevel="0" r="38">
      <c r="A38" s="28" t="s">
        <v>48</v>
      </c>
      <c r="B38" s="29" t="n">
        <v>12333047</v>
      </c>
      <c r="C38" s="29" t="n">
        <v>4444481</v>
      </c>
      <c r="D38" s="29" t="n">
        <v>243163.8</v>
      </c>
      <c r="E38" s="29" t="n">
        <v>97544.3</v>
      </c>
      <c r="F38" s="30" t="n">
        <v>668</v>
      </c>
      <c r="G38" s="30" t="n">
        <f aca="false">C38/F38</f>
        <v>6653.41467065868</v>
      </c>
      <c r="H38" s="30" t="n">
        <f aca="false">E38/F38</f>
        <v>146.024401197605</v>
      </c>
      <c r="I38" s="31" t="n">
        <f aca="false">H38/G38</f>
        <v>0.0219472869835646</v>
      </c>
      <c r="J38" s="32" t="n">
        <v>-176.7785</v>
      </c>
      <c r="K38" s="30" t="n">
        <v>89.487</v>
      </c>
    </row>
    <row collapsed="false" customFormat="false" customHeight="false" hidden="false" ht="12.75" outlineLevel="0" r="39">
      <c r="A39" s="28" t="s">
        <v>49</v>
      </c>
      <c r="B39" s="29" t="n">
        <v>542241</v>
      </c>
      <c r="C39" s="29" t="n">
        <v>4445127</v>
      </c>
      <c r="D39" s="29" t="n">
        <v>2728.6</v>
      </c>
      <c r="E39" s="29" t="n">
        <v>146613.7</v>
      </c>
      <c r="F39" s="30" t="n">
        <v>782</v>
      </c>
      <c r="G39" s="30" t="n">
        <f aca="false">C39/F39</f>
        <v>5684.30562659847</v>
      </c>
      <c r="H39" s="30" t="n">
        <f aca="false">E39/F39</f>
        <v>187.485549872123</v>
      </c>
      <c r="I39" s="31" t="n">
        <f aca="false">H39/G39</f>
        <v>0.0329830171331438</v>
      </c>
      <c r="J39" s="32" t="n">
        <v>-0.333</v>
      </c>
      <c r="K39" s="30" t="n">
        <v>500.509</v>
      </c>
    </row>
    <row collapsed="false" customFormat="false" customHeight="false" hidden="false" ht="12.75" outlineLevel="0" r="40">
      <c r="A40" s="28" t="s">
        <v>50</v>
      </c>
      <c r="B40" s="29" t="n">
        <v>12885287</v>
      </c>
      <c r="C40" s="29" t="n">
        <v>14111903</v>
      </c>
      <c r="D40" s="29" t="n">
        <v>200219.7</v>
      </c>
      <c r="E40" s="29" t="n">
        <v>341008.4</v>
      </c>
      <c r="F40" s="30" t="n">
        <v>2026</v>
      </c>
      <c r="G40" s="30" t="n">
        <f aca="false">C40/F40</f>
        <v>6965.40128331688</v>
      </c>
      <c r="H40" s="30" t="n">
        <f aca="false">E40/F40</f>
        <v>168.316090819349</v>
      </c>
      <c r="I40" s="31" t="n">
        <f aca="false">H40/G40</f>
        <v>0.0241645935349754</v>
      </c>
      <c r="J40" s="32" t="n">
        <v>-87.0399</v>
      </c>
      <c r="K40" s="30" t="n">
        <v>215.0508</v>
      </c>
    </row>
    <row collapsed="false" customFormat="false" customHeight="false" hidden="false" ht="12.75" outlineLevel="0" r="41">
      <c r="A41" s="28" t="s">
        <v>281</v>
      </c>
      <c r="B41" s="29" t="n">
        <v>7600531</v>
      </c>
      <c r="C41" s="29" t="n">
        <v>2866719</v>
      </c>
      <c r="D41" s="29" t="n">
        <v>0</v>
      </c>
      <c r="E41" s="29" t="n">
        <v>8363.2</v>
      </c>
      <c r="F41" s="30" t="n">
        <v>531</v>
      </c>
      <c r="G41" s="30" t="n">
        <f aca="false">C41/F41</f>
        <v>5398.71751412429</v>
      </c>
      <c r="H41" s="30" t="n">
        <f aca="false">E41/F41</f>
        <v>15.7499058380414</v>
      </c>
      <c r="I41" s="31" t="n">
        <f aca="false">H41/G41</f>
        <v>0.00291734209038277</v>
      </c>
      <c r="J41" s="32" t="n">
        <v>0</v>
      </c>
      <c r="K41" s="30" t="n">
        <v>0.797</v>
      </c>
    </row>
    <row collapsed="false" customFormat="false" customHeight="false" hidden="false" ht="12.75" outlineLevel="0" r="42">
      <c r="A42" s="28" t="s">
        <v>52</v>
      </c>
      <c r="B42" s="29" t="n">
        <v>12301560</v>
      </c>
      <c r="C42" s="29" t="n">
        <v>12971385</v>
      </c>
      <c r="D42" s="29" t="n">
        <v>195986.4</v>
      </c>
      <c r="E42" s="29" t="n">
        <v>318356.8</v>
      </c>
      <c r="F42" s="30" t="n">
        <v>1834</v>
      </c>
      <c r="G42" s="30" t="n">
        <f aca="false">C42/F42</f>
        <v>7072.72900763359</v>
      </c>
      <c r="H42" s="30" t="n">
        <f aca="false">E42/F42</f>
        <v>173.586041439477</v>
      </c>
      <c r="I42" s="31" t="n">
        <f aca="false">H42/G42</f>
        <v>0.0245430075508514</v>
      </c>
      <c r="J42" s="32" t="n">
        <v>-21.9233</v>
      </c>
      <c r="K42" s="30" t="n">
        <v>-15.945</v>
      </c>
    </row>
    <row collapsed="false" customFormat="false" customHeight="false" hidden="false" ht="12.75" outlineLevel="0" r="43">
      <c r="A43" s="28" t="s">
        <v>53</v>
      </c>
      <c r="B43" s="29" t="n">
        <v>4546759</v>
      </c>
      <c r="C43" s="29" t="n">
        <v>3723920</v>
      </c>
      <c r="D43" s="29" t="n">
        <v>299</v>
      </c>
      <c r="E43" s="29" t="n">
        <v>56235.2</v>
      </c>
      <c r="F43" s="30" t="n">
        <v>596</v>
      </c>
      <c r="G43" s="30" t="n">
        <f aca="false">C43/F43</f>
        <v>6248.18791946309</v>
      </c>
      <c r="H43" s="30" t="n">
        <f aca="false">E43/F43</f>
        <v>94.3543624161074</v>
      </c>
      <c r="I43" s="31" t="n">
        <f aca="false">H43/G43</f>
        <v>0.0151010762852048</v>
      </c>
      <c r="J43" s="32" t="n">
        <v>0</v>
      </c>
      <c r="K43" s="30" t="n">
        <v>5.185</v>
      </c>
    </row>
    <row collapsed="false" customFormat="false" customHeight="false" hidden="false" ht="12.75" outlineLevel="0" r="44">
      <c r="A44" s="28" t="s">
        <v>54</v>
      </c>
      <c r="B44" s="29" t="n">
        <v>1246802</v>
      </c>
      <c r="C44" s="29" t="n">
        <v>3204314</v>
      </c>
      <c r="D44" s="29" t="n">
        <v>29766.8</v>
      </c>
      <c r="E44" s="29" t="n">
        <v>39288.8</v>
      </c>
      <c r="F44" s="30" t="n">
        <v>588</v>
      </c>
      <c r="G44" s="30" t="n">
        <f aca="false">C44/F44</f>
        <v>5449.51360544218</v>
      </c>
      <c r="H44" s="30" t="n">
        <f aca="false">E44/F44</f>
        <v>66.8176870748299</v>
      </c>
      <c r="I44" s="31" t="n">
        <f aca="false">H44/G44</f>
        <v>0.012261220342326</v>
      </c>
      <c r="J44" s="32" t="n">
        <v>0</v>
      </c>
      <c r="K44" s="30" t="n">
        <v>-2.931</v>
      </c>
    </row>
    <row collapsed="false" customFormat="false" customHeight="false" hidden="false" ht="12.75" outlineLevel="0" r="45">
      <c r="A45" s="28" t="s">
        <v>55</v>
      </c>
      <c r="B45" s="29" t="n">
        <v>3261498</v>
      </c>
      <c r="C45" s="29" t="n">
        <v>15550450</v>
      </c>
      <c r="D45" s="29" t="n">
        <v>62169.2</v>
      </c>
      <c r="E45" s="29" t="n">
        <v>602569.1</v>
      </c>
      <c r="F45" s="30" t="n">
        <v>1756</v>
      </c>
      <c r="G45" s="30" t="n">
        <f aca="false">C45/F45</f>
        <v>8855.60933940775</v>
      </c>
      <c r="H45" s="30" t="n">
        <f aca="false">E45/F45</f>
        <v>343.148690205011</v>
      </c>
      <c r="I45" s="31" t="n">
        <f aca="false">H45/G45</f>
        <v>0.0387493030748306</v>
      </c>
      <c r="J45" s="32" t="n">
        <v>-59.054</v>
      </c>
      <c r="K45" s="30" t="n">
        <v>344.8029</v>
      </c>
    </row>
    <row collapsed="false" customFormat="false" customHeight="false" hidden="false" ht="12.75" outlineLevel="0" r="46">
      <c r="A46" s="28" t="s">
        <v>56</v>
      </c>
      <c r="B46" s="29" t="n">
        <v>2027566</v>
      </c>
      <c r="C46" s="29" t="n">
        <v>3800521</v>
      </c>
      <c r="D46" s="29" t="n">
        <v>2259.9</v>
      </c>
      <c r="E46" s="29" t="n">
        <v>55953.2</v>
      </c>
      <c r="F46" s="30" t="n">
        <v>625</v>
      </c>
      <c r="G46" s="30" t="n">
        <f aca="false">C46/F46</f>
        <v>6080.8336</v>
      </c>
      <c r="H46" s="30" t="n">
        <f aca="false">E46/F46</f>
        <v>89.52512</v>
      </c>
      <c r="I46" s="31" t="n">
        <f aca="false">H46/G46</f>
        <v>0.0147225077824856</v>
      </c>
      <c r="J46" s="32" t="n">
        <v>-0.643</v>
      </c>
      <c r="K46" s="30" t="n">
        <v>52.811</v>
      </c>
    </row>
    <row collapsed="false" customFormat="false" customHeight="false" hidden="false" ht="12.75" outlineLevel="0" r="47">
      <c r="A47" s="28" t="s">
        <v>57</v>
      </c>
      <c r="B47" s="29" t="n">
        <v>6900347</v>
      </c>
      <c r="C47" s="29" t="n">
        <v>13461816</v>
      </c>
      <c r="D47" s="29" t="n">
        <v>120835.4</v>
      </c>
      <c r="E47" s="29" t="n">
        <v>184011.6</v>
      </c>
      <c r="F47" s="30" t="n">
        <v>1987</v>
      </c>
      <c r="G47" s="30" t="n">
        <f aca="false">C47/F47</f>
        <v>6774.94514343231</v>
      </c>
      <c r="H47" s="30" t="n">
        <f aca="false">E47/F47</f>
        <v>92.6077503774535</v>
      </c>
      <c r="I47" s="31" t="n">
        <f aca="false">H47/G47</f>
        <v>0.0136691513240116</v>
      </c>
      <c r="J47" s="32" t="n">
        <v>675.5415</v>
      </c>
      <c r="K47" s="30" t="n">
        <v>144.314</v>
      </c>
    </row>
    <row collapsed="false" customFormat="false" customHeight="false" hidden="false" ht="12.75" outlineLevel="0" r="48">
      <c r="A48" s="28" t="s">
        <v>58</v>
      </c>
      <c r="B48" s="29" t="n">
        <v>1140899</v>
      </c>
      <c r="C48" s="29" t="n">
        <v>4706982</v>
      </c>
      <c r="D48" s="29" t="n">
        <v>1895.5</v>
      </c>
      <c r="E48" s="29" t="n">
        <v>50342</v>
      </c>
      <c r="F48" s="30" t="n">
        <v>637</v>
      </c>
      <c r="G48" s="30" t="n">
        <f aca="false">C48/F48</f>
        <v>7389.2967032967</v>
      </c>
      <c r="H48" s="30" t="n">
        <f aca="false">E48/F48</f>
        <v>79.0298273155416</v>
      </c>
      <c r="I48" s="31" t="n">
        <f aca="false">H48/G48</f>
        <v>0.0106951758047938</v>
      </c>
      <c r="J48" s="32" t="n">
        <v>0</v>
      </c>
      <c r="K48" s="30" t="n">
        <v>26.112</v>
      </c>
    </row>
    <row collapsed="false" customFormat="false" customHeight="false" hidden="false" ht="12.75" outlineLevel="0" r="49">
      <c r="A49" s="28" t="s">
        <v>59</v>
      </c>
      <c r="B49" s="29" t="n">
        <v>12832618</v>
      </c>
      <c r="C49" s="29" t="n">
        <v>9319868</v>
      </c>
      <c r="D49" s="29" t="n">
        <v>286890</v>
      </c>
      <c r="E49" s="29" t="n">
        <v>120695.1</v>
      </c>
      <c r="F49" s="30" t="n">
        <v>1135</v>
      </c>
      <c r="G49" s="30" t="n">
        <f aca="false">C49/F49</f>
        <v>8211.33744493392</v>
      </c>
      <c r="H49" s="30" t="n">
        <f aca="false">E49/F49</f>
        <v>106.339295154185</v>
      </c>
      <c r="I49" s="31" t="n">
        <f aca="false">H49/G49</f>
        <v>0.0129503014420376</v>
      </c>
      <c r="J49" s="32" t="n">
        <v>-87.271</v>
      </c>
      <c r="K49" s="30" t="n">
        <v>104.222</v>
      </c>
    </row>
    <row collapsed="false" customFormat="false" customHeight="false" hidden="false" ht="12.75" outlineLevel="0" r="50">
      <c r="A50" s="28" t="s">
        <v>60</v>
      </c>
      <c r="B50" s="29" t="n">
        <v>83867155</v>
      </c>
      <c r="C50" s="29" t="n">
        <v>49724884</v>
      </c>
      <c r="D50" s="29" t="n">
        <v>1526325.3</v>
      </c>
      <c r="E50" s="29" t="n">
        <v>5440150</v>
      </c>
      <c r="F50" s="30" t="n">
        <v>7035</v>
      </c>
      <c r="G50" s="30" t="n">
        <f aca="false">C50/F50</f>
        <v>7068.21378820185</v>
      </c>
      <c r="H50" s="30" t="n">
        <f aca="false">E50/F50</f>
        <v>773.297796730633</v>
      </c>
      <c r="I50" s="31" t="n">
        <f aca="false">H50/G50</f>
        <v>0.109404981216246</v>
      </c>
      <c r="J50" s="32" t="n">
        <v>295.7313</v>
      </c>
      <c r="K50" s="30" t="n">
        <v>-715.6221</v>
      </c>
    </row>
    <row collapsed="false" customFormat="false" customHeight="false" hidden="false" ht="12.75" outlineLevel="0" r="51">
      <c r="A51" s="28" t="s">
        <v>61</v>
      </c>
      <c r="B51" s="29" t="n">
        <v>1078848</v>
      </c>
      <c r="C51" s="29" t="n">
        <v>5620263</v>
      </c>
      <c r="D51" s="29" t="n">
        <v>30296.7</v>
      </c>
      <c r="E51" s="29" t="n">
        <v>53332</v>
      </c>
      <c r="F51" s="30" t="n">
        <v>848</v>
      </c>
      <c r="G51" s="30" t="n">
        <f aca="false">C51/F51</f>
        <v>6627.66863207547</v>
      </c>
      <c r="H51" s="30" t="n">
        <f aca="false">E51/F51</f>
        <v>62.8915094339623</v>
      </c>
      <c r="I51" s="31" t="n">
        <f aca="false">H51/G51</f>
        <v>0.00948923564608987</v>
      </c>
      <c r="J51" s="32" t="n">
        <v>-14.2881</v>
      </c>
      <c r="K51" s="30" t="n">
        <v>0.498</v>
      </c>
    </row>
    <row collapsed="false" customFormat="false" customHeight="false" hidden="false" ht="12.75" outlineLevel="0" r="52">
      <c r="A52" s="28" t="s">
        <v>62</v>
      </c>
      <c r="B52" s="29" t="n">
        <v>1110223</v>
      </c>
      <c r="C52" s="29" t="n">
        <v>7257731</v>
      </c>
      <c r="D52" s="29" t="n">
        <v>575.5</v>
      </c>
      <c r="E52" s="29" t="n">
        <v>93589.8</v>
      </c>
      <c r="F52" s="30" t="n">
        <v>1268</v>
      </c>
      <c r="G52" s="30" t="n">
        <f aca="false">C52/F52</f>
        <v>5723.76261829653</v>
      </c>
      <c r="H52" s="30" t="n">
        <f aca="false">E52/F52</f>
        <v>73.8089905362776</v>
      </c>
      <c r="I52" s="31" t="n">
        <f aca="false">H52/G52</f>
        <v>0.0128951872148472</v>
      </c>
      <c r="J52" s="32" t="n">
        <v>-0.2886</v>
      </c>
      <c r="K52" s="30" t="n">
        <v>116.942</v>
      </c>
    </row>
    <row collapsed="false" customFormat="false" customHeight="false" hidden="false" ht="12.75" outlineLevel="0" r="53">
      <c r="A53" s="28" t="s">
        <v>63</v>
      </c>
      <c r="B53" s="29" t="n">
        <v>204440</v>
      </c>
      <c r="C53" s="29" t="n">
        <v>1611520</v>
      </c>
      <c r="D53" s="29" t="n">
        <v>13572.2</v>
      </c>
      <c r="E53" s="29" t="n">
        <v>57048.8</v>
      </c>
      <c r="F53" s="30" t="n">
        <v>175</v>
      </c>
      <c r="G53" s="30" t="n">
        <f aca="false">C53/F53</f>
        <v>9208.68571428571</v>
      </c>
      <c r="H53" s="30" t="n">
        <f aca="false">E53/F53</f>
        <v>325.993142857143</v>
      </c>
      <c r="I53" s="31" t="n">
        <f aca="false">H53/G53</f>
        <v>0.035400615567911</v>
      </c>
      <c r="J53" s="32" t="n">
        <v>-3.7476</v>
      </c>
      <c r="K53" s="30" t="n">
        <v>29.335</v>
      </c>
    </row>
    <row collapsed="false" customFormat="false" customHeight="false" hidden="false" ht="12.75" outlineLevel="0" r="54">
      <c r="A54" s="28" t="s">
        <v>64</v>
      </c>
      <c r="B54" s="29" t="n">
        <v>2197482</v>
      </c>
      <c r="C54" s="29" t="n">
        <v>3420109</v>
      </c>
      <c r="D54" s="29" t="n">
        <v>3528.1</v>
      </c>
      <c r="E54" s="29" t="n">
        <v>31732.8</v>
      </c>
      <c r="F54" s="30" t="n">
        <v>471</v>
      </c>
      <c r="G54" s="30" t="n">
        <f aca="false">C54/F54</f>
        <v>7261.37791932059</v>
      </c>
      <c r="H54" s="30" t="n">
        <f aca="false">E54/F54</f>
        <v>67.3732484076433</v>
      </c>
      <c r="I54" s="31" t="n">
        <f aca="false">H54/G54</f>
        <v>0.00927830077930265</v>
      </c>
      <c r="J54" s="32" t="n">
        <v>-1.2906</v>
      </c>
      <c r="K54" s="30" t="n">
        <v>1.683</v>
      </c>
    </row>
    <row collapsed="false" customFormat="false" customHeight="false" hidden="false" ht="12.75" outlineLevel="0" r="55">
      <c r="A55" s="28" t="s">
        <v>65</v>
      </c>
      <c r="B55" s="29" t="n">
        <v>1025029</v>
      </c>
      <c r="C55" s="29" t="n">
        <v>3798398</v>
      </c>
      <c r="D55" s="29" t="n">
        <v>79634.8</v>
      </c>
      <c r="E55" s="29" t="n">
        <v>143202.8</v>
      </c>
      <c r="F55" s="30" t="n">
        <v>561</v>
      </c>
      <c r="G55" s="30" t="n">
        <f aca="false">C55/F55</f>
        <v>6770.76292335116</v>
      </c>
      <c r="H55" s="30" t="n">
        <f aca="false">E55/F55</f>
        <v>255.263458110517</v>
      </c>
      <c r="I55" s="31" t="n">
        <f aca="false">H55/G55</f>
        <v>0.0377008412493899</v>
      </c>
      <c r="J55" s="32" t="n">
        <v>0.345</v>
      </c>
      <c r="K55" s="30" t="n">
        <v>5.2638</v>
      </c>
    </row>
    <row collapsed="false" customFormat="false" customHeight="false" hidden="false" ht="12.75" outlineLevel="0" r="56">
      <c r="A56" s="28" t="s">
        <v>66</v>
      </c>
      <c r="B56" s="29" t="n">
        <v>1497143</v>
      </c>
      <c r="C56" s="29" t="n">
        <v>5857725</v>
      </c>
      <c r="D56" s="29" t="n">
        <v>0</v>
      </c>
      <c r="E56" s="29" t="n">
        <v>51330.2</v>
      </c>
      <c r="F56" s="30" t="n">
        <v>750</v>
      </c>
      <c r="G56" s="30" t="n">
        <f aca="false">C56/F56</f>
        <v>7810.3</v>
      </c>
      <c r="H56" s="30" t="n">
        <f aca="false">E56/F56</f>
        <v>68.4402666666667</v>
      </c>
      <c r="I56" s="31" t="n">
        <f aca="false">H56/G56</f>
        <v>0.00876282174393642</v>
      </c>
      <c r="J56" s="32" t="n">
        <v>0</v>
      </c>
      <c r="K56" s="30" t="n">
        <v>189.686</v>
      </c>
    </row>
    <row collapsed="false" customFormat="false" customHeight="false" hidden="false" ht="12.75" outlineLevel="0" r="57">
      <c r="A57" s="28" t="s">
        <v>67</v>
      </c>
      <c r="B57" s="29" t="n">
        <v>3504003</v>
      </c>
      <c r="C57" s="29" t="n">
        <v>9023397</v>
      </c>
      <c r="D57" s="29" t="n">
        <v>41036.1</v>
      </c>
      <c r="E57" s="29" t="n">
        <v>172280.4</v>
      </c>
      <c r="F57" s="30" t="n">
        <v>1327</v>
      </c>
      <c r="G57" s="30" t="n">
        <f aca="false">C57/F57</f>
        <v>6799.84702336096</v>
      </c>
      <c r="H57" s="30" t="n">
        <f aca="false">E57/F57</f>
        <v>129.826978146194</v>
      </c>
      <c r="I57" s="31" t="n">
        <f aca="false">H57/G57</f>
        <v>0.0190926321871907</v>
      </c>
      <c r="J57" s="32" t="n">
        <v>2.144</v>
      </c>
      <c r="K57" s="30" t="n">
        <v>57.9495</v>
      </c>
    </row>
    <row collapsed="false" customFormat="false" customHeight="false" hidden="false" ht="12.75" outlineLevel="0" r="58">
      <c r="A58" s="28" t="s">
        <v>68</v>
      </c>
      <c r="B58" s="29" t="n">
        <v>23297067</v>
      </c>
      <c r="C58" s="29" t="n">
        <v>14769834</v>
      </c>
      <c r="D58" s="29" t="n">
        <v>268869</v>
      </c>
      <c r="E58" s="29" t="n">
        <v>310579</v>
      </c>
      <c r="F58" s="30" t="n">
        <v>2354</v>
      </c>
      <c r="G58" s="30" t="n">
        <f aca="false">C58/F58</f>
        <v>6274.35598980459</v>
      </c>
      <c r="H58" s="30" t="n">
        <f aca="false">E58/F58</f>
        <v>131.936703483432</v>
      </c>
      <c r="I58" s="31" t="n">
        <f aca="false">H58/G58</f>
        <v>0.0210279275989155</v>
      </c>
      <c r="J58" s="32" t="n">
        <v>-129.4569</v>
      </c>
      <c r="K58" s="30" t="n">
        <v>44.1806</v>
      </c>
    </row>
    <row collapsed="false" customFormat="false" customHeight="false" hidden="false" ht="12.75" outlineLevel="0" r="59">
      <c r="A59" s="28" t="s">
        <v>69</v>
      </c>
      <c r="B59" s="29" t="n">
        <v>3846542</v>
      </c>
      <c r="C59" s="29" t="n">
        <v>12685823</v>
      </c>
      <c r="D59" s="29" t="n">
        <v>36543.6</v>
      </c>
      <c r="E59" s="29" t="n">
        <v>156643.1</v>
      </c>
      <c r="F59" s="30" t="n">
        <v>1368</v>
      </c>
      <c r="G59" s="30" t="n">
        <f aca="false">C59/F59</f>
        <v>9273.26242690059</v>
      </c>
      <c r="H59" s="30" t="n">
        <f aca="false">E59/F59</f>
        <v>114.50519005848</v>
      </c>
      <c r="I59" s="31" t="n">
        <f aca="false">H59/G59</f>
        <v>0.0123478862979564</v>
      </c>
      <c r="J59" s="32" t="n">
        <v>5.7757</v>
      </c>
      <c r="K59" s="30" t="n">
        <v>313.13</v>
      </c>
    </row>
    <row collapsed="false" customFormat="false" customHeight="false" hidden="false" ht="12.75" outlineLevel="0" r="60">
      <c r="A60" s="28" t="s">
        <v>70</v>
      </c>
      <c r="B60" s="29" t="n">
        <v>25040240</v>
      </c>
      <c r="C60" s="29" t="n">
        <v>19370217</v>
      </c>
      <c r="D60" s="29" t="n">
        <v>240607.3</v>
      </c>
      <c r="E60" s="29" t="n">
        <v>102587.9</v>
      </c>
      <c r="F60" s="30" t="n">
        <v>3103</v>
      </c>
      <c r="G60" s="30" t="n">
        <f aca="false">C60/F60</f>
        <v>6242.41604898485</v>
      </c>
      <c r="H60" s="30" t="n">
        <f aca="false">E60/F60</f>
        <v>33.0608765710603</v>
      </c>
      <c r="I60" s="31" t="n">
        <f aca="false">H60/G60</f>
        <v>0.00529616679049078</v>
      </c>
      <c r="J60" s="32" t="n">
        <v>-44.6544</v>
      </c>
      <c r="K60" s="30" t="n">
        <v>157.868</v>
      </c>
    </row>
    <row collapsed="false" customFormat="false" customHeight="false" hidden="false" ht="12.75" outlineLevel="0" r="61">
      <c r="A61" s="28" t="s">
        <v>71</v>
      </c>
      <c r="B61" s="29" t="n">
        <v>2781557</v>
      </c>
      <c r="C61" s="29" t="n">
        <v>6078307</v>
      </c>
      <c r="D61" s="29" t="n">
        <v>1597.9</v>
      </c>
      <c r="E61" s="29" t="n">
        <v>54672.1</v>
      </c>
      <c r="F61" s="30" t="n">
        <v>817</v>
      </c>
      <c r="G61" s="30" t="n">
        <f aca="false">C61/F61</f>
        <v>7439.788249694</v>
      </c>
      <c r="H61" s="30" t="n">
        <f aca="false">E61/F61</f>
        <v>66.9181150550796</v>
      </c>
      <c r="I61" s="31" t="n">
        <f aca="false">H61/G61</f>
        <v>0.00899462629972458</v>
      </c>
      <c r="J61" s="32" t="n">
        <v>0.345</v>
      </c>
      <c r="K61" s="30" t="n">
        <v>125.69</v>
      </c>
    </row>
    <row collapsed="false" customFormat="false" customHeight="false" hidden="false" ht="12.75" outlineLevel="0" r="62">
      <c r="A62" s="28" t="s">
        <v>72</v>
      </c>
      <c r="B62" s="29" t="n">
        <v>529525</v>
      </c>
      <c r="C62" s="29" t="n">
        <v>943289</v>
      </c>
      <c r="D62" s="29" t="n">
        <v>10171.8</v>
      </c>
      <c r="E62" s="29" t="n">
        <v>42758.6</v>
      </c>
      <c r="F62" s="30" t="n">
        <v>162</v>
      </c>
      <c r="G62" s="30" t="n">
        <f aca="false">C62/F62</f>
        <v>5822.77160493827</v>
      </c>
      <c r="H62" s="30" t="n">
        <f aca="false">E62/F62</f>
        <v>263.941975308642</v>
      </c>
      <c r="I62" s="31" t="n">
        <f aca="false">H62/G62</f>
        <v>0.0453292681246151</v>
      </c>
      <c r="J62" s="32" t="n">
        <v>-4.9849</v>
      </c>
      <c r="K62" s="30" t="n">
        <v>47.859</v>
      </c>
    </row>
    <row collapsed="false" customFormat="false" customHeight="false" hidden="false" ht="12.75" outlineLevel="0" r="63">
      <c r="A63" s="28" t="s">
        <v>73</v>
      </c>
      <c r="B63" s="29" t="n">
        <v>63774</v>
      </c>
      <c r="C63" s="29" t="n">
        <v>853223</v>
      </c>
      <c r="D63" s="29" t="n">
        <v>236.8</v>
      </c>
      <c r="E63" s="29" t="n">
        <v>2585.2</v>
      </c>
      <c r="F63" s="30" t="n">
        <v>145</v>
      </c>
      <c r="G63" s="30" t="n">
        <f aca="false">C63/F63</f>
        <v>5884.29655172414</v>
      </c>
      <c r="H63" s="30" t="n">
        <f aca="false">E63/F63</f>
        <v>17.8289655172414</v>
      </c>
      <c r="I63" s="31" t="n">
        <f aca="false">H63/G63</f>
        <v>0.00302992300957663</v>
      </c>
      <c r="J63" s="32" t="n">
        <v>0</v>
      </c>
      <c r="K63" s="30" t="n">
        <v>0.345</v>
      </c>
    </row>
    <row collapsed="false" customFormat="false" customHeight="false" hidden="false" ht="12.75" outlineLevel="0" r="64">
      <c r="A64" s="28" t="s">
        <v>74</v>
      </c>
      <c r="B64" s="29" t="n">
        <v>2670230</v>
      </c>
      <c r="C64" s="29" t="n">
        <v>7975877</v>
      </c>
      <c r="D64" s="29" t="n">
        <v>76938.7</v>
      </c>
      <c r="E64" s="29" t="n">
        <v>239041.3</v>
      </c>
      <c r="F64" s="30" t="n">
        <v>1101</v>
      </c>
      <c r="G64" s="30" t="n">
        <f aca="false">C64/F64</f>
        <v>7244.21162579473</v>
      </c>
      <c r="H64" s="30" t="n">
        <f aca="false">E64/F64</f>
        <v>217.112897366031</v>
      </c>
      <c r="I64" s="31" t="n">
        <f aca="false">H64/G64</f>
        <v>0.0299705349016792</v>
      </c>
      <c r="J64" s="32" t="n">
        <v>22.2981</v>
      </c>
      <c r="K64" s="30" t="n">
        <v>350.631</v>
      </c>
    </row>
    <row collapsed="false" customFormat="false" customHeight="false" hidden="false" ht="12.75" outlineLevel="0" r="65">
      <c r="A65" s="28" t="s">
        <v>75</v>
      </c>
      <c r="B65" s="29" t="n">
        <v>642996</v>
      </c>
      <c r="C65" s="29" t="n">
        <v>4011924</v>
      </c>
      <c r="D65" s="29" t="n">
        <v>19385</v>
      </c>
      <c r="E65" s="29" t="n">
        <v>31408.5</v>
      </c>
      <c r="F65" s="30" t="n">
        <v>651</v>
      </c>
      <c r="G65" s="30" t="n">
        <f aca="false">C65/F65</f>
        <v>6162.70967741936</v>
      </c>
      <c r="H65" s="30" t="n">
        <f aca="false">E65/F65</f>
        <v>48.2465437788019</v>
      </c>
      <c r="I65" s="31" t="n">
        <f aca="false">H65/G65</f>
        <v>0.00782878738480589</v>
      </c>
      <c r="J65" s="32" t="n">
        <v>-16.4409</v>
      </c>
      <c r="K65" s="30" t="n">
        <v>-1.495</v>
      </c>
    </row>
    <row collapsed="false" customFormat="false" customHeight="false" hidden="false" ht="12.75" outlineLevel="0" r="66">
      <c r="A66" s="28" t="s">
        <v>76</v>
      </c>
      <c r="B66" s="29" t="n">
        <v>3833</v>
      </c>
      <c r="C66" s="29" t="n">
        <v>344435</v>
      </c>
      <c r="D66" s="29" t="n">
        <v>0</v>
      </c>
      <c r="E66" s="29" t="n">
        <v>8894.8</v>
      </c>
      <c r="F66" s="30" t="n">
        <v>62</v>
      </c>
      <c r="G66" s="30" t="n">
        <f aca="false">C66/F66</f>
        <v>5555.40322580645</v>
      </c>
      <c r="H66" s="30" t="n">
        <f aca="false">E66/F66</f>
        <v>143.464516129032</v>
      </c>
      <c r="I66" s="31" t="n">
        <f aca="false">H66/G66</f>
        <v>0.0258243209894465</v>
      </c>
      <c r="J66" s="32" t="n">
        <v>0</v>
      </c>
      <c r="K66" s="30" t="n">
        <v>74.237</v>
      </c>
    </row>
    <row collapsed="false" customFormat="false" customHeight="false" hidden="false" ht="12.75" outlineLevel="0" r="67">
      <c r="A67" s="28" t="s">
        <v>77</v>
      </c>
      <c r="B67" s="29" t="n">
        <v>12259719</v>
      </c>
      <c r="C67" s="29" t="n">
        <v>12899628</v>
      </c>
      <c r="D67" s="29" t="n">
        <v>36641.8</v>
      </c>
      <c r="E67" s="29" t="n">
        <v>588650.1</v>
      </c>
      <c r="F67" s="30" t="n">
        <v>1481</v>
      </c>
      <c r="G67" s="30" t="n">
        <f aca="false">C67/F67</f>
        <v>8710.07967589467</v>
      </c>
      <c r="H67" s="30" t="n">
        <f aca="false">E67/F67</f>
        <v>397.467994598244</v>
      </c>
      <c r="I67" s="31" t="n">
        <f aca="false">H67/G67</f>
        <v>0.0456331066291214</v>
      </c>
      <c r="J67" s="32" t="n">
        <v>-602.9144</v>
      </c>
      <c r="K67" s="30" t="n">
        <v>1826.478</v>
      </c>
    </row>
    <row collapsed="false" customFormat="false" customHeight="false" hidden="false" ht="12.75" outlineLevel="0" r="68">
      <c r="A68" s="28" t="s">
        <v>79</v>
      </c>
      <c r="B68" s="29" t="n">
        <v>44203825</v>
      </c>
      <c r="C68" s="29" t="n">
        <v>30656440</v>
      </c>
      <c r="D68" s="29" t="n">
        <v>809185.7</v>
      </c>
      <c r="E68" s="29" t="n">
        <v>684907.3</v>
      </c>
      <c r="F68" s="30" t="n">
        <v>3951</v>
      </c>
      <c r="G68" s="30" t="n">
        <f aca="false">C68/F68</f>
        <v>7759.15970640344</v>
      </c>
      <c r="H68" s="30" t="n">
        <f aca="false">E68/F68</f>
        <v>173.350366995697</v>
      </c>
      <c r="I68" s="31" t="n">
        <f aca="false">H68/G68</f>
        <v>0.0223413840615544</v>
      </c>
      <c r="J68" s="32" t="n">
        <v>-611.7685</v>
      </c>
      <c r="K68" s="30" t="n">
        <v>534.291</v>
      </c>
    </row>
    <row collapsed="false" customFormat="false" customHeight="false" hidden="false" ht="12.75" outlineLevel="0" r="69">
      <c r="A69" s="28" t="s">
        <v>80</v>
      </c>
      <c r="B69" s="29" t="n">
        <v>24110961</v>
      </c>
      <c r="C69" s="29" t="n">
        <v>26841891</v>
      </c>
      <c r="D69" s="29" t="n">
        <v>1290682.2</v>
      </c>
      <c r="E69" s="29" t="n">
        <v>1452868.2</v>
      </c>
      <c r="F69" s="30" t="n">
        <v>4029</v>
      </c>
      <c r="G69" s="30" t="n">
        <f aca="false">C69/F69</f>
        <v>6662.17200297841</v>
      </c>
      <c r="H69" s="30" t="n">
        <f aca="false">E69/F69</f>
        <v>360.602680565897</v>
      </c>
      <c r="I69" s="31" t="n">
        <f aca="false">H69/G69</f>
        <v>0.054126894412916</v>
      </c>
      <c r="J69" s="32" t="n">
        <v>-412.9027</v>
      </c>
      <c r="K69" s="30" t="n">
        <v>-28.539</v>
      </c>
    </row>
    <row collapsed="false" customFormat="false" customHeight="false" hidden="false" ht="12.75" outlineLevel="0" r="70">
      <c r="A70" s="28" t="s">
        <v>81</v>
      </c>
      <c r="B70" s="29" t="n">
        <v>8319176</v>
      </c>
      <c r="C70" s="29" t="n">
        <v>11447317</v>
      </c>
      <c r="D70" s="29" t="n">
        <v>129397.3</v>
      </c>
      <c r="E70" s="29" t="n">
        <v>353514.8</v>
      </c>
      <c r="F70" s="30" t="n">
        <v>1430</v>
      </c>
      <c r="G70" s="30" t="n">
        <f aca="false">C70/F70</f>
        <v>8005.11678321678</v>
      </c>
      <c r="H70" s="30" t="n">
        <f aca="false">E70/F70</f>
        <v>247.213146853147</v>
      </c>
      <c r="I70" s="31" t="n">
        <f aca="false">H70/G70</f>
        <v>0.0308818913637143</v>
      </c>
      <c r="J70" s="32" t="n">
        <v>-15.8634</v>
      </c>
      <c r="K70" s="30" t="n">
        <v>38.815</v>
      </c>
    </row>
    <row collapsed="false" customFormat="false" customHeight="false" hidden="false" ht="12.75" outlineLevel="0" r="71">
      <c r="A71" s="28" t="s">
        <v>82</v>
      </c>
      <c r="B71" s="29" t="n">
        <v>4982082</v>
      </c>
      <c r="C71" s="29" t="n">
        <v>13650708</v>
      </c>
      <c r="D71" s="29" t="n">
        <v>68695.5</v>
      </c>
      <c r="E71" s="29" t="n">
        <v>386374.1</v>
      </c>
      <c r="F71" s="30" t="n">
        <v>1744</v>
      </c>
      <c r="G71" s="30" t="n">
        <f aca="false">C71/F71</f>
        <v>7827.24082568807</v>
      </c>
      <c r="H71" s="30" t="n">
        <f aca="false">E71/F71</f>
        <v>221.544782110092</v>
      </c>
      <c r="I71" s="31" t="n">
        <f aca="false">H71/G71</f>
        <v>0.028304326779241</v>
      </c>
      <c r="J71" s="32" t="n">
        <v>14.0237</v>
      </c>
      <c r="K71" s="30" t="n">
        <v>510.6611</v>
      </c>
    </row>
    <row collapsed="false" customFormat="false" customHeight="false" hidden="false" ht="12.75" outlineLevel="0" r="72">
      <c r="A72" s="28" t="s">
        <v>83</v>
      </c>
      <c r="B72" s="29" t="n">
        <v>2537065</v>
      </c>
      <c r="C72" s="29" t="n">
        <v>7300025</v>
      </c>
      <c r="D72" s="29" t="n">
        <v>56212</v>
      </c>
      <c r="E72" s="29" t="n">
        <v>172329.1</v>
      </c>
      <c r="F72" s="30" t="n">
        <v>879</v>
      </c>
      <c r="G72" s="30" t="n">
        <f aca="false">C72/F72</f>
        <v>8304.92036405006</v>
      </c>
      <c r="H72" s="30" t="n">
        <f aca="false">E72/F72</f>
        <v>196.051308304892</v>
      </c>
      <c r="I72" s="31" t="n">
        <f aca="false">H72/G72</f>
        <v>0.023606645182722</v>
      </c>
      <c r="J72" s="32" t="n">
        <v>-5.1448</v>
      </c>
      <c r="K72" s="30" t="n">
        <v>172.6253</v>
      </c>
    </row>
    <row collapsed="false" customFormat="false" customHeight="false" hidden="false" ht="12.75" outlineLevel="0" r="73">
      <c r="A73" s="28" t="s">
        <v>84</v>
      </c>
      <c r="B73" s="29" t="n">
        <v>6460418</v>
      </c>
      <c r="C73" s="29" t="n">
        <v>3856999</v>
      </c>
      <c r="D73" s="29" t="n">
        <v>27118.5</v>
      </c>
      <c r="E73" s="29" t="n">
        <v>89556</v>
      </c>
      <c r="F73" s="30" t="n">
        <v>560</v>
      </c>
      <c r="G73" s="30" t="n">
        <f aca="false">C73/F73</f>
        <v>6887.49821428571</v>
      </c>
      <c r="H73" s="30" t="n">
        <f aca="false">E73/F73</f>
        <v>159.921428571429</v>
      </c>
      <c r="I73" s="31" t="n">
        <f aca="false">H73/G73</f>
        <v>0.0232190882082158</v>
      </c>
      <c r="J73" s="32" t="n">
        <v>-7.1924</v>
      </c>
      <c r="K73" s="30" t="n">
        <v>-1.483</v>
      </c>
    </row>
    <row collapsed="false" customFormat="false" customHeight="false" hidden="false" ht="12.75" outlineLevel="0" r="74">
      <c r="A74" s="34" t="s">
        <v>85</v>
      </c>
      <c r="B74" s="35" t="n">
        <v>1493905</v>
      </c>
      <c r="C74" s="35" t="n">
        <v>4239528</v>
      </c>
      <c r="D74" s="35" t="n">
        <v>0</v>
      </c>
      <c r="E74" s="35" t="n">
        <v>8943.5</v>
      </c>
      <c r="F74" s="36" t="n">
        <v>647</v>
      </c>
      <c r="G74" s="30" t="n">
        <f aca="false">C74/F74</f>
        <v>6552.59350850077</v>
      </c>
      <c r="H74" s="30" t="n">
        <f aca="false">E74/F74</f>
        <v>13.823029366306</v>
      </c>
      <c r="I74" s="31" t="n">
        <f aca="false">H74/G74</f>
        <v>0.00210955087453132</v>
      </c>
      <c r="J74" s="37" t="n">
        <v>0</v>
      </c>
      <c r="K74" s="36" t="n">
        <v>130.91</v>
      </c>
      <c r="L74" s="41"/>
      <c r="M74" s="41"/>
    </row>
    <row collapsed="false" customFormat="false" customHeight="false" hidden="false" ht="12.75" outlineLevel="0" r="75">
      <c r="A75" s="28" t="s">
        <v>86</v>
      </c>
      <c r="B75" s="29" t="n">
        <v>24592</v>
      </c>
      <c r="C75" s="29" t="n">
        <v>88762</v>
      </c>
      <c r="D75" s="35" t="n">
        <v>0</v>
      </c>
      <c r="E75" s="35" t="n">
        <v>0</v>
      </c>
      <c r="F75" s="30" t="n">
        <v>21</v>
      </c>
      <c r="G75" s="30" t="n">
        <f aca="false">C75/F75</f>
        <v>4226.7619047619</v>
      </c>
      <c r="H75" s="30" t="n">
        <f aca="false">E75/F75</f>
        <v>0</v>
      </c>
      <c r="I75" s="31" t="n">
        <f aca="false">H75/G75</f>
        <v>0</v>
      </c>
      <c r="J75" s="37" t="n">
        <v>0</v>
      </c>
      <c r="K75" s="36" t="n">
        <v>0</v>
      </c>
      <c r="M75" s="42"/>
    </row>
    <row collapsed="false" customFormat="false" customHeight="false" hidden="false" ht="12.75" outlineLevel="0" r="76">
      <c r="A76" s="28" t="s">
        <v>87</v>
      </c>
      <c r="B76" s="29" t="n">
        <v>7679327</v>
      </c>
      <c r="C76" s="29" t="n">
        <v>11339664</v>
      </c>
      <c r="D76" s="29" t="n">
        <v>188999</v>
      </c>
      <c r="E76" s="29" t="n">
        <v>343657.9</v>
      </c>
      <c r="F76" s="30" t="n">
        <v>1439</v>
      </c>
      <c r="G76" s="30" t="n">
        <f aca="false">C76/F76</f>
        <v>7880.23905489924</v>
      </c>
      <c r="H76" s="30" t="n">
        <f aca="false">E76/F76</f>
        <v>238.817164697707</v>
      </c>
      <c r="I76" s="31" t="n">
        <f aca="false">H76/G76</f>
        <v>0.0303058274037044</v>
      </c>
      <c r="J76" s="32" t="n">
        <v>-74.3599</v>
      </c>
      <c r="K76" s="30" t="n">
        <v>7.959</v>
      </c>
    </row>
    <row collapsed="false" customFormat="false" customHeight="false" hidden="false" ht="12.75" outlineLevel="0" r="77">
      <c r="A77" s="28" t="s">
        <v>88</v>
      </c>
      <c r="B77" s="29" t="n">
        <v>510463</v>
      </c>
      <c r="C77" s="29" t="n">
        <v>4292019</v>
      </c>
      <c r="D77" s="29" t="n">
        <v>578</v>
      </c>
      <c r="E77" s="29" t="n">
        <v>19793.5</v>
      </c>
      <c r="F77" s="30" t="n">
        <v>557</v>
      </c>
      <c r="G77" s="30" t="n">
        <f aca="false">C77/F77</f>
        <v>7705.59964093357</v>
      </c>
      <c r="H77" s="30" t="n">
        <f aca="false">E77/F77</f>
        <v>35.5359066427289</v>
      </c>
      <c r="I77" s="31" t="n">
        <f aca="false">H77/G77</f>
        <v>0.00461169906284199</v>
      </c>
      <c r="J77" s="32" t="n">
        <v>0.69</v>
      </c>
      <c r="K77" s="30" t="n">
        <v>12.9525</v>
      </c>
    </row>
    <row collapsed="false" customFormat="false" customHeight="false" hidden="false" ht="12.75" outlineLevel="0" r="78">
      <c r="A78" s="28" t="s">
        <v>89</v>
      </c>
      <c r="B78" s="29" t="n">
        <v>2397377</v>
      </c>
      <c r="C78" s="29" t="n">
        <v>4591637</v>
      </c>
      <c r="D78" s="29" t="n">
        <v>94605.2</v>
      </c>
      <c r="E78" s="29" t="n">
        <v>86405.6</v>
      </c>
      <c r="F78" s="30" t="n">
        <v>756</v>
      </c>
      <c r="G78" s="30" t="n">
        <f aca="false">C78/F78</f>
        <v>6073.59391534392</v>
      </c>
      <c r="H78" s="30" t="n">
        <f aca="false">E78/F78</f>
        <v>114.293121693122</v>
      </c>
      <c r="I78" s="31" t="n">
        <f aca="false">H78/G78</f>
        <v>0.018818038098395</v>
      </c>
      <c r="J78" s="32" t="n">
        <v>1.38</v>
      </c>
      <c r="K78" s="30" t="n">
        <v>11.901</v>
      </c>
    </row>
    <row collapsed="false" customFormat="false" customHeight="false" hidden="false" ht="12.75" outlineLevel="0" r="79">
      <c r="A79" s="28" t="s">
        <v>90</v>
      </c>
      <c r="B79" s="29" t="n">
        <v>26144004</v>
      </c>
      <c r="C79" s="29" t="n">
        <v>13968967</v>
      </c>
      <c r="D79" s="29" t="n">
        <v>194416.7</v>
      </c>
      <c r="E79" s="29" t="n">
        <v>167276.3</v>
      </c>
      <c r="F79" s="30" t="n">
        <v>1694</v>
      </c>
      <c r="G79" s="30" t="n">
        <f aca="false">C79/F79</f>
        <v>8246.14344746163</v>
      </c>
      <c r="H79" s="30" t="n">
        <f aca="false">E79/F79</f>
        <v>98.7463400236127</v>
      </c>
      <c r="I79" s="31" t="n">
        <f aca="false">H79/G79</f>
        <v>0.0119748511110378</v>
      </c>
      <c r="J79" s="32" t="n">
        <v>-55.7885</v>
      </c>
      <c r="K79" s="30" t="n">
        <v>62.869</v>
      </c>
    </row>
    <row collapsed="false" customFormat="false" customHeight="false" hidden="false" ht="12.75" outlineLevel="0" r="80">
      <c r="A80" s="28" t="s">
        <v>91</v>
      </c>
      <c r="B80" s="29" t="n">
        <v>1393110</v>
      </c>
      <c r="C80" s="29" t="n">
        <v>3630807</v>
      </c>
      <c r="D80" s="29" t="n">
        <v>15918.1</v>
      </c>
      <c r="E80" s="29" t="n">
        <v>46958.8</v>
      </c>
      <c r="F80" s="30" t="n">
        <v>706</v>
      </c>
      <c r="G80" s="30" t="n">
        <f aca="false">C80/F80</f>
        <v>5142.78611898017</v>
      </c>
      <c r="H80" s="30" t="n">
        <f aca="false">E80/F80</f>
        <v>66.51388101983</v>
      </c>
      <c r="I80" s="31" t="n">
        <f aca="false">H80/G80</f>
        <v>0.0129334332560227</v>
      </c>
      <c r="J80" s="32" t="n">
        <v>27.3081</v>
      </c>
      <c r="K80" s="30" t="n">
        <v>-6.371</v>
      </c>
    </row>
    <row collapsed="false" customFormat="false" customHeight="false" hidden="false" ht="12.75" outlineLevel="0" r="81">
      <c r="A81" s="28" t="s">
        <v>92</v>
      </c>
      <c r="B81" s="29" t="n">
        <v>99671</v>
      </c>
      <c r="C81" s="29" t="n">
        <v>192587</v>
      </c>
      <c r="D81" s="29" t="n">
        <v>0</v>
      </c>
      <c r="E81" s="29" t="n">
        <v>1449.6</v>
      </c>
      <c r="F81" s="30" t="n">
        <v>43</v>
      </c>
      <c r="G81" s="30" t="n">
        <f aca="false">C81/F81</f>
        <v>4478.76744186047</v>
      </c>
      <c r="H81" s="30" t="n">
        <f aca="false">E81/F81</f>
        <v>33.7116279069767</v>
      </c>
      <c r="I81" s="31" t="n">
        <f aca="false">H81/G81</f>
        <v>0.00752698780291505</v>
      </c>
      <c r="J81" s="32" t="n">
        <v>0</v>
      </c>
      <c r="K81" s="30" t="n">
        <v>0.69</v>
      </c>
    </row>
    <row collapsed="false" customFormat="false" customHeight="false" hidden="false" ht="12.75" outlineLevel="0" r="82">
      <c r="A82" s="28" t="s">
        <v>93</v>
      </c>
      <c r="B82" s="29" t="n">
        <v>1383020</v>
      </c>
      <c r="C82" s="29" t="n">
        <v>3137906</v>
      </c>
      <c r="D82" s="29" t="n">
        <v>28918</v>
      </c>
      <c r="E82" s="29" t="n">
        <v>11595.5</v>
      </c>
      <c r="F82" s="30" t="n">
        <v>459</v>
      </c>
      <c r="G82" s="30" t="n">
        <f aca="false">C82/F82</f>
        <v>6836.39651416122</v>
      </c>
      <c r="H82" s="30" t="n">
        <f aca="false">E82/F82</f>
        <v>25.2625272331155</v>
      </c>
      <c r="I82" s="31" t="n">
        <f aca="false">H82/G82</f>
        <v>0.00369529871194357</v>
      </c>
      <c r="J82" s="32" t="n">
        <v>0</v>
      </c>
      <c r="K82" s="30" t="n">
        <v>45.705</v>
      </c>
    </row>
    <row collapsed="false" customFormat="false" customHeight="false" hidden="false" ht="12.75" outlineLevel="0" r="83">
      <c r="A83" s="28" t="s">
        <v>94</v>
      </c>
      <c r="B83" s="29" t="n">
        <v>11523</v>
      </c>
      <c r="C83" s="29" t="n">
        <v>251478</v>
      </c>
      <c r="D83" s="29" t="n">
        <v>992.8</v>
      </c>
      <c r="E83" s="29" t="n">
        <v>951.5</v>
      </c>
      <c r="F83" s="30" t="n">
        <v>52</v>
      </c>
      <c r="G83" s="30" t="n">
        <f aca="false">C83/F83</f>
        <v>4836.11538461538</v>
      </c>
      <c r="H83" s="30" t="n">
        <f aca="false">E83/F83</f>
        <v>18.2980769230769</v>
      </c>
      <c r="I83" s="31" t="n">
        <f aca="false">H83/G83</f>
        <v>0.00378363117250813</v>
      </c>
      <c r="J83" s="32" t="n">
        <v>-0.893</v>
      </c>
      <c r="K83" s="30" t="n">
        <v>53.37</v>
      </c>
    </row>
    <row collapsed="false" customFormat="false" customHeight="false" hidden="false" ht="12.75" outlineLevel="0" r="84">
      <c r="A84" s="28" t="s">
        <v>95</v>
      </c>
      <c r="B84" s="29" t="n">
        <v>3879653</v>
      </c>
      <c r="C84" s="29" t="n">
        <v>7773415</v>
      </c>
      <c r="D84" s="29" t="n">
        <v>86459.2</v>
      </c>
      <c r="E84" s="29" t="n">
        <v>167717.3</v>
      </c>
      <c r="F84" s="30" t="n">
        <v>1102</v>
      </c>
      <c r="G84" s="30" t="n">
        <f aca="false">C84/F84</f>
        <v>7053.91560798548</v>
      </c>
      <c r="H84" s="30" t="n">
        <f aca="false">E84/F84</f>
        <v>152.193557168784</v>
      </c>
      <c r="I84" s="31" t="n">
        <f aca="false">H84/G84</f>
        <v>0.021575755314749</v>
      </c>
      <c r="J84" s="32" t="n">
        <v>17.095</v>
      </c>
      <c r="K84" s="30" t="n">
        <v>290.835</v>
      </c>
    </row>
    <row collapsed="false" customFormat="false" customHeight="false" hidden="false" ht="12.75" outlineLevel="0" r="85">
      <c r="A85" s="28" t="s">
        <v>96</v>
      </c>
      <c r="B85" s="29" t="n">
        <v>101811</v>
      </c>
      <c r="C85" s="29" t="n">
        <v>1074692</v>
      </c>
      <c r="D85" s="29" t="n">
        <v>0</v>
      </c>
      <c r="E85" s="29" t="n">
        <v>11577.9</v>
      </c>
      <c r="F85" s="30" t="n">
        <v>201</v>
      </c>
      <c r="G85" s="30" t="n">
        <f aca="false">C85/F85</f>
        <v>5346.7263681592</v>
      </c>
      <c r="H85" s="30" t="n">
        <f aca="false">E85/F85</f>
        <v>57.6014925373134</v>
      </c>
      <c r="I85" s="31" t="n">
        <f aca="false">H85/G85</f>
        <v>0.0107732261894571</v>
      </c>
      <c r="J85" s="32" t="n">
        <v>0</v>
      </c>
      <c r="K85" s="30" t="n">
        <v>78.366</v>
      </c>
    </row>
    <row collapsed="false" customFormat="false" customHeight="false" hidden="false" ht="12.75" outlineLevel="0" r="86">
      <c r="A86" s="28" t="s">
        <v>97</v>
      </c>
      <c r="B86" s="29" t="n">
        <v>1769592</v>
      </c>
      <c r="C86" s="29" t="n">
        <v>3181563</v>
      </c>
      <c r="D86" s="29" t="n">
        <v>6101.9</v>
      </c>
      <c r="E86" s="29" t="n">
        <v>148414.9</v>
      </c>
      <c r="F86" s="30" t="n">
        <v>487</v>
      </c>
      <c r="G86" s="30" t="n">
        <f aca="false">C86/F86</f>
        <v>6532.98357289528</v>
      </c>
      <c r="H86" s="30" t="n">
        <f aca="false">E86/F86</f>
        <v>304.753388090349</v>
      </c>
      <c r="I86" s="31" t="n">
        <f aca="false">H86/G86</f>
        <v>0.0466484240607525</v>
      </c>
      <c r="J86" s="32" t="n">
        <v>179.0795</v>
      </c>
      <c r="K86" s="30" t="n">
        <v>75.02</v>
      </c>
    </row>
    <row collapsed="false" customFormat="false" customHeight="false" hidden="false" ht="12.75" outlineLevel="0" r="87">
      <c r="A87" s="28" t="s">
        <v>98</v>
      </c>
      <c r="B87" s="29" t="n">
        <v>594338</v>
      </c>
      <c r="C87" s="29" t="n">
        <v>3450385</v>
      </c>
      <c r="D87" s="29" t="n">
        <v>0</v>
      </c>
      <c r="E87" s="29" t="n">
        <v>28173.8</v>
      </c>
      <c r="F87" s="30" t="n">
        <v>638</v>
      </c>
      <c r="G87" s="30" t="n">
        <f aca="false">C87/F87</f>
        <v>5408.12695924765</v>
      </c>
      <c r="H87" s="30" t="n">
        <f aca="false">E87/F87</f>
        <v>44.1595611285266</v>
      </c>
      <c r="I87" s="31" t="n">
        <f aca="false">H87/G87</f>
        <v>0.00816540762842407</v>
      </c>
      <c r="J87" s="32" t="n">
        <v>0</v>
      </c>
      <c r="K87" s="30" t="n">
        <v>-0.585</v>
      </c>
    </row>
    <row collapsed="false" customFormat="false" customHeight="false" hidden="false" ht="12.75" outlineLevel="0" r="88">
      <c r="A88" s="28" t="s">
        <v>99</v>
      </c>
      <c r="B88" s="29" t="n">
        <v>214771</v>
      </c>
      <c r="C88" s="29" t="n">
        <v>858249</v>
      </c>
      <c r="D88" s="29" t="n">
        <v>7942.9</v>
      </c>
      <c r="E88" s="29" t="n">
        <v>6062</v>
      </c>
      <c r="F88" s="30" t="n">
        <v>131</v>
      </c>
      <c r="G88" s="30" t="n">
        <f aca="false">C88/F88</f>
        <v>6551.51908396947</v>
      </c>
      <c r="H88" s="30" t="n">
        <f aca="false">E88/F88</f>
        <v>46.2748091603053</v>
      </c>
      <c r="I88" s="31" t="n">
        <f aca="false">H88/G88</f>
        <v>0.00706321825018147</v>
      </c>
      <c r="J88" s="32" t="n">
        <v>-0.5922</v>
      </c>
      <c r="K88" s="30" t="n">
        <v>-0.696</v>
      </c>
    </row>
    <row collapsed="false" customFormat="false" customHeight="false" hidden="false" ht="12.75" outlineLevel="0" r="89">
      <c r="A89" s="28" t="s">
        <v>100</v>
      </c>
      <c r="B89" s="29" t="n">
        <v>756950</v>
      </c>
      <c r="C89" s="29" t="n">
        <v>2186646</v>
      </c>
      <c r="D89" s="29" t="n">
        <v>13540</v>
      </c>
      <c r="E89" s="29" t="n">
        <v>12126.3</v>
      </c>
      <c r="F89" s="30" t="n">
        <v>338</v>
      </c>
      <c r="G89" s="30" t="n">
        <f aca="false">C89/F89</f>
        <v>6469.36686390533</v>
      </c>
      <c r="H89" s="30" t="n">
        <f aca="false">E89/F89</f>
        <v>35.8766272189349</v>
      </c>
      <c r="I89" s="31" t="n">
        <f aca="false">H89/G89</f>
        <v>0.00554561643722852</v>
      </c>
      <c r="J89" s="32" t="n">
        <v>-6.5596</v>
      </c>
      <c r="K89" s="30" t="n">
        <v>207.277</v>
      </c>
    </row>
    <row collapsed="false" customFormat="false" customHeight="false" hidden="false" ht="12.75" outlineLevel="0" r="90">
      <c r="A90" s="28" t="s">
        <v>101</v>
      </c>
      <c r="B90" s="29" t="n">
        <v>273085</v>
      </c>
      <c r="C90" s="29" t="n">
        <v>2981525</v>
      </c>
      <c r="D90" s="29" t="n">
        <v>0</v>
      </c>
      <c r="E90" s="29" t="n">
        <v>10579.2</v>
      </c>
      <c r="F90" s="30" t="n">
        <v>505</v>
      </c>
      <c r="G90" s="30" t="n">
        <f aca="false">C90/F90</f>
        <v>5904.0099009901</v>
      </c>
      <c r="H90" s="30" t="n">
        <f aca="false">E90/F90</f>
        <v>20.9489108910891</v>
      </c>
      <c r="I90" s="31" t="n">
        <f aca="false">H90/G90</f>
        <v>0.00354825131434417</v>
      </c>
      <c r="J90" s="32" t="n">
        <v>0</v>
      </c>
      <c r="K90" s="30" t="n">
        <v>5.52</v>
      </c>
    </row>
    <row collapsed="false" customFormat="false" customHeight="false" hidden="false" ht="12.75" outlineLevel="0" r="91">
      <c r="A91" s="28" t="s">
        <v>102</v>
      </c>
      <c r="B91" s="29" t="n">
        <v>317612</v>
      </c>
      <c r="C91" s="29" t="n">
        <v>1299891</v>
      </c>
      <c r="D91" s="29" t="n">
        <v>12085</v>
      </c>
      <c r="E91" s="29" t="n">
        <v>4462.8</v>
      </c>
      <c r="F91" s="30" t="n">
        <v>205</v>
      </c>
      <c r="G91" s="30" t="n">
        <f aca="false">C91/F91</f>
        <v>6340.93170731707</v>
      </c>
      <c r="H91" s="30" t="n">
        <f aca="false">E91/F91</f>
        <v>21.769756097561</v>
      </c>
      <c r="I91" s="31" t="n">
        <f aca="false">H91/G91</f>
        <v>0.00343321093845561</v>
      </c>
      <c r="J91" s="32" t="n">
        <v>-0.9523</v>
      </c>
      <c r="K91" s="30" t="n">
        <v>47.095</v>
      </c>
    </row>
    <row collapsed="false" customFormat="false" customHeight="false" hidden="false" ht="12.75" outlineLevel="0" r="92">
      <c r="A92" s="28" t="s">
        <v>103</v>
      </c>
      <c r="B92" s="29" t="n">
        <v>4989435</v>
      </c>
      <c r="C92" s="29" t="n">
        <v>10983512</v>
      </c>
      <c r="D92" s="29" t="n">
        <v>50306.8</v>
      </c>
      <c r="E92" s="29" t="n">
        <v>547944.1</v>
      </c>
      <c r="F92" s="30" t="n">
        <v>1692</v>
      </c>
      <c r="G92" s="30" t="n">
        <f aca="false">C92/F92</f>
        <v>6491.43735224586</v>
      </c>
      <c r="H92" s="30" t="n">
        <f aca="false">E92/F92</f>
        <v>323.84403073286</v>
      </c>
      <c r="I92" s="31" t="n">
        <f aca="false">H92/G92</f>
        <v>0.0498878773929505</v>
      </c>
      <c r="J92" s="32" t="n">
        <v>-24.2865</v>
      </c>
      <c r="K92" s="30" t="n">
        <v>-95.1566</v>
      </c>
    </row>
    <row collapsed="false" customFormat="false" customHeight="false" hidden="false" ht="12.75" outlineLevel="0" r="93">
      <c r="A93" s="28" t="s">
        <v>104</v>
      </c>
      <c r="B93" s="29" t="n">
        <v>58195062</v>
      </c>
      <c r="C93" s="29" t="n">
        <v>42199019</v>
      </c>
      <c r="D93" s="29" t="n">
        <v>891164.4</v>
      </c>
      <c r="E93" s="29" t="n">
        <v>1134451.7</v>
      </c>
      <c r="F93" s="30" t="n">
        <v>5589</v>
      </c>
      <c r="G93" s="30" t="n">
        <f aca="false">C93/F93</f>
        <v>7550.37019144749</v>
      </c>
      <c r="H93" s="30" t="n">
        <f aca="false">E93/F93</f>
        <v>202.979370191447</v>
      </c>
      <c r="I93" s="31" t="n">
        <f aca="false">H93/G93</f>
        <v>0.0268833666488787</v>
      </c>
      <c r="J93" s="32" t="n">
        <v>1355.5441</v>
      </c>
      <c r="K93" s="30" t="n">
        <v>50.665</v>
      </c>
    </row>
    <row collapsed="false" customFormat="false" customHeight="false" hidden="false" ht="12.75" outlineLevel="0" r="94">
      <c r="A94" s="28" t="s">
        <v>105</v>
      </c>
      <c r="B94" s="29" t="n">
        <v>2768794</v>
      </c>
      <c r="C94" s="29" t="n">
        <v>11375299</v>
      </c>
      <c r="D94" s="29" t="n">
        <v>9402.5</v>
      </c>
      <c r="E94" s="29" t="n">
        <v>126053.7</v>
      </c>
      <c r="F94" s="30" t="n">
        <v>1510</v>
      </c>
      <c r="G94" s="30" t="n">
        <f aca="false">C94/F94</f>
        <v>7533.31059602649</v>
      </c>
      <c r="H94" s="30" t="n">
        <f aca="false">E94/F94</f>
        <v>83.4792715231788</v>
      </c>
      <c r="I94" s="31" t="n">
        <f aca="false">H94/G94</f>
        <v>0.0110813526747736</v>
      </c>
      <c r="J94" s="32" t="n">
        <v>16.2747</v>
      </c>
      <c r="K94" s="30" t="n">
        <v>276.188</v>
      </c>
    </row>
    <row collapsed="false" customFormat="false" customHeight="false" hidden="false" ht="12.75" outlineLevel="0" r="95">
      <c r="A95" s="28" t="s">
        <v>106</v>
      </c>
      <c r="B95" s="29" t="n">
        <v>2903862</v>
      </c>
      <c r="C95" s="29" t="n">
        <v>4817831</v>
      </c>
      <c r="D95" s="29" t="n">
        <v>169761.2</v>
      </c>
      <c r="E95" s="29" t="n">
        <v>263821.3</v>
      </c>
      <c r="F95" s="30" t="n">
        <v>1635</v>
      </c>
      <c r="G95" s="30" t="n">
        <f aca="false">C95/F95</f>
        <v>2946.68562691131</v>
      </c>
      <c r="H95" s="30" t="n">
        <f aca="false">E95/F95</f>
        <v>161.358593272171</v>
      </c>
      <c r="I95" s="31" t="n">
        <f aca="false">H95/G95</f>
        <v>0.0547593512516317</v>
      </c>
      <c r="J95" s="32" t="n">
        <v>-36.7557</v>
      </c>
      <c r="K95" s="30" t="n">
        <v>70.329</v>
      </c>
    </row>
    <row collapsed="false" customFormat="false" customHeight="false" hidden="false" ht="12.75" outlineLevel="0" r="96">
      <c r="A96" s="28" t="s">
        <v>107</v>
      </c>
      <c r="B96" s="29" t="n">
        <v>6648938</v>
      </c>
      <c r="C96" s="29" t="n">
        <v>13567080</v>
      </c>
      <c r="D96" s="29" t="n">
        <v>70625.9</v>
      </c>
      <c r="E96" s="29" t="n">
        <v>320805.7</v>
      </c>
      <c r="F96" s="30" t="n">
        <v>1869</v>
      </c>
      <c r="G96" s="30" t="n">
        <f aca="false">C96/F96</f>
        <v>7259.00481540931</v>
      </c>
      <c r="H96" s="30" t="n">
        <f aca="false">E96/F96</f>
        <v>171.645639379347</v>
      </c>
      <c r="I96" s="31" t="n">
        <f aca="false">H96/G96</f>
        <v>0.0236458913782479</v>
      </c>
      <c r="J96" s="32" t="n">
        <v>277.048</v>
      </c>
      <c r="K96" s="30" t="n">
        <v>558.174</v>
      </c>
    </row>
    <row collapsed="false" customFormat="false" customHeight="false" hidden="false" ht="12.75" outlineLevel="0" r="97">
      <c r="A97" s="28" t="s">
        <v>108</v>
      </c>
      <c r="B97" s="29" t="n">
        <v>1125348</v>
      </c>
      <c r="C97" s="29" t="n">
        <v>2022831</v>
      </c>
      <c r="D97" s="29" t="n">
        <v>101250.4</v>
      </c>
      <c r="E97" s="29" t="n">
        <v>3289.1</v>
      </c>
      <c r="F97" s="30" t="n">
        <v>358</v>
      </c>
      <c r="G97" s="30" t="n">
        <f aca="false">C97/F97</f>
        <v>5650.36592178771</v>
      </c>
      <c r="H97" s="30" t="n">
        <f aca="false">E97/F97</f>
        <v>9.18743016759777</v>
      </c>
      <c r="I97" s="31" t="n">
        <f aca="false">H97/G97</f>
        <v>0.00162598852795908</v>
      </c>
      <c r="J97" s="32" t="n">
        <v>0</v>
      </c>
      <c r="K97" s="30" t="n">
        <v>0.69</v>
      </c>
    </row>
    <row collapsed="false" customFormat="false" customHeight="false" hidden="false" ht="12.75" outlineLevel="0" r="98">
      <c r="A98" s="28" t="s">
        <v>109</v>
      </c>
      <c r="B98" s="29" t="n">
        <v>378910</v>
      </c>
      <c r="C98" s="29" t="n">
        <v>2677641</v>
      </c>
      <c r="D98" s="29" t="n">
        <v>0</v>
      </c>
      <c r="E98" s="29" t="n">
        <v>20905.6</v>
      </c>
      <c r="F98" s="30" t="n">
        <v>520</v>
      </c>
      <c r="G98" s="30" t="n">
        <f aca="false">C98/F98</f>
        <v>5149.30961538462</v>
      </c>
      <c r="H98" s="30" t="n">
        <f aca="false">E98/F98</f>
        <v>40.2030769230769</v>
      </c>
      <c r="I98" s="31" t="n">
        <f aca="false">H98/G98</f>
        <v>0.00780746933588185</v>
      </c>
      <c r="J98" s="32" t="n">
        <v>0</v>
      </c>
      <c r="K98" s="30" t="n">
        <v>2.766</v>
      </c>
    </row>
    <row collapsed="false" customFormat="false" customHeight="false" hidden="false" ht="12.75" outlineLevel="0" r="99">
      <c r="A99" s="28" t="s">
        <v>110</v>
      </c>
      <c r="B99" s="29" t="n">
        <v>641563</v>
      </c>
      <c r="C99" s="29" t="n">
        <v>6125075</v>
      </c>
      <c r="D99" s="29" t="n">
        <v>27983.4</v>
      </c>
      <c r="E99" s="29" t="n">
        <v>108280.1</v>
      </c>
      <c r="F99" s="30" t="n">
        <v>811</v>
      </c>
      <c r="G99" s="30" t="n">
        <f aca="false">C99/F99</f>
        <v>7552.49691738594</v>
      </c>
      <c r="H99" s="30" t="n">
        <f aca="false">E99/F99</f>
        <v>133.514303329223</v>
      </c>
      <c r="I99" s="31" t="n">
        <f aca="false">H99/G99</f>
        <v>0.0176781672061158</v>
      </c>
      <c r="J99" s="32" t="n">
        <v>-0.476</v>
      </c>
      <c r="K99" s="30" t="n">
        <v>344.772</v>
      </c>
    </row>
    <row collapsed="false" customFormat="false" customHeight="false" hidden="false" ht="12.75" outlineLevel="0" r="100">
      <c r="A100" s="28" t="s">
        <v>111</v>
      </c>
      <c r="B100" s="29" t="n">
        <v>3301855</v>
      </c>
      <c r="C100" s="29" t="n">
        <v>9468733</v>
      </c>
      <c r="D100" s="29" t="n">
        <v>55162.8</v>
      </c>
      <c r="E100" s="29" t="n">
        <v>367119.6</v>
      </c>
      <c r="F100" s="30" t="n">
        <v>1329</v>
      </c>
      <c r="G100" s="30" t="n">
        <f aca="false">C100/F100</f>
        <v>7124.7050413845</v>
      </c>
      <c r="H100" s="30" t="n">
        <f aca="false">E100/F100</f>
        <v>276.237471783296</v>
      </c>
      <c r="I100" s="31" t="n">
        <f aca="false">H100/G100</f>
        <v>0.0387717765407473</v>
      </c>
      <c r="J100" s="32" t="n">
        <v>-42.0927</v>
      </c>
      <c r="K100" s="30" t="n">
        <v>70.878</v>
      </c>
    </row>
    <row collapsed="false" customFormat="false" customHeight="false" hidden="false" ht="12.75" outlineLevel="0" r="101">
      <c r="A101" s="28" t="s">
        <v>112</v>
      </c>
      <c r="B101" s="29" t="n">
        <v>96800</v>
      </c>
      <c r="C101" s="29" t="n">
        <v>1382221</v>
      </c>
      <c r="D101" s="29" t="n">
        <v>0</v>
      </c>
      <c r="E101" s="29" t="n">
        <v>5965.3</v>
      </c>
      <c r="F101" s="30" t="n">
        <v>179</v>
      </c>
      <c r="G101" s="30" t="n">
        <f aca="false">C101/F101</f>
        <v>7721.90502793296</v>
      </c>
      <c r="H101" s="30" t="n">
        <f aca="false">E101/F101</f>
        <v>33.3256983240223</v>
      </c>
      <c r="I101" s="31" t="n">
        <f aca="false">H101/G101</f>
        <v>0.0043157353274187</v>
      </c>
      <c r="J101" s="32" t="n">
        <v>0</v>
      </c>
      <c r="K101" s="30" t="n">
        <v>2.07</v>
      </c>
    </row>
    <row collapsed="false" customFormat="false" customHeight="false" hidden="false" ht="12.75" outlineLevel="0" r="102">
      <c r="A102" s="28" t="s">
        <v>113</v>
      </c>
      <c r="B102" s="29" t="n">
        <v>2383986</v>
      </c>
      <c r="C102" s="29" t="n">
        <v>3336863</v>
      </c>
      <c r="D102" s="29" t="n">
        <v>60363.8</v>
      </c>
      <c r="E102" s="29" t="n">
        <v>60362.8</v>
      </c>
      <c r="F102" s="30" t="n">
        <v>473</v>
      </c>
      <c r="G102" s="30" t="n">
        <f aca="false">C102/F102</f>
        <v>7054.67864693446</v>
      </c>
      <c r="H102" s="30" t="n">
        <f aca="false">E102/F102</f>
        <v>127.616913319239</v>
      </c>
      <c r="I102" s="31" t="n">
        <f aca="false">H102/G102</f>
        <v>0.0180896848327306</v>
      </c>
      <c r="J102" s="32" t="n">
        <v>141.5743</v>
      </c>
      <c r="K102" s="30" t="n">
        <v>-1.878</v>
      </c>
    </row>
    <row collapsed="false" customFormat="false" customHeight="false" hidden="false" ht="12.75" outlineLevel="0" r="103">
      <c r="A103" s="28" t="s">
        <v>274</v>
      </c>
      <c r="B103" s="29" t="n">
        <v>2092075</v>
      </c>
      <c r="C103" s="29" t="n">
        <v>3925802</v>
      </c>
      <c r="D103" s="29" t="n">
        <v>40158.2</v>
      </c>
      <c r="E103" s="29" t="n">
        <v>115468.3</v>
      </c>
      <c r="F103" s="30" t="n">
        <v>816</v>
      </c>
      <c r="G103" s="30" t="n">
        <f aca="false">C103/F103</f>
        <v>4811.0318627451</v>
      </c>
      <c r="H103" s="30" t="n">
        <f aca="false">E103/F103</f>
        <v>141.505269607843</v>
      </c>
      <c r="I103" s="31" t="n">
        <f aca="false">H103/G103</f>
        <v>0.0294126652337535</v>
      </c>
      <c r="J103" s="32" t="n">
        <v>-30.2978</v>
      </c>
      <c r="K103" s="30" t="n">
        <v>-15.182</v>
      </c>
    </row>
    <row collapsed="false" customFormat="false" customHeight="false" hidden="false" ht="12.75" outlineLevel="0" r="104">
      <c r="A104" s="28" t="s">
        <v>115</v>
      </c>
      <c r="B104" s="29" t="n">
        <v>705848</v>
      </c>
      <c r="C104" s="29" t="n">
        <v>2602556</v>
      </c>
      <c r="D104" s="29" t="n">
        <v>865.3</v>
      </c>
      <c r="E104" s="29" t="n">
        <v>14468.5</v>
      </c>
      <c r="F104" s="30" t="n">
        <v>460</v>
      </c>
      <c r="G104" s="30" t="n">
        <f aca="false">C104/F104</f>
        <v>5657.73043478261</v>
      </c>
      <c r="H104" s="30" t="n">
        <f aca="false">E104/F104</f>
        <v>31.4532608695652</v>
      </c>
      <c r="I104" s="31" t="n">
        <f aca="false">H104/G104</f>
        <v>0.00555934243105624</v>
      </c>
      <c r="J104" s="32" t="n">
        <v>-0.25</v>
      </c>
      <c r="K104" s="30" t="n">
        <v>0.213</v>
      </c>
    </row>
    <row collapsed="false" customFormat="false" customHeight="false" hidden="false" ht="12.75" outlineLevel="0" r="105">
      <c r="A105" s="28" t="s">
        <v>116</v>
      </c>
      <c r="B105" s="29" t="n">
        <v>1237008</v>
      </c>
      <c r="C105" s="29" t="n">
        <v>6660347</v>
      </c>
      <c r="D105" s="29" t="n">
        <v>2367.5</v>
      </c>
      <c r="E105" s="29" t="n">
        <v>43214.7</v>
      </c>
      <c r="F105" s="30" t="n">
        <v>998</v>
      </c>
      <c r="G105" s="30" t="n">
        <f aca="false">C105/F105</f>
        <v>6673.69438877756</v>
      </c>
      <c r="H105" s="30" t="n">
        <f aca="false">E105/F105</f>
        <v>43.3013026052104</v>
      </c>
      <c r="I105" s="31" t="n">
        <f aca="false">H105/G105</f>
        <v>0.00648835563672583</v>
      </c>
      <c r="J105" s="32" t="n">
        <v>0</v>
      </c>
      <c r="K105" s="30" t="n">
        <v>-1.367</v>
      </c>
    </row>
    <row collapsed="false" customFormat="false" customHeight="false" hidden="false" ht="12.75" outlineLevel="0" r="106">
      <c r="A106" s="28" t="s">
        <v>117</v>
      </c>
      <c r="B106" s="29" t="n">
        <v>7636393</v>
      </c>
      <c r="C106" s="29" t="n">
        <v>3124995</v>
      </c>
      <c r="D106" s="29" t="n">
        <v>733559.1</v>
      </c>
      <c r="E106" s="29" t="n">
        <v>25810.7</v>
      </c>
      <c r="F106" s="30" t="n">
        <v>670</v>
      </c>
      <c r="G106" s="30" t="n">
        <f aca="false">C106/F106</f>
        <v>4664.17164179105</v>
      </c>
      <c r="H106" s="30" t="n">
        <f aca="false">E106/F106</f>
        <v>38.5234328358209</v>
      </c>
      <c r="I106" s="31" t="n">
        <f aca="false">H106/G106</f>
        <v>0.00825943721509955</v>
      </c>
      <c r="J106" s="32" t="n">
        <v>2264.7258</v>
      </c>
      <c r="K106" s="30" t="n">
        <v>-9.401</v>
      </c>
    </row>
    <row collapsed="false" customFormat="false" customHeight="false" hidden="false" ht="12.75" outlineLevel="0" r="107">
      <c r="A107" s="28" t="s">
        <v>118</v>
      </c>
      <c r="B107" s="29" t="n">
        <v>5827812</v>
      </c>
      <c r="C107" s="29" t="n">
        <v>15456057</v>
      </c>
      <c r="D107" s="29" t="n">
        <v>399495.4</v>
      </c>
      <c r="E107" s="29" t="n">
        <v>421265</v>
      </c>
      <c r="F107" s="30" t="n">
        <v>1911</v>
      </c>
      <c r="G107" s="30" t="n">
        <f aca="false">C107/F107</f>
        <v>8087.94191522763</v>
      </c>
      <c r="H107" s="30" t="n">
        <f aca="false">E107/F107</f>
        <v>220.442176870748</v>
      </c>
      <c r="I107" s="31" t="n">
        <f aca="false">H107/G107</f>
        <v>0.0272556577657549</v>
      </c>
      <c r="J107" s="32" t="n">
        <v>3596.3179</v>
      </c>
      <c r="K107" s="30" t="n">
        <v>161.347</v>
      </c>
    </row>
    <row collapsed="false" customFormat="false" customHeight="false" hidden="false" ht="12.75" outlineLevel="0" r="108">
      <c r="A108" s="28" t="s">
        <v>119</v>
      </c>
      <c r="B108" s="29" t="n">
        <v>9313884</v>
      </c>
      <c r="C108" s="29" t="n">
        <v>8950877</v>
      </c>
      <c r="D108" s="29" t="n">
        <v>384155.6</v>
      </c>
      <c r="E108" s="29" t="n">
        <v>262376.1</v>
      </c>
      <c r="F108" s="30" t="n">
        <v>1320</v>
      </c>
      <c r="G108" s="30" t="n">
        <f aca="false">C108/F108</f>
        <v>6780.96742424243</v>
      </c>
      <c r="H108" s="30" t="n">
        <f aca="false">E108/F108</f>
        <v>198.769772727273</v>
      </c>
      <c r="I108" s="31" t="n">
        <f aca="false">H108/G108</f>
        <v>0.0293128930271302</v>
      </c>
      <c r="J108" s="32" t="n">
        <v>-150.8395</v>
      </c>
      <c r="K108" s="30" t="n">
        <v>180.155</v>
      </c>
    </row>
    <row collapsed="false" customFormat="false" customHeight="false" hidden="false" ht="12.75" outlineLevel="0" r="109">
      <c r="A109" s="28" t="s">
        <v>120</v>
      </c>
      <c r="B109" s="29" t="n">
        <v>41499291</v>
      </c>
      <c r="C109" s="29" t="n">
        <v>16527326</v>
      </c>
      <c r="D109" s="29" t="n">
        <v>287178</v>
      </c>
      <c r="E109" s="29" t="n">
        <v>299051.9</v>
      </c>
      <c r="F109" s="30" t="n">
        <v>2561</v>
      </c>
      <c r="G109" s="30" t="n">
        <f aca="false">C109/F109</f>
        <v>6453.46583365873</v>
      </c>
      <c r="H109" s="30" t="n">
        <f aca="false">E109/F109</f>
        <v>116.771534556814</v>
      </c>
      <c r="I109" s="31" t="n">
        <f aca="false">H109/G109</f>
        <v>0.0180943910708847</v>
      </c>
      <c r="J109" s="32" t="n">
        <v>1228.68</v>
      </c>
      <c r="K109" s="30" t="n">
        <v>-40.836</v>
      </c>
    </row>
    <row collapsed="false" customFormat="false" customHeight="false" hidden="false" ht="12.75" outlineLevel="0" r="110">
      <c r="A110" s="28" t="s">
        <v>121</v>
      </c>
      <c r="B110" s="29" t="n">
        <v>192488</v>
      </c>
      <c r="C110" s="29" t="n">
        <v>1195208</v>
      </c>
      <c r="D110" s="29" t="n">
        <v>0</v>
      </c>
      <c r="E110" s="29" t="n">
        <v>13349.2</v>
      </c>
      <c r="F110" s="30" t="n">
        <v>125</v>
      </c>
      <c r="G110" s="30" t="n">
        <f aca="false">C110/F110</f>
        <v>9561.664</v>
      </c>
      <c r="H110" s="30" t="n">
        <f aca="false">E110/F110</f>
        <v>106.7936</v>
      </c>
      <c r="I110" s="31" t="n">
        <f aca="false">H110/G110</f>
        <v>0.0111689346122181</v>
      </c>
      <c r="J110" s="32" t="n">
        <v>0</v>
      </c>
      <c r="K110" s="30" t="n">
        <v>203.893</v>
      </c>
    </row>
    <row collapsed="false" customFormat="false" customHeight="false" hidden="false" ht="12.75" outlineLevel="0" r="111">
      <c r="A111" s="28" t="s">
        <v>122</v>
      </c>
      <c r="B111" s="29" t="n">
        <v>172430</v>
      </c>
      <c r="C111" s="29" t="n">
        <v>2234980</v>
      </c>
      <c r="D111" s="29" t="n">
        <v>6863.3</v>
      </c>
      <c r="E111" s="29" t="n">
        <v>6594.6</v>
      </c>
      <c r="F111" s="30" t="n">
        <v>370</v>
      </c>
      <c r="G111" s="30" t="n">
        <f aca="false">C111/F111</f>
        <v>6040.48648648649</v>
      </c>
      <c r="H111" s="30" t="n">
        <f aca="false">E111/F111</f>
        <v>17.8232432432432</v>
      </c>
      <c r="I111" s="31" t="n">
        <f aca="false">H111/G111</f>
        <v>0.00295063043069737</v>
      </c>
      <c r="J111" s="32" t="n">
        <v>-6.1845</v>
      </c>
      <c r="K111" s="30" t="n">
        <v>1.38</v>
      </c>
    </row>
    <row collapsed="false" customFormat="false" customHeight="false" hidden="false" ht="12.75" outlineLevel="0" r="112">
      <c r="A112" s="28" t="s">
        <v>123</v>
      </c>
      <c r="B112" s="29" t="n">
        <v>9757</v>
      </c>
      <c r="C112" s="29" t="n">
        <v>410627</v>
      </c>
      <c r="D112" s="29" t="n">
        <v>0</v>
      </c>
      <c r="E112" s="29" t="n">
        <v>867.1</v>
      </c>
      <c r="F112" s="30" t="n">
        <v>73</v>
      </c>
      <c r="G112" s="30" t="n">
        <f aca="false">C112/F112</f>
        <v>5625.02739726027</v>
      </c>
      <c r="H112" s="30" t="n">
        <f aca="false">E112/F112</f>
        <v>11.8780821917808</v>
      </c>
      <c r="I112" s="31" t="n">
        <f aca="false">H112/G112</f>
        <v>0.0021116487712693</v>
      </c>
      <c r="J112" s="32" t="n">
        <v>0</v>
      </c>
      <c r="K112" s="30" t="n">
        <v>0</v>
      </c>
    </row>
    <row collapsed="false" customFormat="false" customHeight="false" hidden="false" ht="12.75" outlineLevel="0" r="113">
      <c r="A113" s="28" t="s">
        <v>124</v>
      </c>
      <c r="B113" s="29" t="n">
        <v>228568</v>
      </c>
      <c r="C113" s="29" t="n">
        <v>871189</v>
      </c>
      <c r="D113" s="29" t="n">
        <v>5920.7</v>
      </c>
      <c r="E113" s="29" t="n">
        <v>5675.4</v>
      </c>
      <c r="F113" s="30" t="n">
        <v>142</v>
      </c>
      <c r="G113" s="30" t="n">
        <f aca="false">C113/F113</f>
        <v>6135.1338028169</v>
      </c>
      <c r="H113" s="30" t="n">
        <f aca="false">E113/F113</f>
        <v>39.9676056338028</v>
      </c>
      <c r="I113" s="31" t="n">
        <f aca="false">H113/G113</f>
        <v>0.00651454506427423</v>
      </c>
      <c r="J113" s="32" t="n">
        <v>-2.944</v>
      </c>
      <c r="K113" s="30" t="n">
        <v>76.585</v>
      </c>
    </row>
    <row collapsed="false" customFormat="false" customHeight="false" hidden="false" ht="12.75" outlineLevel="0" r="114">
      <c r="A114" s="28" t="s">
        <v>125</v>
      </c>
      <c r="B114" s="29" t="n">
        <v>4718419</v>
      </c>
      <c r="C114" s="29" t="n">
        <v>10358134</v>
      </c>
      <c r="D114" s="29" t="n">
        <v>59196.9</v>
      </c>
      <c r="E114" s="29" t="n">
        <v>176637.1</v>
      </c>
      <c r="F114" s="30" t="n">
        <v>1376</v>
      </c>
      <c r="G114" s="30" t="n">
        <f aca="false">C114/F114</f>
        <v>7527.7136627907</v>
      </c>
      <c r="H114" s="30" t="n">
        <f aca="false">E114/F114</f>
        <v>128.369985465116</v>
      </c>
      <c r="I114" s="31" t="n">
        <f aca="false">H114/G114</f>
        <v>0.0170529846398975</v>
      </c>
      <c r="J114" s="32" t="n">
        <v>247.2372</v>
      </c>
      <c r="K114" s="30" t="n">
        <v>222.281</v>
      </c>
    </row>
    <row collapsed="false" customFormat="false" customHeight="false" hidden="false" ht="12.75" outlineLevel="0" r="115">
      <c r="A115" s="28" t="s">
        <v>126</v>
      </c>
      <c r="B115" s="29" t="n">
        <v>385577</v>
      </c>
      <c r="C115" s="29" t="n">
        <v>2688973</v>
      </c>
      <c r="D115" s="29" t="n">
        <v>15132.7</v>
      </c>
      <c r="E115" s="29" t="n">
        <v>36671.3</v>
      </c>
      <c r="F115" s="30" t="n">
        <v>401</v>
      </c>
      <c r="G115" s="30" t="n">
        <f aca="false">C115/F115</f>
        <v>6705.66832917706</v>
      </c>
      <c r="H115" s="30" t="n">
        <f aca="false">E115/F115</f>
        <v>91.4496259351621</v>
      </c>
      <c r="I115" s="31" t="n">
        <f aca="false">H115/G115</f>
        <v>0.0136376601773242</v>
      </c>
      <c r="J115" s="32" t="n">
        <v>-11.6826</v>
      </c>
      <c r="K115" s="30" t="n">
        <v>-2.3027</v>
      </c>
    </row>
    <row collapsed="false" customFormat="false" customHeight="false" hidden="false" ht="12.75" outlineLevel="0" r="116">
      <c r="A116" s="28" t="s">
        <v>127</v>
      </c>
      <c r="B116" s="29" t="n">
        <v>24622126.8</v>
      </c>
      <c r="C116" s="29" t="n">
        <v>17643449</v>
      </c>
      <c r="D116" s="29" t="n">
        <v>281281.1</v>
      </c>
      <c r="E116" s="29" t="n">
        <v>486561.1</v>
      </c>
      <c r="F116" s="30" t="n">
        <v>3659</v>
      </c>
      <c r="G116" s="30" t="n">
        <f aca="false">C116/F116</f>
        <v>4821.93194861984</v>
      </c>
      <c r="H116" s="30" t="n">
        <f aca="false">E116/F116</f>
        <v>132.976523640339</v>
      </c>
      <c r="I116" s="31" t="n">
        <f aca="false">H116/G116</f>
        <v>0.0275774368152168</v>
      </c>
      <c r="J116" s="32" t="n">
        <v>-41.941</v>
      </c>
      <c r="K116" s="30" t="n">
        <v>35.967</v>
      </c>
    </row>
    <row collapsed="false" customFormat="false" customHeight="false" hidden="false" ht="12.75" outlineLevel="0" r="117">
      <c r="A117" s="28" t="s">
        <v>128</v>
      </c>
      <c r="B117" s="29" t="n">
        <v>681617</v>
      </c>
      <c r="C117" s="29" t="n">
        <v>4684919</v>
      </c>
      <c r="D117" s="29" t="n">
        <v>29967.9</v>
      </c>
      <c r="E117" s="29" t="n">
        <v>26800.2</v>
      </c>
      <c r="F117" s="30" t="n">
        <v>755</v>
      </c>
      <c r="G117" s="30" t="n">
        <f aca="false">C117/F117</f>
        <v>6205.19072847682</v>
      </c>
      <c r="H117" s="30" t="n">
        <f aca="false">E117/F117</f>
        <v>35.4969536423841</v>
      </c>
      <c r="I117" s="31" t="n">
        <f aca="false">H117/G117</f>
        <v>0.00572052579777793</v>
      </c>
      <c r="J117" s="32" t="n">
        <v>328.583</v>
      </c>
      <c r="K117" s="30" t="n">
        <v>1.437</v>
      </c>
    </row>
    <row collapsed="false" customFormat="false" customHeight="false" hidden="false" ht="12.75" outlineLevel="0" r="118">
      <c r="A118" s="28" t="s">
        <v>129</v>
      </c>
      <c r="B118" s="29" t="n">
        <v>25763068</v>
      </c>
      <c r="C118" s="29" t="n">
        <v>16879873</v>
      </c>
      <c r="D118" s="29" t="n">
        <v>397267.2</v>
      </c>
      <c r="E118" s="29" t="n">
        <v>309568.4</v>
      </c>
      <c r="F118" s="30" t="n">
        <v>2564</v>
      </c>
      <c r="G118" s="30" t="n">
        <f aca="false">C118/F118</f>
        <v>6583.41380655226</v>
      </c>
      <c r="H118" s="30" t="n">
        <f aca="false">E118/F118</f>
        <v>120.736505460218</v>
      </c>
      <c r="I118" s="31" t="n">
        <f aca="false">H118/G118</f>
        <v>0.018339498170395</v>
      </c>
      <c r="J118" s="32" t="n">
        <v>-264.0999</v>
      </c>
      <c r="K118" s="30" t="n">
        <v>35.3162</v>
      </c>
    </row>
    <row collapsed="false" customFormat="false" customHeight="false" hidden="false" ht="12.75" outlineLevel="0" r="119">
      <c r="A119" s="28" t="s">
        <v>130</v>
      </c>
      <c r="B119" s="29" t="n">
        <v>200865</v>
      </c>
      <c r="C119" s="29" t="n">
        <v>1029660</v>
      </c>
      <c r="D119" s="29" t="n">
        <v>12558.7</v>
      </c>
      <c r="E119" s="29" t="n">
        <v>1987.1</v>
      </c>
      <c r="F119" s="30" t="n">
        <v>265</v>
      </c>
      <c r="G119" s="30" t="n">
        <f aca="false">C119/F119</f>
        <v>3885.50943396226</v>
      </c>
      <c r="H119" s="30" t="n">
        <f aca="false">E119/F119</f>
        <v>7.49849056603774</v>
      </c>
      <c r="I119" s="31" t="n">
        <f aca="false">H119/G119</f>
        <v>0.0019298603422489</v>
      </c>
      <c r="J119" s="32" t="n">
        <v>0</v>
      </c>
      <c r="K119" s="30" t="n">
        <v>0</v>
      </c>
    </row>
    <row collapsed="false" customFormat="false" customHeight="false" hidden="false" ht="12.75" outlineLevel="0" r="120">
      <c r="A120" s="28" t="s">
        <v>131</v>
      </c>
      <c r="B120" s="29" t="n">
        <v>32230993</v>
      </c>
      <c r="C120" s="29" t="n">
        <v>21331744</v>
      </c>
      <c r="D120" s="29" t="n">
        <v>1056180</v>
      </c>
      <c r="E120" s="29" t="n">
        <v>645268</v>
      </c>
      <c r="F120" s="30" t="n">
        <v>2542</v>
      </c>
      <c r="G120" s="30" t="n">
        <f aca="false">C120/F120</f>
        <v>8391.71675845791</v>
      </c>
      <c r="H120" s="30" t="n">
        <f aca="false">E120/F120</f>
        <v>253.842643587726</v>
      </c>
      <c r="I120" s="31" t="n">
        <f aca="false">H120/G120</f>
        <v>0.0302491910647343</v>
      </c>
      <c r="J120" s="32" t="n">
        <v>280.4922</v>
      </c>
      <c r="K120" s="30" t="n">
        <v>614.287</v>
      </c>
    </row>
    <row collapsed="false" customFormat="false" customHeight="false" hidden="false" ht="12.75" outlineLevel="0" r="121">
      <c r="A121" s="28" t="s">
        <v>132</v>
      </c>
      <c r="B121" s="29" t="n">
        <v>1262541</v>
      </c>
      <c r="C121" s="29" t="n">
        <v>2758751</v>
      </c>
      <c r="D121" s="29" t="n">
        <v>4119.7</v>
      </c>
      <c r="E121" s="29" t="n">
        <v>62540.3</v>
      </c>
      <c r="F121" s="30" t="n">
        <v>498</v>
      </c>
      <c r="G121" s="30" t="n">
        <f aca="false">C121/F121</f>
        <v>5539.66064257028</v>
      </c>
      <c r="H121" s="30" t="n">
        <f aca="false">E121/F121</f>
        <v>125.582931726908</v>
      </c>
      <c r="I121" s="31" t="n">
        <f aca="false">H121/G121</f>
        <v>0.0226697878858947</v>
      </c>
      <c r="J121" s="32" t="n">
        <v>-2.12</v>
      </c>
      <c r="K121" s="30" t="n">
        <v>114.977</v>
      </c>
    </row>
    <row collapsed="false" customFormat="false" customHeight="false" hidden="false" ht="12.75" outlineLevel="0" r="122">
      <c r="A122" s="28" t="s">
        <v>133</v>
      </c>
      <c r="B122" s="29" t="n">
        <v>1239308</v>
      </c>
      <c r="C122" s="29" t="n">
        <v>4579612</v>
      </c>
      <c r="D122" s="29" t="n">
        <v>5923.2</v>
      </c>
      <c r="E122" s="29" t="n">
        <v>100707.5</v>
      </c>
      <c r="F122" s="30" t="n">
        <v>688</v>
      </c>
      <c r="G122" s="30" t="n">
        <f aca="false">C122/F122</f>
        <v>6656.41279069768</v>
      </c>
      <c r="H122" s="30" t="n">
        <f aca="false">E122/F122</f>
        <v>146.377180232558</v>
      </c>
      <c r="I122" s="31" t="n">
        <f aca="false">H122/G122</f>
        <v>0.0219904000600924</v>
      </c>
      <c r="J122" s="32" t="n">
        <v>-4.3178</v>
      </c>
      <c r="K122" s="30" t="n">
        <v>300.039</v>
      </c>
    </row>
    <row collapsed="false" customFormat="false" customHeight="false" hidden="false" ht="12.75" outlineLevel="0" r="123">
      <c r="A123" s="28" t="s">
        <v>134</v>
      </c>
      <c r="B123" s="29" t="n">
        <v>1309027</v>
      </c>
      <c r="C123" s="29" t="n">
        <v>2830775</v>
      </c>
      <c r="D123" s="29" t="n">
        <v>48509.6</v>
      </c>
      <c r="E123" s="29" t="n">
        <v>169049.1</v>
      </c>
      <c r="F123" s="30" t="n">
        <v>413</v>
      </c>
      <c r="G123" s="30" t="n">
        <f aca="false">C123/F123</f>
        <v>6854.17675544794</v>
      </c>
      <c r="H123" s="30" t="n">
        <f aca="false">E123/F123</f>
        <v>409.31985472155</v>
      </c>
      <c r="I123" s="31" t="n">
        <f aca="false">H123/G123</f>
        <v>0.0597183103567044</v>
      </c>
      <c r="J123" s="32" t="n">
        <v>-113.9501</v>
      </c>
      <c r="K123" s="30" t="n">
        <v>383.1088</v>
      </c>
    </row>
    <row collapsed="false" customFormat="false" customHeight="false" hidden="false" ht="12.75" outlineLevel="0" r="124">
      <c r="A124" s="28" t="s">
        <v>135</v>
      </c>
      <c r="B124" s="29" t="n">
        <v>85100808</v>
      </c>
      <c r="C124" s="29" t="n">
        <v>25564653</v>
      </c>
      <c r="D124" s="29" t="n">
        <v>1120392.2</v>
      </c>
      <c r="E124" s="29" t="n">
        <v>929342.7</v>
      </c>
      <c r="F124" s="30" t="n">
        <v>3501</v>
      </c>
      <c r="G124" s="30" t="n">
        <f aca="false">C124/F124</f>
        <v>7302.10025706941</v>
      </c>
      <c r="H124" s="30" t="n">
        <f aca="false">E124/F124</f>
        <v>265.450642673522</v>
      </c>
      <c r="I124" s="31" t="n">
        <f aca="false">H124/G124</f>
        <v>0.0363526428463551</v>
      </c>
      <c r="J124" s="32" t="n">
        <v>2795.4997</v>
      </c>
      <c r="K124" s="30" t="n">
        <v>767.352</v>
      </c>
    </row>
    <row collapsed="false" customFormat="false" customHeight="false" hidden="false" ht="12.75" outlineLevel="0" r="125">
      <c r="A125" s="28" t="s">
        <v>136</v>
      </c>
      <c r="B125" s="29" t="n">
        <v>870079</v>
      </c>
      <c r="C125" s="29" t="n">
        <v>1892436</v>
      </c>
      <c r="D125" s="29" t="n">
        <v>77800.3</v>
      </c>
      <c r="E125" s="29" t="n">
        <v>52355.3</v>
      </c>
      <c r="F125" s="30" t="n">
        <v>254</v>
      </c>
      <c r="G125" s="30" t="n">
        <f aca="false">C125/F125</f>
        <v>7450.53543307087</v>
      </c>
      <c r="H125" s="30" t="n">
        <f aca="false">E125/F125</f>
        <v>206.123228346457</v>
      </c>
      <c r="I125" s="31" t="n">
        <f aca="false">H125/G125</f>
        <v>0.0276655590994887</v>
      </c>
      <c r="J125" s="32" t="n">
        <v>386.8539</v>
      </c>
      <c r="K125" s="30" t="n">
        <v>222.116</v>
      </c>
    </row>
    <row collapsed="false" customFormat="false" customHeight="false" hidden="false" ht="12.75" outlineLevel="0" r="126">
      <c r="A126" s="28" t="s">
        <v>137</v>
      </c>
      <c r="B126" s="29" t="n">
        <v>415821</v>
      </c>
      <c r="C126" s="29" t="n">
        <v>2668782</v>
      </c>
      <c r="D126" s="29" t="n">
        <v>0</v>
      </c>
      <c r="E126" s="29" t="n">
        <v>31655.4</v>
      </c>
      <c r="F126" s="30" t="n">
        <v>394</v>
      </c>
      <c r="G126" s="30" t="n">
        <f aca="false">C126/F126</f>
        <v>6773.55837563452</v>
      </c>
      <c r="H126" s="30" t="n">
        <f aca="false">E126/F126</f>
        <v>80.343654822335</v>
      </c>
      <c r="I126" s="31" t="n">
        <f aca="false">H126/G126</f>
        <v>0.0118613659714432</v>
      </c>
      <c r="J126" s="32" t="n">
        <v>0</v>
      </c>
      <c r="K126" s="30" t="n">
        <v>119.783</v>
      </c>
    </row>
    <row collapsed="false" customFormat="false" customHeight="false" hidden="false" ht="12.75" outlineLevel="0" r="127">
      <c r="A127" s="28" t="s">
        <v>138</v>
      </c>
      <c r="B127" s="29" t="n">
        <v>34938456</v>
      </c>
      <c r="C127" s="29" t="n">
        <v>33593558</v>
      </c>
      <c r="D127" s="29" t="n">
        <v>1936785.5</v>
      </c>
      <c r="E127" s="29" t="n">
        <v>1228843.4</v>
      </c>
      <c r="F127" s="30" t="n">
        <v>4262</v>
      </c>
      <c r="G127" s="30" t="n">
        <f aca="false">C127/F127</f>
        <v>7882.11121539184</v>
      </c>
      <c r="H127" s="30" t="n">
        <f aca="false">E127/F127</f>
        <v>288.325527921164</v>
      </c>
      <c r="I127" s="31" t="n">
        <f aca="false">H127/G127</f>
        <v>0.0365797335310538</v>
      </c>
      <c r="J127" s="32" t="n">
        <v>1349.1948</v>
      </c>
      <c r="K127" s="30" t="n">
        <v>507.226</v>
      </c>
    </row>
    <row collapsed="false" customFormat="false" customHeight="false" hidden="false" ht="12.75" outlineLevel="0" r="128">
      <c r="A128" s="28" t="s">
        <v>139</v>
      </c>
      <c r="B128" s="29" t="n">
        <v>790178</v>
      </c>
      <c r="C128" s="29" t="n">
        <v>6972838</v>
      </c>
      <c r="D128" s="29" t="n">
        <v>6457.1</v>
      </c>
      <c r="E128" s="29" t="n">
        <v>65318.7</v>
      </c>
      <c r="F128" s="30" t="n">
        <v>827</v>
      </c>
      <c r="G128" s="30" t="n">
        <f aca="false">C128/F128</f>
        <v>8431.48488512697</v>
      </c>
      <c r="H128" s="30" t="n">
        <f aca="false">E128/F128</f>
        <v>78.9827085852479</v>
      </c>
      <c r="I128" s="31" t="n">
        <f aca="false">H128/G128</f>
        <v>0.00936759178974185</v>
      </c>
      <c r="J128" s="32" t="n">
        <v>-6.2698</v>
      </c>
      <c r="K128" s="30" t="n">
        <v>125.009</v>
      </c>
    </row>
    <row collapsed="false" customFormat="false" customHeight="false" hidden="false" ht="12.75" outlineLevel="0" r="129">
      <c r="A129" s="28" t="s">
        <v>140</v>
      </c>
      <c r="B129" s="29" t="n">
        <v>1517113</v>
      </c>
      <c r="C129" s="29" t="n">
        <v>4533534</v>
      </c>
      <c r="D129" s="29" t="n">
        <v>5394</v>
      </c>
      <c r="E129" s="29" t="n">
        <v>100278.8</v>
      </c>
      <c r="F129" s="30" t="n">
        <v>697</v>
      </c>
      <c r="G129" s="30" t="n">
        <f aca="false">C129/F129</f>
        <v>6504.35294117647</v>
      </c>
      <c r="H129" s="30" t="n">
        <f aca="false">E129/F129</f>
        <v>143.872022955524</v>
      </c>
      <c r="I129" s="31" t="n">
        <f aca="false">H129/G129</f>
        <v>0.0221193444231366</v>
      </c>
      <c r="J129" s="32" t="n">
        <v>30.87</v>
      </c>
      <c r="K129" s="30" t="n">
        <v>71.719</v>
      </c>
    </row>
    <row collapsed="false" customFormat="false" customHeight="false" hidden="false" ht="12.75" outlineLevel="0" r="130">
      <c r="A130" s="28" t="s">
        <v>141</v>
      </c>
      <c r="B130" s="29" t="n">
        <v>58431419</v>
      </c>
      <c r="C130" s="29" t="n">
        <v>25734114</v>
      </c>
      <c r="D130" s="29" t="n">
        <v>1577982.2</v>
      </c>
      <c r="E130" s="29" t="n">
        <v>1510065.4</v>
      </c>
      <c r="F130" s="30" t="n">
        <v>4390</v>
      </c>
      <c r="G130" s="30" t="n">
        <f aca="false">C130/F130</f>
        <v>5861.98496583144</v>
      </c>
      <c r="H130" s="30" t="n">
        <f aca="false">E130/F130</f>
        <v>343.978451025057</v>
      </c>
      <c r="I130" s="31" t="n">
        <f aca="false">H130/G130</f>
        <v>0.0586795177793959</v>
      </c>
      <c r="J130" s="32" t="n">
        <v>3138.1466</v>
      </c>
      <c r="K130" s="30" t="n">
        <v>2814.255</v>
      </c>
    </row>
    <row collapsed="false" customFormat="false" customHeight="false" hidden="false" ht="12.75" outlineLevel="0" r="131">
      <c r="A131" s="28" t="s">
        <v>142</v>
      </c>
      <c r="B131" s="29" t="n">
        <v>1556920</v>
      </c>
      <c r="C131" s="29" t="n">
        <v>5995710</v>
      </c>
      <c r="D131" s="29" t="n">
        <v>23606.2</v>
      </c>
      <c r="E131" s="29" t="n">
        <v>171043.9</v>
      </c>
      <c r="F131" s="30" t="n">
        <v>915</v>
      </c>
      <c r="G131" s="30" t="n">
        <f aca="false">C131/F131</f>
        <v>6552.68852459016</v>
      </c>
      <c r="H131" s="30" t="n">
        <f aca="false">E131/F131</f>
        <v>186.933224043716</v>
      </c>
      <c r="I131" s="31" t="n">
        <f aca="false">H131/G131</f>
        <v>0.0285277139821639</v>
      </c>
      <c r="J131" s="32" t="n">
        <v>-1.53</v>
      </c>
      <c r="K131" s="30" t="n">
        <v>356.806</v>
      </c>
    </row>
    <row collapsed="false" customFormat="false" customHeight="false" hidden="false" ht="12.75" outlineLevel="0" r="132">
      <c r="A132" s="28" t="s">
        <v>143</v>
      </c>
      <c r="B132" s="29" t="n">
        <v>550127</v>
      </c>
      <c r="C132" s="29" t="n">
        <v>2780523</v>
      </c>
      <c r="D132" s="29" t="n">
        <v>0</v>
      </c>
      <c r="E132" s="29" t="n">
        <v>45639.4</v>
      </c>
      <c r="F132" s="30" t="n">
        <v>681</v>
      </c>
      <c r="G132" s="30" t="n">
        <f aca="false">C132/F132</f>
        <v>4083</v>
      </c>
      <c r="H132" s="30" t="n">
        <f aca="false">E132/F132</f>
        <v>67.0182085168869</v>
      </c>
      <c r="I132" s="31" t="n">
        <f aca="false">H132/G132</f>
        <v>0.0164139624092302</v>
      </c>
      <c r="J132" s="32" t="n">
        <v>0</v>
      </c>
      <c r="K132" s="30" t="n">
        <v>-8.7312</v>
      </c>
    </row>
    <row collapsed="false" customFormat="false" customHeight="false" hidden="false" ht="12.75" outlineLevel="0" r="133">
      <c r="A133" s="28" t="s">
        <v>144</v>
      </c>
      <c r="B133" s="29" t="n">
        <v>23739570.7</v>
      </c>
      <c r="C133" s="29" t="n">
        <v>19141129</v>
      </c>
      <c r="D133" s="29" t="n">
        <v>453289.7</v>
      </c>
      <c r="E133" s="29" t="n">
        <v>824995.9</v>
      </c>
      <c r="F133" s="30" t="n">
        <v>2780</v>
      </c>
      <c r="G133" s="30" t="n">
        <f aca="false">C133/F133</f>
        <v>6885.29820143885</v>
      </c>
      <c r="H133" s="30" t="n">
        <f aca="false">E133/F133</f>
        <v>296.761115107914</v>
      </c>
      <c r="I133" s="31" t="n">
        <f aca="false">H133/G133</f>
        <v>0.0431006917094598</v>
      </c>
      <c r="J133" s="32" t="n">
        <v>-159.7055</v>
      </c>
      <c r="K133" s="30" t="n">
        <v>-4.195</v>
      </c>
    </row>
    <row collapsed="false" customFormat="false" customHeight="false" hidden="false" ht="12.75" outlineLevel="0" r="134">
      <c r="A134" s="28" t="s">
        <v>145</v>
      </c>
      <c r="B134" s="29" t="n">
        <v>626585</v>
      </c>
      <c r="C134" s="29" t="n">
        <v>6219396</v>
      </c>
      <c r="D134" s="29" t="n">
        <v>14384.5</v>
      </c>
      <c r="E134" s="29" t="n">
        <v>83500.1</v>
      </c>
      <c r="F134" s="30" t="n">
        <v>992</v>
      </c>
      <c r="G134" s="30" t="n">
        <f aca="false">C134/F134</f>
        <v>6269.55241935484</v>
      </c>
      <c r="H134" s="30" t="n">
        <f aca="false">E134/F134</f>
        <v>84.1734879032258</v>
      </c>
      <c r="I134" s="31" t="n">
        <f aca="false">H134/G134</f>
        <v>0.0134257570992424</v>
      </c>
      <c r="J134" s="32" t="n">
        <v>-8.8931</v>
      </c>
      <c r="K134" s="30" t="n">
        <v>221.164</v>
      </c>
    </row>
    <row collapsed="false" customFormat="false" customHeight="false" hidden="false" ht="12.75" outlineLevel="0" r="135">
      <c r="A135" s="28" t="s">
        <v>146</v>
      </c>
      <c r="B135" s="29" t="n">
        <v>190468</v>
      </c>
      <c r="C135" s="29" t="n">
        <v>507541</v>
      </c>
      <c r="D135" s="29" t="n">
        <v>0</v>
      </c>
      <c r="E135" s="29" t="n">
        <v>443.5</v>
      </c>
      <c r="F135" s="30" t="n">
        <v>64</v>
      </c>
      <c r="G135" s="30" t="n">
        <f aca="false">C135/F135</f>
        <v>7930.328125</v>
      </c>
      <c r="H135" s="30" t="n">
        <f aca="false">E135/F135</f>
        <v>6.9296875</v>
      </c>
      <c r="I135" s="31" t="n">
        <f aca="false">H135/G135</f>
        <v>0.000873821031207331</v>
      </c>
      <c r="J135" s="32" t="n">
        <v>0</v>
      </c>
      <c r="K135" s="30" t="n">
        <v>46.08</v>
      </c>
    </row>
    <row collapsed="false" customFormat="false" customHeight="false" hidden="false" ht="12.75" outlineLevel="0" r="136">
      <c r="A136" s="28" t="s">
        <v>147</v>
      </c>
      <c r="B136" s="29" t="n">
        <v>3695280</v>
      </c>
      <c r="C136" s="29" t="n">
        <v>6903233</v>
      </c>
      <c r="D136" s="29" t="n">
        <v>5202.4</v>
      </c>
      <c r="E136" s="29" t="n">
        <v>165264.6</v>
      </c>
      <c r="F136" s="30" t="n">
        <v>732</v>
      </c>
      <c r="G136" s="30" t="n">
        <f aca="false">C136/F136</f>
        <v>9430.64617486339</v>
      </c>
      <c r="H136" s="30" t="n">
        <f aca="false">E136/F136</f>
        <v>225.77131147541</v>
      </c>
      <c r="I136" s="31" t="n">
        <f aca="false">H136/G136</f>
        <v>0.0239401741184167</v>
      </c>
      <c r="J136" s="32" t="n">
        <v>-2.8272</v>
      </c>
      <c r="K136" s="30" t="n">
        <v>58.5246</v>
      </c>
    </row>
    <row collapsed="false" customFormat="false" customHeight="false" hidden="false" ht="12.75" outlineLevel="0" r="137">
      <c r="A137" s="28" t="s">
        <v>148</v>
      </c>
      <c r="B137" s="29" t="n">
        <v>14979</v>
      </c>
      <c r="C137" s="29" t="n">
        <v>260221</v>
      </c>
      <c r="D137" s="29" t="n">
        <v>0</v>
      </c>
      <c r="E137" s="29" t="n">
        <v>1275.8</v>
      </c>
      <c r="F137" s="30" t="n">
        <v>92</v>
      </c>
      <c r="G137" s="30" t="n">
        <f aca="false">C137/F137</f>
        <v>2828.48913043478</v>
      </c>
      <c r="H137" s="30" t="n">
        <f aca="false">E137/F137</f>
        <v>13.8673913043478</v>
      </c>
      <c r="I137" s="31" t="n">
        <f aca="false">H137/G137</f>
        <v>0.00490275573454871</v>
      </c>
      <c r="J137" s="32" t="n">
        <v>0</v>
      </c>
      <c r="K137" s="30" t="n">
        <v>0</v>
      </c>
    </row>
    <row collapsed="false" customFormat="false" customHeight="false" hidden="false" ht="12.75" outlineLevel="0" r="138">
      <c r="A138" s="28" t="s">
        <v>149</v>
      </c>
      <c r="B138" s="29" t="n">
        <v>3660512</v>
      </c>
      <c r="C138" s="29" t="n">
        <v>7283022</v>
      </c>
      <c r="D138" s="29" t="n">
        <v>39188.6</v>
      </c>
      <c r="E138" s="29" t="n">
        <v>132519.5</v>
      </c>
      <c r="F138" s="30" t="n">
        <v>1216</v>
      </c>
      <c r="G138" s="30" t="n">
        <f aca="false">C138/F138</f>
        <v>5989.32730263158</v>
      </c>
      <c r="H138" s="30" t="n">
        <f aca="false">E138/F138</f>
        <v>108.979851973684</v>
      </c>
      <c r="I138" s="31" t="n">
        <f aca="false">H138/G138</f>
        <v>0.0181956748174041</v>
      </c>
      <c r="J138" s="32" t="n">
        <v>9.6909</v>
      </c>
      <c r="K138" s="30" t="n">
        <v>5.926</v>
      </c>
    </row>
    <row collapsed="false" customFormat="false" customHeight="false" hidden="false" ht="12.75" outlineLevel="0" r="139">
      <c r="A139" s="28" t="s">
        <v>150</v>
      </c>
      <c r="B139" s="29" t="n">
        <v>1455357</v>
      </c>
      <c r="C139" s="29" t="n">
        <v>7643248</v>
      </c>
      <c r="D139" s="29" t="n">
        <v>8065.5</v>
      </c>
      <c r="E139" s="29" t="n">
        <v>155930.4</v>
      </c>
      <c r="F139" s="30" t="n">
        <v>1153</v>
      </c>
      <c r="G139" s="30" t="n">
        <f aca="false">C139/F139</f>
        <v>6629.00954032958</v>
      </c>
      <c r="H139" s="30" t="n">
        <f aca="false">E139/F139</f>
        <v>135.238855160451</v>
      </c>
      <c r="I139" s="31" t="n">
        <f aca="false">H139/G139</f>
        <v>0.0204010650969326</v>
      </c>
      <c r="J139" s="32" t="n">
        <v>-7.6367</v>
      </c>
      <c r="K139" s="30" t="n">
        <v>203.962</v>
      </c>
    </row>
    <row collapsed="false" customFormat="false" customHeight="false" hidden="false" ht="12.75" outlineLevel="0" r="140">
      <c r="A140" s="28" t="s">
        <v>151</v>
      </c>
      <c r="B140" s="29" t="n">
        <v>33771035</v>
      </c>
      <c r="C140" s="29" t="n">
        <v>17050946</v>
      </c>
      <c r="D140" s="29" t="n">
        <f aca="false">732814.4+3875</f>
        <v>736689.4</v>
      </c>
      <c r="E140" s="29" t="n">
        <f aca="false">583333.5+82213</f>
        <v>665546.5</v>
      </c>
      <c r="F140" s="30" t="n">
        <v>2833</v>
      </c>
      <c r="G140" s="30" t="n">
        <f aca="false">C140/F140</f>
        <v>6018.68902223791</v>
      </c>
      <c r="H140" s="30" t="n">
        <f aca="false">E140/F140</f>
        <v>234.926403106248</v>
      </c>
      <c r="I140" s="31" t="n">
        <f aca="false">H140/G140</f>
        <v>0.0390328196453147</v>
      </c>
      <c r="J140" s="32" t="n">
        <f aca="false">535.4811+18</f>
        <v>553.4811</v>
      </c>
      <c r="K140" s="30" t="n">
        <f aca="false">-23.9345+60</f>
        <v>36.0655</v>
      </c>
    </row>
    <row collapsed="false" customFormat="false" customHeight="false" hidden="false" ht="12.75" outlineLevel="0" r="141">
      <c r="A141" s="28" t="s">
        <v>152</v>
      </c>
      <c r="B141" s="29" t="n">
        <v>1614479</v>
      </c>
      <c r="C141" s="29" t="n">
        <v>4246490</v>
      </c>
      <c r="D141" s="29" t="n">
        <v>10959.9</v>
      </c>
      <c r="E141" s="29" t="n">
        <v>97731.9</v>
      </c>
      <c r="F141" s="30" t="n">
        <v>859</v>
      </c>
      <c r="G141" s="30" t="n">
        <f aca="false">C141/F141</f>
        <v>4943.52735739232</v>
      </c>
      <c r="H141" s="30" t="n">
        <f aca="false">E141/F141</f>
        <v>113.774039580908</v>
      </c>
      <c r="I141" s="31" t="n">
        <f aca="false">H141/G141</f>
        <v>0.023014748651239</v>
      </c>
      <c r="J141" s="32" t="n">
        <v>0.153</v>
      </c>
      <c r="K141" s="30" t="n">
        <v>-0.125</v>
      </c>
    </row>
    <row collapsed="false" customFormat="false" customHeight="false" hidden="false" ht="12.75" outlineLevel="0" r="142">
      <c r="A142" s="28" t="s">
        <v>153</v>
      </c>
      <c r="B142" s="29" t="n">
        <v>26541247</v>
      </c>
      <c r="C142" s="29" t="n">
        <v>13131581</v>
      </c>
      <c r="D142" s="29" t="n">
        <v>132496.3</v>
      </c>
      <c r="E142" s="29" t="n">
        <v>336250.7</v>
      </c>
      <c r="F142" s="30" t="n">
        <v>2049</v>
      </c>
      <c r="G142" s="30" t="n">
        <f aca="false">C142/F142</f>
        <v>6408.77550024402</v>
      </c>
      <c r="H142" s="30" t="n">
        <f aca="false">E142/F142</f>
        <v>164.104782820888</v>
      </c>
      <c r="I142" s="31" t="n">
        <f aca="false">H142/G142</f>
        <v>0.0256062617288809</v>
      </c>
      <c r="J142" s="32" t="n">
        <v>326.3545</v>
      </c>
      <c r="K142" s="30" t="n">
        <v>-52.2025</v>
      </c>
    </row>
    <row collapsed="false" customFormat="false" customHeight="false" hidden="false" ht="12.75" outlineLevel="0" r="143">
      <c r="A143" s="28" t="s">
        <v>154</v>
      </c>
      <c r="B143" s="29" t="n">
        <v>389294</v>
      </c>
      <c r="C143" s="29" t="n">
        <v>656540</v>
      </c>
      <c r="D143" s="29" t="n">
        <v>0</v>
      </c>
      <c r="E143" s="29" t="n">
        <v>7834.7</v>
      </c>
      <c r="F143" s="30" t="n">
        <v>184</v>
      </c>
      <c r="G143" s="30" t="n">
        <f aca="false">C143/F143</f>
        <v>3568.15217391304</v>
      </c>
      <c r="H143" s="30" t="n">
        <f aca="false">E143/F143</f>
        <v>42.5798913043478</v>
      </c>
      <c r="I143" s="31" t="n">
        <f aca="false">H143/G143</f>
        <v>0.0119333170865446</v>
      </c>
      <c r="J143" s="32" t="n">
        <v>0</v>
      </c>
      <c r="K143" s="30" t="n">
        <v>-0.012</v>
      </c>
    </row>
    <row collapsed="false" customFormat="false" customHeight="false" hidden="false" ht="12.75" outlineLevel="0" r="144">
      <c r="A144" s="28" t="s">
        <v>155</v>
      </c>
      <c r="B144" s="29" t="n">
        <v>4147219</v>
      </c>
      <c r="C144" s="29" t="n">
        <v>12432221</v>
      </c>
      <c r="D144" s="29" t="n">
        <v>202434.1</v>
      </c>
      <c r="E144" s="29" t="n">
        <v>191701.8</v>
      </c>
      <c r="F144" s="30" t="n">
        <v>1578</v>
      </c>
      <c r="G144" s="30" t="n">
        <f aca="false">C144/F144</f>
        <v>7878.4670468948</v>
      </c>
      <c r="H144" s="30" t="n">
        <f aca="false">E144/F144</f>
        <v>121.484030418251</v>
      </c>
      <c r="I144" s="31" t="n">
        <f aca="false">H144/G144</f>
        <v>0.0154197548450916</v>
      </c>
      <c r="J144" s="32" t="n">
        <v>-4.725</v>
      </c>
      <c r="K144" s="30" t="n">
        <v>403.8227</v>
      </c>
    </row>
    <row collapsed="false" customFormat="false" customHeight="false" hidden="false" ht="12.75" outlineLevel="0" r="145">
      <c r="A145" s="28" t="s">
        <v>156</v>
      </c>
      <c r="B145" s="29" t="n">
        <v>622261</v>
      </c>
      <c r="C145" s="29" t="n">
        <v>410948</v>
      </c>
      <c r="D145" s="29" t="n">
        <v>0</v>
      </c>
      <c r="E145" s="29" t="n">
        <v>8869.1</v>
      </c>
      <c r="F145" s="30" t="n">
        <v>50</v>
      </c>
      <c r="G145" s="30" t="n">
        <f aca="false">C145/F145</f>
        <v>8218.96</v>
      </c>
      <c r="H145" s="30" t="n">
        <f aca="false">E145/F145</f>
        <v>177.382</v>
      </c>
      <c r="I145" s="31" t="n">
        <f aca="false">H145/G145</f>
        <v>0.021582049310375</v>
      </c>
      <c r="J145" s="32" t="n">
        <v>0</v>
      </c>
      <c r="K145" s="30" t="n">
        <v>1.38</v>
      </c>
    </row>
    <row collapsed="false" customFormat="false" customHeight="false" hidden="false" ht="12.75" outlineLevel="0" r="146">
      <c r="A146" s="28" t="s">
        <v>157</v>
      </c>
      <c r="B146" s="29" t="n">
        <v>8654277</v>
      </c>
      <c r="C146" s="29" t="n">
        <v>5106247</v>
      </c>
      <c r="D146" s="29" t="n">
        <v>139901.3</v>
      </c>
      <c r="E146" s="29" t="n">
        <v>93515.6</v>
      </c>
      <c r="F146" s="30" t="n">
        <v>820</v>
      </c>
      <c r="G146" s="30" t="n">
        <f aca="false">C146/F146</f>
        <v>6227.13048780488</v>
      </c>
      <c r="H146" s="30" t="n">
        <f aca="false">E146/F146</f>
        <v>114.043414634146</v>
      </c>
      <c r="I146" s="31" t="n">
        <f aca="false">H146/G146</f>
        <v>0.0183139593521426</v>
      </c>
      <c r="J146" s="32" t="n">
        <v>-27.1221</v>
      </c>
      <c r="K146" s="30" t="n">
        <v>-15.73</v>
      </c>
    </row>
    <row collapsed="false" customFormat="false" customHeight="false" hidden="false" ht="12.75" outlineLevel="0" r="147">
      <c r="A147" s="28" t="s">
        <v>158</v>
      </c>
      <c r="B147" s="29" t="n">
        <v>1034393</v>
      </c>
      <c r="C147" s="29" t="n">
        <v>5174297</v>
      </c>
      <c r="D147" s="29" t="n">
        <v>41748.2</v>
      </c>
      <c r="E147" s="29" t="n">
        <v>58546.8</v>
      </c>
      <c r="F147" s="30" t="n">
        <v>599</v>
      </c>
      <c r="G147" s="30" t="n">
        <f aca="false">C147/F147</f>
        <v>8638.22537562604</v>
      </c>
      <c r="H147" s="30" t="n">
        <f aca="false">E147/F147</f>
        <v>97.7409015025042</v>
      </c>
      <c r="I147" s="31" t="n">
        <f aca="false">H147/G147</f>
        <v>0.0113149283854406</v>
      </c>
      <c r="J147" s="32" t="n">
        <v>551.2174</v>
      </c>
      <c r="K147" s="30" t="n">
        <v>43.1584</v>
      </c>
    </row>
    <row collapsed="false" customFormat="false" customHeight="false" hidden="false" ht="12.75" outlineLevel="0" r="148">
      <c r="A148" s="28" t="s">
        <v>159</v>
      </c>
      <c r="B148" s="29" t="n">
        <v>1173731</v>
      </c>
      <c r="C148" s="29" t="n">
        <v>2951145</v>
      </c>
      <c r="D148" s="29" t="n">
        <v>8393.8</v>
      </c>
      <c r="E148" s="29" t="n">
        <v>24538.5</v>
      </c>
      <c r="F148" s="30" t="n">
        <v>280</v>
      </c>
      <c r="G148" s="30" t="n">
        <f aca="false">C148/F148</f>
        <v>10539.8035714286</v>
      </c>
      <c r="H148" s="30" t="n">
        <f aca="false">E148/F148</f>
        <v>87.6375</v>
      </c>
      <c r="I148" s="31" t="n">
        <f aca="false">H148/G148</f>
        <v>0.00831490828136198</v>
      </c>
      <c r="J148" s="32" t="n">
        <v>-0.714</v>
      </c>
      <c r="K148" s="30" t="n">
        <v>-0.889</v>
      </c>
    </row>
    <row collapsed="false" customFormat="false" customHeight="false" hidden="false" ht="12.75" outlineLevel="0" r="149">
      <c r="A149" s="28" t="s">
        <v>160</v>
      </c>
      <c r="B149" s="29" t="n">
        <v>1889202</v>
      </c>
      <c r="C149" s="29" t="n">
        <v>6372710</v>
      </c>
      <c r="D149" s="29" t="n">
        <v>16080.4</v>
      </c>
      <c r="E149" s="29" t="n">
        <v>107843.8</v>
      </c>
      <c r="F149" s="30" t="n">
        <v>730</v>
      </c>
      <c r="G149" s="30" t="n">
        <f aca="false">C149/F149</f>
        <v>8729.7397260274</v>
      </c>
      <c r="H149" s="30" t="n">
        <f aca="false">E149/F149</f>
        <v>147.731232876712</v>
      </c>
      <c r="I149" s="31" t="n">
        <f aca="false">H149/G149</f>
        <v>0.0169227534282903</v>
      </c>
      <c r="J149" s="32" t="n">
        <v>12.49</v>
      </c>
      <c r="K149" s="30" t="n">
        <v>207.4617</v>
      </c>
    </row>
    <row collapsed="false" customFormat="false" customHeight="false" hidden="false" ht="12.75" outlineLevel="0" r="150">
      <c r="A150" s="28" t="s">
        <v>161</v>
      </c>
      <c r="B150" s="29" t="n">
        <v>426153</v>
      </c>
      <c r="C150" s="29" t="n">
        <v>2740403</v>
      </c>
      <c r="D150" s="29" t="n">
        <v>0</v>
      </c>
      <c r="E150" s="29" t="n">
        <v>23117.3</v>
      </c>
      <c r="F150" s="30" t="n">
        <v>454</v>
      </c>
      <c r="G150" s="30" t="n">
        <f aca="false">C150/F150</f>
        <v>6036.12995594714</v>
      </c>
      <c r="H150" s="30" t="n">
        <f aca="false">E150/F150</f>
        <v>50.9191629955947</v>
      </c>
      <c r="I150" s="31" t="n">
        <f aca="false">H150/G150</f>
        <v>0.00843573007327754</v>
      </c>
      <c r="J150" s="32" t="n">
        <v>0</v>
      </c>
      <c r="K150" s="30" t="n">
        <v>201.173</v>
      </c>
    </row>
    <row collapsed="false" customFormat="false" customHeight="false" hidden="false" ht="12.75" outlineLevel="0" r="151">
      <c r="A151" s="28" t="s">
        <v>162</v>
      </c>
      <c r="B151" s="29" t="n">
        <v>5547072</v>
      </c>
      <c r="C151" s="29" t="n">
        <v>9078576</v>
      </c>
      <c r="D151" s="29" t="n">
        <v>48858.8</v>
      </c>
      <c r="E151" s="29" t="n">
        <v>100852.5</v>
      </c>
      <c r="F151" s="30" t="n">
        <v>1061</v>
      </c>
      <c r="G151" s="30" t="n">
        <f aca="false">C151/F151</f>
        <v>8556.62205466541</v>
      </c>
      <c r="H151" s="30" t="n">
        <f aca="false">E151/F151</f>
        <v>95.0541941564562</v>
      </c>
      <c r="I151" s="31" t="n">
        <f aca="false">H151/G151</f>
        <v>0.0111088457044365</v>
      </c>
      <c r="J151" s="32" t="n">
        <v>-36.1583</v>
      </c>
      <c r="K151" s="30" t="n">
        <v>70.626</v>
      </c>
    </row>
    <row collapsed="false" customFormat="false" customHeight="false" hidden="false" ht="12.75" outlineLevel="0" r="152">
      <c r="A152" s="28" t="s">
        <v>163</v>
      </c>
      <c r="B152" s="29" t="n">
        <v>826375</v>
      </c>
      <c r="C152" s="29" t="n">
        <v>2674104</v>
      </c>
      <c r="D152" s="29" t="n">
        <v>2864.8</v>
      </c>
      <c r="E152" s="29" t="n">
        <v>21234.1</v>
      </c>
      <c r="F152" s="30" t="n">
        <v>403</v>
      </c>
      <c r="G152" s="30" t="n">
        <f aca="false">C152/F152</f>
        <v>6635.49379652605</v>
      </c>
      <c r="H152" s="30" t="n">
        <f aca="false">E152/F152</f>
        <v>52.6900744416873</v>
      </c>
      <c r="I152" s="31" t="n">
        <f aca="false">H152/G152</f>
        <v>0.00794064105210568</v>
      </c>
      <c r="J152" s="32" t="n">
        <v>-0.08</v>
      </c>
      <c r="K152" s="30" t="n">
        <v>-0.892</v>
      </c>
    </row>
    <row collapsed="false" customFormat="false" customHeight="false" hidden="false" ht="12.75" outlineLevel="0" r="153">
      <c r="A153" s="28" t="s">
        <v>164</v>
      </c>
      <c r="B153" s="29" t="n">
        <v>2548980</v>
      </c>
      <c r="C153" s="29" t="n">
        <v>8897488</v>
      </c>
      <c r="D153" s="29" t="n">
        <v>82137.6</v>
      </c>
      <c r="E153" s="29" t="n">
        <v>183471</v>
      </c>
      <c r="F153" s="30" t="n">
        <v>1246</v>
      </c>
      <c r="G153" s="30" t="n">
        <f aca="false">C153/F153</f>
        <v>7140.84109149278</v>
      </c>
      <c r="H153" s="30" t="n">
        <f aca="false">E153/F153</f>
        <v>147.247993579454</v>
      </c>
      <c r="I153" s="31" t="n">
        <f aca="false">H153/G153</f>
        <v>0.0206205391903872</v>
      </c>
      <c r="J153" s="32" t="n">
        <v>44.0417</v>
      </c>
      <c r="K153" s="30" t="n">
        <v>67.64</v>
      </c>
    </row>
    <row collapsed="false" customFormat="false" customHeight="false" hidden="false" ht="12.75" outlineLevel="0" r="154">
      <c r="A154" s="28" t="s">
        <v>165</v>
      </c>
      <c r="B154" s="29" t="n">
        <v>1667810</v>
      </c>
      <c r="C154" s="29" t="n">
        <v>4185595</v>
      </c>
      <c r="D154" s="29" t="n">
        <v>10701.1</v>
      </c>
      <c r="E154" s="29" t="n">
        <v>163697.5</v>
      </c>
      <c r="F154" s="30" t="n">
        <v>683</v>
      </c>
      <c r="G154" s="30" t="n">
        <f aca="false">C154/F154</f>
        <v>6128.25036603221</v>
      </c>
      <c r="H154" s="30" t="n">
        <f aca="false">E154/F154</f>
        <v>239.674231332357</v>
      </c>
      <c r="I154" s="31" t="n">
        <f aca="false">H154/G154</f>
        <v>0.0391097323080709</v>
      </c>
      <c r="J154" s="32" t="n">
        <v>-6.2312</v>
      </c>
      <c r="K154" s="30" t="n">
        <v>499.33</v>
      </c>
    </row>
    <row collapsed="false" customFormat="false" customHeight="false" hidden="false" ht="12.75" outlineLevel="0" r="155">
      <c r="A155" s="28" t="s">
        <v>166</v>
      </c>
      <c r="B155" s="29" t="n">
        <v>1296962</v>
      </c>
      <c r="C155" s="29" t="n">
        <v>5046515</v>
      </c>
      <c r="D155" s="29" t="n">
        <v>34214.9</v>
      </c>
      <c r="E155" s="29" t="n">
        <v>52259.7</v>
      </c>
      <c r="F155" s="30" t="n">
        <v>640</v>
      </c>
      <c r="G155" s="30" t="n">
        <f aca="false">C155/F155</f>
        <v>7885.1796875</v>
      </c>
      <c r="H155" s="30" t="n">
        <f aca="false">E155/F155</f>
        <v>81.65578125</v>
      </c>
      <c r="I155" s="31" t="n">
        <f aca="false">H155/G155</f>
        <v>0.0103556018361186</v>
      </c>
      <c r="J155" s="32" t="n">
        <v>278.8884</v>
      </c>
      <c r="K155" s="30" t="n">
        <v>29.6104</v>
      </c>
    </row>
    <row collapsed="false" customFormat="false" customHeight="false" hidden="false" ht="12.75" outlineLevel="0" r="156">
      <c r="A156" s="28" t="s">
        <v>167</v>
      </c>
      <c r="B156" s="29" t="n">
        <v>1033834</v>
      </c>
      <c r="C156" s="29" t="n">
        <v>4106415</v>
      </c>
      <c r="D156" s="29" t="n">
        <v>39253</v>
      </c>
      <c r="E156" s="29" t="n">
        <v>28950.3</v>
      </c>
      <c r="F156" s="30" t="n">
        <v>537</v>
      </c>
      <c r="G156" s="30" t="n">
        <f aca="false">C156/F156</f>
        <v>7646.95530726257</v>
      </c>
      <c r="H156" s="30" t="n">
        <f aca="false">E156/F156</f>
        <v>53.9111731843575</v>
      </c>
      <c r="I156" s="31" t="n">
        <f aca="false">H156/G156</f>
        <v>0.00705001808146522</v>
      </c>
      <c r="J156" s="32" t="n">
        <v>-6.0677</v>
      </c>
      <c r="K156" s="30" t="n">
        <v>48.935</v>
      </c>
    </row>
    <row collapsed="false" customFormat="false" customHeight="false" hidden="false" ht="12.75" outlineLevel="0" r="157">
      <c r="A157" s="28" t="s">
        <v>168</v>
      </c>
      <c r="B157" s="29" t="n">
        <v>9950318</v>
      </c>
      <c r="C157" s="29" t="n">
        <v>12881064</v>
      </c>
      <c r="D157" s="29" t="n">
        <v>41744</v>
      </c>
      <c r="E157" s="29" t="n">
        <v>266547.2</v>
      </c>
      <c r="F157" s="30" t="n">
        <v>1841</v>
      </c>
      <c r="G157" s="30" t="n">
        <f aca="false">C157/F157</f>
        <v>6996.77566539924</v>
      </c>
      <c r="H157" s="30" t="n">
        <f aca="false">E157/F157</f>
        <v>144.78392178164</v>
      </c>
      <c r="I157" s="31" t="n">
        <f aca="false">H157/G157</f>
        <v>0.0206929489675698</v>
      </c>
      <c r="J157" s="32" t="n">
        <v>-4.3998</v>
      </c>
      <c r="K157" s="30" t="n">
        <v>29.7465</v>
      </c>
    </row>
    <row collapsed="false" customFormat="false" customHeight="false" hidden="false" ht="12.75" outlineLevel="0" r="158">
      <c r="A158" s="28" t="s">
        <v>169</v>
      </c>
      <c r="B158" s="29" t="n">
        <v>2378303</v>
      </c>
      <c r="C158" s="29" t="n">
        <v>11254474</v>
      </c>
      <c r="D158" s="29" t="n">
        <v>9873</v>
      </c>
      <c r="E158" s="29" t="n">
        <v>126877.2</v>
      </c>
      <c r="F158" s="30" t="n">
        <v>1525</v>
      </c>
      <c r="G158" s="30" t="n">
        <f aca="false">C158/F158</f>
        <v>7379.98295081967</v>
      </c>
      <c r="H158" s="30" t="n">
        <f aca="false">E158/F158</f>
        <v>83.1981639344262</v>
      </c>
      <c r="I158" s="31" t="n">
        <f aca="false">H158/G158</f>
        <v>0.0112734899916247</v>
      </c>
      <c r="J158" s="32" t="n">
        <v>-7.697</v>
      </c>
      <c r="K158" s="30" t="n">
        <v>37.261</v>
      </c>
    </row>
    <row collapsed="false" customFormat="false" customHeight="false" hidden="false" ht="12.75" outlineLevel="0" r="159">
      <c r="A159" s="28" t="s">
        <v>170</v>
      </c>
      <c r="B159" s="29" t="n">
        <v>245882</v>
      </c>
      <c r="C159" s="29" t="n">
        <v>1569327</v>
      </c>
      <c r="D159" s="29" t="n">
        <v>6986.5</v>
      </c>
      <c r="E159" s="29" t="n">
        <v>110902.3</v>
      </c>
      <c r="F159" s="30" t="n">
        <v>998</v>
      </c>
      <c r="G159" s="30" t="n">
        <f aca="false">C159/F159</f>
        <v>1572.47194388778</v>
      </c>
      <c r="H159" s="30" t="n">
        <f aca="false">E159/F159</f>
        <v>111.124549098196</v>
      </c>
      <c r="I159" s="31" t="n">
        <f aca="false">H159/G159</f>
        <v>0.0706687006595821</v>
      </c>
      <c r="J159" s="32" t="n">
        <v>-3.0026</v>
      </c>
      <c r="K159" s="30" t="n">
        <v>64.432</v>
      </c>
    </row>
    <row collapsed="false" customFormat="false" customHeight="false" hidden="false" ht="12.75" outlineLevel="0" r="160">
      <c r="A160" s="28" t="s">
        <v>171</v>
      </c>
      <c r="B160" s="29" t="n">
        <v>26764549</v>
      </c>
      <c r="C160" s="29" t="n">
        <v>8154088</v>
      </c>
      <c r="D160" s="29" t="n">
        <v>833200.3</v>
      </c>
      <c r="E160" s="29" t="n">
        <v>332653.8</v>
      </c>
      <c r="F160" s="30" t="n">
        <v>1191</v>
      </c>
      <c r="G160" s="30" t="n">
        <f aca="false">C160/F160</f>
        <v>6846.4214945424</v>
      </c>
      <c r="H160" s="30" t="n">
        <f aca="false">E160/F160</f>
        <v>279.306297229219</v>
      </c>
      <c r="I160" s="31" t="n">
        <f aca="false">H160/G160</f>
        <v>0.0407959541275493</v>
      </c>
      <c r="J160" s="32" t="n">
        <v>-235.7832</v>
      </c>
      <c r="K160" s="30" t="n">
        <v>416.8285</v>
      </c>
    </row>
    <row collapsed="false" customFormat="false" customHeight="false" hidden="false" ht="12.75" outlineLevel="0" r="161">
      <c r="A161" s="28" t="s">
        <v>172</v>
      </c>
      <c r="B161" s="29" t="n">
        <v>37089653</v>
      </c>
      <c r="C161" s="29" t="n">
        <v>16961887</v>
      </c>
      <c r="D161" s="29" t="n">
        <v>185247.6</v>
      </c>
      <c r="E161" s="29" t="n">
        <v>661279.6</v>
      </c>
      <c r="F161" s="30" t="n">
        <v>2375</v>
      </c>
      <c r="G161" s="30" t="n">
        <f aca="false">C161/F161</f>
        <v>7141.84715789474</v>
      </c>
      <c r="H161" s="30" t="n">
        <f aca="false">E161/F161</f>
        <v>278.433515789474</v>
      </c>
      <c r="I161" s="31" t="n">
        <f aca="false">H161/G161</f>
        <v>0.0389862047778057</v>
      </c>
      <c r="J161" s="32" t="n">
        <v>175.7448</v>
      </c>
      <c r="K161" s="30" t="n">
        <v>332.0559</v>
      </c>
    </row>
    <row collapsed="false" customFormat="false" customHeight="false" hidden="false" ht="12.75" outlineLevel="0" r="162">
      <c r="A162" s="28" t="s">
        <v>173</v>
      </c>
      <c r="B162" s="29" t="n">
        <v>675106</v>
      </c>
      <c r="C162" s="29" t="n">
        <v>2778347</v>
      </c>
      <c r="D162" s="29" t="n">
        <v>778.6</v>
      </c>
      <c r="E162" s="29" t="n">
        <v>28794.6</v>
      </c>
      <c r="F162" s="30" t="n">
        <v>391</v>
      </c>
      <c r="G162" s="30" t="n">
        <f aca="false">C162/F162</f>
        <v>7105.74680306905</v>
      </c>
      <c r="H162" s="30" t="n">
        <f aca="false">E162/F162</f>
        <v>73.6434782608696</v>
      </c>
      <c r="I162" s="31" t="n">
        <f aca="false">H162/G162</f>
        <v>0.0103639322230089</v>
      </c>
      <c r="J162" s="32" t="n">
        <v>0</v>
      </c>
      <c r="K162" s="30" t="n">
        <v>1.678</v>
      </c>
    </row>
    <row collapsed="false" customFormat="false" customHeight="false" hidden="false" ht="12.75" outlineLevel="0" r="163">
      <c r="A163" s="28" t="s">
        <v>174</v>
      </c>
      <c r="B163" s="29" t="n">
        <v>781548</v>
      </c>
      <c r="C163" s="29" t="n">
        <v>3415494</v>
      </c>
      <c r="D163" s="29" t="n">
        <v>3391.9</v>
      </c>
      <c r="E163" s="29" t="n">
        <v>78228.4</v>
      </c>
      <c r="F163" s="30" t="n">
        <v>921</v>
      </c>
      <c r="G163" s="30" t="n">
        <f aca="false">C163/F163</f>
        <v>3708.46254071661</v>
      </c>
      <c r="H163" s="30" t="n">
        <f aca="false">E163/F163</f>
        <v>84.9385450597177</v>
      </c>
      <c r="I163" s="31" t="n">
        <f aca="false">H163/G163</f>
        <v>0.022903978165384</v>
      </c>
      <c r="J163" s="32" t="n">
        <v>-1.674</v>
      </c>
      <c r="K163" s="30" t="n">
        <v>46.8491</v>
      </c>
    </row>
    <row collapsed="false" customFormat="false" customHeight="false" hidden="false" ht="12.75" outlineLevel="0" r="164">
      <c r="A164" s="28" t="s">
        <v>175</v>
      </c>
      <c r="B164" s="29" t="n">
        <v>11773266</v>
      </c>
      <c r="C164" s="29" t="n">
        <v>6886670</v>
      </c>
      <c r="D164" s="29" t="n">
        <v>243157.6</v>
      </c>
      <c r="E164" s="29" t="n">
        <v>173265.4</v>
      </c>
      <c r="F164" s="30" t="n">
        <v>994</v>
      </c>
      <c r="G164" s="30" t="n">
        <f aca="false">C164/F164</f>
        <v>6928.23943661972</v>
      </c>
      <c r="H164" s="30" t="n">
        <f aca="false">E164/F164</f>
        <v>174.311267605634</v>
      </c>
      <c r="I164" s="31" t="n">
        <f aca="false">H164/G164</f>
        <v>0.025159532836625</v>
      </c>
      <c r="J164" s="32" t="n">
        <v>1067.8008</v>
      </c>
      <c r="K164" s="30" t="n">
        <v>-30.6771</v>
      </c>
    </row>
    <row collapsed="false" customFormat="false" customHeight="false" hidden="false" ht="12.75" outlineLevel="0" r="165">
      <c r="A165" s="28" t="s">
        <v>176</v>
      </c>
      <c r="B165" s="29" t="n">
        <v>5748836</v>
      </c>
      <c r="C165" s="29" t="n">
        <v>13186342</v>
      </c>
      <c r="D165" s="29" t="n">
        <v>445331.6</v>
      </c>
      <c r="E165" s="29" t="n">
        <v>342032.5</v>
      </c>
      <c r="F165" s="30" t="n">
        <v>1685</v>
      </c>
      <c r="G165" s="30" t="n">
        <f aca="false">C165/F165</f>
        <v>7825.72225519288</v>
      </c>
      <c r="H165" s="30" t="n">
        <f aca="false">E165/F165</f>
        <v>202.986646884273</v>
      </c>
      <c r="I165" s="31" t="n">
        <f aca="false">H165/G165</f>
        <v>0.0259383914052889</v>
      </c>
      <c r="J165" s="32" t="n">
        <v>-82.0755</v>
      </c>
      <c r="K165" s="30" t="n">
        <v>361.1815</v>
      </c>
    </row>
    <row collapsed="false" customFormat="false" customHeight="false" hidden="false" ht="12.75" outlineLevel="0" r="166">
      <c r="A166" s="28" t="s">
        <v>177</v>
      </c>
      <c r="B166" s="29" t="n">
        <v>959685</v>
      </c>
      <c r="C166" s="29" t="n">
        <v>1789731</v>
      </c>
      <c r="D166" s="29" t="n">
        <v>0</v>
      </c>
      <c r="E166" s="29" t="n">
        <v>38940.3</v>
      </c>
      <c r="F166" s="30" t="n">
        <v>292</v>
      </c>
      <c r="G166" s="30" t="n">
        <f aca="false">C166/F166</f>
        <v>6129.21575342466</v>
      </c>
      <c r="H166" s="30" t="n">
        <f aca="false">E166/F166</f>
        <v>133.357191780822</v>
      </c>
      <c r="I166" s="31" t="n">
        <f aca="false">H166/G166</f>
        <v>0.0217576272635385</v>
      </c>
      <c r="J166" s="32" t="n">
        <v>0</v>
      </c>
      <c r="K166" s="30" t="n">
        <v>97.091</v>
      </c>
    </row>
    <row collapsed="false" customFormat="false" customHeight="false" hidden="false" ht="12.75" outlineLevel="0" r="167">
      <c r="A167" s="28" t="s">
        <v>178</v>
      </c>
      <c r="B167" s="29" t="n">
        <v>1835358</v>
      </c>
      <c r="C167" s="29" t="n">
        <v>4364471</v>
      </c>
      <c r="D167" s="29" t="n">
        <v>17434.6</v>
      </c>
      <c r="E167" s="29" t="n">
        <v>53083.2</v>
      </c>
      <c r="F167" s="30" t="n">
        <v>727</v>
      </c>
      <c r="G167" s="30" t="n">
        <f aca="false">C167/F167</f>
        <v>6003.39889958735</v>
      </c>
      <c r="H167" s="30" t="n">
        <f aca="false">E167/F167</f>
        <v>73.0167812929849</v>
      </c>
      <c r="I167" s="31" t="n">
        <f aca="false">H167/G167</f>
        <v>0.0121625736544016</v>
      </c>
      <c r="J167" s="32" t="n">
        <v>-17.7759</v>
      </c>
      <c r="K167" s="30" t="n">
        <v>99.353</v>
      </c>
    </row>
    <row collapsed="false" customFormat="false" customHeight="false" hidden="false" ht="12.75" outlineLevel="0" r="168">
      <c r="A168" s="28" t="s">
        <v>179</v>
      </c>
      <c r="B168" s="29" t="n">
        <v>17254110</v>
      </c>
      <c r="C168" s="29" t="n">
        <v>16507565</v>
      </c>
      <c r="D168" s="29" t="n">
        <v>443947.4</v>
      </c>
      <c r="E168" s="29" t="n">
        <v>117659.5</v>
      </c>
      <c r="F168" s="30" t="n">
        <v>2347</v>
      </c>
      <c r="G168" s="30" t="n">
        <f aca="false">C168/F168</f>
        <v>7033.47464848743</v>
      </c>
      <c r="H168" s="30" t="n">
        <f aca="false">E168/F168</f>
        <v>50.1318704729442</v>
      </c>
      <c r="I168" s="31" t="n">
        <f aca="false">H168/G168</f>
        <v>0.00712761088628153</v>
      </c>
      <c r="J168" s="32" t="n">
        <v>-16.2693</v>
      </c>
      <c r="K168" s="30" t="n">
        <v>4.966</v>
      </c>
    </row>
    <row collapsed="false" customFormat="false" customHeight="false" hidden="false" ht="12.75" outlineLevel="0" r="169">
      <c r="A169" s="28" t="s">
        <v>180</v>
      </c>
      <c r="B169" s="29" t="n">
        <v>401834</v>
      </c>
      <c r="C169" s="29" t="n">
        <v>2014094</v>
      </c>
      <c r="D169" s="29" t="n">
        <v>11193</v>
      </c>
      <c r="E169" s="29" t="n">
        <v>20993.2</v>
      </c>
      <c r="F169" s="30" t="n">
        <v>340</v>
      </c>
      <c r="G169" s="30" t="n">
        <f aca="false">C169/F169</f>
        <v>5923.80588235294</v>
      </c>
      <c r="H169" s="30" t="n">
        <f aca="false">E169/F169</f>
        <v>61.7447058823529</v>
      </c>
      <c r="I169" s="31" t="n">
        <f aca="false">H169/G169</f>
        <v>0.0104231480755119</v>
      </c>
      <c r="J169" s="32" t="n">
        <v>-5.9953</v>
      </c>
      <c r="K169" s="30" t="n">
        <v>-2.087</v>
      </c>
    </row>
    <row collapsed="false" customFormat="false" customHeight="false" hidden="false" ht="12.75" outlineLevel="0" r="170">
      <c r="A170" s="28" t="s">
        <v>181</v>
      </c>
      <c r="B170" s="29" t="n">
        <v>8947098</v>
      </c>
      <c r="C170" s="29" t="n">
        <v>8407701</v>
      </c>
      <c r="D170" s="29" t="n">
        <v>106681.8</v>
      </c>
      <c r="E170" s="29" t="n">
        <v>134243</v>
      </c>
      <c r="F170" s="30" t="n">
        <v>1315</v>
      </c>
      <c r="G170" s="30" t="n">
        <f aca="false">C170/F170</f>
        <v>6393.68897338403</v>
      </c>
      <c r="H170" s="30" t="n">
        <f aca="false">E170/F170</f>
        <v>102.085931558935</v>
      </c>
      <c r="I170" s="31" t="n">
        <f aca="false">H170/G170</f>
        <v>0.0159666715074668</v>
      </c>
      <c r="J170" s="32" t="n">
        <v>-45.4025</v>
      </c>
      <c r="K170" s="30" t="n">
        <v>45.789</v>
      </c>
    </row>
    <row collapsed="false" customFormat="false" customHeight="false" hidden="false" ht="12.75" outlineLevel="0" r="171">
      <c r="A171" s="28" t="s">
        <v>182</v>
      </c>
      <c r="B171" s="29" t="n">
        <v>408542</v>
      </c>
      <c r="C171" s="29" t="n">
        <v>3580746</v>
      </c>
      <c r="D171" s="29" t="n">
        <v>0</v>
      </c>
      <c r="E171" s="29" t="n">
        <v>23427.2</v>
      </c>
      <c r="F171" s="30" t="n">
        <v>423</v>
      </c>
      <c r="G171" s="30" t="n">
        <f aca="false">C171/F171</f>
        <v>8465.12056737589</v>
      </c>
      <c r="H171" s="30" t="n">
        <f aca="false">E171/F171</f>
        <v>55.383451536643</v>
      </c>
      <c r="I171" s="31" t="n">
        <f aca="false">H171/G171</f>
        <v>0.0065425472792541</v>
      </c>
      <c r="J171" s="32" t="n">
        <v>0</v>
      </c>
      <c r="K171" s="30" t="n">
        <v>231.104</v>
      </c>
    </row>
    <row collapsed="false" customFormat="false" customHeight="false" hidden="false" ht="12.75" outlineLevel="0" r="172">
      <c r="A172" s="28" t="s">
        <v>183</v>
      </c>
      <c r="B172" s="29" t="n">
        <v>171110656</v>
      </c>
      <c r="C172" s="29" t="n">
        <v>63486531</v>
      </c>
      <c r="D172" s="29" t="n">
        <v>5294950.7</v>
      </c>
      <c r="E172" s="29" t="n">
        <v>3024069</v>
      </c>
      <c r="F172" s="30" t="n">
        <v>8950</v>
      </c>
      <c r="G172" s="30" t="n">
        <f aca="false">C172/F172</f>
        <v>7093.46715083799</v>
      </c>
      <c r="H172" s="30" t="n">
        <f aca="false">E172/F172</f>
        <v>337.884804469274</v>
      </c>
      <c r="I172" s="31" t="n">
        <f aca="false">H172/G172</f>
        <v>0.0476332373554951</v>
      </c>
      <c r="J172" s="32" t="n">
        <v>3191.8621</v>
      </c>
      <c r="K172" s="30" t="n">
        <v>319.091</v>
      </c>
    </row>
    <row collapsed="false" customFormat="false" customHeight="false" hidden="false" ht="12.75" outlineLevel="0" r="173">
      <c r="A173" s="28" t="s">
        <v>184</v>
      </c>
      <c r="B173" s="29" t="n">
        <v>3948122</v>
      </c>
      <c r="C173" s="29" t="n">
        <v>1289899</v>
      </c>
      <c r="D173" s="29" t="n">
        <v>106939.1</v>
      </c>
      <c r="E173" s="29" t="n">
        <v>25218.5</v>
      </c>
      <c r="F173" s="30" t="n">
        <v>199</v>
      </c>
      <c r="G173" s="30" t="n">
        <f aca="false">C173/F173</f>
        <v>6481.90452261307</v>
      </c>
      <c r="H173" s="30" t="n">
        <f aca="false">E173/F173</f>
        <v>126.726130653266</v>
      </c>
      <c r="I173" s="31" t="n">
        <f aca="false">H173/G173</f>
        <v>0.0195507555242697</v>
      </c>
      <c r="J173" s="32" t="n">
        <v>-101.8553</v>
      </c>
      <c r="K173" s="30" t="n">
        <v>111.634</v>
      </c>
    </row>
    <row collapsed="false" customFormat="false" customHeight="false" hidden="false" ht="12.75" outlineLevel="0" r="174">
      <c r="A174" s="28" t="s">
        <v>185</v>
      </c>
      <c r="B174" s="29" t="n">
        <v>982401</v>
      </c>
      <c r="C174" s="29" t="n">
        <v>3967530</v>
      </c>
      <c r="D174" s="29" t="n">
        <v>273997.4</v>
      </c>
      <c r="E174" s="29" t="n">
        <v>17816.1</v>
      </c>
      <c r="F174" s="30" t="n">
        <v>563</v>
      </c>
      <c r="G174" s="30" t="n">
        <f aca="false">C174/F174</f>
        <v>7047.12255772647</v>
      </c>
      <c r="H174" s="30" t="n">
        <f aca="false">E174/F174</f>
        <v>31.6449378330373</v>
      </c>
      <c r="I174" s="31" t="n">
        <f aca="false">H174/G174</f>
        <v>0.00449047644252217</v>
      </c>
      <c r="J174" s="32" t="n">
        <v>-22.9311</v>
      </c>
      <c r="K174" s="30" t="n">
        <v>0.449</v>
      </c>
    </row>
    <row collapsed="false" customFormat="false" customHeight="false" hidden="false" ht="12.75" outlineLevel="0" r="175">
      <c r="A175" s="28" t="s">
        <v>186</v>
      </c>
      <c r="B175" s="29" t="n">
        <v>1390805</v>
      </c>
      <c r="C175" s="29" t="n">
        <v>4868538</v>
      </c>
      <c r="D175" s="29" t="n">
        <v>5796</v>
      </c>
      <c r="E175" s="29" t="n">
        <v>93361.5</v>
      </c>
      <c r="F175" s="30" t="n">
        <v>601</v>
      </c>
      <c r="G175" s="30" t="n">
        <f aca="false">C175/F175</f>
        <v>8100.72878535774</v>
      </c>
      <c r="H175" s="30" t="n">
        <f aca="false">E175/F175</f>
        <v>155.343594009983</v>
      </c>
      <c r="I175" s="31" t="n">
        <f aca="false">H175/G175</f>
        <v>0.0191764961062233</v>
      </c>
      <c r="J175" s="32" t="n">
        <v>-5.7998</v>
      </c>
      <c r="K175" s="30" t="n">
        <v>227.6913</v>
      </c>
    </row>
    <row collapsed="false" customFormat="false" customHeight="false" hidden="false" ht="12.75" outlineLevel="0" r="176">
      <c r="A176" s="28" t="s">
        <v>187</v>
      </c>
      <c r="B176" s="29" t="n">
        <v>24819</v>
      </c>
      <c r="C176" s="29" t="n">
        <v>757121</v>
      </c>
      <c r="D176" s="29" t="n">
        <v>0</v>
      </c>
      <c r="E176" s="29" t="n">
        <v>4111.7</v>
      </c>
      <c r="F176" s="30" t="n">
        <v>164</v>
      </c>
      <c r="G176" s="30" t="n">
        <f aca="false">C176/F176</f>
        <v>4616.59146341463</v>
      </c>
      <c r="H176" s="30" t="n">
        <f aca="false">E176/F176</f>
        <v>25.0713414634146</v>
      </c>
      <c r="I176" s="31" t="n">
        <f aca="false">H176/G176</f>
        <v>0.00543070394296288</v>
      </c>
      <c r="J176" s="32" t="n">
        <v>0</v>
      </c>
      <c r="K176" s="30" t="n">
        <v>1.035</v>
      </c>
    </row>
    <row collapsed="false" customFormat="false" customHeight="false" hidden="false" ht="12.75" outlineLevel="0" r="177">
      <c r="A177" s="28" t="s">
        <v>188</v>
      </c>
      <c r="B177" s="29" t="n">
        <v>94632</v>
      </c>
      <c r="C177" s="29" t="n">
        <v>439343</v>
      </c>
      <c r="D177" s="29" t="n">
        <v>784.5</v>
      </c>
      <c r="E177" s="29" t="n">
        <v>495</v>
      </c>
      <c r="F177" s="30" t="n">
        <v>84</v>
      </c>
      <c r="G177" s="30" t="n">
        <f aca="false">C177/F177</f>
        <v>5230.27380952381</v>
      </c>
      <c r="H177" s="30" t="n">
        <f aca="false">E177/F177</f>
        <v>5.89285714285714</v>
      </c>
      <c r="I177" s="31" t="n">
        <f aca="false">H177/G177</f>
        <v>0.00112668234158732</v>
      </c>
      <c r="J177" s="32" t="n">
        <v>0</v>
      </c>
      <c r="K177" s="30" t="n">
        <v>0</v>
      </c>
    </row>
    <row collapsed="false" customFormat="false" customHeight="false" hidden="false" ht="12.75" outlineLevel="0" r="178">
      <c r="A178" s="28" t="s">
        <v>189</v>
      </c>
      <c r="B178" s="29" t="n">
        <v>5353308</v>
      </c>
      <c r="C178" s="29" t="n">
        <v>12898647</v>
      </c>
      <c r="D178" s="29" t="n">
        <v>75554.8</v>
      </c>
      <c r="E178" s="29" t="n">
        <v>194517.7</v>
      </c>
      <c r="F178" s="30" t="n">
        <v>1659</v>
      </c>
      <c r="G178" s="30" t="n">
        <f aca="false">C178/F178</f>
        <v>7774.95298372514</v>
      </c>
      <c r="H178" s="30" t="n">
        <f aca="false">E178/F178</f>
        <v>117.249969861362</v>
      </c>
      <c r="I178" s="31" t="n">
        <f aca="false">H178/G178</f>
        <v>0.0150804731690076</v>
      </c>
      <c r="J178" s="32" t="n">
        <v>-10.1224</v>
      </c>
      <c r="K178" s="30" t="n">
        <v>105.888</v>
      </c>
    </row>
    <row collapsed="false" customFormat="false" customHeight="false" hidden="false" ht="12.75" outlineLevel="0" r="179">
      <c r="A179" s="28" t="s">
        <v>190</v>
      </c>
      <c r="B179" s="29" t="n">
        <v>1843944</v>
      </c>
      <c r="C179" s="29" t="n">
        <v>4642116</v>
      </c>
      <c r="D179" s="29" t="n">
        <v>7334.3</v>
      </c>
      <c r="E179" s="29" t="n">
        <v>35224.9</v>
      </c>
      <c r="F179" s="30" t="n">
        <v>647</v>
      </c>
      <c r="G179" s="30" t="n">
        <f aca="false">C179/F179</f>
        <v>7174.8315301391</v>
      </c>
      <c r="H179" s="30" t="n">
        <f aca="false">E179/F179</f>
        <v>54.4434312210201</v>
      </c>
      <c r="I179" s="31" t="n">
        <f aca="false">H179/G179</f>
        <v>0.00758811283475036</v>
      </c>
      <c r="J179" s="32" t="n">
        <v>0</v>
      </c>
      <c r="K179" s="30" t="n">
        <v>-0.302</v>
      </c>
    </row>
    <row collapsed="false" customFormat="false" customHeight="false" hidden="false" ht="12.75" outlineLevel="0" r="180">
      <c r="A180" s="28" t="s">
        <v>191</v>
      </c>
      <c r="B180" s="29" t="n">
        <v>232825</v>
      </c>
      <c r="C180" s="29" t="n">
        <v>2096951</v>
      </c>
      <c r="D180" s="29" t="n">
        <v>72.2</v>
      </c>
      <c r="E180" s="29" t="n">
        <v>22305.8</v>
      </c>
      <c r="F180" s="30" t="n">
        <v>311</v>
      </c>
      <c r="G180" s="30" t="n">
        <f aca="false">C180/F180</f>
        <v>6742.6077170418</v>
      </c>
      <c r="H180" s="30" t="n">
        <f aca="false">E180/F180</f>
        <v>71.7228295819936</v>
      </c>
      <c r="I180" s="31" t="n">
        <f aca="false">H180/G180</f>
        <v>0.0106372538032601</v>
      </c>
      <c r="J180" s="32" t="n">
        <v>0</v>
      </c>
      <c r="K180" s="30" t="n">
        <v>-0.865</v>
      </c>
    </row>
    <row collapsed="false" customFormat="false" customHeight="false" hidden="false" ht="12.75" outlineLevel="0" r="181">
      <c r="A181" s="28" t="s">
        <v>192</v>
      </c>
      <c r="B181" s="29" t="n">
        <v>26137659</v>
      </c>
      <c r="C181" s="29" t="n">
        <v>24960668</v>
      </c>
      <c r="D181" s="29" t="n">
        <v>700030.7</v>
      </c>
      <c r="E181" s="29" t="n">
        <v>932337.2</v>
      </c>
      <c r="F181" s="30" t="n">
        <v>2806</v>
      </c>
      <c r="G181" s="30" t="n">
        <f aca="false">C181/F181</f>
        <v>8895.46258018532</v>
      </c>
      <c r="H181" s="30" t="n">
        <f aca="false">E181/F181</f>
        <v>332.265573770492</v>
      </c>
      <c r="I181" s="31" t="n">
        <f aca="false">H181/G181</f>
        <v>0.0373522535534706</v>
      </c>
      <c r="J181" s="32" t="n">
        <v>-582.6488</v>
      </c>
      <c r="K181" s="30" t="n">
        <v>231.703</v>
      </c>
    </row>
    <row collapsed="false" customFormat="false" customHeight="false" hidden="false" ht="12.75" outlineLevel="0" r="182">
      <c r="A182" s="28" t="s">
        <v>193</v>
      </c>
      <c r="B182" s="29" t="n">
        <v>57761882</v>
      </c>
      <c r="C182" s="29" t="n">
        <v>7114537</v>
      </c>
      <c r="D182" s="29" t="n">
        <v>425339</v>
      </c>
      <c r="E182" s="29" t="n">
        <v>420576.2</v>
      </c>
      <c r="F182" s="30" t="n">
        <v>779</v>
      </c>
      <c r="G182" s="30" t="n">
        <f aca="false">C182/F182</f>
        <v>9132.91014120668</v>
      </c>
      <c r="H182" s="30" t="n">
        <f aca="false">E182/F182</f>
        <v>539.89242618742</v>
      </c>
      <c r="I182" s="31" t="n">
        <f aca="false">H182/G182</f>
        <v>0.0591150485266996</v>
      </c>
      <c r="J182" s="32" t="n">
        <v>-6.3589</v>
      </c>
      <c r="K182" s="30" t="n">
        <v>51.345</v>
      </c>
    </row>
    <row collapsed="false" customFormat="false" customHeight="false" hidden="false" ht="12.75" outlineLevel="0" r="183">
      <c r="A183" s="28" t="s">
        <v>194</v>
      </c>
      <c r="B183" s="29" t="n">
        <v>2835670</v>
      </c>
      <c r="C183" s="29" t="n">
        <v>5616969</v>
      </c>
      <c r="D183" s="29" t="n">
        <v>54572.5</v>
      </c>
      <c r="E183" s="29" t="n">
        <v>106018.8</v>
      </c>
      <c r="F183" s="30" t="n">
        <v>604</v>
      </c>
      <c r="G183" s="30" t="n">
        <f aca="false">C183/F183</f>
        <v>9299.61754966887</v>
      </c>
      <c r="H183" s="30" t="n">
        <f aca="false">E183/F183</f>
        <v>175.527814569536</v>
      </c>
      <c r="I183" s="31" t="n">
        <f aca="false">H183/G183</f>
        <v>0.0188747347546337</v>
      </c>
      <c r="J183" s="32" t="n">
        <v>-4.0074</v>
      </c>
      <c r="K183" s="30" t="n">
        <v>10.528</v>
      </c>
    </row>
    <row collapsed="false" customFormat="false" customHeight="false" hidden="false" ht="12.75" outlineLevel="0" r="184">
      <c r="A184" s="28" t="s">
        <v>195</v>
      </c>
      <c r="B184" s="29" t="n">
        <v>659735</v>
      </c>
      <c r="C184" s="29" t="n">
        <v>4086923</v>
      </c>
      <c r="D184" s="29" t="n">
        <v>9262.1</v>
      </c>
      <c r="E184" s="29" t="n">
        <v>65355.2</v>
      </c>
      <c r="F184" s="30" t="n">
        <v>534</v>
      </c>
      <c r="G184" s="30" t="n">
        <f aca="false">C184/F184</f>
        <v>7653.4138576779</v>
      </c>
      <c r="H184" s="30" t="n">
        <f aca="false">E184/F184</f>
        <v>122.388014981273</v>
      </c>
      <c r="I184" s="31" t="n">
        <f aca="false">H184/G184</f>
        <v>0.0159912971201072</v>
      </c>
      <c r="J184" s="32" t="n">
        <v>-4.7035</v>
      </c>
      <c r="K184" s="30" t="n">
        <v>639.038</v>
      </c>
    </row>
    <row collapsed="false" customFormat="false" customHeight="false" hidden="false" ht="12.75" outlineLevel="0" r="185">
      <c r="A185" s="28" t="s">
        <v>196</v>
      </c>
      <c r="B185" s="29" t="n">
        <v>0</v>
      </c>
      <c r="C185" s="29" t="n">
        <v>3043</v>
      </c>
      <c r="D185" s="37" t="n">
        <v>0</v>
      </c>
      <c r="E185" s="36" t="n">
        <v>0</v>
      </c>
      <c r="F185" s="30" t="n">
        <v>1</v>
      </c>
      <c r="G185" s="30" t="n">
        <f aca="false">C185/F185</f>
        <v>3043</v>
      </c>
      <c r="H185" s="30" t="n">
        <f aca="false">E185/F185</f>
        <v>0</v>
      </c>
      <c r="I185" s="31" t="n">
        <f aca="false">H185/G185</f>
        <v>0</v>
      </c>
      <c r="J185" s="37" t="n">
        <v>0</v>
      </c>
      <c r="K185" s="36" t="n">
        <v>0</v>
      </c>
    </row>
    <row collapsed="false" customFormat="false" customHeight="false" hidden="false" ht="12.75" outlineLevel="0" r="186">
      <c r="A186" s="28" t="s">
        <v>197</v>
      </c>
      <c r="B186" s="29" t="n">
        <v>170491648</v>
      </c>
      <c r="C186" s="29" t="n">
        <v>53327322</v>
      </c>
      <c r="D186" s="29" t="n">
        <v>4518746.5</v>
      </c>
      <c r="E186" s="29" t="n">
        <v>4106092.6</v>
      </c>
      <c r="F186" s="30" t="n">
        <v>7867</v>
      </c>
      <c r="G186" s="30" t="n">
        <f aca="false">C186/F186</f>
        <v>6778.60963518495</v>
      </c>
      <c r="H186" s="30" t="n">
        <f aca="false">E186/F186</f>
        <v>521.938807677641</v>
      </c>
      <c r="I186" s="31" t="n">
        <f aca="false">H186/G186</f>
        <v>0.0769979148774806</v>
      </c>
      <c r="J186" s="32" t="n">
        <v>-2034.8153</v>
      </c>
      <c r="K186" s="30" t="n">
        <v>1739.4849</v>
      </c>
    </row>
    <row collapsed="false" customFormat="false" customHeight="false" hidden="false" ht="12.75" outlineLevel="0" r="187">
      <c r="A187" s="28" t="s">
        <v>198</v>
      </c>
      <c r="B187" s="29" t="n">
        <v>2881925</v>
      </c>
      <c r="C187" s="29" t="n">
        <v>6800114</v>
      </c>
      <c r="D187" s="29" t="n">
        <v>63303</v>
      </c>
      <c r="E187" s="29" t="n">
        <v>176210.4</v>
      </c>
      <c r="F187" s="30" t="n">
        <v>1032</v>
      </c>
      <c r="G187" s="30" t="n">
        <f aca="false">C187/F187</f>
        <v>6589.25775193799</v>
      </c>
      <c r="H187" s="30" t="n">
        <f aca="false">E187/F187</f>
        <v>170.746511627907</v>
      </c>
      <c r="I187" s="31" t="n">
        <f aca="false">H187/G187</f>
        <v>0.0259128596961757</v>
      </c>
      <c r="J187" s="32" t="n">
        <v>-13.3204</v>
      </c>
      <c r="K187" s="30" t="n">
        <v>264.192</v>
      </c>
    </row>
    <row collapsed="false" customFormat="false" customHeight="false" hidden="false" ht="12.75" outlineLevel="0" r="188">
      <c r="A188" s="28" t="s">
        <v>199</v>
      </c>
      <c r="B188" s="29" t="n">
        <v>42407178</v>
      </c>
      <c r="C188" s="29" t="n">
        <v>27984267</v>
      </c>
      <c r="D188" s="29" t="n">
        <v>473455.3</v>
      </c>
      <c r="E188" s="29" t="n">
        <v>289805.1</v>
      </c>
      <c r="F188" s="30" t="n">
        <v>4085</v>
      </c>
      <c r="G188" s="30" t="n">
        <f aca="false">C188/F188</f>
        <v>6850.49375764994</v>
      </c>
      <c r="H188" s="30" t="n">
        <f aca="false">E188/F188</f>
        <v>70.9437209302326</v>
      </c>
      <c r="I188" s="31" t="n">
        <f aca="false">H188/G188</f>
        <v>0.0103560011059071</v>
      </c>
      <c r="J188" s="32" t="n">
        <v>-294.8958</v>
      </c>
      <c r="K188" s="30" t="n">
        <v>101.662</v>
      </c>
    </row>
    <row collapsed="false" customFormat="false" customHeight="false" hidden="false" ht="12.75" outlineLevel="0" r="189">
      <c r="A189" s="28" t="s">
        <v>200</v>
      </c>
      <c r="B189" s="29" t="n">
        <v>113602380</v>
      </c>
      <c r="C189" s="29" t="n">
        <v>38802671</v>
      </c>
      <c r="D189" s="29" t="n">
        <v>2935650</v>
      </c>
      <c r="E189" s="29" t="n">
        <v>1601462.3</v>
      </c>
      <c r="F189" s="30" t="n">
        <v>5722</v>
      </c>
      <c r="G189" s="30" t="n">
        <f aca="false">C189/F189</f>
        <v>6781.31265291856</v>
      </c>
      <c r="H189" s="30" t="n">
        <f aca="false">E189/F189</f>
        <v>279.878067109402</v>
      </c>
      <c r="I189" s="31" t="n">
        <f aca="false">H189/G189</f>
        <v>0.0412719603761298</v>
      </c>
      <c r="J189" s="32" t="n">
        <v>-757.0644</v>
      </c>
      <c r="K189" s="30" t="n">
        <v>1120.8342</v>
      </c>
    </row>
    <row collapsed="false" customFormat="false" customHeight="false" hidden="false" ht="12.75" outlineLevel="0" r="190">
      <c r="A190" s="28" t="s">
        <v>201</v>
      </c>
      <c r="B190" s="29" t="n">
        <v>425322</v>
      </c>
      <c r="C190" s="29" t="n">
        <v>2079775</v>
      </c>
      <c r="D190" s="29" t="n">
        <v>7278.1</v>
      </c>
      <c r="E190" s="29" t="n">
        <v>17431.1</v>
      </c>
      <c r="F190" s="30" t="n">
        <v>293</v>
      </c>
      <c r="G190" s="30" t="n">
        <f aca="false">C190/F190</f>
        <v>7098.20819112628</v>
      </c>
      <c r="H190" s="30" t="n">
        <f aca="false">E190/F190</f>
        <v>59.4918088737201</v>
      </c>
      <c r="I190" s="31" t="n">
        <f aca="false">H190/G190</f>
        <v>0.00838124316332296</v>
      </c>
      <c r="J190" s="32" t="n">
        <v>-0.7643</v>
      </c>
      <c r="K190" s="30" t="n">
        <v>78.355</v>
      </c>
    </row>
    <row collapsed="false" customFormat="false" customHeight="false" hidden="false" ht="12.75" outlineLevel="0" r="191">
      <c r="A191" s="28" t="s">
        <v>202</v>
      </c>
      <c r="B191" s="29" t="n">
        <v>58690633</v>
      </c>
      <c r="C191" s="29" t="n">
        <v>23484271</v>
      </c>
      <c r="D191" s="29" t="n">
        <v>747960.1</v>
      </c>
      <c r="E191" s="29" t="n">
        <v>613805.9</v>
      </c>
      <c r="F191" s="30" t="n">
        <v>3610</v>
      </c>
      <c r="G191" s="30" t="n">
        <f aca="false">C191/F191</f>
        <v>6505.33822714681</v>
      </c>
      <c r="H191" s="30" t="n">
        <f aca="false">E191/F191</f>
        <v>170.029335180055</v>
      </c>
      <c r="I191" s="31" t="n">
        <f aca="false">H191/G191</f>
        <v>0.0261368939235968</v>
      </c>
      <c r="J191" s="32" t="n">
        <v>1677.2867</v>
      </c>
      <c r="K191" s="30" t="n">
        <v>70.6127</v>
      </c>
    </row>
    <row collapsed="false" customFormat="false" customHeight="false" hidden="false" ht="12.75" outlineLevel="0" r="192">
      <c r="A192" s="28" t="s">
        <v>203</v>
      </c>
      <c r="B192" s="29" t="n">
        <v>749269</v>
      </c>
      <c r="C192" s="29" t="n">
        <v>2966101</v>
      </c>
      <c r="D192" s="29" t="n">
        <v>18821.6</v>
      </c>
      <c r="E192" s="29" t="n">
        <v>20057.9</v>
      </c>
      <c r="F192" s="30" t="n">
        <v>418</v>
      </c>
      <c r="G192" s="30" t="n">
        <f aca="false">C192/F192</f>
        <v>7095.93540669856</v>
      </c>
      <c r="H192" s="30" t="n">
        <f aca="false">E192/F192</f>
        <v>47.9854066985646</v>
      </c>
      <c r="I192" s="31" t="n">
        <f aca="false">H192/G192</f>
        <v>0.00676237929861458</v>
      </c>
      <c r="J192" s="32" t="n">
        <v>-16.0039</v>
      </c>
      <c r="K192" s="30" t="n">
        <v>72.352</v>
      </c>
    </row>
    <row collapsed="false" customFormat="false" customHeight="false" hidden="false" ht="12.75" outlineLevel="0" r="193">
      <c r="A193" s="28" t="s">
        <v>204</v>
      </c>
      <c r="B193" s="29" t="n">
        <v>0</v>
      </c>
      <c r="C193" s="29" t="n">
        <v>145555</v>
      </c>
      <c r="D193" s="29" t="n">
        <v>0</v>
      </c>
      <c r="E193" s="29" t="n">
        <v>1562.1</v>
      </c>
      <c r="F193" s="30" t="n">
        <v>20</v>
      </c>
      <c r="G193" s="30" t="n">
        <f aca="false">C193/F193</f>
        <v>7277.75</v>
      </c>
      <c r="H193" s="30" t="n">
        <f aca="false">E193/F193</f>
        <v>78.105</v>
      </c>
      <c r="I193" s="31" t="n">
        <f aca="false">H193/G193</f>
        <v>0.0107320256947546</v>
      </c>
      <c r="J193" s="32" t="n">
        <v>0</v>
      </c>
      <c r="K193" s="30" t="n">
        <v>0.58</v>
      </c>
    </row>
    <row collapsed="false" customFormat="false" customHeight="false" hidden="false" ht="12.75" outlineLevel="0" r="194">
      <c r="A194" s="28" t="s">
        <v>205</v>
      </c>
      <c r="B194" s="29" t="n">
        <v>748519</v>
      </c>
      <c r="C194" s="29" t="n">
        <v>6084934</v>
      </c>
      <c r="D194" s="29" t="n">
        <v>9833.3</v>
      </c>
      <c r="E194" s="29" t="n">
        <v>55259.4</v>
      </c>
      <c r="F194" s="30" t="n">
        <v>776</v>
      </c>
      <c r="G194" s="30" t="n">
        <f aca="false">C194/F194</f>
        <v>7841.40979381443</v>
      </c>
      <c r="H194" s="30" t="n">
        <f aca="false">E194/F194</f>
        <v>71.2105670103093</v>
      </c>
      <c r="I194" s="31" t="n">
        <f aca="false">H194/G194</f>
        <v>0.00908134747229797</v>
      </c>
      <c r="J194" s="32" t="n">
        <v>0</v>
      </c>
      <c r="K194" s="30" t="n">
        <v>63.831</v>
      </c>
    </row>
    <row collapsed="false" customFormat="false" customHeight="false" hidden="false" ht="12.75" outlineLevel="0" r="195">
      <c r="A195" s="28" t="s">
        <v>206</v>
      </c>
      <c r="B195" s="29" t="n">
        <v>620055</v>
      </c>
      <c r="C195" s="29" t="n">
        <v>3259180</v>
      </c>
      <c r="D195" s="29" t="n">
        <v>392.2</v>
      </c>
      <c r="E195" s="29" t="n">
        <v>15364.5</v>
      </c>
      <c r="F195" s="30" t="n">
        <v>485</v>
      </c>
      <c r="G195" s="30" t="n">
        <f aca="false">C195/F195</f>
        <v>6719.9587628866</v>
      </c>
      <c r="H195" s="30" t="n">
        <f aca="false">E195/F195</f>
        <v>31.679381443299</v>
      </c>
      <c r="I195" s="31" t="n">
        <f aca="false">H195/G195</f>
        <v>0.00471422259586767</v>
      </c>
      <c r="J195" s="32" t="n">
        <v>0</v>
      </c>
      <c r="K195" s="30" t="n">
        <v>2.638</v>
      </c>
    </row>
    <row collapsed="false" customFormat="false" customHeight="false" hidden="false" ht="12.75" outlineLevel="0" r="196">
      <c r="A196" s="28" t="s">
        <v>207</v>
      </c>
      <c r="B196" s="29" t="n">
        <v>57407272</v>
      </c>
      <c r="C196" s="29" t="n">
        <v>24246582</v>
      </c>
      <c r="D196" s="29" t="n">
        <v>1728597.4</v>
      </c>
      <c r="E196" s="29" t="n">
        <v>542801.8</v>
      </c>
      <c r="F196" s="30" t="n">
        <v>3684</v>
      </c>
      <c r="G196" s="30" t="n">
        <f aca="false">C196/F196</f>
        <v>6581.59120521173</v>
      </c>
      <c r="H196" s="30" t="n">
        <f aca="false">E196/F196</f>
        <v>147.340336590662</v>
      </c>
      <c r="I196" s="31" t="n">
        <f aca="false">H196/G196</f>
        <v>0.0223867347570886</v>
      </c>
      <c r="J196" s="32" t="n">
        <v>2212.0222</v>
      </c>
      <c r="K196" s="30" t="n">
        <v>262.72</v>
      </c>
    </row>
    <row collapsed="false" customFormat="false" customHeight="false" hidden="false" ht="12.75" outlineLevel="0" r="197">
      <c r="A197" s="28" t="s">
        <v>208</v>
      </c>
      <c r="B197" s="29" t="n">
        <v>727281</v>
      </c>
      <c r="C197" s="29" t="n">
        <v>3368838</v>
      </c>
      <c r="D197" s="29" t="n">
        <v>24608.8</v>
      </c>
      <c r="E197" s="29" t="n">
        <v>31852.8</v>
      </c>
      <c r="F197" s="30" t="n">
        <v>531</v>
      </c>
      <c r="G197" s="30" t="n">
        <f aca="false">C197/F197</f>
        <v>6344.32768361582</v>
      </c>
      <c r="H197" s="30" t="n">
        <f aca="false">E197/F197</f>
        <v>59.9864406779661</v>
      </c>
      <c r="I197" s="31" t="n">
        <f aca="false">H197/G197</f>
        <v>0.00945512963223521</v>
      </c>
      <c r="J197" s="32" t="n">
        <v>40.6156</v>
      </c>
      <c r="K197" s="30" t="n">
        <v>1.0646</v>
      </c>
    </row>
    <row collapsed="false" customFormat="false" customHeight="false" hidden="false" ht="12.75" outlineLevel="0" r="198">
      <c r="A198" s="28" t="s">
        <v>209</v>
      </c>
      <c r="B198" s="29" t="n">
        <v>18883832</v>
      </c>
      <c r="C198" s="29" t="n">
        <v>9848399</v>
      </c>
      <c r="D198" s="29" t="n">
        <v>851769.5</v>
      </c>
      <c r="E198" s="29" t="n">
        <v>49392.7</v>
      </c>
      <c r="F198" s="30" t="n">
        <v>1352</v>
      </c>
      <c r="G198" s="30" t="n">
        <f aca="false">C198/F198</f>
        <v>7284.31878698225</v>
      </c>
      <c r="H198" s="30" t="n">
        <f aca="false">E198/F198</f>
        <v>36.5330621301775</v>
      </c>
      <c r="I198" s="31" t="n">
        <f aca="false">H198/G198</f>
        <v>0.00501530248723676</v>
      </c>
      <c r="J198" s="32" t="n">
        <v>8372.2968</v>
      </c>
      <c r="K198" s="30" t="n">
        <v>-23.994</v>
      </c>
    </row>
    <row collapsed="false" customFormat="false" customHeight="false" hidden="false" ht="12.75" outlineLevel="0" r="199">
      <c r="A199" s="28" t="s">
        <v>210</v>
      </c>
      <c r="B199" s="29" t="n">
        <v>49310</v>
      </c>
      <c r="C199" s="29" t="n">
        <v>1111271</v>
      </c>
      <c r="D199" s="29" t="n">
        <v>0</v>
      </c>
      <c r="E199" s="29" t="n">
        <v>16676.5</v>
      </c>
      <c r="F199" s="30" t="n">
        <v>206</v>
      </c>
      <c r="G199" s="30" t="n">
        <f aca="false">C199/F199</f>
        <v>5394.51941747573</v>
      </c>
      <c r="H199" s="30" t="n">
        <f aca="false">E199/F199</f>
        <v>80.9538834951456</v>
      </c>
      <c r="I199" s="31" t="n">
        <f aca="false">H199/G199</f>
        <v>0.0150066905372317</v>
      </c>
      <c r="J199" s="32" t="n">
        <v>0</v>
      </c>
      <c r="K199" s="30" t="n">
        <v>47.67</v>
      </c>
    </row>
    <row collapsed="false" customFormat="false" customHeight="false" hidden="false" ht="12.75" outlineLevel="0" r="200">
      <c r="A200" s="28" t="s">
        <v>211</v>
      </c>
      <c r="B200" s="29" t="n">
        <v>990282</v>
      </c>
      <c r="C200" s="29" t="n">
        <v>3062738</v>
      </c>
      <c r="D200" s="29" t="n">
        <v>3149.8</v>
      </c>
      <c r="E200" s="29" t="n">
        <v>5502.9</v>
      </c>
      <c r="F200" s="30" t="n">
        <v>448</v>
      </c>
      <c r="G200" s="30" t="n">
        <f aca="false">C200/F200</f>
        <v>6836.46875</v>
      </c>
      <c r="H200" s="30" t="n">
        <f aca="false">E200/F200</f>
        <v>12.2832589285714</v>
      </c>
      <c r="I200" s="31" t="n">
        <f aca="false">H200/G200</f>
        <v>0.00179672567487</v>
      </c>
      <c r="J200" s="32" t="n">
        <v>-1.5072</v>
      </c>
      <c r="K200" s="30" t="n">
        <v>5.205</v>
      </c>
    </row>
    <row collapsed="false" customFormat="false" customHeight="false" hidden="false" ht="12.75" outlineLevel="0" r="201">
      <c r="A201" s="28" t="s">
        <v>212</v>
      </c>
      <c r="B201" s="29" t="n">
        <v>2981714</v>
      </c>
      <c r="C201" s="29" t="n">
        <v>2980591</v>
      </c>
      <c r="D201" s="29" t="n">
        <v>3359.3</v>
      </c>
      <c r="E201" s="29" t="n">
        <v>38079.8</v>
      </c>
      <c r="F201" s="30" t="n">
        <v>441</v>
      </c>
      <c r="G201" s="30" t="n">
        <f aca="false">C201/F201</f>
        <v>6758.70975056689</v>
      </c>
      <c r="H201" s="30" t="n">
        <f aca="false">E201/F201</f>
        <v>86.3487528344671</v>
      </c>
      <c r="I201" s="31" t="n">
        <f aca="false">H201/G201</f>
        <v>0.0127759226274252</v>
      </c>
      <c r="J201" s="32" t="n">
        <v>-2.369</v>
      </c>
      <c r="K201" s="30" t="n">
        <v>-2.31</v>
      </c>
    </row>
    <row collapsed="false" customFormat="false" customHeight="false" hidden="false" ht="12.75" outlineLevel="0" r="202">
      <c r="A202" s="28" t="s">
        <v>213</v>
      </c>
      <c r="B202" s="29" t="n">
        <v>1520263</v>
      </c>
      <c r="C202" s="29" t="n">
        <v>5737466</v>
      </c>
      <c r="D202" s="29" t="n">
        <v>1349612.1</v>
      </c>
      <c r="E202" s="29" t="n">
        <v>781895.9</v>
      </c>
      <c r="F202" s="30" t="n">
        <v>3155</v>
      </c>
      <c r="G202" s="30" t="n">
        <f aca="false">C202/F202</f>
        <v>1818.53122028526</v>
      </c>
      <c r="H202" s="30" t="n">
        <f aca="false">E202/F202</f>
        <v>247.827543581616</v>
      </c>
      <c r="I202" s="31" t="n">
        <f aca="false">H202/G202</f>
        <v>0.136278960084469</v>
      </c>
      <c r="J202" s="32" t="n">
        <v>201.0531</v>
      </c>
      <c r="K202" s="30" t="n">
        <v>408.812</v>
      </c>
    </row>
    <row collapsed="false" customFormat="false" customHeight="false" hidden="false" ht="12.75" outlineLevel="0" r="203">
      <c r="A203" s="28" t="s">
        <v>214</v>
      </c>
      <c r="B203" s="29" t="n">
        <v>3676735</v>
      </c>
      <c r="C203" s="29" t="n">
        <v>9030505</v>
      </c>
      <c r="D203" s="29" t="n">
        <v>11138.5</v>
      </c>
      <c r="E203" s="29" t="n">
        <v>144723.7</v>
      </c>
      <c r="F203" s="30" t="n">
        <v>1291</v>
      </c>
      <c r="G203" s="30" t="n">
        <f aca="false">C203/F203</f>
        <v>6994.96901626646</v>
      </c>
      <c r="H203" s="30" t="n">
        <f aca="false">E203/F203</f>
        <v>112.10201394268</v>
      </c>
      <c r="I203" s="31" t="n">
        <f aca="false">H203/G203</f>
        <v>0.016026091564093</v>
      </c>
      <c r="J203" s="32" t="n">
        <v>3.4629</v>
      </c>
      <c r="K203" s="30" t="n">
        <v>634.9</v>
      </c>
    </row>
    <row collapsed="false" customFormat="false" customHeight="false" hidden="false" ht="12.75" outlineLevel="0" r="204">
      <c r="A204" s="28" t="s">
        <v>215</v>
      </c>
      <c r="B204" s="29" t="n">
        <v>98282</v>
      </c>
      <c r="C204" s="29" t="n">
        <v>1294414</v>
      </c>
      <c r="D204" s="29" t="n">
        <v>118.2</v>
      </c>
      <c r="E204" s="29" t="n">
        <v>8233</v>
      </c>
      <c r="F204" s="30" t="n">
        <v>206</v>
      </c>
      <c r="G204" s="30" t="n">
        <f aca="false">C204/F204</f>
        <v>6283.56310679612</v>
      </c>
      <c r="H204" s="30" t="n">
        <f aca="false">E204/F204</f>
        <v>39.9660194174757</v>
      </c>
      <c r="I204" s="31" t="n">
        <f aca="false">H204/G204</f>
        <v>0.00636040710313702</v>
      </c>
      <c r="J204" s="32" t="n">
        <v>-0.061</v>
      </c>
      <c r="K204" s="30" t="n">
        <v>0.345</v>
      </c>
    </row>
    <row collapsed="false" customFormat="false" customHeight="false" hidden="false" ht="12.75" outlineLevel="0" r="205">
      <c r="A205" s="28" t="s">
        <v>216</v>
      </c>
      <c r="B205" s="29" t="n">
        <v>11791</v>
      </c>
      <c r="C205" s="29" t="n">
        <v>660193</v>
      </c>
      <c r="D205" s="29" t="n">
        <v>1169.6</v>
      </c>
      <c r="E205" s="29" t="n">
        <v>45122.9</v>
      </c>
      <c r="F205" s="30" t="n">
        <v>91</v>
      </c>
      <c r="G205" s="30" t="n">
        <f aca="false">C205/F205</f>
        <v>7254.86813186813</v>
      </c>
      <c r="H205" s="30" t="n">
        <f aca="false">E205/F205</f>
        <v>495.856043956044</v>
      </c>
      <c r="I205" s="31" t="n">
        <f aca="false">H205/G205</f>
        <v>0.0683480436781365</v>
      </c>
      <c r="J205" s="32" t="n">
        <v>-1.1781</v>
      </c>
      <c r="K205" s="30" t="n">
        <v>149.36</v>
      </c>
    </row>
    <row collapsed="false" customFormat="false" customHeight="false" hidden="false" ht="12.75" outlineLevel="0" r="206">
      <c r="A206" s="28" t="s">
        <v>217</v>
      </c>
      <c r="B206" s="29" t="n">
        <v>3553080</v>
      </c>
      <c r="C206" s="29" t="n">
        <v>5033204</v>
      </c>
      <c r="D206" s="29" t="n">
        <v>41729.6</v>
      </c>
      <c r="E206" s="29" t="n">
        <v>90866.5</v>
      </c>
      <c r="F206" s="30" t="n">
        <v>791</v>
      </c>
      <c r="G206" s="30" t="n">
        <f aca="false">C206/F206</f>
        <v>6363.08975979773</v>
      </c>
      <c r="H206" s="30" t="n">
        <f aca="false">E206/F206</f>
        <v>114.875474083439</v>
      </c>
      <c r="I206" s="31" t="n">
        <f aca="false">H206/G206</f>
        <v>0.0180534109088366</v>
      </c>
      <c r="J206" s="32" t="n">
        <v>27.2604</v>
      </c>
      <c r="K206" s="30" t="n">
        <v>104.893</v>
      </c>
    </row>
    <row collapsed="false" customFormat="false" customHeight="false" hidden="false" ht="12.75" outlineLevel="0" r="207">
      <c r="A207" s="28" t="s">
        <v>218</v>
      </c>
      <c r="B207" s="29" t="n">
        <v>3672093</v>
      </c>
      <c r="C207" s="29" t="n">
        <v>5270810</v>
      </c>
      <c r="D207" s="29" t="n">
        <v>75037.2</v>
      </c>
      <c r="E207" s="29" t="n">
        <v>153557.2</v>
      </c>
      <c r="F207" s="30" t="n">
        <v>789</v>
      </c>
      <c r="G207" s="30" t="n">
        <f aca="false">C207/F207</f>
        <v>6680.36755386565</v>
      </c>
      <c r="H207" s="30" t="n">
        <f aca="false">E207/F207</f>
        <v>194.622560202788</v>
      </c>
      <c r="I207" s="31" t="n">
        <f aca="false">H207/G207</f>
        <v>0.0291335107886644</v>
      </c>
      <c r="J207" s="32" t="n">
        <v>-51.5337</v>
      </c>
      <c r="K207" s="30" t="n">
        <v>48.1496</v>
      </c>
    </row>
    <row collapsed="false" customFormat="false" customHeight="false" hidden="false" ht="12.75" outlineLevel="0" r="208">
      <c r="A208" s="28" t="s">
        <v>219</v>
      </c>
      <c r="B208" s="29" t="n">
        <v>1002561</v>
      </c>
      <c r="C208" s="29" t="n">
        <v>4367118</v>
      </c>
      <c r="D208" s="29" t="n">
        <v>106.2</v>
      </c>
      <c r="E208" s="29" t="n">
        <v>63696.7</v>
      </c>
      <c r="F208" s="30" t="n">
        <v>712</v>
      </c>
      <c r="G208" s="30" t="n">
        <f aca="false">C208/F208</f>
        <v>6133.59269662921</v>
      </c>
      <c r="H208" s="30" t="n">
        <f aca="false">E208/F208</f>
        <v>89.4616573033708</v>
      </c>
      <c r="I208" s="31" t="n">
        <f aca="false">H208/G208</f>
        <v>0.014585522992509</v>
      </c>
      <c r="J208" s="32" t="n">
        <v>25.5893</v>
      </c>
      <c r="K208" s="30" t="n">
        <v>-6.514</v>
      </c>
    </row>
    <row collapsed="false" customFormat="false" customHeight="false" hidden="false" ht="12.75" outlineLevel="0" r="209">
      <c r="A209" s="28" t="s">
        <v>220</v>
      </c>
      <c r="B209" s="29" t="n">
        <v>1269527</v>
      </c>
      <c r="C209" s="29" t="n">
        <v>9708570</v>
      </c>
      <c r="D209" s="29" t="n">
        <v>5829.3</v>
      </c>
      <c r="E209" s="29" t="n">
        <v>310030</v>
      </c>
      <c r="F209" s="30" t="n">
        <v>1241</v>
      </c>
      <c r="G209" s="30" t="n">
        <f aca="false">C209/F209</f>
        <v>7823.18291700242</v>
      </c>
      <c r="H209" s="30" t="n">
        <f aca="false">E209/F209</f>
        <v>249.822723609992</v>
      </c>
      <c r="I209" s="31" t="n">
        <f aca="false">H209/G209</f>
        <v>0.0319336421326725</v>
      </c>
      <c r="J209" s="32" t="n">
        <v>191.4979</v>
      </c>
      <c r="K209" s="30" t="n">
        <v>136.1893</v>
      </c>
    </row>
    <row collapsed="false" customFormat="false" customHeight="false" hidden="false" ht="12.75" outlineLevel="0" r="210">
      <c r="A210" s="28" t="s">
        <v>221</v>
      </c>
      <c r="B210" s="29" t="n">
        <v>16435903</v>
      </c>
      <c r="C210" s="29" t="n">
        <v>10586354</v>
      </c>
      <c r="D210" s="29" t="n">
        <v>392147.1</v>
      </c>
      <c r="E210" s="29" t="n">
        <v>460562.1</v>
      </c>
      <c r="F210" s="30" t="n">
        <v>1295</v>
      </c>
      <c r="G210" s="30" t="n">
        <f aca="false">C210/F210</f>
        <v>8174.79073359073</v>
      </c>
      <c r="H210" s="30" t="n">
        <f aca="false">E210/F210</f>
        <v>355.646409266409</v>
      </c>
      <c r="I210" s="31" t="n">
        <f aca="false">H210/G210</f>
        <v>0.0435052615848667</v>
      </c>
      <c r="J210" s="32" t="n">
        <v>-59.1188</v>
      </c>
      <c r="K210" s="30" t="n">
        <v>121.376</v>
      </c>
    </row>
    <row collapsed="false" customFormat="false" customHeight="false" hidden="false" ht="12.75" outlineLevel="0" r="211">
      <c r="A211" s="28" t="s">
        <v>222</v>
      </c>
      <c r="B211" s="29" t="n">
        <v>10288149</v>
      </c>
      <c r="C211" s="29" t="n">
        <v>7772330</v>
      </c>
      <c r="D211" s="29" t="n">
        <v>67398.6</v>
      </c>
      <c r="E211" s="29" t="n">
        <v>52905.3</v>
      </c>
      <c r="F211" s="30" t="n">
        <v>867</v>
      </c>
      <c r="G211" s="30" t="n">
        <f aca="false">C211/F211</f>
        <v>8964.62514417532</v>
      </c>
      <c r="H211" s="30" t="n">
        <f aca="false">E211/F211</f>
        <v>61.021107266436</v>
      </c>
      <c r="I211" s="31" t="n">
        <f aca="false">H211/G211</f>
        <v>0.00680687773164547</v>
      </c>
      <c r="J211" s="32" t="n">
        <v>-41.9846</v>
      </c>
      <c r="K211" s="30" t="n">
        <v>22.041</v>
      </c>
    </row>
    <row collapsed="false" customFormat="false" customHeight="false" hidden="false" ht="12.75" outlineLevel="0" r="212">
      <c r="A212" s="28" t="s">
        <v>223</v>
      </c>
      <c r="B212" s="29" t="n">
        <v>310322</v>
      </c>
      <c r="C212" s="29" t="n">
        <v>1954537</v>
      </c>
      <c r="D212" s="29" t="n">
        <v>0</v>
      </c>
      <c r="E212" s="29" t="n">
        <v>31212.3</v>
      </c>
      <c r="F212" s="30" t="n">
        <v>368</v>
      </c>
      <c r="G212" s="30" t="n">
        <f aca="false">C212/F212</f>
        <v>5311.24184782609</v>
      </c>
      <c r="H212" s="30" t="n">
        <f aca="false">E212/F212</f>
        <v>84.8160326086957</v>
      </c>
      <c r="I212" s="31" t="n">
        <f aca="false">H212/G212</f>
        <v>0.0159691527968005</v>
      </c>
      <c r="J212" s="32" t="n">
        <v>0</v>
      </c>
      <c r="K212" s="30" t="n">
        <v>107.8</v>
      </c>
    </row>
    <row collapsed="false" customFormat="false" customHeight="false" hidden="false" ht="12.75" outlineLevel="0" r="213">
      <c r="A213" s="28" t="s">
        <v>224</v>
      </c>
      <c r="B213" s="29" t="n">
        <v>17772</v>
      </c>
      <c r="C213" s="29" t="n">
        <v>215188</v>
      </c>
      <c r="D213" s="29" t="n">
        <v>696.9</v>
      </c>
      <c r="E213" s="29" t="n">
        <v>1532</v>
      </c>
      <c r="F213" s="30" t="n">
        <v>62</v>
      </c>
      <c r="G213" s="30" t="n">
        <f aca="false">C213/F213</f>
        <v>3470.77419354839</v>
      </c>
      <c r="H213" s="30" t="n">
        <f aca="false">E213/F213</f>
        <v>24.7096774193548</v>
      </c>
      <c r="I213" s="31" t="n">
        <f aca="false">H213/G213</f>
        <v>0.00711935609792368</v>
      </c>
      <c r="J213" s="32" t="n">
        <v>0</v>
      </c>
      <c r="K213" s="30" t="n">
        <v>0.345</v>
      </c>
    </row>
    <row collapsed="false" customFormat="false" customHeight="false" hidden="false" ht="12.75" outlineLevel="0" r="214">
      <c r="A214" s="28" t="s">
        <v>225</v>
      </c>
      <c r="B214" s="29" t="n">
        <v>7483047</v>
      </c>
      <c r="C214" s="29" t="n">
        <v>7800031</v>
      </c>
      <c r="D214" s="29" t="n">
        <v>62593.6</v>
      </c>
      <c r="E214" s="29" t="n">
        <v>269455.3</v>
      </c>
      <c r="F214" s="30" t="n">
        <v>1107</v>
      </c>
      <c r="G214" s="30" t="n">
        <f aca="false">C214/F214</f>
        <v>7046.09846431798</v>
      </c>
      <c r="H214" s="30" t="n">
        <f aca="false">E214/F214</f>
        <v>243.410388437218</v>
      </c>
      <c r="I214" s="31" t="n">
        <f aca="false">H214/G214</f>
        <v>0.0345454139861752</v>
      </c>
      <c r="J214" s="32" t="n">
        <v>97.6417</v>
      </c>
      <c r="K214" s="30" t="n">
        <v>278.956</v>
      </c>
    </row>
    <row collapsed="false" customFormat="false" customHeight="false" hidden="false" ht="12.75" outlineLevel="0" r="215">
      <c r="A215" s="28" t="s">
        <v>226</v>
      </c>
      <c r="B215" s="29" t="n">
        <v>3011</v>
      </c>
      <c r="C215" s="29" t="n">
        <v>159029</v>
      </c>
      <c r="D215" s="29" t="n">
        <v>0</v>
      </c>
      <c r="E215" s="29" t="n">
        <v>4235.3</v>
      </c>
      <c r="F215" s="30" t="n">
        <v>28</v>
      </c>
      <c r="G215" s="30" t="n">
        <f aca="false">C215/F215</f>
        <v>5679.60714285714</v>
      </c>
      <c r="H215" s="30" t="n">
        <f aca="false">E215/F215</f>
        <v>151.260714285714</v>
      </c>
      <c r="I215" s="31" t="n">
        <f aca="false">H215/G215</f>
        <v>0.0266322494639342</v>
      </c>
      <c r="J215" s="32" t="n">
        <v>0</v>
      </c>
      <c r="K215" s="30" t="n">
        <v>-0.33</v>
      </c>
    </row>
    <row collapsed="false" customFormat="false" customHeight="false" hidden="false" ht="12.75" outlineLevel="0" r="216">
      <c r="A216" s="28" t="s">
        <v>227</v>
      </c>
      <c r="B216" s="29" t="n">
        <v>3548372</v>
      </c>
      <c r="C216" s="29" t="n">
        <v>8376389</v>
      </c>
      <c r="D216" s="29" t="n">
        <v>1059.2</v>
      </c>
      <c r="E216" s="29" t="n">
        <v>129805.9</v>
      </c>
      <c r="F216" s="30" t="n">
        <v>1135</v>
      </c>
      <c r="G216" s="30" t="n">
        <f aca="false">C216/F216</f>
        <v>7380.07841409692</v>
      </c>
      <c r="H216" s="30" t="n">
        <f aca="false">E216/F216</f>
        <v>114.366431718062</v>
      </c>
      <c r="I216" s="31" t="n">
        <f aca="false">H216/G216</f>
        <v>0.0154966418106895</v>
      </c>
      <c r="J216" s="32" t="n">
        <v>0</v>
      </c>
      <c r="K216" s="30" t="n">
        <v>20.095</v>
      </c>
    </row>
    <row collapsed="false" customFormat="false" customHeight="false" hidden="false" ht="12.75" outlineLevel="0" r="217">
      <c r="A217" s="28" t="s">
        <v>228</v>
      </c>
      <c r="B217" s="29" t="n">
        <v>47858</v>
      </c>
      <c r="C217" s="29" t="n">
        <v>1915308</v>
      </c>
      <c r="D217" s="29" t="n">
        <v>0</v>
      </c>
      <c r="E217" s="29" t="n">
        <v>22125.5</v>
      </c>
      <c r="F217" s="30" t="n">
        <v>210</v>
      </c>
      <c r="G217" s="30" t="n">
        <f aca="false">C217/F217</f>
        <v>9120.51428571429</v>
      </c>
      <c r="H217" s="30" t="n">
        <f aca="false">E217/F217</f>
        <v>105.359523809524</v>
      </c>
      <c r="I217" s="31" t="n">
        <f aca="false">H217/G217</f>
        <v>0.0115519279405714</v>
      </c>
      <c r="J217" s="32" t="n">
        <v>0</v>
      </c>
      <c r="K217" s="30" t="n">
        <v>0.485</v>
      </c>
    </row>
    <row collapsed="false" customFormat="false" customHeight="false" hidden="false" ht="12.75" outlineLevel="0" r="218">
      <c r="A218" s="28" t="s">
        <v>229</v>
      </c>
      <c r="B218" s="29" t="n">
        <v>573475</v>
      </c>
      <c r="C218" s="29" t="n">
        <v>4704474</v>
      </c>
      <c r="D218" s="29" t="n">
        <v>15342.6</v>
      </c>
      <c r="E218" s="29" t="n">
        <v>60523.6</v>
      </c>
      <c r="F218" s="30" t="n">
        <v>828</v>
      </c>
      <c r="G218" s="30" t="n">
        <f aca="false">C218/F218</f>
        <v>5681.73188405797</v>
      </c>
      <c r="H218" s="30" t="n">
        <f aca="false">E218/F218</f>
        <v>73.0961352657005</v>
      </c>
      <c r="I218" s="31" t="n">
        <f aca="false">H218/G218</f>
        <v>0.0128651152073537</v>
      </c>
      <c r="J218" s="32" t="n">
        <v>-12.0744</v>
      </c>
      <c r="K218" s="30" t="n">
        <v>122.032</v>
      </c>
    </row>
    <row collapsed="false" customFormat="false" customHeight="false" hidden="false" ht="12.75" outlineLevel="0" r="219">
      <c r="A219" s="28" t="s">
        <v>230</v>
      </c>
      <c r="B219" s="29" t="n">
        <v>20475889</v>
      </c>
      <c r="C219" s="29" t="n">
        <v>14901153</v>
      </c>
      <c r="D219" s="29" t="n">
        <v>938336</v>
      </c>
      <c r="E219" s="29" t="n">
        <v>198941.4</v>
      </c>
      <c r="F219" s="30" t="n">
        <v>2212</v>
      </c>
      <c r="G219" s="30" t="n">
        <f aca="false">C219/F219</f>
        <v>6736.50678119349</v>
      </c>
      <c r="H219" s="30" t="n">
        <f aca="false">E219/F219</f>
        <v>89.9373417721519</v>
      </c>
      <c r="I219" s="31" t="n">
        <f aca="false">H219/G219</f>
        <v>0.0133507386978712</v>
      </c>
      <c r="J219" s="32" t="n">
        <v>-75.2748</v>
      </c>
      <c r="K219" s="30" t="n">
        <v>306.965</v>
      </c>
      <c r="L219" s="41"/>
    </row>
    <row collapsed="false" customFormat="false" customHeight="false" hidden="false" ht="12.75" outlineLevel="0" r="220">
      <c r="A220" s="28" t="s">
        <v>231</v>
      </c>
      <c r="B220" s="29" t="n">
        <v>445281</v>
      </c>
      <c r="C220" s="29" t="n">
        <v>3506944</v>
      </c>
      <c r="D220" s="29" t="n">
        <v>13949</v>
      </c>
      <c r="E220" s="29" t="n">
        <v>43108.6</v>
      </c>
      <c r="F220" s="30" t="n">
        <v>490</v>
      </c>
      <c r="G220" s="30" t="n">
        <f aca="false">C220/F220</f>
        <v>7157.02857142857</v>
      </c>
      <c r="H220" s="30" t="n">
        <f aca="false">E220/F220</f>
        <v>87.9767346938776</v>
      </c>
      <c r="I220" s="31" t="n">
        <f aca="false">H220/G220</f>
        <v>0.0122923548251697</v>
      </c>
      <c r="J220" s="32" t="n">
        <v>-0.096</v>
      </c>
      <c r="K220" s="30" t="n">
        <v>10.199</v>
      </c>
    </row>
    <row collapsed="false" customFormat="false" customHeight="false" hidden="false" ht="12.75" outlineLevel="0" r="221">
      <c r="A221" s="28" t="s">
        <v>232</v>
      </c>
      <c r="B221" s="29" t="n">
        <v>38515501</v>
      </c>
      <c r="C221" s="29" t="n">
        <v>19340359</v>
      </c>
      <c r="D221" s="29" t="n">
        <v>704619.9</v>
      </c>
      <c r="E221" s="29" t="n">
        <v>689707.2</v>
      </c>
      <c r="F221" s="30" t="n">
        <v>2817</v>
      </c>
      <c r="G221" s="30" t="n">
        <f aca="false">C221/F221</f>
        <v>6865.58714944977</v>
      </c>
      <c r="H221" s="30" t="n">
        <f aca="false">E221/F221</f>
        <v>244.837486687966</v>
      </c>
      <c r="I221" s="31" t="n">
        <f aca="false">H221/G221</f>
        <v>0.0356615510601432</v>
      </c>
      <c r="J221" s="32" t="n">
        <v>4178.9202</v>
      </c>
      <c r="K221" s="30" t="n">
        <v>612.533</v>
      </c>
    </row>
    <row collapsed="false" customFormat="false" customHeight="false" hidden="false" ht="12.75" outlineLevel="0" r="222">
      <c r="A222" s="28" t="s">
        <v>233</v>
      </c>
      <c r="B222" s="29" t="n">
        <v>1720452</v>
      </c>
      <c r="C222" s="29" t="n">
        <v>2125275</v>
      </c>
      <c r="D222" s="29" t="n">
        <v>31292.6</v>
      </c>
      <c r="E222" s="29" t="n">
        <v>28747.1</v>
      </c>
      <c r="F222" s="30" t="n">
        <v>283</v>
      </c>
      <c r="G222" s="30" t="n">
        <f aca="false">C222/F222</f>
        <v>7509.80565371025</v>
      </c>
      <c r="H222" s="30" t="n">
        <f aca="false">E222/F222</f>
        <v>101.579858657244</v>
      </c>
      <c r="I222" s="31" t="n">
        <f aca="false">H222/G222</f>
        <v>0.013526296596911</v>
      </c>
      <c r="J222" s="32" t="n">
        <v>-12.1084</v>
      </c>
      <c r="K222" s="30" t="n">
        <v>-5.9449</v>
      </c>
    </row>
    <row collapsed="false" customFormat="false" customHeight="false" hidden="false" ht="12.75" outlineLevel="0" r="223">
      <c r="A223" s="28" t="s">
        <v>234</v>
      </c>
      <c r="B223" s="29" t="n">
        <v>272285</v>
      </c>
      <c r="C223" s="29" t="n">
        <v>2077777</v>
      </c>
      <c r="D223" s="29" t="n">
        <v>17436.2</v>
      </c>
      <c r="E223" s="29" t="n">
        <v>32031.4</v>
      </c>
      <c r="F223" s="30" t="n">
        <v>323</v>
      </c>
      <c r="G223" s="30" t="n">
        <f aca="false">C223/F223</f>
        <v>6432.74613003096</v>
      </c>
      <c r="H223" s="30" t="n">
        <f aca="false">E223/F223</f>
        <v>99.1684210526316</v>
      </c>
      <c r="I223" s="31" t="n">
        <f aca="false">H223/G223</f>
        <v>0.0154161875889472</v>
      </c>
      <c r="J223" s="32" t="n">
        <v>-17.49</v>
      </c>
      <c r="K223" s="30" t="n">
        <v>-3.107</v>
      </c>
    </row>
    <row collapsed="false" customFormat="false" customHeight="false" hidden="false" ht="12.75" outlineLevel="0" r="224">
      <c r="A224" s="28" t="s">
        <v>235</v>
      </c>
      <c r="B224" s="29" t="n">
        <v>3207858</v>
      </c>
      <c r="C224" s="29" t="n">
        <v>10005604</v>
      </c>
      <c r="D224" s="29" t="n">
        <v>3439.3</v>
      </c>
      <c r="E224" s="29" t="n">
        <v>76908.9</v>
      </c>
      <c r="F224" s="30" t="n">
        <v>1390</v>
      </c>
      <c r="G224" s="30" t="n">
        <f aca="false">C224/F224</f>
        <v>7198.27625899281</v>
      </c>
      <c r="H224" s="30" t="n">
        <f aca="false">E224/F224</f>
        <v>55.3301438848921</v>
      </c>
      <c r="I224" s="31" t="n">
        <f aca="false">H224/G224</f>
        <v>0.00768658243920107</v>
      </c>
      <c r="J224" s="32" t="n">
        <v>-1.685</v>
      </c>
      <c r="K224" s="30" t="n">
        <v>134.24</v>
      </c>
    </row>
    <row collapsed="false" customFormat="false" customHeight="false" hidden="false" ht="12.75" outlineLevel="0" r="225">
      <c r="A225" s="28" t="s">
        <v>236</v>
      </c>
      <c r="B225" s="29" t="n">
        <v>661851</v>
      </c>
      <c r="C225" s="29" t="n">
        <v>5050343</v>
      </c>
      <c r="D225" s="29" t="n">
        <v>0</v>
      </c>
      <c r="E225" s="29" t="n">
        <v>34825.2</v>
      </c>
      <c r="F225" s="30" t="n">
        <v>822</v>
      </c>
      <c r="G225" s="30" t="n">
        <f aca="false">C225/F225</f>
        <v>6143.9695863747</v>
      </c>
      <c r="H225" s="30" t="n">
        <f aca="false">E225/F225</f>
        <v>42.3664233576642</v>
      </c>
      <c r="I225" s="31" t="n">
        <f aca="false">H225/G225</f>
        <v>0.00689561085256982</v>
      </c>
      <c r="J225" s="32" t="n">
        <v>0</v>
      </c>
      <c r="K225" s="30" t="n">
        <v>4.399</v>
      </c>
    </row>
    <row collapsed="false" customFormat="false" customHeight="false" hidden="false" ht="12.75" outlineLevel="0" r="226">
      <c r="A226" s="28" t="s">
        <v>237</v>
      </c>
      <c r="B226" s="29" t="n">
        <v>382357</v>
      </c>
      <c r="C226" s="29" t="n">
        <v>2088271</v>
      </c>
      <c r="D226" s="29" t="n">
        <v>0</v>
      </c>
      <c r="E226" s="29" t="n">
        <v>9655.7</v>
      </c>
      <c r="F226" s="30" t="n">
        <v>320</v>
      </c>
      <c r="G226" s="30" t="n">
        <f aca="false">C226/F226</f>
        <v>6525.846875</v>
      </c>
      <c r="H226" s="30" t="n">
        <f aca="false">E226/F226</f>
        <v>30.1740625</v>
      </c>
      <c r="I226" s="31" t="n">
        <f aca="false">H226/G226</f>
        <v>0.00462377727794908</v>
      </c>
      <c r="J226" s="32" t="n">
        <v>0</v>
      </c>
      <c r="K226" s="30" t="n">
        <v>1.832</v>
      </c>
    </row>
    <row collapsed="false" customFormat="false" customHeight="false" hidden="false" ht="12.75" outlineLevel="0" r="227">
      <c r="A227" s="28" t="s">
        <v>238</v>
      </c>
      <c r="B227" s="29" t="n">
        <v>36868</v>
      </c>
      <c r="C227" s="29" t="n">
        <v>592313</v>
      </c>
      <c r="D227" s="29" t="n">
        <v>532</v>
      </c>
      <c r="E227" s="29" t="n">
        <v>20750.1</v>
      </c>
      <c r="F227" s="30" t="n">
        <v>64</v>
      </c>
      <c r="G227" s="30" t="n">
        <f aca="false">C227/F227</f>
        <v>9254.890625</v>
      </c>
      <c r="H227" s="30" t="n">
        <f aca="false">E227/F227</f>
        <v>324.2203125</v>
      </c>
      <c r="I227" s="31" t="n">
        <f aca="false">H227/G227</f>
        <v>0.0350323224376301</v>
      </c>
      <c r="J227" s="32" t="n">
        <v>3.69</v>
      </c>
      <c r="K227" s="30" t="n">
        <v>6.014</v>
      </c>
    </row>
    <row collapsed="false" customFormat="false" customHeight="false" hidden="false" ht="12.75" outlineLevel="0" r="228">
      <c r="A228" s="28" t="s">
        <v>239</v>
      </c>
      <c r="B228" s="29" t="n">
        <v>5423439</v>
      </c>
      <c r="C228" s="29" t="n">
        <v>7536662</v>
      </c>
      <c r="D228" s="29" t="n">
        <v>43500.1</v>
      </c>
      <c r="E228" s="29" t="n">
        <v>154317.1</v>
      </c>
      <c r="F228" s="30" t="n">
        <v>1081</v>
      </c>
      <c r="G228" s="30" t="n">
        <f aca="false">C228/F228</f>
        <v>6971.93524514339</v>
      </c>
      <c r="H228" s="30" t="n">
        <f aca="false">E228/F228</f>
        <v>142.754024051804</v>
      </c>
      <c r="I228" s="31" t="n">
        <f aca="false">H228/G228</f>
        <v>0.020475523514256</v>
      </c>
      <c r="J228" s="32" t="n">
        <v>-18.7315</v>
      </c>
      <c r="K228" s="30" t="n">
        <v>196.124</v>
      </c>
    </row>
    <row collapsed="false" customFormat="false" customHeight="false" hidden="false" ht="12.75" outlineLevel="0" r="229">
      <c r="A229" s="28" t="s">
        <v>240</v>
      </c>
      <c r="B229" s="29" t="n">
        <v>2761753</v>
      </c>
      <c r="C229" s="29" t="n">
        <v>4678371</v>
      </c>
      <c r="D229" s="29" t="n">
        <v>1771.8</v>
      </c>
      <c r="E229" s="29" t="n">
        <v>45819.9</v>
      </c>
      <c r="F229" s="30" t="n">
        <v>661</v>
      </c>
      <c r="G229" s="30" t="n">
        <f aca="false">C229/F229</f>
        <v>7077.71709531014</v>
      </c>
      <c r="H229" s="30" t="n">
        <f aca="false">E229/F229</f>
        <v>69.3190620272315</v>
      </c>
      <c r="I229" s="31" t="n">
        <f aca="false">H229/G229</f>
        <v>0.00979398598358275</v>
      </c>
      <c r="J229" s="32" t="n">
        <v>0.345</v>
      </c>
      <c r="K229" s="30" t="n">
        <v>71.351</v>
      </c>
    </row>
    <row collapsed="false" customFormat="false" customHeight="false" hidden="false" ht="12.75" outlineLevel="0" r="230">
      <c r="A230" s="28" t="s">
        <v>241</v>
      </c>
      <c r="B230" s="29" t="n">
        <v>679094</v>
      </c>
      <c r="C230" s="29" t="n">
        <v>2110701</v>
      </c>
      <c r="D230" s="29" t="n">
        <v>4956.8</v>
      </c>
      <c r="E230" s="29" t="n">
        <v>27781.1</v>
      </c>
      <c r="F230" s="30" t="n">
        <v>318</v>
      </c>
      <c r="G230" s="30" t="n">
        <f aca="false">C230/F230</f>
        <v>6637.42452830189</v>
      </c>
      <c r="H230" s="30" t="n">
        <f aca="false">E230/F230</f>
        <v>87.3619496855346</v>
      </c>
      <c r="I230" s="31" t="n">
        <f aca="false">H230/G230</f>
        <v>0.0131620253176551</v>
      </c>
      <c r="J230" s="32" t="n">
        <v>-4.1543</v>
      </c>
      <c r="K230" s="30" t="n">
        <v>-2.197</v>
      </c>
    </row>
    <row collapsed="false" customFormat="false" customHeight="false" hidden="false" ht="12.75" outlineLevel="0" r="231">
      <c r="A231" s="28" t="s">
        <v>242</v>
      </c>
      <c r="B231" s="29" t="n">
        <v>640803</v>
      </c>
      <c r="C231" s="29" t="n">
        <v>6794475</v>
      </c>
      <c r="D231" s="29" t="n">
        <v>7370.5</v>
      </c>
      <c r="E231" s="29" t="n">
        <v>152523.1</v>
      </c>
      <c r="F231" s="30" t="n">
        <v>829</v>
      </c>
      <c r="G231" s="30" t="n">
        <f aca="false">C231/F231</f>
        <v>8195.98914354644</v>
      </c>
      <c r="H231" s="30" t="n">
        <f aca="false">E231/F231</f>
        <v>183.984439083233</v>
      </c>
      <c r="I231" s="31" t="n">
        <f aca="false">H231/G231</f>
        <v>0.02244810673378</v>
      </c>
      <c r="J231" s="32" t="n">
        <v>1.035</v>
      </c>
      <c r="K231" s="30" t="n">
        <v>305.885</v>
      </c>
    </row>
    <row collapsed="false" customFormat="false" customHeight="false" hidden="false" ht="12.75" outlineLevel="0" r="232">
      <c r="A232" s="28" t="s">
        <v>243</v>
      </c>
      <c r="B232" s="29" t="n">
        <v>5689199</v>
      </c>
      <c r="C232" s="29" t="n">
        <v>10059367</v>
      </c>
      <c r="D232" s="29" t="n">
        <v>182941.9</v>
      </c>
      <c r="E232" s="29" t="n">
        <v>94090.3</v>
      </c>
      <c r="F232" s="30" t="n">
        <v>1330</v>
      </c>
      <c r="G232" s="30" t="n">
        <f aca="false">C232/F232</f>
        <v>7563.43383458647</v>
      </c>
      <c r="H232" s="30" t="n">
        <f aca="false">E232/F232</f>
        <v>70.7445864661654</v>
      </c>
      <c r="I232" s="31" t="n">
        <f aca="false">H232/G232</f>
        <v>0.00935350107019656</v>
      </c>
      <c r="J232" s="32" t="n">
        <v>-38.9667</v>
      </c>
      <c r="K232" s="30" t="n">
        <v>294.776</v>
      </c>
    </row>
    <row collapsed="false" customFormat="false" customHeight="false" hidden="false" ht="12.75" outlineLevel="0" r="233">
      <c r="A233" s="28" t="s">
        <v>244</v>
      </c>
      <c r="B233" s="29" t="n">
        <v>154720</v>
      </c>
      <c r="C233" s="29" t="n">
        <v>605520</v>
      </c>
      <c r="D233" s="29" t="n">
        <v>0</v>
      </c>
      <c r="E233" s="29" t="n">
        <v>1864.6</v>
      </c>
      <c r="F233" s="30" t="n">
        <v>247</v>
      </c>
      <c r="G233" s="30" t="n">
        <f aca="false">C233/F233</f>
        <v>2451.4979757085</v>
      </c>
      <c r="H233" s="30" t="n">
        <f aca="false">E233/F233</f>
        <v>7.54898785425101</v>
      </c>
      <c r="I233" s="31" t="n">
        <f aca="false">H233/G233</f>
        <v>0.00307933676839741</v>
      </c>
      <c r="J233" s="32" t="n">
        <v>0</v>
      </c>
      <c r="K233" s="30" t="n">
        <v>0.235</v>
      </c>
    </row>
    <row collapsed="false" customFormat="false" customHeight="false" hidden="false" ht="12.75" outlineLevel="0" r="234">
      <c r="A234" s="28" t="s">
        <v>245</v>
      </c>
      <c r="B234" s="29" t="n">
        <v>1204306</v>
      </c>
      <c r="C234" s="29" t="n">
        <v>3640262</v>
      </c>
      <c r="D234" s="29" t="n">
        <v>56469.9</v>
      </c>
      <c r="E234" s="29" t="n">
        <v>46634</v>
      </c>
      <c r="F234" s="30" t="n">
        <v>555</v>
      </c>
      <c r="G234" s="30" t="n">
        <f aca="false">C234/F234</f>
        <v>6559.03063063063</v>
      </c>
      <c r="H234" s="30" t="n">
        <f aca="false">E234/F234</f>
        <v>84.0252252252252</v>
      </c>
      <c r="I234" s="31" t="n">
        <f aca="false">H234/G234</f>
        <v>0.0128106163787112</v>
      </c>
      <c r="J234" s="32" t="n">
        <v>213.0767</v>
      </c>
      <c r="K234" s="30" t="n">
        <v>163.861</v>
      </c>
    </row>
    <row collapsed="false" customFormat="false" customHeight="false" hidden="false" ht="12.75" outlineLevel="0" r="235">
      <c r="A235" s="28" t="s">
        <v>246</v>
      </c>
      <c r="B235" s="29" t="n">
        <v>123808</v>
      </c>
      <c r="C235" s="29" t="n">
        <v>676563</v>
      </c>
      <c r="D235" s="29" t="n">
        <v>12521.4</v>
      </c>
      <c r="E235" s="29" t="n">
        <v>3208.5</v>
      </c>
      <c r="F235" s="30" t="n">
        <v>85</v>
      </c>
      <c r="G235" s="30" t="n">
        <f aca="false">C235/F235</f>
        <v>7959.56470588235</v>
      </c>
      <c r="H235" s="30" t="n">
        <f aca="false">E235/F235</f>
        <v>37.7470588235294</v>
      </c>
      <c r="I235" s="31" t="n">
        <f aca="false">H235/G235</f>
        <v>0.00474235215345799</v>
      </c>
      <c r="J235" s="32" t="n">
        <v>0</v>
      </c>
      <c r="K235" s="30" t="n">
        <v>77.025</v>
      </c>
    </row>
    <row collapsed="false" customFormat="false" customHeight="false" hidden="false" ht="12.75" outlineLevel="0" r="236">
      <c r="A236" s="28" t="s">
        <v>247</v>
      </c>
      <c r="B236" s="29" t="n">
        <v>137821</v>
      </c>
      <c r="C236" s="29" t="n">
        <v>475540</v>
      </c>
      <c r="D236" s="29" t="n">
        <v>0</v>
      </c>
      <c r="E236" s="29" t="n">
        <v>2583.8</v>
      </c>
      <c r="F236" s="30" t="n">
        <v>74</v>
      </c>
      <c r="G236" s="30" t="n">
        <f aca="false">C236/F236</f>
        <v>6426.21621621622</v>
      </c>
      <c r="H236" s="30" t="n">
        <f aca="false">E236/F236</f>
        <v>34.9162162162162</v>
      </c>
      <c r="I236" s="31" t="n">
        <f aca="false">H236/G236</f>
        <v>0.00543340202716911</v>
      </c>
      <c r="J236" s="32" t="n">
        <v>0</v>
      </c>
      <c r="K236" s="30" t="n">
        <v>0.235</v>
      </c>
    </row>
    <row collapsed="false" customFormat="false" customHeight="false" hidden="false" ht="12.75" outlineLevel="0" r="237">
      <c r="A237" s="28" t="s">
        <v>248</v>
      </c>
      <c r="B237" s="29" t="n">
        <v>224341</v>
      </c>
      <c r="C237" s="29" t="n">
        <v>1769852</v>
      </c>
      <c r="D237" s="29" t="n">
        <v>7401.1</v>
      </c>
      <c r="E237" s="29" t="n">
        <v>68478.1</v>
      </c>
      <c r="F237" s="30" t="n">
        <v>173</v>
      </c>
      <c r="G237" s="30" t="n">
        <f aca="false">C237/F237</f>
        <v>10230.3583815029</v>
      </c>
      <c r="H237" s="30" t="n">
        <f aca="false">E237/F237</f>
        <v>395.827167630058</v>
      </c>
      <c r="I237" s="31" t="n">
        <f aca="false">H237/G237</f>
        <v>0.038691427305786</v>
      </c>
      <c r="J237" s="32" t="n">
        <v>16.2899</v>
      </c>
      <c r="K237" s="30" t="n">
        <v>-5.74</v>
      </c>
    </row>
    <row collapsed="false" customFormat="false" customHeight="false" hidden="false" ht="12.75" outlineLevel="0" r="238">
      <c r="A238" s="28" t="s">
        <v>249</v>
      </c>
      <c r="B238" s="29" t="n">
        <v>767457</v>
      </c>
      <c r="C238" s="29" t="n">
        <v>3021554</v>
      </c>
      <c r="D238" s="29" t="n">
        <v>0</v>
      </c>
      <c r="E238" s="29" t="n">
        <v>7158.1</v>
      </c>
      <c r="F238" s="30" t="n">
        <v>488</v>
      </c>
      <c r="G238" s="30" t="n">
        <f aca="false">C238/F238</f>
        <v>6191.70901639344</v>
      </c>
      <c r="H238" s="30" t="n">
        <f aca="false">E238/F238</f>
        <v>14.668237704918</v>
      </c>
      <c r="I238" s="31" t="n">
        <f aca="false">H238/G238</f>
        <v>0.00236901276627854</v>
      </c>
      <c r="J238" s="32" t="n">
        <v>0</v>
      </c>
      <c r="K238" s="30" t="n">
        <v>0.586</v>
      </c>
    </row>
    <row collapsed="false" customFormat="false" customHeight="false" hidden="false" ht="12.75" outlineLevel="0" r="239">
      <c r="A239" s="28" t="s">
        <v>250</v>
      </c>
      <c r="B239" s="29" t="n">
        <v>4008438</v>
      </c>
      <c r="C239" s="29" t="n">
        <v>10929607</v>
      </c>
      <c r="D239" s="29" t="n">
        <v>118769.3</v>
      </c>
      <c r="E239" s="29" t="n">
        <v>163546.5</v>
      </c>
      <c r="F239" s="30" t="n">
        <v>1420</v>
      </c>
      <c r="G239" s="30" t="n">
        <f aca="false">C239/F239</f>
        <v>7696.90633802817</v>
      </c>
      <c r="H239" s="30" t="n">
        <f aca="false">E239/F239</f>
        <v>115.173591549296</v>
      </c>
      <c r="I239" s="31" t="n">
        <f aca="false">H239/G239</f>
        <v>0.0149636212903172</v>
      </c>
      <c r="J239" s="32" t="n">
        <v>-108.1954</v>
      </c>
      <c r="K239" s="30" t="n">
        <v>112.343</v>
      </c>
    </row>
    <row collapsed="false" customFormat="false" customHeight="false" hidden="false" ht="12.75" outlineLevel="0" r="240">
      <c r="A240" s="28" t="s">
        <v>251</v>
      </c>
      <c r="B240" s="29" t="n">
        <v>87194380</v>
      </c>
      <c r="C240" s="29" t="n">
        <v>26451102</v>
      </c>
      <c r="D240" s="29" t="n">
        <v>2560524.3</v>
      </c>
      <c r="E240" s="29" t="n">
        <v>1064318.2</v>
      </c>
      <c r="F240" s="30" t="n">
        <v>3490</v>
      </c>
      <c r="G240" s="30" t="n">
        <f aca="false">C240/F240</f>
        <v>7579.11232091691</v>
      </c>
      <c r="H240" s="30" t="n">
        <f aca="false">E240/F240</f>
        <v>304.96223495702</v>
      </c>
      <c r="I240" s="31" t="n">
        <f aca="false">H240/G240</f>
        <v>0.0402371969228352</v>
      </c>
      <c r="J240" s="32" t="n">
        <v>-495.7363</v>
      </c>
      <c r="K240" s="30" t="n">
        <v>656.885</v>
      </c>
    </row>
    <row collapsed="false" customFormat="false" customHeight="false" hidden="false" ht="12.75" outlineLevel="0" r="241">
      <c r="A241" s="28" t="s">
        <v>252</v>
      </c>
      <c r="B241" s="29" t="n">
        <v>7515699</v>
      </c>
      <c r="C241" s="29" t="n">
        <v>18137699</v>
      </c>
      <c r="D241" s="29" t="n">
        <v>27547.6</v>
      </c>
      <c r="E241" s="29" t="n">
        <v>142230</v>
      </c>
      <c r="F241" s="30" t="n">
        <v>2610</v>
      </c>
      <c r="G241" s="30" t="n">
        <f aca="false">C241/F241</f>
        <v>6949.30996168582</v>
      </c>
      <c r="H241" s="30" t="n">
        <f aca="false">E241/F241</f>
        <v>54.4942528735632</v>
      </c>
      <c r="I241" s="31" t="n">
        <f aca="false">H241/G241</f>
        <v>0.00784167826359893</v>
      </c>
      <c r="J241" s="32" t="n">
        <v>4.479</v>
      </c>
      <c r="K241" s="30" t="n">
        <v>316.955</v>
      </c>
    </row>
    <row collapsed="false" customFormat="false" customHeight="false" hidden="false" ht="12.75" outlineLevel="0" r="242">
      <c r="A242" s="28" t="s">
        <v>253</v>
      </c>
      <c r="B242" s="29" t="n">
        <v>170497</v>
      </c>
      <c r="C242" s="29" t="n">
        <v>1538037</v>
      </c>
      <c r="D242" s="29" t="n">
        <v>0</v>
      </c>
      <c r="E242" s="29" t="n">
        <v>11793.2</v>
      </c>
      <c r="F242" s="30" t="n">
        <v>290</v>
      </c>
      <c r="G242" s="30" t="n">
        <f aca="false">C242/F242</f>
        <v>5303.57586206897</v>
      </c>
      <c r="H242" s="30" t="n">
        <f aca="false">E242/F242</f>
        <v>40.6662068965517</v>
      </c>
      <c r="I242" s="31" t="n">
        <f aca="false">H242/G242</f>
        <v>0.00766769590068379</v>
      </c>
      <c r="J242" s="32" t="n">
        <v>0</v>
      </c>
      <c r="K242" s="30" t="n">
        <v>17.965</v>
      </c>
    </row>
    <row collapsed="false" customFormat="false" customHeight="false" hidden="false" ht="12.75" outlineLevel="0" r="243">
      <c r="A243" s="28" t="s">
        <v>254</v>
      </c>
      <c r="B243" s="29" t="n">
        <v>15366147</v>
      </c>
      <c r="C243" s="29" t="n">
        <v>10951199</v>
      </c>
      <c r="D243" s="29" t="n">
        <v>102894.9</v>
      </c>
      <c r="E243" s="29" t="n">
        <v>318101</v>
      </c>
      <c r="F243" s="30" t="n">
        <v>1656</v>
      </c>
      <c r="G243" s="30" t="n">
        <f aca="false">C243/F243</f>
        <v>6613.04287439614</v>
      </c>
      <c r="H243" s="30" t="n">
        <f aca="false">E243/F243</f>
        <v>192.089975845411</v>
      </c>
      <c r="I243" s="31" t="n">
        <f aca="false">H243/G243</f>
        <v>0.0290471390392961</v>
      </c>
      <c r="J243" s="32" t="n">
        <v>155.1727</v>
      </c>
      <c r="K243" s="30" t="n">
        <v>-50.947</v>
      </c>
    </row>
    <row collapsed="false" customFormat="false" customHeight="false" hidden="false" ht="12.75" outlineLevel="0" r="244">
      <c r="A244" s="28" t="s">
        <v>255</v>
      </c>
      <c r="B244" s="29" t="n">
        <v>1374496</v>
      </c>
      <c r="C244" s="29" t="n">
        <v>11908312</v>
      </c>
      <c r="D244" s="29" t="n">
        <v>0</v>
      </c>
      <c r="E244" s="29" t="n">
        <v>11814.7</v>
      </c>
      <c r="F244" s="30" t="n">
        <v>1316</v>
      </c>
      <c r="G244" s="30" t="n">
        <f aca="false">C244/F244</f>
        <v>9048.86930091185</v>
      </c>
      <c r="H244" s="30" t="n">
        <f aca="false">E244/F244</f>
        <v>8.97773556231003</v>
      </c>
      <c r="I244" s="31" t="n">
        <f aca="false">H244/G244</f>
        <v>0.000992138936232104</v>
      </c>
      <c r="J244" s="32" t="n">
        <v>0</v>
      </c>
      <c r="K244" s="30" t="n">
        <v>132.06</v>
      </c>
    </row>
    <row collapsed="false" customFormat="false" customHeight="false" hidden="false" ht="12.75" outlineLevel="0" r="245">
      <c r="A245" s="28" t="s">
        <v>256</v>
      </c>
      <c r="B245" s="29" t="n">
        <v>27273836</v>
      </c>
      <c r="C245" s="29" t="n">
        <v>17194850</v>
      </c>
      <c r="D245" s="29" t="n">
        <v>1218114.9</v>
      </c>
      <c r="E245" s="29" t="n">
        <v>658906.7</v>
      </c>
      <c r="F245" s="30" t="n">
        <v>2997</v>
      </c>
      <c r="G245" s="30" t="n">
        <f aca="false">C245/F245</f>
        <v>5737.35402068735</v>
      </c>
      <c r="H245" s="30" t="n">
        <f aca="false">E245/F245</f>
        <v>219.855422088755</v>
      </c>
      <c r="I245" s="31" t="n">
        <f aca="false">H245/G245</f>
        <v>0.0383200027915335</v>
      </c>
      <c r="J245" s="32" t="n">
        <v>119.8478</v>
      </c>
      <c r="K245" s="30" t="n">
        <v>-32.84</v>
      </c>
    </row>
    <row collapsed="false" customFormat="false" customHeight="false" hidden="false" ht="12.75" outlineLevel="0" r="246">
      <c r="A246" s="28" t="s">
        <v>257</v>
      </c>
      <c r="B246" s="29" t="n">
        <v>1102346</v>
      </c>
      <c r="C246" s="29" t="n">
        <v>4802345</v>
      </c>
      <c r="D246" s="29" t="n">
        <v>109.4</v>
      </c>
      <c r="E246" s="29" t="n">
        <v>107772.8</v>
      </c>
      <c r="F246" s="30" t="n">
        <v>721</v>
      </c>
      <c r="G246" s="30" t="n">
        <f aca="false">C246/F246</f>
        <v>6660.67267683773</v>
      </c>
      <c r="H246" s="30" t="n">
        <f aca="false">E246/F246</f>
        <v>149.476837725381</v>
      </c>
      <c r="I246" s="31" t="n">
        <f aca="false">H246/G246</f>
        <v>0.0224417029596999</v>
      </c>
      <c r="J246" s="32" t="n">
        <v>0</v>
      </c>
      <c r="K246" s="30" t="n">
        <v>30.5715</v>
      </c>
    </row>
    <row collapsed="false" customFormat="false" customHeight="false" hidden="false" ht="12.75" outlineLevel="0" r="247">
      <c r="A247" s="28" t="s">
        <v>258</v>
      </c>
      <c r="B247" s="29" t="n">
        <v>360148</v>
      </c>
      <c r="C247" s="29" t="n">
        <v>2671130</v>
      </c>
      <c r="D247" s="29" t="n">
        <v>5028.4</v>
      </c>
      <c r="E247" s="29" t="n">
        <v>40597.4</v>
      </c>
      <c r="F247" s="30" t="n">
        <v>425</v>
      </c>
      <c r="G247" s="30" t="n">
        <f aca="false">C247/F247</f>
        <v>6285.01176470588</v>
      </c>
      <c r="H247" s="30" t="n">
        <f aca="false">E247/F247</f>
        <v>95.5232941176471</v>
      </c>
      <c r="I247" s="31" t="n">
        <f aca="false">H247/G247</f>
        <v>0.0151985863660698</v>
      </c>
      <c r="J247" s="32" t="n">
        <v>-1.6129</v>
      </c>
      <c r="K247" s="30" t="n">
        <v>228.19</v>
      </c>
    </row>
    <row collapsed="false" customFormat="false" customHeight="false" hidden="false" ht="12.75" outlineLevel="0" r="248">
      <c r="A248" s="28" t="s">
        <v>259</v>
      </c>
      <c r="B248" s="29" t="n">
        <v>401441</v>
      </c>
      <c r="C248" s="29" t="n">
        <v>901900</v>
      </c>
      <c r="D248" s="29" t="n">
        <v>24708.2</v>
      </c>
      <c r="E248" s="29" t="n">
        <v>5014.4</v>
      </c>
      <c r="F248" s="30" t="n">
        <v>211</v>
      </c>
      <c r="G248" s="30" t="n">
        <f aca="false">C248/F248</f>
        <v>4274.40758293839</v>
      </c>
      <c r="H248" s="30" t="n">
        <f aca="false">E248/F248</f>
        <v>23.7649289099526</v>
      </c>
      <c r="I248" s="31" t="n">
        <f aca="false">H248/G248</f>
        <v>0.00555981816165872</v>
      </c>
      <c r="J248" s="32" t="n">
        <v>-23.4917</v>
      </c>
      <c r="K248" s="30" t="n">
        <v>-3.54</v>
      </c>
    </row>
    <row collapsed="false" customFormat="false" customHeight="false" hidden="false" ht="12.75" outlineLevel="0" r="249">
      <c r="A249" s="28" t="s">
        <v>260</v>
      </c>
      <c r="B249" s="29" t="n">
        <v>15916428</v>
      </c>
      <c r="C249" s="29" t="n">
        <v>13185003</v>
      </c>
      <c r="D249" s="29" t="n">
        <v>506528.5</v>
      </c>
      <c r="E249" s="29" t="n">
        <v>140767.5</v>
      </c>
      <c r="F249" s="30" t="n">
        <v>1862</v>
      </c>
      <c r="G249" s="30" t="n">
        <f aca="false">C249/F249</f>
        <v>7081.09720730397</v>
      </c>
      <c r="H249" s="30" t="n">
        <f aca="false">E249/F249</f>
        <v>75.6001611170784</v>
      </c>
      <c r="I249" s="31" t="n">
        <f aca="false">H249/G249</f>
        <v>0.0106763343171025</v>
      </c>
      <c r="J249" s="32" t="n">
        <v>-347.6028</v>
      </c>
      <c r="K249" s="30" t="n">
        <v>213.874</v>
      </c>
    </row>
    <row collapsed="false" customFormat="false" customHeight="false" hidden="false" ht="13.5" outlineLevel="0" r="250">
      <c r="A250" s="28" t="s">
        <v>261</v>
      </c>
      <c r="B250" s="29" t="n">
        <v>491242</v>
      </c>
      <c r="C250" s="29" t="n">
        <v>3159796</v>
      </c>
      <c r="D250" s="29" t="n">
        <v>2054.1</v>
      </c>
      <c r="E250" s="29" t="n">
        <v>62629.8</v>
      </c>
      <c r="F250" s="30" t="n">
        <v>482</v>
      </c>
      <c r="G250" s="30" t="n">
        <f aca="false">C250/F250</f>
        <v>6555.59336099585</v>
      </c>
      <c r="H250" s="30" t="n">
        <f aca="false">E250/F250</f>
        <v>129.93734439834</v>
      </c>
      <c r="I250" s="31" t="n">
        <f aca="false">H250/G250</f>
        <v>0.0198208365350168</v>
      </c>
      <c r="J250" s="30" t="n">
        <v>0</v>
      </c>
      <c r="K250" s="30" t="n">
        <v>128.157</v>
      </c>
    </row>
    <row collapsed="false" customFormat="false" customHeight="false" hidden="false" ht="12.1" outlineLevel="0" r="253"/>
  </sheetData>
  <mergeCells count="4">
    <mergeCell ref="B1:C1"/>
    <mergeCell ref="D1:E1"/>
    <mergeCell ref="F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2" activeCellId="0" pane="topLeft" sqref="E12"/>
    </sheetView>
  </sheetViews>
  <sheetFormatPr defaultRowHeight="12.75"/>
  <cols>
    <col collapsed="false" hidden="false" max="1" min="1" style="0" width="27.1428571428571"/>
    <col collapsed="false" hidden="false" max="11" min="2" style="0" width="12.8622448979592"/>
    <col collapsed="false" hidden="false" max="1025" min="12" style="0" width="8.6734693877551"/>
  </cols>
  <sheetData>
    <row collapsed="false" customFormat="false" customHeight="false" hidden="false" ht="13.5" outlineLevel="0" r="1">
      <c r="A1" s="23"/>
      <c r="B1" s="4" t="s">
        <v>282</v>
      </c>
      <c r="C1" s="4"/>
      <c r="D1" s="4" t="s">
        <v>283</v>
      </c>
      <c r="E1" s="4"/>
      <c r="F1" s="24" t="s">
        <v>277</v>
      </c>
      <c r="G1" s="24"/>
      <c r="H1" s="24"/>
      <c r="I1" s="24"/>
      <c r="J1" s="4" t="s">
        <v>284</v>
      </c>
      <c r="K1" s="4"/>
    </row>
    <row collapsed="false" customFormat="false" customHeight="false" hidden="false" ht="77.25" outlineLevel="0" r="2">
      <c r="A2" s="25" t="s">
        <v>285</v>
      </c>
      <c r="B2" s="7" t="s">
        <v>286</v>
      </c>
      <c r="C2" s="7" t="s">
        <v>287</v>
      </c>
      <c r="D2" s="8" t="s">
        <v>288</v>
      </c>
      <c r="E2" s="9" t="s">
        <v>289</v>
      </c>
      <c r="F2" s="10" t="s">
        <v>8</v>
      </c>
      <c r="G2" s="11" t="s">
        <v>9</v>
      </c>
      <c r="H2" s="11" t="s">
        <v>10</v>
      </c>
      <c r="I2" s="12" t="s">
        <v>11</v>
      </c>
      <c r="J2" s="26" t="s">
        <v>290</v>
      </c>
      <c r="K2" s="27" t="s">
        <v>291</v>
      </c>
    </row>
    <row collapsed="false" customFormat="false" customHeight="false" hidden="false" ht="12.75" outlineLevel="0" r="3">
      <c r="A3" s="43" t="s">
        <v>12</v>
      </c>
      <c r="B3" s="35" t="n">
        <v>3258405</v>
      </c>
      <c r="C3" s="35" t="n">
        <v>3743341</v>
      </c>
      <c r="D3" s="35" t="n">
        <v>202118.1</v>
      </c>
      <c r="E3" s="35" t="n">
        <v>175009.1</v>
      </c>
      <c r="F3" s="30" t="n">
        <v>479</v>
      </c>
      <c r="G3" s="39" t="n">
        <v>7814.90814196242</v>
      </c>
      <c r="H3" s="39" t="n">
        <v>365.363465553236</v>
      </c>
      <c r="I3" s="40" t="n">
        <v>0.0467521126181131</v>
      </c>
      <c r="J3" s="44" t="n">
        <v>0.92</v>
      </c>
      <c r="K3" s="30" t="n">
        <v>310.812</v>
      </c>
    </row>
    <row collapsed="false" customFormat="false" customHeight="false" hidden="false" ht="12.75" outlineLevel="0" r="4">
      <c r="A4" s="45" t="s">
        <v>292</v>
      </c>
      <c r="B4" s="46" t="n">
        <v>494535</v>
      </c>
      <c r="C4" s="46" t="n">
        <v>2545223</v>
      </c>
      <c r="D4" s="35" t="n">
        <v>9383.2</v>
      </c>
      <c r="E4" s="35" t="n">
        <v>26258.7</v>
      </c>
      <c r="F4" s="30" t="n">
        <v>482</v>
      </c>
      <c r="G4" s="30" t="n">
        <v>5280.54564315353</v>
      </c>
      <c r="H4" s="30" t="n">
        <v>54.4786307053942</v>
      </c>
      <c r="I4" s="31" t="n">
        <v>0.0103168563226091</v>
      </c>
      <c r="J4" s="44" t="n">
        <v>0</v>
      </c>
      <c r="K4" s="30" t="n">
        <v>0.068</v>
      </c>
    </row>
    <row collapsed="false" customFormat="false" customHeight="false" hidden="false" ht="12.75" outlineLevel="0" r="5">
      <c r="A5" s="45" t="s">
        <v>14</v>
      </c>
      <c r="B5" s="46" t="n">
        <v>3715648</v>
      </c>
      <c r="C5" s="46" t="n">
        <v>7443534</v>
      </c>
      <c r="D5" s="35" t="n">
        <v>79769.4</v>
      </c>
      <c r="E5" s="35" t="n">
        <v>83056.3</v>
      </c>
      <c r="F5" s="30" t="n">
        <v>1332</v>
      </c>
      <c r="G5" s="30" t="n">
        <v>5588.23873873874</v>
      </c>
      <c r="H5" s="30" t="n">
        <v>62.3545795795796</v>
      </c>
      <c r="I5" s="31" t="n">
        <v>0.0111581810467985</v>
      </c>
      <c r="J5" s="44" t="n">
        <v>-6.0693</v>
      </c>
      <c r="K5" s="30" t="n">
        <v>12.913</v>
      </c>
    </row>
    <row collapsed="false" customFormat="false" customHeight="false" hidden="false" ht="12.75" outlineLevel="0" r="6">
      <c r="A6" s="45" t="s">
        <v>15</v>
      </c>
      <c r="B6" s="46" t="n">
        <v>31381</v>
      </c>
      <c r="C6" s="46" t="n">
        <v>1717580</v>
      </c>
      <c r="D6" s="35" t="n">
        <v>6100.3</v>
      </c>
      <c r="E6" s="35" t="n">
        <v>11225.1</v>
      </c>
      <c r="F6" s="30" t="n">
        <v>288</v>
      </c>
      <c r="G6" s="30" t="n">
        <v>5963.81944444445</v>
      </c>
      <c r="H6" s="30" t="n">
        <v>38.9760416666667</v>
      </c>
      <c r="I6" s="31" t="n">
        <v>0.00653541610871109</v>
      </c>
      <c r="J6" s="44" t="n">
        <v>0</v>
      </c>
      <c r="K6" s="30" t="n">
        <v>125.2235</v>
      </c>
    </row>
    <row collapsed="false" customFormat="false" customHeight="false" hidden="false" ht="12.75" outlineLevel="0" r="7">
      <c r="A7" s="45" t="s">
        <v>16</v>
      </c>
      <c r="B7" s="46" t="n">
        <v>16727294</v>
      </c>
      <c r="C7" s="46" t="n">
        <v>9319063</v>
      </c>
      <c r="D7" s="35" t="n">
        <v>155085.5</v>
      </c>
      <c r="E7" s="35" t="n">
        <v>277576.7</v>
      </c>
      <c r="F7" s="30" t="n">
        <v>1297</v>
      </c>
      <c r="G7" s="30" t="n">
        <v>7185.09097918273</v>
      </c>
      <c r="H7" s="30" t="n">
        <v>214.014417887433</v>
      </c>
      <c r="I7" s="31" t="n">
        <v>0.0297859022951127</v>
      </c>
      <c r="J7" s="44" t="n">
        <v>7.7948</v>
      </c>
      <c r="K7" s="30" t="n">
        <v>184.076</v>
      </c>
    </row>
    <row collapsed="false" customFormat="false" customHeight="false" hidden="false" ht="12.75" outlineLevel="0" r="8">
      <c r="A8" s="45" t="s">
        <v>293</v>
      </c>
      <c r="B8" s="46" t="n">
        <v>1913071</v>
      </c>
      <c r="C8" s="46" t="n">
        <v>2043246</v>
      </c>
      <c r="D8" s="35" t="n">
        <v>1050.5</v>
      </c>
      <c r="E8" s="35" t="n">
        <v>21760.6</v>
      </c>
      <c r="F8" s="30" t="n">
        <v>296</v>
      </c>
      <c r="G8" s="30" t="n">
        <v>6902.85810810811</v>
      </c>
      <c r="H8" s="30" t="n">
        <v>73.5155405405405</v>
      </c>
      <c r="I8" s="31" t="n">
        <v>0.0106500147314616</v>
      </c>
      <c r="J8" s="44" t="n">
        <v>-0.8175</v>
      </c>
      <c r="K8" s="30" t="n">
        <v>1.1</v>
      </c>
    </row>
    <row collapsed="false" customFormat="false" customHeight="false" hidden="false" ht="12.75" outlineLevel="0" r="9">
      <c r="A9" s="45" t="s">
        <v>17</v>
      </c>
      <c r="B9" s="46" t="n">
        <v>55665</v>
      </c>
      <c r="C9" s="46" t="n">
        <v>497220</v>
      </c>
      <c r="D9" s="35" t="n">
        <v>0</v>
      </c>
      <c r="E9" s="35" t="n">
        <v>1793.9</v>
      </c>
      <c r="F9" s="30" t="n">
        <v>95</v>
      </c>
      <c r="G9" s="30" t="n">
        <v>5233.89473684211</v>
      </c>
      <c r="H9" s="30" t="n">
        <v>18.8831578947368</v>
      </c>
      <c r="I9" s="31" t="n">
        <v>0.00360785969993162</v>
      </c>
      <c r="J9" s="44" t="n">
        <v>0</v>
      </c>
      <c r="K9" s="30" t="n">
        <v>0</v>
      </c>
    </row>
    <row collapsed="false" customFormat="false" customHeight="false" hidden="false" ht="12.75" outlineLevel="0" r="10">
      <c r="A10" s="45" t="s">
        <v>18</v>
      </c>
      <c r="B10" s="46" t="n">
        <v>29153</v>
      </c>
      <c r="C10" s="46" t="n">
        <v>86292</v>
      </c>
      <c r="D10" s="35" t="n">
        <v>0</v>
      </c>
      <c r="E10" s="35" t="n">
        <v>0</v>
      </c>
      <c r="F10" s="30" t="n">
        <v>48</v>
      </c>
      <c r="G10" s="30" t="n">
        <v>1797.75</v>
      </c>
      <c r="H10" s="30" t="n">
        <v>0</v>
      </c>
      <c r="I10" s="31" t="n">
        <v>0</v>
      </c>
      <c r="J10" s="44" t="n">
        <v>0</v>
      </c>
      <c r="K10" s="30" t="n">
        <v>0</v>
      </c>
    </row>
    <row collapsed="false" customFormat="false" customHeight="false" hidden="false" ht="12.75" outlineLevel="0" r="11">
      <c r="A11" s="45" t="s">
        <v>19</v>
      </c>
      <c r="B11" s="46" t="n">
        <v>626480</v>
      </c>
      <c r="C11" s="46" t="n">
        <v>3042420</v>
      </c>
      <c r="D11" s="35" t="n">
        <v>15311.2</v>
      </c>
      <c r="E11" s="35" t="n">
        <v>39273</v>
      </c>
      <c r="F11" s="30" t="n">
        <v>389</v>
      </c>
      <c r="G11" s="30" t="n">
        <v>7821.13110539846</v>
      </c>
      <c r="H11" s="30" t="n">
        <v>100.958868894602</v>
      </c>
      <c r="I11" s="31" t="n">
        <v>0.0129084741751632</v>
      </c>
      <c r="J11" s="44" t="n">
        <v>81.699</v>
      </c>
      <c r="K11" s="30" t="n">
        <v>-1.142</v>
      </c>
    </row>
    <row collapsed="false" customFormat="false" customHeight="false" hidden="false" ht="12.75" outlineLevel="0" r="12">
      <c r="A12" s="45" t="s">
        <v>20</v>
      </c>
      <c r="B12" s="46" t="n">
        <v>7389</v>
      </c>
      <c r="C12" s="46" t="n">
        <v>261395</v>
      </c>
      <c r="D12" s="35" t="n">
        <v>0</v>
      </c>
      <c r="E12" s="35" t="n">
        <v>830.5</v>
      </c>
      <c r="F12" s="30" t="n">
        <v>38</v>
      </c>
      <c r="G12" s="30" t="n">
        <v>6878.81578947368</v>
      </c>
      <c r="H12" s="30" t="n">
        <v>21.8552631578947</v>
      </c>
      <c r="I12" s="31" t="n">
        <v>0.00317718395531667</v>
      </c>
      <c r="J12" s="44" t="n">
        <v>0</v>
      </c>
      <c r="K12" s="30" t="n">
        <v>49.32</v>
      </c>
    </row>
    <row collapsed="false" customFormat="false" customHeight="false" hidden="false" ht="12.75" outlineLevel="0" r="13">
      <c r="A13" s="45" t="s">
        <v>21</v>
      </c>
      <c r="B13" s="46" t="n">
        <v>1266275</v>
      </c>
      <c r="C13" s="46" t="n">
        <v>4230384</v>
      </c>
      <c r="D13" s="35" t="n">
        <v>0</v>
      </c>
      <c r="E13" s="35" t="n">
        <v>27042.1</v>
      </c>
      <c r="F13" s="30" t="n">
        <v>634</v>
      </c>
      <c r="G13" s="30" t="n">
        <v>6672.52996845426</v>
      </c>
      <c r="H13" s="30" t="n">
        <v>42.6531545741325</v>
      </c>
      <c r="I13" s="31" t="n">
        <v>0.00639235114353685</v>
      </c>
      <c r="J13" s="44" t="n">
        <v>0</v>
      </c>
      <c r="K13" s="30" t="n">
        <v>129.042</v>
      </c>
    </row>
    <row collapsed="false" customFormat="false" customHeight="false" hidden="false" ht="12.75" outlineLevel="0" r="14">
      <c r="A14" s="45" t="s">
        <v>22</v>
      </c>
      <c r="B14" s="46" t="n">
        <v>1785822</v>
      </c>
      <c r="C14" s="46" t="n">
        <v>5357707</v>
      </c>
      <c r="D14" s="35" t="n">
        <v>3203.6</v>
      </c>
      <c r="E14" s="35" t="n">
        <v>118841.1</v>
      </c>
      <c r="F14" s="30" t="n">
        <v>817</v>
      </c>
      <c r="G14" s="30" t="n">
        <v>6557.78090575275</v>
      </c>
      <c r="H14" s="30" t="n">
        <v>145.460342717258</v>
      </c>
      <c r="I14" s="31" t="n">
        <v>0.0221813361574271</v>
      </c>
      <c r="J14" s="44" t="n">
        <v>-1.9125</v>
      </c>
      <c r="K14" s="30" t="n">
        <v>-4.9705</v>
      </c>
    </row>
    <row collapsed="false" customFormat="false" customHeight="false" hidden="false" ht="12.75" outlineLevel="0" r="15">
      <c r="A15" s="45" t="s">
        <v>23</v>
      </c>
      <c r="B15" s="46" t="n">
        <v>47623270</v>
      </c>
      <c r="C15" s="46" t="n">
        <v>43010854</v>
      </c>
      <c r="D15" s="35" t="n">
        <v>1447137.5</v>
      </c>
      <c r="E15" s="35" t="n">
        <v>1701515.9</v>
      </c>
      <c r="F15" s="30" t="n">
        <v>6238</v>
      </c>
      <c r="G15" s="30" t="n">
        <v>6894.97499198461</v>
      </c>
      <c r="H15" s="30" t="n">
        <v>272.766255210003</v>
      </c>
      <c r="I15" s="31" t="n">
        <v>0.0395601514910632</v>
      </c>
      <c r="J15" s="44" t="n">
        <v>1976.1115</v>
      </c>
      <c r="K15" s="30" t="n">
        <v>308.3016</v>
      </c>
    </row>
    <row collapsed="false" customFormat="false" customHeight="false" hidden="false" ht="12.75" outlineLevel="0" r="16">
      <c r="A16" s="45" t="s">
        <v>24</v>
      </c>
      <c r="B16" s="46" t="n">
        <v>3415271</v>
      </c>
      <c r="C16" s="46" t="n">
        <v>6884814</v>
      </c>
      <c r="D16" s="35" t="n">
        <v>90439.2</v>
      </c>
      <c r="E16" s="35" t="n">
        <v>110825.6</v>
      </c>
      <c r="F16" s="30" t="n">
        <v>1398</v>
      </c>
      <c r="G16" s="30" t="n">
        <v>4924.75965665236</v>
      </c>
      <c r="H16" s="30" t="n">
        <v>79.2743919885551</v>
      </c>
      <c r="I16" s="31" t="n">
        <v>0.016097108796258</v>
      </c>
      <c r="J16" s="44" t="n">
        <v>-34.7301</v>
      </c>
      <c r="K16" s="30" t="n">
        <v>-6.654</v>
      </c>
    </row>
    <row collapsed="false" customFormat="false" customHeight="false" hidden="false" ht="12.75" outlineLevel="0" r="17">
      <c r="A17" s="45" t="s">
        <v>294</v>
      </c>
      <c r="B17" s="46" t="n">
        <v>16604847</v>
      </c>
      <c r="C17" s="46" t="n">
        <v>14677052</v>
      </c>
      <c r="D17" s="35" t="n">
        <v>67416.6</v>
      </c>
      <c r="E17" s="35" t="n">
        <v>151695.9</v>
      </c>
      <c r="F17" s="30" t="n">
        <v>2089</v>
      </c>
      <c r="G17" s="30" t="n">
        <v>7025.8745811393</v>
      </c>
      <c r="H17" s="30" t="n">
        <v>72.6165150789852</v>
      </c>
      <c r="I17" s="31" t="n">
        <v>0.0103355837398409</v>
      </c>
      <c r="J17" s="44" t="n">
        <v>-43.353</v>
      </c>
      <c r="K17" s="30" t="n">
        <v>124.2856</v>
      </c>
    </row>
    <row collapsed="false" customFormat="false" customHeight="false" hidden="false" ht="12.75" outlineLevel="0" r="18">
      <c r="A18" s="45" t="s">
        <v>295</v>
      </c>
      <c r="B18" s="46" t="n">
        <v>98190</v>
      </c>
      <c r="C18" s="46" t="n">
        <v>105148</v>
      </c>
      <c r="D18" s="35" t="n">
        <v>0</v>
      </c>
      <c r="E18" s="35" t="n">
        <v>9220.3</v>
      </c>
      <c r="F18" s="30" t="n">
        <v>19</v>
      </c>
      <c r="G18" s="30" t="n">
        <v>5534.1052631579</v>
      </c>
      <c r="H18" s="30" t="n">
        <v>485.278947368421</v>
      </c>
      <c r="I18" s="31" t="n">
        <v>0.0876887815269905</v>
      </c>
      <c r="J18" s="44" t="n">
        <v>0</v>
      </c>
      <c r="K18" s="30" t="n">
        <v>-0.458</v>
      </c>
    </row>
    <row collapsed="false" customFormat="false" customHeight="false" hidden="false" ht="12.75" outlineLevel="0" r="19">
      <c r="A19" s="45" t="s">
        <v>296</v>
      </c>
      <c r="B19" s="46" t="n">
        <v>70404</v>
      </c>
      <c r="C19" s="46" t="n">
        <v>1020873</v>
      </c>
      <c r="D19" s="35" t="n">
        <v>7825.7</v>
      </c>
      <c r="E19" s="35" t="n">
        <v>17518.5</v>
      </c>
      <c r="F19" s="30" t="n">
        <v>181</v>
      </c>
      <c r="G19" s="30" t="n">
        <v>5640.18232044199</v>
      </c>
      <c r="H19" s="30" t="n">
        <v>96.7872928176796</v>
      </c>
      <c r="I19" s="31" t="n">
        <v>0.0171603127911111</v>
      </c>
      <c r="J19" s="44" t="n">
        <v>0</v>
      </c>
      <c r="K19" s="30" t="n">
        <v>-3.399</v>
      </c>
    </row>
    <row collapsed="false" customFormat="false" customHeight="false" hidden="false" ht="12.75" outlineLevel="0" r="20">
      <c r="A20" s="45" t="s">
        <v>26</v>
      </c>
      <c r="B20" s="46" t="n">
        <v>89120216</v>
      </c>
      <c r="C20" s="46" t="n">
        <v>40707510</v>
      </c>
      <c r="D20" s="35" t="n">
        <v>1881693.9</v>
      </c>
      <c r="E20" s="35" t="n">
        <v>1662614.1</v>
      </c>
      <c r="F20" s="30" t="n">
        <v>5855</v>
      </c>
      <c r="G20" s="30" t="n">
        <v>6952.60631938514</v>
      </c>
      <c r="H20" s="30" t="n">
        <v>283.964833475662</v>
      </c>
      <c r="I20" s="31" t="n">
        <v>0.0408429329133617</v>
      </c>
      <c r="J20" s="44" t="n">
        <v>7079.4326</v>
      </c>
      <c r="K20" s="30" t="n">
        <v>453.4915</v>
      </c>
    </row>
    <row collapsed="false" customFormat="false" customHeight="false" hidden="false" ht="12.75" outlineLevel="0" r="21">
      <c r="A21" s="45" t="s">
        <v>27</v>
      </c>
      <c r="B21" s="46" t="n">
        <v>610835</v>
      </c>
      <c r="C21" s="46" t="n">
        <v>1714793</v>
      </c>
      <c r="D21" s="35" t="n">
        <v>7462.9</v>
      </c>
      <c r="E21" s="35" t="n">
        <v>26322.8</v>
      </c>
      <c r="F21" s="30" t="n">
        <v>300</v>
      </c>
      <c r="G21" s="30" t="n">
        <v>5715.97666666667</v>
      </c>
      <c r="H21" s="30" t="n">
        <v>87.7426666666667</v>
      </c>
      <c r="I21" s="31" t="n">
        <v>0.0153504242202995</v>
      </c>
      <c r="J21" s="44" t="n">
        <v>-5.6191</v>
      </c>
      <c r="K21" s="30" t="n">
        <v>-0.73</v>
      </c>
    </row>
    <row collapsed="false" customFormat="false" customHeight="false" hidden="false" ht="12.75" outlineLevel="0" r="22">
      <c r="A22" s="45" t="s">
        <v>297</v>
      </c>
      <c r="B22" s="46" t="n">
        <v>3364769</v>
      </c>
      <c r="C22" s="46" t="n">
        <v>4848633</v>
      </c>
      <c r="D22" s="35" t="n">
        <v>215696.7</v>
      </c>
      <c r="E22" s="35" t="n">
        <v>36060.2</v>
      </c>
      <c r="F22" s="30" t="n">
        <v>588</v>
      </c>
      <c r="G22" s="30" t="n">
        <v>8245.97448979592</v>
      </c>
      <c r="H22" s="30" t="n">
        <v>61.3268707482993</v>
      </c>
      <c r="I22" s="31" t="n">
        <v>0.0074371889973937</v>
      </c>
      <c r="J22" s="44" t="n">
        <v>-4.155</v>
      </c>
      <c r="K22" s="30" t="n">
        <v>5.753</v>
      </c>
    </row>
    <row collapsed="false" customFormat="false" customHeight="false" hidden="false" ht="12.75" outlineLevel="0" r="23">
      <c r="A23" s="45" t="s">
        <v>29</v>
      </c>
      <c r="B23" s="46" t="n">
        <v>36244674</v>
      </c>
      <c r="C23" s="46" t="n">
        <v>6866419</v>
      </c>
      <c r="D23" s="35" t="n">
        <v>731917.2</v>
      </c>
      <c r="E23" s="35" t="n">
        <v>182288.3</v>
      </c>
      <c r="F23" s="30" t="n">
        <v>910</v>
      </c>
      <c r="G23" s="30" t="n">
        <v>7545.51538461538</v>
      </c>
      <c r="H23" s="30" t="n">
        <v>200.316813186813</v>
      </c>
      <c r="I23" s="31" t="n">
        <v>0.0265477973307484</v>
      </c>
      <c r="J23" s="44" t="n">
        <v>418.2022</v>
      </c>
      <c r="K23" s="30" t="n">
        <v>453.455</v>
      </c>
    </row>
    <row collapsed="false" customFormat="false" customHeight="false" hidden="false" ht="12.75" outlineLevel="0" r="24">
      <c r="A24" s="45" t="s">
        <v>31</v>
      </c>
      <c r="B24" s="46" t="n">
        <v>17152838</v>
      </c>
      <c r="C24" s="46" t="n">
        <v>6149921</v>
      </c>
      <c r="D24" s="35" t="n">
        <v>94729.5</v>
      </c>
      <c r="E24" s="35" t="n">
        <v>125313.4</v>
      </c>
      <c r="F24" s="30" t="n">
        <v>927</v>
      </c>
      <c r="G24" s="30" t="n">
        <v>6634.21898597627</v>
      </c>
      <c r="H24" s="30" t="n">
        <v>135.181661272923</v>
      </c>
      <c r="I24" s="31" t="n">
        <v>0.0203764243475648</v>
      </c>
      <c r="J24" s="44" t="n">
        <v>-27.544</v>
      </c>
      <c r="K24" s="30" t="n">
        <v>472.528</v>
      </c>
    </row>
    <row collapsed="false" customFormat="false" customHeight="false" hidden="false" ht="12.75" outlineLevel="0" r="25">
      <c r="A25" s="45" t="s">
        <v>32</v>
      </c>
      <c r="B25" s="46" t="n">
        <v>260399</v>
      </c>
      <c r="C25" s="46" t="n">
        <v>722449</v>
      </c>
      <c r="D25" s="35" t="n">
        <v>0</v>
      </c>
      <c r="E25" s="35" t="n">
        <v>2670.4</v>
      </c>
      <c r="F25" s="30" t="n">
        <v>140</v>
      </c>
      <c r="G25" s="30" t="n">
        <v>5160.35</v>
      </c>
      <c r="H25" s="30" t="n">
        <v>19.0742857142857</v>
      </c>
      <c r="I25" s="31" t="n">
        <v>0.00369631627976508</v>
      </c>
      <c r="J25" s="44" t="n">
        <v>0</v>
      </c>
      <c r="K25" s="30" t="n">
        <v>0.46</v>
      </c>
    </row>
    <row collapsed="false" customFormat="false" customHeight="false" hidden="false" ht="12.75" outlineLevel="0" r="26">
      <c r="A26" s="45" t="s">
        <v>298</v>
      </c>
      <c r="B26" s="46" t="n">
        <v>2658385</v>
      </c>
      <c r="C26" s="46" t="n">
        <v>3813256</v>
      </c>
      <c r="D26" s="35" t="n">
        <v>1351.8</v>
      </c>
      <c r="E26" s="35" t="n">
        <v>16641.5</v>
      </c>
      <c r="F26" s="30" t="n">
        <v>562</v>
      </c>
      <c r="G26" s="30" t="n">
        <v>6785.15302491103</v>
      </c>
      <c r="H26" s="30" t="n">
        <v>29.6112099644128</v>
      </c>
      <c r="I26" s="31" t="n">
        <v>0.00436411822337656</v>
      </c>
      <c r="J26" s="44" t="n">
        <v>-0.9405</v>
      </c>
      <c r="K26" s="30" t="n">
        <v>92.539</v>
      </c>
    </row>
    <row collapsed="false" customFormat="false" customHeight="false" hidden="false" ht="12.75" outlineLevel="0" r="27">
      <c r="A27" s="45" t="s">
        <v>299</v>
      </c>
      <c r="B27" s="46" t="n">
        <v>383066</v>
      </c>
      <c r="C27" s="46" t="n">
        <v>3570857</v>
      </c>
      <c r="D27" s="35" t="n">
        <v>0</v>
      </c>
      <c r="E27" s="35" t="n">
        <v>88671.9</v>
      </c>
      <c r="F27" s="30" t="n">
        <v>684</v>
      </c>
      <c r="G27" s="30" t="n">
        <v>5220.55116959064</v>
      </c>
      <c r="H27" s="30" t="n">
        <v>129.637280701754</v>
      </c>
      <c r="I27" s="31" t="n">
        <v>0.0248321061302651</v>
      </c>
      <c r="J27" s="44" t="n">
        <v>0</v>
      </c>
      <c r="K27" s="30" t="n">
        <v>50.87</v>
      </c>
    </row>
    <row collapsed="false" customFormat="false" customHeight="false" hidden="false" ht="12.75" outlineLevel="0" r="28">
      <c r="A28" s="45" t="s">
        <v>300</v>
      </c>
      <c r="B28" s="46" t="n">
        <v>1443689</v>
      </c>
      <c r="C28" s="46" t="n">
        <v>3177963</v>
      </c>
      <c r="D28" s="35" t="n">
        <v>0</v>
      </c>
      <c r="E28" s="35" t="n">
        <v>48478.8</v>
      </c>
      <c r="F28" s="30" t="n">
        <v>400</v>
      </c>
      <c r="G28" s="30" t="n">
        <v>7944.9075</v>
      </c>
      <c r="H28" s="30" t="n">
        <v>121.197</v>
      </c>
      <c r="I28" s="31" t="n">
        <v>0.015254677288565</v>
      </c>
      <c r="J28" s="44" t="n">
        <v>0</v>
      </c>
      <c r="K28" s="30" t="n">
        <v>-2.674</v>
      </c>
    </row>
    <row collapsed="false" customFormat="false" customHeight="false" hidden="false" ht="12.75" outlineLevel="0" r="29">
      <c r="A29" s="45" t="s">
        <v>34</v>
      </c>
      <c r="B29" s="46" t="n">
        <v>9020068</v>
      </c>
      <c r="C29" s="46" t="n">
        <v>7752996</v>
      </c>
      <c r="D29" s="35" t="n">
        <v>338537.9</v>
      </c>
      <c r="E29" s="35" t="n">
        <v>358356.1</v>
      </c>
      <c r="F29" s="30" t="n">
        <v>1202</v>
      </c>
      <c r="G29" s="30" t="n">
        <v>6450.07986688852</v>
      </c>
      <c r="H29" s="30" t="n">
        <v>298.133194675541</v>
      </c>
      <c r="I29" s="31" t="n">
        <v>0.0462216283872712</v>
      </c>
      <c r="J29" s="44" t="n">
        <v>-22.8</v>
      </c>
      <c r="K29" s="30" t="n">
        <v>18.517</v>
      </c>
    </row>
    <row collapsed="false" customFormat="false" customHeight="false" hidden="false" ht="12.75" outlineLevel="0" r="30">
      <c r="A30" s="45" t="s">
        <v>35</v>
      </c>
      <c r="B30" s="46" t="n">
        <v>491485</v>
      </c>
      <c r="C30" s="46" t="n">
        <v>1310704</v>
      </c>
      <c r="D30" s="35" t="n">
        <v>43480.6</v>
      </c>
      <c r="E30" s="35" t="n">
        <v>30480.9</v>
      </c>
      <c r="F30" s="30" t="n">
        <v>217</v>
      </c>
      <c r="G30" s="30" t="n">
        <v>6040.11059907834</v>
      </c>
      <c r="H30" s="30" t="n">
        <v>140.464976958525</v>
      </c>
      <c r="I30" s="31" t="n">
        <v>0.0232553650557258</v>
      </c>
      <c r="J30" s="44" t="n">
        <v>-3.293</v>
      </c>
      <c r="K30" s="30" t="n">
        <v>99.037</v>
      </c>
    </row>
    <row collapsed="false" customFormat="false" customHeight="false" hidden="false" ht="12.75" outlineLevel="0" r="31">
      <c r="A31" s="45" t="s">
        <v>36</v>
      </c>
      <c r="B31" s="46" t="n">
        <v>11623914</v>
      </c>
      <c r="C31" s="46" t="n">
        <v>16623318</v>
      </c>
      <c r="D31" s="35" t="n">
        <v>54294</v>
      </c>
      <c r="E31" s="35" t="n">
        <v>307918.9</v>
      </c>
      <c r="F31" s="30" t="n">
        <v>2265</v>
      </c>
      <c r="G31" s="30" t="n">
        <v>7339.21324503311</v>
      </c>
      <c r="H31" s="30" t="n">
        <v>135.946534216336</v>
      </c>
      <c r="I31" s="31" t="n">
        <v>0.0185233116517412</v>
      </c>
      <c r="J31" s="44" t="n">
        <v>86.0717</v>
      </c>
      <c r="K31" s="30" t="n">
        <v>382.852</v>
      </c>
    </row>
    <row collapsed="false" customFormat="false" customHeight="false" hidden="false" ht="12.75" outlineLevel="0" r="32">
      <c r="A32" s="45" t="s">
        <v>37</v>
      </c>
      <c r="B32" s="46" t="n">
        <v>134932041</v>
      </c>
      <c r="C32" s="46" t="n">
        <v>38994690</v>
      </c>
      <c r="D32" s="35" t="n">
        <v>2753038.2</v>
      </c>
      <c r="E32" s="35" t="n">
        <v>1433790.5</v>
      </c>
      <c r="F32" s="30" t="n">
        <v>6217</v>
      </c>
      <c r="G32" s="30" t="n">
        <v>6272.26797490751</v>
      </c>
      <c r="H32" s="30" t="n">
        <v>230.624175647418</v>
      </c>
      <c r="I32" s="31" t="n">
        <v>0.0367688651967742</v>
      </c>
      <c r="J32" s="44" t="n">
        <v>-927.5867</v>
      </c>
      <c r="K32" s="30" t="n">
        <v>1054.617</v>
      </c>
    </row>
    <row collapsed="false" customFormat="false" customHeight="false" hidden="false" ht="12.75" outlineLevel="0" r="33">
      <c r="A33" s="45" t="s">
        <v>38</v>
      </c>
      <c r="B33" s="46" t="n">
        <v>2887577</v>
      </c>
      <c r="C33" s="46" t="n">
        <v>3915852</v>
      </c>
      <c r="D33" s="35" t="n">
        <v>15822.4</v>
      </c>
      <c r="E33" s="35" t="n">
        <v>13391.9</v>
      </c>
      <c r="F33" s="30" t="n">
        <v>553</v>
      </c>
      <c r="G33" s="30" t="n">
        <v>7081.10669077758</v>
      </c>
      <c r="H33" s="30" t="n">
        <v>24.2168173598553</v>
      </c>
      <c r="I33" s="31" t="n">
        <v>0.00341991985396792</v>
      </c>
      <c r="J33" s="44" t="n">
        <v>-0.035</v>
      </c>
      <c r="K33" s="30" t="n">
        <v>84.986</v>
      </c>
    </row>
    <row collapsed="false" customFormat="false" customHeight="false" hidden="false" ht="12.75" outlineLevel="0" r="34">
      <c r="A34" s="45" t="s">
        <v>301</v>
      </c>
      <c r="B34" s="46" t="n">
        <v>4159</v>
      </c>
      <c r="C34" s="46" t="n">
        <v>84836</v>
      </c>
      <c r="D34" s="35" t="n">
        <v>6139.9</v>
      </c>
      <c r="E34" s="35" t="n">
        <v>8411.1</v>
      </c>
      <c r="F34" s="30" t="n">
        <v>13</v>
      </c>
      <c r="G34" s="30" t="n">
        <v>6525.84615384615</v>
      </c>
      <c r="H34" s="30" t="n">
        <v>647.007692307692</v>
      </c>
      <c r="I34" s="31" t="n">
        <v>0.0991454099674666</v>
      </c>
      <c r="J34" s="44" t="n">
        <v>0</v>
      </c>
      <c r="K34" s="30" t="n">
        <v>0</v>
      </c>
    </row>
    <row collapsed="false" customFormat="false" customHeight="false" hidden="false" ht="12.75" outlineLevel="0" r="35">
      <c r="A35" s="45" t="s">
        <v>39</v>
      </c>
      <c r="B35" s="46" t="n">
        <v>1832835</v>
      </c>
      <c r="C35" s="46" t="n">
        <v>5651684</v>
      </c>
      <c r="D35" s="35" t="n">
        <v>298152.9</v>
      </c>
      <c r="E35" s="35" t="n">
        <v>191059.4</v>
      </c>
      <c r="F35" s="30" t="n">
        <v>556</v>
      </c>
      <c r="G35" s="30" t="n">
        <v>10164.8992805755</v>
      </c>
      <c r="H35" s="30" t="n">
        <v>343.632014388489</v>
      </c>
      <c r="I35" s="31" t="n">
        <v>0.033805747101218</v>
      </c>
      <c r="J35" s="44" t="n">
        <v>117.7</v>
      </c>
      <c r="K35" s="30" t="n">
        <v>82.756</v>
      </c>
    </row>
    <row collapsed="false" customFormat="false" customHeight="false" hidden="false" ht="12.75" outlineLevel="0" r="36">
      <c r="A36" s="45" t="s">
        <v>40</v>
      </c>
      <c r="B36" s="46" t="n">
        <v>9144648</v>
      </c>
      <c r="C36" s="46" t="n">
        <v>15134602</v>
      </c>
      <c r="D36" s="35" t="n">
        <v>387628.5</v>
      </c>
      <c r="E36" s="35" t="n">
        <v>141180</v>
      </c>
      <c r="F36" s="30" t="n">
        <v>2090</v>
      </c>
      <c r="G36" s="30" t="n">
        <v>7241.43636363636</v>
      </c>
      <c r="H36" s="30" t="n">
        <v>67.5502392344498</v>
      </c>
      <c r="I36" s="31" t="n">
        <v>0.0093282928748308</v>
      </c>
      <c r="J36" s="44" t="n">
        <v>222.3942</v>
      </c>
      <c r="K36" s="30" t="n">
        <v>363.3845</v>
      </c>
    </row>
    <row collapsed="false" customFormat="false" customHeight="false" hidden="false" ht="12.75" outlineLevel="0" r="37">
      <c r="A37" s="45" t="s">
        <v>41</v>
      </c>
      <c r="B37" s="46" t="n">
        <v>625794</v>
      </c>
      <c r="C37" s="46" t="n">
        <v>4656296</v>
      </c>
      <c r="D37" s="35" t="n">
        <v>46936.4</v>
      </c>
      <c r="E37" s="35" t="n">
        <v>72286.1</v>
      </c>
      <c r="F37" s="30" t="n">
        <v>651</v>
      </c>
      <c r="G37" s="30" t="n">
        <v>7152.52841781874</v>
      </c>
      <c r="H37" s="30" t="n">
        <v>111.038556067588</v>
      </c>
      <c r="I37" s="31" t="n">
        <v>0.0155243781752706</v>
      </c>
      <c r="J37" s="44" t="n">
        <v>-0.42</v>
      </c>
      <c r="K37" s="30" t="n">
        <v>285.524</v>
      </c>
    </row>
    <row collapsed="false" customFormat="false" customHeight="false" hidden="false" ht="12.75" outlineLevel="0" r="38">
      <c r="A38" s="45" t="s">
        <v>42</v>
      </c>
      <c r="B38" s="46" t="n">
        <v>56165</v>
      </c>
      <c r="C38" s="46" t="n">
        <v>873459</v>
      </c>
      <c r="D38" s="35" t="n">
        <v>0</v>
      </c>
      <c r="E38" s="35" t="n">
        <v>2232.5</v>
      </c>
      <c r="F38" s="30" t="n">
        <v>151</v>
      </c>
      <c r="G38" s="30" t="n">
        <v>5784.49668874172</v>
      </c>
      <c r="H38" s="30" t="n">
        <v>14.7847682119205</v>
      </c>
      <c r="I38" s="31" t="n">
        <v>0.00255592992916668</v>
      </c>
      <c r="J38" s="44" t="n">
        <v>0</v>
      </c>
      <c r="K38" s="30" t="n">
        <v>61.337</v>
      </c>
    </row>
    <row collapsed="false" customFormat="false" customHeight="false" hidden="false" ht="12.75" outlineLevel="0" r="39">
      <c r="A39" s="45" t="s">
        <v>43</v>
      </c>
      <c r="B39" s="46" t="n">
        <v>530815</v>
      </c>
      <c r="C39" s="46" t="n">
        <v>2152047</v>
      </c>
      <c r="D39" s="35" t="n">
        <v>0</v>
      </c>
      <c r="E39" s="35" t="n">
        <v>21466.4</v>
      </c>
      <c r="F39" s="30" t="n">
        <v>352</v>
      </c>
      <c r="G39" s="30" t="n">
        <v>6113.76988636364</v>
      </c>
      <c r="H39" s="30" t="n">
        <v>60.9840909090909</v>
      </c>
      <c r="I39" s="31" t="n">
        <v>0.00997487508404789</v>
      </c>
      <c r="J39" s="44" t="n">
        <v>0</v>
      </c>
      <c r="K39" s="30" t="n">
        <v>1.3725</v>
      </c>
    </row>
    <row collapsed="false" customFormat="false" customHeight="false" hidden="false" ht="12.75" outlineLevel="0" r="40">
      <c r="A40" s="45" t="s">
        <v>44</v>
      </c>
      <c r="B40" s="46" t="n">
        <v>280682</v>
      </c>
      <c r="C40" s="46" t="n">
        <v>297966</v>
      </c>
      <c r="D40" s="35" t="n">
        <v>307.4</v>
      </c>
      <c r="E40" s="35" t="n">
        <v>3427.1</v>
      </c>
      <c r="F40" s="30" t="n">
        <v>50</v>
      </c>
      <c r="G40" s="30" t="n">
        <v>5959.32</v>
      </c>
      <c r="H40" s="30" t="n">
        <v>68.542</v>
      </c>
      <c r="I40" s="31" t="n">
        <v>0.0115016478390152</v>
      </c>
      <c r="J40" s="44" t="n">
        <v>0.46</v>
      </c>
      <c r="K40" s="30" t="n">
        <v>0</v>
      </c>
    </row>
    <row collapsed="false" customFormat="false" customHeight="false" hidden="false" ht="12.75" outlineLevel="0" r="41">
      <c r="A41" s="45" t="s">
        <v>45</v>
      </c>
      <c r="B41" s="46" t="n">
        <v>0</v>
      </c>
      <c r="C41" s="46" t="n">
        <v>13607</v>
      </c>
      <c r="D41" s="35" t="n">
        <v>0</v>
      </c>
      <c r="E41" s="35" t="n">
        <v>0</v>
      </c>
      <c r="F41" s="30" t="n">
        <v>6</v>
      </c>
      <c r="G41" s="30" t="n">
        <v>2267.83333333333</v>
      </c>
      <c r="H41" s="30" t="n">
        <v>0</v>
      </c>
      <c r="I41" s="31" t="n">
        <v>0</v>
      </c>
      <c r="J41" s="44" t="n">
        <v>0</v>
      </c>
      <c r="K41" s="30" t="n">
        <v>0</v>
      </c>
    </row>
    <row collapsed="false" customFormat="false" customHeight="false" hidden="false" ht="12.75" outlineLevel="0" r="42">
      <c r="A42" s="45" t="s">
        <v>47</v>
      </c>
      <c r="B42" s="46" t="n">
        <v>259757422</v>
      </c>
      <c r="C42" s="46" t="n">
        <v>85176693</v>
      </c>
      <c r="D42" s="35" t="n">
        <v>5452000</v>
      </c>
      <c r="E42" s="35" t="n">
        <v>2787000</v>
      </c>
      <c r="F42" s="30" t="n">
        <v>16343</v>
      </c>
      <c r="G42" s="30" t="n">
        <v>5211.81502784067</v>
      </c>
      <c r="H42" s="30" t="n">
        <v>170.531726121275</v>
      </c>
      <c r="I42" s="31" t="n">
        <v>0.0327202184287667</v>
      </c>
      <c r="J42" s="44" t="n">
        <v>0</v>
      </c>
      <c r="K42" s="30" t="n">
        <v>76</v>
      </c>
    </row>
    <row collapsed="false" customFormat="false" customHeight="false" hidden="false" ht="12.75" outlineLevel="0" r="43">
      <c r="A43" s="45" t="s">
        <v>48</v>
      </c>
      <c r="B43" s="46" t="n">
        <v>12932827</v>
      </c>
      <c r="C43" s="46" t="n">
        <v>4557586</v>
      </c>
      <c r="D43" s="35" t="n">
        <v>537618.1</v>
      </c>
      <c r="E43" s="35" t="n">
        <v>50384.1</v>
      </c>
      <c r="F43" s="30" t="n">
        <v>684</v>
      </c>
      <c r="G43" s="30" t="n">
        <v>6663.13742690059</v>
      </c>
      <c r="H43" s="30" t="n">
        <v>73.6609649122807</v>
      </c>
      <c r="I43" s="31" t="n">
        <v>0.0110549970971475</v>
      </c>
      <c r="J43" s="44" t="n">
        <v>-174.8549</v>
      </c>
      <c r="K43" s="30" t="n">
        <v>169.874</v>
      </c>
    </row>
    <row collapsed="false" customFormat="false" customHeight="false" hidden="false" ht="12.75" outlineLevel="0" r="44">
      <c r="A44" s="45" t="s">
        <v>49</v>
      </c>
      <c r="B44" s="46" t="n">
        <v>399914</v>
      </c>
      <c r="C44" s="46" t="n">
        <v>3953488</v>
      </c>
      <c r="D44" s="35" t="n">
        <v>0</v>
      </c>
      <c r="E44" s="35" t="n">
        <v>53269.7</v>
      </c>
      <c r="F44" s="30" t="n">
        <v>693</v>
      </c>
      <c r="G44" s="30" t="n">
        <v>5704.88888888889</v>
      </c>
      <c r="H44" s="30" t="n">
        <v>76.868253968254</v>
      </c>
      <c r="I44" s="31" t="n">
        <v>0.0134741018563861</v>
      </c>
      <c r="J44" s="44" t="n">
        <v>0</v>
      </c>
      <c r="K44" s="30" t="n">
        <v>218.791</v>
      </c>
    </row>
    <row collapsed="false" customFormat="false" customHeight="false" hidden="false" ht="12.75" outlineLevel="0" r="45">
      <c r="A45" s="45" t="s">
        <v>50</v>
      </c>
      <c r="B45" s="46" t="n">
        <v>8052888</v>
      </c>
      <c r="C45" s="46" t="n">
        <v>10779146</v>
      </c>
      <c r="D45" s="35" t="n">
        <v>29814.1</v>
      </c>
      <c r="E45" s="35" t="n">
        <v>115087.3</v>
      </c>
      <c r="F45" s="30" t="n">
        <v>1597</v>
      </c>
      <c r="G45" s="30" t="n">
        <v>6749.62179085786</v>
      </c>
      <c r="H45" s="30" t="n">
        <v>72.0646837820914</v>
      </c>
      <c r="I45" s="31" t="n">
        <v>0.0106768476834807</v>
      </c>
      <c r="J45" s="44" t="n">
        <v>27.7564</v>
      </c>
      <c r="K45" s="30" t="n">
        <v>152.869</v>
      </c>
    </row>
    <row collapsed="false" customFormat="false" customHeight="false" hidden="false" ht="12.75" outlineLevel="0" r="46">
      <c r="A46" s="45" t="s">
        <v>302</v>
      </c>
      <c r="B46" s="46" t="n">
        <v>68261</v>
      </c>
      <c r="C46" s="46" t="n">
        <v>616799</v>
      </c>
      <c r="D46" s="35" t="n">
        <v>1198.9</v>
      </c>
      <c r="E46" s="35" t="n">
        <v>2731.2</v>
      </c>
      <c r="F46" s="30" t="n">
        <v>87</v>
      </c>
      <c r="G46" s="30" t="n">
        <v>7089.64367816092</v>
      </c>
      <c r="H46" s="30" t="n">
        <v>31.3931034482759</v>
      </c>
      <c r="I46" s="31" t="n">
        <v>0.00442802274322753</v>
      </c>
      <c r="J46" s="44" t="n">
        <v>0</v>
      </c>
      <c r="K46" s="30" t="n">
        <v>41.58</v>
      </c>
    </row>
    <row collapsed="false" customFormat="false" customHeight="false" hidden="false" ht="12.75" outlineLevel="0" r="47">
      <c r="A47" s="45" t="s">
        <v>303</v>
      </c>
      <c r="B47" s="46" t="n">
        <v>5913317</v>
      </c>
      <c r="C47" s="46" t="n">
        <v>2736009</v>
      </c>
      <c r="D47" s="35" t="n">
        <v>279900</v>
      </c>
      <c r="E47" s="35" t="n">
        <v>14388.7</v>
      </c>
      <c r="F47" s="30" t="n">
        <v>538</v>
      </c>
      <c r="G47" s="30" t="n">
        <v>5085.5185873606</v>
      </c>
      <c r="H47" s="30" t="n">
        <v>26.7447955390335</v>
      </c>
      <c r="I47" s="31" t="n">
        <v>0.0052590104784012</v>
      </c>
      <c r="J47" s="44" t="n">
        <v>-4.9317</v>
      </c>
      <c r="K47" s="30" t="n">
        <v>19.6938</v>
      </c>
    </row>
    <row collapsed="false" customFormat="false" customHeight="false" hidden="false" ht="12.75" outlineLevel="0" r="48">
      <c r="A48" s="45" t="s">
        <v>52</v>
      </c>
      <c r="B48" s="46" t="n">
        <v>11579176</v>
      </c>
      <c r="C48" s="46" t="n">
        <v>9076294</v>
      </c>
      <c r="D48" s="35" t="n">
        <v>96525.6</v>
      </c>
      <c r="E48" s="35" t="n">
        <v>178382.8</v>
      </c>
      <c r="F48" s="30" t="n">
        <v>1154</v>
      </c>
      <c r="G48" s="30" t="n">
        <v>7865.07279029463</v>
      </c>
      <c r="H48" s="30" t="n">
        <v>154.577816291161</v>
      </c>
      <c r="I48" s="31" t="n">
        <v>0.0196537044745355</v>
      </c>
      <c r="J48" s="44" t="n">
        <v>455.2958</v>
      </c>
      <c r="K48" s="30" t="n">
        <v>86.999</v>
      </c>
    </row>
    <row collapsed="false" customFormat="false" customHeight="false" hidden="false" ht="12.75" outlineLevel="0" r="49">
      <c r="A49" s="45" t="s">
        <v>53</v>
      </c>
      <c r="B49" s="46" t="n">
        <v>4755224</v>
      </c>
      <c r="C49" s="46" t="n">
        <v>3739562</v>
      </c>
      <c r="D49" s="35" t="n">
        <v>13585.9</v>
      </c>
      <c r="E49" s="35" t="n">
        <v>39453.3</v>
      </c>
      <c r="F49" s="30" t="n">
        <v>597</v>
      </c>
      <c r="G49" s="30" t="n">
        <v>6263.9229480737</v>
      </c>
      <c r="H49" s="30" t="n">
        <v>66.0859296482412</v>
      </c>
      <c r="I49" s="31" t="n">
        <v>0.0105502462587865</v>
      </c>
      <c r="J49" s="44" t="n">
        <v>126.0504</v>
      </c>
      <c r="K49" s="30" t="n">
        <v>5.571</v>
      </c>
    </row>
    <row collapsed="false" customFormat="false" customHeight="false" hidden="false" ht="12.75" outlineLevel="0" r="50">
      <c r="A50" s="45" t="s">
        <v>304</v>
      </c>
      <c r="B50" s="46" t="n">
        <v>4209920</v>
      </c>
      <c r="C50" s="46" t="n">
        <v>1284264</v>
      </c>
      <c r="D50" s="35" t="n">
        <v>28026.3</v>
      </c>
      <c r="E50" s="35" t="n">
        <v>19919</v>
      </c>
      <c r="F50" s="30" t="n">
        <v>197</v>
      </c>
      <c r="G50" s="30" t="n">
        <v>6519.10659898477</v>
      </c>
      <c r="H50" s="30" t="n">
        <v>101.111675126904</v>
      </c>
      <c r="I50" s="31" t="n">
        <v>0.0155100508929628</v>
      </c>
      <c r="J50" s="44" t="n">
        <v>-1.035</v>
      </c>
      <c r="K50" s="30" t="n">
        <v>2.1</v>
      </c>
    </row>
    <row collapsed="false" customFormat="false" customHeight="false" hidden="false" ht="12.75" outlineLevel="0" r="51">
      <c r="A51" s="45" t="s">
        <v>54</v>
      </c>
      <c r="B51" s="46" t="n">
        <v>1016006</v>
      </c>
      <c r="C51" s="46" t="n">
        <v>2579965</v>
      </c>
      <c r="D51" s="35" t="n">
        <v>31366.7</v>
      </c>
      <c r="E51" s="35" t="n">
        <v>90697.4</v>
      </c>
      <c r="F51" s="30" t="n">
        <v>469</v>
      </c>
      <c r="G51" s="30" t="n">
        <v>5500.99147121535</v>
      </c>
      <c r="H51" s="30" t="n">
        <v>193.384648187633</v>
      </c>
      <c r="I51" s="31" t="n">
        <v>0.035154507909991</v>
      </c>
      <c r="J51" s="44" t="n">
        <v>0</v>
      </c>
      <c r="K51" s="30" t="n">
        <v>1.73</v>
      </c>
    </row>
    <row collapsed="false" customFormat="false" customHeight="false" hidden="false" ht="12.75" outlineLevel="0" r="52">
      <c r="A52" s="45" t="s">
        <v>55</v>
      </c>
      <c r="B52" s="46" t="n">
        <v>2942692</v>
      </c>
      <c r="C52" s="46" t="n">
        <v>15577918</v>
      </c>
      <c r="D52" s="35" t="n">
        <v>34111.1</v>
      </c>
      <c r="E52" s="35" t="n">
        <v>593844.9</v>
      </c>
      <c r="F52" s="30" t="n">
        <v>1767</v>
      </c>
      <c r="G52" s="30" t="n">
        <v>8816.026032824</v>
      </c>
      <c r="H52" s="30" t="n">
        <v>336.075212224109</v>
      </c>
      <c r="I52" s="31" t="n">
        <v>0.0381209414505841</v>
      </c>
      <c r="J52" s="44" t="n">
        <v>372.4716</v>
      </c>
      <c r="K52" s="30" t="n">
        <v>771.5527</v>
      </c>
    </row>
    <row collapsed="false" customFormat="false" customHeight="false" hidden="false" ht="12.75" outlineLevel="0" r="53">
      <c r="A53" s="45" t="s">
        <v>56</v>
      </c>
      <c r="B53" s="46" t="n">
        <v>1925108</v>
      </c>
      <c r="C53" s="46" t="n">
        <v>3792217</v>
      </c>
      <c r="D53" s="35" t="n">
        <v>2189.4</v>
      </c>
      <c r="E53" s="35" t="n">
        <v>73055.3</v>
      </c>
      <c r="F53" s="30" t="n">
        <v>631</v>
      </c>
      <c r="G53" s="30" t="n">
        <v>6009.85261489699</v>
      </c>
      <c r="H53" s="30" t="n">
        <v>115.777020602219</v>
      </c>
      <c r="I53" s="31" t="n">
        <v>0.0192645357583704</v>
      </c>
      <c r="J53" s="44" t="n">
        <v>241.4409</v>
      </c>
      <c r="K53" s="30" t="n">
        <v>266.3211</v>
      </c>
    </row>
    <row collapsed="false" customFormat="false" customHeight="false" hidden="false" ht="12.75" outlineLevel="0" r="54">
      <c r="A54" s="45" t="s">
        <v>57</v>
      </c>
      <c r="B54" s="46" t="n">
        <v>7082630</v>
      </c>
      <c r="C54" s="46" t="n">
        <v>14066967</v>
      </c>
      <c r="D54" s="35" t="n">
        <v>113427.1</v>
      </c>
      <c r="E54" s="35" t="n">
        <v>233323.4</v>
      </c>
      <c r="F54" s="30" t="n">
        <v>1939</v>
      </c>
      <c r="G54" s="30" t="n">
        <v>7254.75348117586</v>
      </c>
      <c r="H54" s="30" t="n">
        <v>120.331820526044</v>
      </c>
      <c r="I54" s="31" t="n">
        <v>0.0165866174279075</v>
      </c>
      <c r="J54" s="44" t="n">
        <v>-64.9611</v>
      </c>
      <c r="K54" s="30" t="n">
        <v>289.431</v>
      </c>
    </row>
    <row collapsed="false" customFormat="false" customHeight="false" hidden="false" ht="12.75" outlineLevel="0" r="55">
      <c r="A55" s="45" t="s">
        <v>305</v>
      </c>
      <c r="B55" s="46" t="n">
        <v>116510</v>
      </c>
      <c r="C55" s="46" t="n">
        <v>296791</v>
      </c>
      <c r="D55" s="35" t="n">
        <v>3698.7</v>
      </c>
      <c r="E55" s="35" t="n">
        <v>396.4</v>
      </c>
      <c r="F55" s="30" t="n">
        <v>39</v>
      </c>
      <c r="G55" s="30" t="n">
        <v>7610.02564102564</v>
      </c>
      <c r="H55" s="30" t="n">
        <v>10.1641025641026</v>
      </c>
      <c r="I55" s="31" t="n">
        <v>0.00133562001543173</v>
      </c>
      <c r="J55" s="44" t="n">
        <v>-2.75</v>
      </c>
      <c r="K55" s="30" t="n">
        <v>0.46</v>
      </c>
    </row>
    <row collapsed="false" customFormat="false" customHeight="false" hidden="false" ht="12.75" outlineLevel="0" r="56">
      <c r="A56" s="45" t="s">
        <v>58</v>
      </c>
      <c r="B56" s="46" t="n">
        <v>1082266</v>
      </c>
      <c r="C56" s="46" t="n">
        <v>4820708</v>
      </c>
      <c r="D56" s="35" t="n">
        <v>307.4</v>
      </c>
      <c r="E56" s="35" t="n">
        <v>39792.2</v>
      </c>
      <c r="F56" s="30" t="n">
        <v>642</v>
      </c>
      <c r="G56" s="30" t="n">
        <v>7508.89096573209</v>
      </c>
      <c r="H56" s="30" t="n">
        <v>61.9816199376947</v>
      </c>
      <c r="I56" s="31" t="n">
        <v>0.0082544306769877</v>
      </c>
      <c r="J56" s="44" t="n">
        <v>0.46</v>
      </c>
      <c r="K56" s="30" t="n">
        <v>238.8935</v>
      </c>
    </row>
    <row collapsed="false" customFormat="false" customHeight="false" hidden="false" ht="12.75" outlineLevel="0" r="57">
      <c r="A57" s="45" t="s">
        <v>59</v>
      </c>
      <c r="B57" s="46" t="n">
        <v>13176369</v>
      </c>
      <c r="C57" s="46" t="n">
        <v>9204922</v>
      </c>
      <c r="D57" s="35" t="n">
        <v>292093.3</v>
      </c>
      <c r="E57" s="35" t="n">
        <v>118261.3</v>
      </c>
      <c r="F57" s="30" t="n">
        <v>1139</v>
      </c>
      <c r="G57" s="30" t="n">
        <v>8081.58208955224</v>
      </c>
      <c r="H57" s="30" t="n">
        <v>103.829060579456</v>
      </c>
      <c r="I57" s="31" t="n">
        <v>0.0128476156560588</v>
      </c>
      <c r="J57" s="44" t="n">
        <v>193.1244</v>
      </c>
      <c r="K57" s="30" t="n">
        <v>791.9475</v>
      </c>
    </row>
    <row collapsed="false" customFormat="false" customHeight="false" hidden="false" ht="12.75" outlineLevel="0" r="58">
      <c r="A58" s="45" t="s">
        <v>60</v>
      </c>
      <c r="B58" s="46" t="n">
        <v>84013183</v>
      </c>
      <c r="C58" s="46" t="n">
        <v>49864517</v>
      </c>
      <c r="D58" s="35" t="n">
        <v>1220633</v>
      </c>
      <c r="E58" s="35" t="n">
        <v>3743959.5</v>
      </c>
      <c r="F58" s="30" t="n">
        <v>7052</v>
      </c>
      <c r="G58" s="30" t="n">
        <v>7070.97518434487</v>
      </c>
      <c r="H58" s="30" t="n">
        <v>530.907473057289</v>
      </c>
      <c r="I58" s="31" t="n">
        <v>0.0750826384220266</v>
      </c>
      <c r="J58" s="44" t="n">
        <v>89.7424</v>
      </c>
      <c r="K58" s="30" t="n">
        <v>-563.181</v>
      </c>
    </row>
    <row collapsed="false" customFormat="false" customHeight="false" hidden="false" ht="12.75" outlineLevel="0" r="59">
      <c r="A59" s="45" t="s">
        <v>61</v>
      </c>
      <c r="B59" s="46" t="n">
        <v>904106</v>
      </c>
      <c r="C59" s="46" t="n">
        <v>4366991</v>
      </c>
      <c r="D59" s="35" t="n">
        <v>10640.9</v>
      </c>
      <c r="E59" s="35" t="n">
        <v>60130.4</v>
      </c>
      <c r="F59" s="30" t="n">
        <v>605</v>
      </c>
      <c r="G59" s="30" t="n">
        <v>7218.16694214876</v>
      </c>
      <c r="H59" s="30" t="n">
        <v>99.3890909090909</v>
      </c>
      <c r="I59" s="31" t="n">
        <v>0.0137692978987133</v>
      </c>
      <c r="J59" s="44" t="n">
        <v>-8.6943</v>
      </c>
      <c r="K59" s="30" t="n">
        <v>-7.0971</v>
      </c>
    </row>
    <row collapsed="false" customFormat="false" customHeight="false" hidden="false" ht="12.75" outlineLevel="0" r="60">
      <c r="A60" s="45" t="s">
        <v>62</v>
      </c>
      <c r="B60" s="46" t="n">
        <v>399560</v>
      </c>
      <c r="C60" s="46" t="n">
        <v>3992964</v>
      </c>
      <c r="D60" s="35" t="n">
        <v>0</v>
      </c>
      <c r="E60" s="35" t="n">
        <v>52666.5</v>
      </c>
      <c r="F60" s="30" t="n">
        <v>719</v>
      </c>
      <c r="G60" s="30" t="n">
        <v>5553.49652294854</v>
      </c>
      <c r="H60" s="30" t="n">
        <v>73.249652294854</v>
      </c>
      <c r="I60" s="31" t="n">
        <v>0.0131898259037647</v>
      </c>
      <c r="J60" s="44" t="n">
        <v>0</v>
      </c>
      <c r="K60" s="30" t="n">
        <v>-0.422</v>
      </c>
    </row>
    <row collapsed="false" customFormat="false" customHeight="false" hidden="false" ht="12.75" outlineLevel="0" r="61">
      <c r="A61" s="45" t="s">
        <v>63</v>
      </c>
      <c r="B61" s="46" t="n">
        <v>336501</v>
      </c>
      <c r="C61" s="46" t="n">
        <v>1700283</v>
      </c>
      <c r="D61" s="35" t="n">
        <v>1341.3</v>
      </c>
      <c r="E61" s="35" t="n">
        <v>81818.8</v>
      </c>
      <c r="F61" s="30" t="n">
        <v>196</v>
      </c>
      <c r="G61" s="30" t="n">
        <v>8674.91326530612</v>
      </c>
      <c r="H61" s="30" t="n">
        <v>417.442857142857</v>
      </c>
      <c r="I61" s="31" t="n">
        <v>0.0481206952019164</v>
      </c>
      <c r="J61" s="44" t="n">
        <v>0</v>
      </c>
      <c r="K61" s="30" t="n">
        <v>106.59</v>
      </c>
    </row>
    <row collapsed="false" customFormat="false" customHeight="false" hidden="false" ht="12.75" outlineLevel="0" r="62">
      <c r="A62" s="45" t="s">
        <v>64</v>
      </c>
      <c r="B62" s="46" t="n">
        <v>2092417</v>
      </c>
      <c r="C62" s="46" t="n">
        <v>3012385</v>
      </c>
      <c r="D62" s="35" t="n">
        <v>93990.1</v>
      </c>
      <c r="E62" s="35" t="n">
        <v>30471.6</v>
      </c>
      <c r="F62" s="30" t="n">
        <v>471</v>
      </c>
      <c r="G62" s="30" t="n">
        <v>6395.72186836518</v>
      </c>
      <c r="H62" s="30" t="n">
        <v>64.6955414012739</v>
      </c>
      <c r="I62" s="31" t="n">
        <v>0.010115440091489</v>
      </c>
      <c r="J62" s="44" t="n">
        <v>725.7943</v>
      </c>
      <c r="K62" s="30" t="n">
        <v>2.54</v>
      </c>
    </row>
    <row collapsed="false" customFormat="false" customHeight="false" hidden="false" ht="12.75" outlineLevel="0" r="63">
      <c r="A63" s="47" t="s">
        <v>65</v>
      </c>
      <c r="B63" s="46" t="n">
        <v>845685</v>
      </c>
      <c r="C63" s="46" t="n">
        <v>3826293</v>
      </c>
      <c r="D63" s="35" t="n">
        <v>14075.9</v>
      </c>
      <c r="E63" s="35" t="n">
        <v>147600.4</v>
      </c>
      <c r="F63" s="30" t="n">
        <v>564</v>
      </c>
      <c r="G63" s="30" t="n">
        <v>6784.20744680851</v>
      </c>
      <c r="H63" s="30" t="n">
        <v>261.702836879433</v>
      </c>
      <c r="I63" s="31" t="n">
        <v>0.0385752999051562</v>
      </c>
      <c r="J63" s="44" t="n">
        <v>195.9068</v>
      </c>
      <c r="K63" s="30" t="n">
        <v>197.499</v>
      </c>
    </row>
    <row collapsed="false" customFormat="false" customHeight="false" hidden="false" ht="12.75" outlineLevel="0" r="64">
      <c r="A64" s="45" t="s">
        <v>306</v>
      </c>
      <c r="B64" s="46" t="n">
        <v>461688</v>
      </c>
      <c r="C64" s="46" t="n">
        <v>2407771</v>
      </c>
      <c r="D64" s="35" t="n">
        <v>307.4</v>
      </c>
      <c r="E64" s="35" t="n">
        <v>51163.5</v>
      </c>
      <c r="F64" s="30" t="n">
        <v>305</v>
      </c>
      <c r="G64" s="30" t="n">
        <v>7894.33114754098</v>
      </c>
      <c r="H64" s="30" t="n">
        <v>167.749180327869</v>
      </c>
      <c r="I64" s="31" t="n">
        <v>0.0212493214678638</v>
      </c>
      <c r="J64" s="44" t="n">
        <v>0.46</v>
      </c>
      <c r="K64" s="30" t="n">
        <v>159.013</v>
      </c>
    </row>
    <row collapsed="false" customFormat="false" customHeight="false" hidden="false" ht="12.75" outlineLevel="0" r="65">
      <c r="A65" s="45" t="s">
        <v>66</v>
      </c>
      <c r="B65" s="46" t="n">
        <v>3042715</v>
      </c>
      <c r="C65" s="46" t="n">
        <v>5989855</v>
      </c>
      <c r="D65" s="35" t="n">
        <v>72905.9</v>
      </c>
      <c r="E65" s="35" t="n">
        <v>52162.9</v>
      </c>
      <c r="F65" s="30" t="n">
        <v>746</v>
      </c>
      <c r="G65" s="30" t="n">
        <v>8029.29624664879</v>
      </c>
      <c r="H65" s="30" t="n">
        <v>69.9234584450402</v>
      </c>
      <c r="I65" s="31" t="n">
        <v>0.00870854135868064</v>
      </c>
      <c r="J65" s="44" t="n">
        <v>-49.3716</v>
      </c>
      <c r="K65" s="30" t="n">
        <v>225.388</v>
      </c>
    </row>
    <row collapsed="false" customFormat="false" customHeight="false" hidden="false" ht="12.75" outlineLevel="0" r="66">
      <c r="A66" s="45" t="s">
        <v>67</v>
      </c>
      <c r="B66" s="46" t="n">
        <v>3200051</v>
      </c>
      <c r="C66" s="46" t="n">
        <v>6679385</v>
      </c>
      <c r="D66" s="35" t="n">
        <v>49022</v>
      </c>
      <c r="E66" s="35" t="n">
        <v>185743.6</v>
      </c>
      <c r="F66" s="30" t="n">
        <v>1011</v>
      </c>
      <c r="G66" s="30" t="n">
        <v>6606.71117705242</v>
      </c>
      <c r="H66" s="30" t="n">
        <v>183.722650840752</v>
      </c>
      <c r="I66" s="31" t="n">
        <v>0.0278084883563382</v>
      </c>
      <c r="J66" s="44" t="n">
        <v>285.8902</v>
      </c>
      <c r="K66" s="30" t="n">
        <v>152.067</v>
      </c>
    </row>
    <row collapsed="false" customFormat="false" customHeight="false" hidden="false" ht="12.75" outlineLevel="0" r="67">
      <c r="A67" s="45" t="s">
        <v>68</v>
      </c>
      <c r="B67" s="46" t="n">
        <v>23797920</v>
      </c>
      <c r="C67" s="46" t="n">
        <v>14483833</v>
      </c>
      <c r="D67" s="35" t="n">
        <v>177839.1</v>
      </c>
      <c r="E67" s="35" t="n">
        <v>280793.4</v>
      </c>
      <c r="F67" s="30" t="n">
        <v>2364</v>
      </c>
      <c r="G67" s="30" t="n">
        <v>6126.83291032149</v>
      </c>
      <c r="H67" s="30" t="n">
        <v>118.778934010152</v>
      </c>
      <c r="I67" s="31" t="n">
        <v>0.0193866775459231</v>
      </c>
      <c r="J67" s="44" t="n">
        <v>-63.4202</v>
      </c>
      <c r="K67" s="30" t="n">
        <v>222.6511</v>
      </c>
    </row>
    <row collapsed="false" customFormat="false" customHeight="false" hidden="false" ht="12.75" outlineLevel="0" r="68">
      <c r="A68" s="45" t="s">
        <v>69</v>
      </c>
      <c r="B68" s="46" t="n">
        <v>2615344</v>
      </c>
      <c r="C68" s="46" t="n">
        <v>8653520</v>
      </c>
      <c r="D68" s="35" t="n">
        <v>96562.8</v>
      </c>
      <c r="E68" s="35" t="n">
        <v>93410.4</v>
      </c>
      <c r="F68" s="30" t="n">
        <v>881</v>
      </c>
      <c r="G68" s="30" t="n">
        <v>9822.38365493757</v>
      </c>
      <c r="H68" s="30" t="n">
        <v>106.027695800227</v>
      </c>
      <c r="I68" s="31" t="n">
        <v>0.0107944974992835</v>
      </c>
      <c r="J68" s="44" t="n">
        <v>-43.457</v>
      </c>
      <c r="K68" s="30" t="n">
        <v>212.948</v>
      </c>
    </row>
    <row collapsed="false" customFormat="false" customHeight="false" hidden="false" ht="12.75" outlineLevel="0" r="69">
      <c r="A69" s="45" t="s">
        <v>70</v>
      </c>
      <c r="B69" s="46" t="n">
        <v>259384</v>
      </c>
      <c r="C69" s="46" t="n">
        <v>2602866</v>
      </c>
      <c r="D69" s="35" t="n">
        <v>4444.5</v>
      </c>
      <c r="E69" s="35" t="n">
        <v>3936.2</v>
      </c>
      <c r="F69" s="30" t="n">
        <v>411</v>
      </c>
      <c r="G69" s="30" t="n">
        <v>6333.00729927007</v>
      </c>
      <c r="H69" s="30" t="n">
        <v>9.57712895377129</v>
      </c>
      <c r="I69" s="31" t="n">
        <v>0.00151225610538537</v>
      </c>
      <c r="J69" s="44" t="n">
        <v>-2.614</v>
      </c>
      <c r="K69" s="30" t="n">
        <v>36.24</v>
      </c>
    </row>
    <row collapsed="false" customFormat="false" customHeight="false" hidden="false" ht="12.75" outlineLevel="0" r="70">
      <c r="A70" s="45" t="s">
        <v>71</v>
      </c>
      <c r="B70" s="46" t="n">
        <v>2564036</v>
      </c>
      <c r="C70" s="46" t="n">
        <v>3084105</v>
      </c>
      <c r="D70" s="35" t="n">
        <v>77441.9</v>
      </c>
      <c r="E70" s="35" t="n">
        <v>16836.9</v>
      </c>
      <c r="F70" s="30" t="n">
        <v>386</v>
      </c>
      <c r="G70" s="30" t="n">
        <v>7989.90932642487</v>
      </c>
      <c r="H70" s="30" t="n">
        <v>43.6189119170985</v>
      </c>
      <c r="I70" s="31" t="n">
        <v>0.0054592499282612</v>
      </c>
      <c r="J70" s="44" t="n">
        <v>-22.7313</v>
      </c>
      <c r="K70" s="30" t="n">
        <v>176.357</v>
      </c>
    </row>
    <row collapsed="false" customFormat="false" customHeight="false" hidden="false" ht="12.75" outlineLevel="0" r="71">
      <c r="A71" s="45" t="s">
        <v>72</v>
      </c>
      <c r="B71" s="46" t="n">
        <v>504355</v>
      </c>
      <c r="C71" s="46" t="n">
        <v>947441</v>
      </c>
      <c r="D71" s="35" t="n">
        <v>0</v>
      </c>
      <c r="E71" s="35" t="n">
        <v>16189.5</v>
      </c>
      <c r="F71" s="30" t="n">
        <v>159</v>
      </c>
      <c r="G71" s="30" t="n">
        <v>5958.74842767296</v>
      </c>
      <c r="H71" s="30" t="n">
        <v>101.820754716981</v>
      </c>
      <c r="I71" s="31" t="n">
        <v>0.0170876075660648</v>
      </c>
      <c r="J71" s="44" t="n">
        <v>0</v>
      </c>
      <c r="K71" s="30" t="n">
        <v>61.471</v>
      </c>
    </row>
    <row collapsed="false" customFormat="false" customHeight="false" hidden="false" ht="12.75" outlineLevel="0" r="72">
      <c r="A72" s="45" t="s">
        <v>307</v>
      </c>
      <c r="B72" s="46" t="n">
        <v>349274</v>
      </c>
      <c r="C72" s="46" t="n">
        <v>1074868</v>
      </c>
      <c r="D72" s="35" t="n">
        <v>1003.4</v>
      </c>
      <c r="E72" s="35" t="n">
        <v>24349.7</v>
      </c>
      <c r="F72" s="30" t="n">
        <v>153</v>
      </c>
      <c r="G72" s="30" t="n">
        <v>7025.28104575163</v>
      </c>
      <c r="H72" s="30" t="n">
        <v>159.148366013072</v>
      </c>
      <c r="I72" s="31" t="n">
        <v>0.0226536653803072</v>
      </c>
      <c r="J72" s="44" t="n">
        <v>0</v>
      </c>
      <c r="K72" s="30" t="n">
        <v>65.536</v>
      </c>
    </row>
    <row collapsed="false" customFormat="false" customHeight="false" hidden="false" ht="12.75" outlineLevel="0" r="73">
      <c r="A73" s="45" t="s">
        <v>308</v>
      </c>
      <c r="B73" s="46" t="n">
        <v>809939</v>
      </c>
      <c r="C73" s="46" t="n">
        <v>3462240</v>
      </c>
      <c r="D73" s="35" t="n">
        <v>13036.5</v>
      </c>
      <c r="E73" s="35" t="n">
        <v>62466.3</v>
      </c>
      <c r="F73" s="30" t="n">
        <v>479</v>
      </c>
      <c r="G73" s="30" t="n">
        <v>7228.05845511482</v>
      </c>
      <c r="H73" s="30" t="n">
        <v>130.409812108559</v>
      </c>
      <c r="I73" s="31" t="n">
        <v>0.0180421634548731</v>
      </c>
      <c r="J73" s="44" t="n">
        <v>-9.7815</v>
      </c>
      <c r="K73" s="30" t="n">
        <v>46.2041</v>
      </c>
    </row>
    <row collapsed="false" customFormat="false" customHeight="false" hidden="false" ht="12.75" outlineLevel="0" r="74">
      <c r="A74" s="45" t="s">
        <v>309</v>
      </c>
      <c r="B74" s="46" t="n">
        <v>3506321</v>
      </c>
      <c r="C74" s="46" t="n">
        <v>5803266</v>
      </c>
      <c r="D74" s="35" t="n">
        <v>41358.2</v>
      </c>
      <c r="E74" s="35" t="n">
        <v>49247.7</v>
      </c>
      <c r="F74" s="30" t="n">
        <v>967</v>
      </c>
      <c r="G74" s="30" t="n">
        <v>6001.30920372285</v>
      </c>
      <c r="H74" s="30" t="n">
        <v>50.9283350568769</v>
      </c>
      <c r="I74" s="31" t="n">
        <v>0.00848620414780229</v>
      </c>
      <c r="J74" s="44" t="n">
        <v>-0.9559</v>
      </c>
      <c r="K74" s="30" t="n">
        <v>47.267</v>
      </c>
    </row>
    <row collapsed="false" customFormat="false" customHeight="false" hidden="false" ht="12.75" outlineLevel="0" r="75">
      <c r="A75" s="45" t="s">
        <v>310</v>
      </c>
      <c r="B75" s="46" t="n">
        <v>176362</v>
      </c>
      <c r="C75" s="46" t="n">
        <v>663432</v>
      </c>
      <c r="D75" s="35" t="n">
        <v>2759.7</v>
      </c>
      <c r="E75" s="35" t="n">
        <v>35013.7</v>
      </c>
      <c r="F75" s="30" t="n">
        <v>105</v>
      </c>
      <c r="G75" s="30" t="n">
        <v>6318.4</v>
      </c>
      <c r="H75" s="30" t="n">
        <v>333.46380952381</v>
      </c>
      <c r="I75" s="31" t="n">
        <v>0.0527766221707726</v>
      </c>
      <c r="J75" s="44" t="n">
        <v>-2.2725</v>
      </c>
      <c r="K75" s="30" t="n">
        <v>114.093</v>
      </c>
    </row>
    <row collapsed="false" customFormat="false" customHeight="false" hidden="false" ht="12.75" outlineLevel="0" r="76">
      <c r="A76" s="45" t="s">
        <v>311</v>
      </c>
      <c r="B76" s="46" t="n">
        <v>4048</v>
      </c>
      <c r="C76" s="46" t="n">
        <v>248364</v>
      </c>
      <c r="D76" s="35" t="n">
        <v>0</v>
      </c>
      <c r="E76" s="35" t="n">
        <v>2700.7</v>
      </c>
      <c r="F76" s="30" t="n">
        <v>50</v>
      </c>
      <c r="G76" s="30" t="n">
        <v>4967.28</v>
      </c>
      <c r="H76" s="30" t="n">
        <v>54.014</v>
      </c>
      <c r="I76" s="31" t="n">
        <v>0.0108739591889324</v>
      </c>
      <c r="J76" s="44" t="n">
        <v>0</v>
      </c>
      <c r="K76" s="30" t="n">
        <v>0.46</v>
      </c>
    </row>
    <row collapsed="false" customFormat="false" customHeight="false" hidden="false" ht="12.75" outlineLevel="0" r="77">
      <c r="A77" s="45" t="s">
        <v>312</v>
      </c>
      <c r="B77" s="46" t="n">
        <v>716204</v>
      </c>
      <c r="C77" s="46" t="n">
        <v>3745346</v>
      </c>
      <c r="D77" s="35" t="n">
        <v>17545.4</v>
      </c>
      <c r="E77" s="35" t="n">
        <v>51707</v>
      </c>
      <c r="F77" s="30" t="n">
        <v>633</v>
      </c>
      <c r="G77" s="30" t="n">
        <v>5916.81832543444</v>
      </c>
      <c r="H77" s="30" t="n">
        <v>81.6856240126382</v>
      </c>
      <c r="I77" s="31" t="n">
        <v>0.0138056670865656</v>
      </c>
      <c r="J77" s="44" t="n">
        <v>-0.848</v>
      </c>
      <c r="K77" s="30" t="n">
        <v>3.27</v>
      </c>
    </row>
    <row collapsed="false" customFormat="false" customHeight="false" hidden="false" ht="12.75" outlineLevel="0" r="78">
      <c r="A78" s="45" t="s">
        <v>313</v>
      </c>
      <c r="B78" s="46" t="n">
        <v>1048809</v>
      </c>
      <c r="C78" s="46" t="n">
        <v>2762197</v>
      </c>
      <c r="D78" s="35" t="n">
        <v>76352.3</v>
      </c>
      <c r="E78" s="35" t="n">
        <v>44263.1</v>
      </c>
      <c r="F78" s="30" t="n">
        <v>364</v>
      </c>
      <c r="G78" s="30" t="n">
        <v>7588.4532967033</v>
      </c>
      <c r="H78" s="30" t="n">
        <v>121.601923076923</v>
      </c>
      <c r="I78" s="31" t="n">
        <v>0.0160245992592129</v>
      </c>
      <c r="J78" s="44" t="n">
        <v>-57.107</v>
      </c>
      <c r="K78" s="30" t="n">
        <v>19.513</v>
      </c>
    </row>
    <row collapsed="false" customFormat="false" customHeight="false" hidden="false" ht="12.75" outlineLevel="0" r="79">
      <c r="A79" s="45" t="s">
        <v>314</v>
      </c>
      <c r="B79" s="46" t="n">
        <v>21564</v>
      </c>
      <c r="C79" s="46" t="n">
        <v>299649</v>
      </c>
      <c r="D79" s="35" t="n">
        <v>68783.7</v>
      </c>
      <c r="E79" s="35" t="n">
        <v>42402.6</v>
      </c>
      <c r="F79" s="30" t="n">
        <v>45</v>
      </c>
      <c r="G79" s="30" t="n">
        <v>6658.86666666667</v>
      </c>
      <c r="H79" s="30" t="n">
        <v>942.28</v>
      </c>
      <c r="I79" s="31" t="n">
        <v>0.141507563849704</v>
      </c>
      <c r="J79" s="44" t="n">
        <v>551.6398</v>
      </c>
      <c r="K79" s="30" t="n">
        <v>-7.894</v>
      </c>
    </row>
    <row collapsed="false" customFormat="false" customHeight="false" hidden="false" ht="12.75" outlineLevel="0" r="80">
      <c r="A80" s="45" t="s">
        <v>315</v>
      </c>
      <c r="B80" s="46" t="n">
        <v>29470</v>
      </c>
      <c r="C80" s="46" t="n">
        <v>459320</v>
      </c>
      <c r="D80" s="35" t="n">
        <v>0</v>
      </c>
      <c r="E80" s="35" t="n">
        <v>4439.9</v>
      </c>
      <c r="F80" s="30" t="n">
        <v>68</v>
      </c>
      <c r="G80" s="30" t="n">
        <v>6754.70588235294</v>
      </c>
      <c r="H80" s="30" t="n">
        <v>65.2926470588235</v>
      </c>
      <c r="I80" s="31" t="n">
        <v>0.00966624575459375</v>
      </c>
      <c r="J80" s="44" t="n">
        <v>0</v>
      </c>
      <c r="K80" s="30" t="n">
        <v>0.0713</v>
      </c>
    </row>
    <row collapsed="false" customFormat="false" customHeight="false" hidden="false" ht="12.75" outlineLevel="0" r="81">
      <c r="A81" s="45" t="s">
        <v>316</v>
      </c>
      <c r="B81" s="46" t="n">
        <v>406347</v>
      </c>
      <c r="C81" s="46" t="n">
        <v>1189789</v>
      </c>
      <c r="D81" s="35" t="n">
        <v>7372.5</v>
      </c>
      <c r="E81" s="35" t="n">
        <v>55501.6</v>
      </c>
      <c r="F81" s="30" t="n">
        <v>59</v>
      </c>
      <c r="G81" s="30" t="n">
        <v>20165.9152542373</v>
      </c>
      <c r="H81" s="30" t="n">
        <v>940.705084745763</v>
      </c>
      <c r="I81" s="31" t="n">
        <v>0.0466482712480953</v>
      </c>
      <c r="J81" s="44" t="n">
        <v>0</v>
      </c>
      <c r="K81" s="30" t="n">
        <v>-3.3811</v>
      </c>
    </row>
    <row collapsed="false" customFormat="false" customHeight="false" hidden="false" ht="12.75" outlineLevel="0" r="82">
      <c r="A82" s="45" t="s">
        <v>317</v>
      </c>
      <c r="B82" s="46" t="n">
        <v>291838</v>
      </c>
      <c r="C82" s="46" t="n">
        <v>2900888</v>
      </c>
      <c r="D82" s="35" t="n">
        <v>307.4</v>
      </c>
      <c r="E82" s="35" t="n">
        <v>260900.5</v>
      </c>
      <c r="F82" s="30" t="n">
        <v>409</v>
      </c>
      <c r="G82" s="30" t="n">
        <v>7092.63569682152</v>
      </c>
      <c r="H82" s="30" t="n">
        <v>637.898533007335</v>
      </c>
      <c r="I82" s="31" t="n">
        <v>0.0899381499733875</v>
      </c>
      <c r="J82" s="44" t="n">
        <v>0.46</v>
      </c>
      <c r="K82" s="30" t="n">
        <v>28.354</v>
      </c>
    </row>
    <row collapsed="false" customFormat="false" customHeight="false" hidden="false" ht="12.75" outlineLevel="0" r="83">
      <c r="A83" s="45" t="s">
        <v>73</v>
      </c>
      <c r="B83" s="46" t="n">
        <v>52934</v>
      </c>
      <c r="C83" s="46" t="n">
        <v>842340</v>
      </c>
      <c r="D83" s="35" t="n">
        <v>8609.3</v>
      </c>
      <c r="E83" s="35" t="n">
        <v>4728.1</v>
      </c>
      <c r="F83" s="30" t="n">
        <v>144</v>
      </c>
      <c r="G83" s="30" t="n">
        <v>5849.58333333333</v>
      </c>
      <c r="H83" s="30" t="n">
        <v>32.8340277777778</v>
      </c>
      <c r="I83" s="31" t="n">
        <v>0.00561305411116651</v>
      </c>
      <c r="J83" s="44" t="n">
        <v>-5.461</v>
      </c>
      <c r="K83" s="30" t="n">
        <v>0</v>
      </c>
    </row>
    <row collapsed="false" customFormat="false" customHeight="false" hidden="false" ht="12.75" outlineLevel="0" r="84">
      <c r="A84" s="45" t="s">
        <v>318</v>
      </c>
      <c r="B84" s="46" t="n">
        <v>654628</v>
      </c>
      <c r="C84" s="46" t="n">
        <v>2189678</v>
      </c>
      <c r="D84" s="35" t="n">
        <v>3690.1</v>
      </c>
      <c r="E84" s="35" t="n">
        <v>20947.9</v>
      </c>
      <c r="F84" s="30" t="n">
        <v>304</v>
      </c>
      <c r="G84" s="30" t="n">
        <v>7202.88815789474</v>
      </c>
      <c r="H84" s="30" t="n">
        <v>68.9075657894737</v>
      </c>
      <c r="I84" s="31" t="n">
        <v>0.00956665774602476</v>
      </c>
      <c r="J84" s="44" t="n">
        <v>-2.2002</v>
      </c>
      <c r="K84" s="30" t="n">
        <v>64.9245</v>
      </c>
    </row>
    <row collapsed="false" customFormat="false" customHeight="false" hidden="false" ht="12.75" outlineLevel="0" r="85">
      <c r="A85" s="45" t="s">
        <v>74</v>
      </c>
      <c r="B85" s="46" t="n">
        <v>2620689</v>
      </c>
      <c r="C85" s="46" t="n">
        <v>8048919</v>
      </c>
      <c r="D85" s="35" t="n">
        <v>93546.7</v>
      </c>
      <c r="E85" s="35" t="n">
        <v>202462.2</v>
      </c>
      <c r="F85" s="30" t="n">
        <v>1121</v>
      </c>
      <c r="G85" s="30" t="n">
        <v>7180.12399643176</v>
      </c>
      <c r="H85" s="30" t="n">
        <v>180.608563782337</v>
      </c>
      <c r="I85" s="31" t="n">
        <v>0.0251539616686415</v>
      </c>
      <c r="J85" s="44" t="n">
        <v>-70.4008</v>
      </c>
      <c r="K85" s="30" t="n">
        <v>415.2323</v>
      </c>
    </row>
    <row collapsed="false" customFormat="false" customHeight="false" hidden="false" ht="12.75" outlineLevel="0" r="86">
      <c r="A86" s="45" t="s">
        <v>319</v>
      </c>
      <c r="B86" s="46" t="n">
        <v>2947</v>
      </c>
      <c r="C86" s="46" t="n">
        <v>120248</v>
      </c>
      <c r="D86" s="35" t="n">
        <v>0</v>
      </c>
      <c r="E86" s="35" t="n">
        <v>9283.1</v>
      </c>
      <c r="F86" s="30" t="n">
        <v>11</v>
      </c>
      <c r="G86" s="30" t="n">
        <v>10931.6363636364</v>
      </c>
      <c r="H86" s="30" t="n">
        <v>843.918181818182</v>
      </c>
      <c r="I86" s="31" t="n">
        <v>0.0771996207837137</v>
      </c>
      <c r="J86" s="44" t="n">
        <v>0</v>
      </c>
      <c r="K86" s="30" t="n">
        <v>-2.593</v>
      </c>
    </row>
    <row collapsed="false" customFormat="false" customHeight="false" hidden="false" ht="12.75" outlineLevel="0" r="87">
      <c r="A87" s="45" t="s">
        <v>320</v>
      </c>
      <c r="B87" s="46" t="n">
        <v>108641</v>
      </c>
      <c r="C87" s="46" t="n">
        <v>411658</v>
      </c>
      <c r="D87" s="35" t="n">
        <v>998.2</v>
      </c>
      <c r="E87" s="35" t="n">
        <v>8672</v>
      </c>
      <c r="F87" s="30" t="n">
        <v>58</v>
      </c>
      <c r="G87" s="30" t="n">
        <v>7097.55172413793</v>
      </c>
      <c r="H87" s="30" t="n">
        <v>149.51724137931</v>
      </c>
      <c r="I87" s="31" t="n">
        <v>0.0210660305399142</v>
      </c>
      <c r="J87" s="44" t="n">
        <v>0</v>
      </c>
      <c r="K87" s="30" t="n">
        <v>0.46</v>
      </c>
    </row>
    <row collapsed="false" customFormat="false" customHeight="false" hidden="false" ht="12.75" outlineLevel="0" r="88">
      <c r="A88" s="45" t="s">
        <v>321</v>
      </c>
      <c r="B88" s="46" t="n">
        <v>46027</v>
      </c>
      <c r="C88" s="46" t="n">
        <v>674493</v>
      </c>
      <c r="D88" s="35" t="n">
        <v>0</v>
      </c>
      <c r="E88" s="35" t="n">
        <v>8090.8</v>
      </c>
      <c r="F88" s="30" t="n">
        <v>82</v>
      </c>
      <c r="G88" s="30" t="n">
        <v>8225.5243902439</v>
      </c>
      <c r="H88" s="30" t="n">
        <v>98.6682926829268</v>
      </c>
      <c r="I88" s="31" t="n">
        <v>0.0119953802337459</v>
      </c>
      <c r="J88" s="44" t="n">
        <v>0</v>
      </c>
      <c r="K88" s="30" t="n">
        <v>-0.016</v>
      </c>
    </row>
    <row collapsed="false" customFormat="false" customHeight="false" hidden="false" ht="12.75" outlineLevel="0" r="89">
      <c r="A89" s="45" t="s">
        <v>322</v>
      </c>
      <c r="B89" s="46" t="n">
        <v>225494</v>
      </c>
      <c r="C89" s="46" t="n">
        <v>1380548</v>
      </c>
      <c r="D89" s="35" t="n">
        <v>0</v>
      </c>
      <c r="E89" s="35" t="n">
        <v>14135.9</v>
      </c>
      <c r="F89" s="30" t="n">
        <v>220</v>
      </c>
      <c r="G89" s="30" t="n">
        <v>6275.21818181818</v>
      </c>
      <c r="H89" s="30" t="n">
        <v>64.2540909090909</v>
      </c>
      <c r="I89" s="31" t="n">
        <v>0.0102393397404509</v>
      </c>
      <c r="J89" s="44" t="n">
        <v>0</v>
      </c>
      <c r="K89" s="30" t="n">
        <v>174.9015</v>
      </c>
    </row>
    <row collapsed="false" customFormat="false" customHeight="false" hidden="false" ht="12.75" outlineLevel="0" r="90">
      <c r="A90" s="45" t="s">
        <v>75</v>
      </c>
      <c r="B90" s="46" t="n">
        <v>662872</v>
      </c>
      <c r="C90" s="46" t="n">
        <v>4016738</v>
      </c>
      <c r="D90" s="35" t="n">
        <v>0</v>
      </c>
      <c r="E90" s="35" t="n">
        <v>33160.9</v>
      </c>
      <c r="F90" s="30" t="n">
        <v>658</v>
      </c>
      <c r="G90" s="30" t="n">
        <v>6104.46504559271</v>
      </c>
      <c r="H90" s="30" t="n">
        <v>50.3965045592705</v>
      </c>
      <c r="I90" s="31" t="n">
        <v>0.00825567911076102</v>
      </c>
      <c r="J90" s="44" t="n">
        <v>0</v>
      </c>
      <c r="K90" s="30" t="n">
        <v>86.8036</v>
      </c>
    </row>
    <row collapsed="false" customFormat="false" customHeight="false" hidden="false" ht="12.75" outlineLevel="0" r="91">
      <c r="A91" s="45" t="s">
        <v>76</v>
      </c>
      <c r="B91" s="46" t="n">
        <v>8338</v>
      </c>
      <c r="C91" s="46" t="n">
        <v>344108</v>
      </c>
      <c r="D91" s="35" t="n">
        <v>0</v>
      </c>
      <c r="E91" s="35" t="n">
        <v>1737</v>
      </c>
      <c r="F91" s="30" t="n">
        <v>62</v>
      </c>
      <c r="G91" s="30" t="n">
        <v>5550.12903225807</v>
      </c>
      <c r="H91" s="30" t="n">
        <v>28.0161290322581</v>
      </c>
      <c r="I91" s="31" t="n">
        <v>0.00504783381961477</v>
      </c>
      <c r="J91" s="44" t="n">
        <v>0</v>
      </c>
      <c r="K91" s="30" t="n">
        <v>-0.33</v>
      </c>
    </row>
    <row collapsed="false" customFormat="false" customHeight="false" hidden="false" ht="12.75" outlineLevel="0" r="92">
      <c r="A92" s="45" t="s">
        <v>323</v>
      </c>
      <c r="B92" s="46" t="n">
        <v>57141</v>
      </c>
      <c r="C92" s="46" t="n">
        <v>439378</v>
      </c>
      <c r="D92" s="35" t="n">
        <v>0</v>
      </c>
      <c r="E92" s="35" t="n">
        <v>2424.3</v>
      </c>
      <c r="F92" s="30" t="n">
        <v>69</v>
      </c>
      <c r="G92" s="30" t="n">
        <v>6367.79710144928</v>
      </c>
      <c r="H92" s="30" t="n">
        <v>35.1347826086957</v>
      </c>
      <c r="I92" s="31" t="n">
        <v>0.00551757256849455</v>
      </c>
      <c r="J92" s="44" t="n">
        <v>0</v>
      </c>
      <c r="K92" s="30" t="n">
        <v>0.92</v>
      </c>
    </row>
    <row collapsed="false" customFormat="false" customHeight="false" hidden="false" ht="12.75" outlineLevel="0" r="93">
      <c r="A93" s="45" t="s">
        <v>77</v>
      </c>
      <c r="B93" s="46" t="n">
        <v>12860599</v>
      </c>
      <c r="C93" s="46" t="n">
        <v>13593289</v>
      </c>
      <c r="D93" s="35" t="n">
        <v>366242.9</v>
      </c>
      <c r="E93" s="35" t="n">
        <v>716549.3</v>
      </c>
      <c r="F93" s="30" t="n">
        <v>1429</v>
      </c>
      <c r="G93" s="30" t="n">
        <v>9512.44856543037</v>
      </c>
      <c r="H93" s="30" t="n">
        <v>501.434079776067</v>
      </c>
      <c r="I93" s="31" t="n">
        <v>0.0527134602964742</v>
      </c>
      <c r="J93" s="44" t="n">
        <v>-49.8356</v>
      </c>
      <c r="K93" s="30" t="n">
        <v>186.786</v>
      </c>
    </row>
    <row collapsed="false" customFormat="false" customHeight="false" hidden="false" ht="12.75" outlineLevel="0" r="94">
      <c r="A94" s="45" t="s">
        <v>79</v>
      </c>
      <c r="B94" s="46" t="n">
        <v>44050319</v>
      </c>
      <c r="C94" s="46" t="n">
        <v>24540593</v>
      </c>
      <c r="D94" s="35" t="n">
        <v>2004783.4</v>
      </c>
      <c r="E94" s="35" t="n">
        <v>858880.4</v>
      </c>
      <c r="F94" s="30" t="n">
        <v>3281</v>
      </c>
      <c r="G94" s="30" t="n">
        <v>7479.60774154221</v>
      </c>
      <c r="H94" s="30" t="n">
        <v>261.773971350198</v>
      </c>
      <c r="I94" s="31" t="n">
        <v>0.034998355581709</v>
      </c>
      <c r="J94" s="44" t="n">
        <v>-1347.4084</v>
      </c>
      <c r="K94" s="30" t="n">
        <v>41.9185</v>
      </c>
    </row>
    <row collapsed="false" customFormat="false" customHeight="false" hidden="false" ht="12.75" outlineLevel="0" r="95">
      <c r="A95" s="45" t="s">
        <v>80</v>
      </c>
      <c r="B95" s="46" t="n">
        <v>25667696</v>
      </c>
      <c r="C95" s="46" t="n">
        <v>32019834</v>
      </c>
      <c r="D95" s="35" t="n">
        <v>291125.1</v>
      </c>
      <c r="E95" s="35" t="n">
        <v>2221687.3</v>
      </c>
      <c r="F95" s="30" t="n">
        <v>4746</v>
      </c>
      <c r="G95" s="30" t="n">
        <v>6746.69911504425</v>
      </c>
      <c r="H95" s="30" t="n">
        <v>468.11784660767</v>
      </c>
      <c r="I95" s="31" t="n">
        <v>0.0693847226066194</v>
      </c>
      <c r="J95" s="44" t="n">
        <v>457.0099</v>
      </c>
      <c r="K95" s="30" t="n">
        <v>132.1415</v>
      </c>
    </row>
    <row collapsed="false" customFormat="false" customHeight="false" hidden="false" ht="12.75" outlineLevel="0" r="96">
      <c r="A96" s="45" t="s">
        <v>324</v>
      </c>
      <c r="B96" s="46" t="n">
        <v>1112</v>
      </c>
      <c r="C96" s="46" t="n">
        <v>11410</v>
      </c>
      <c r="D96" s="35" t="n">
        <v>0</v>
      </c>
      <c r="E96" s="35" t="n">
        <v>0</v>
      </c>
      <c r="F96" s="30" t="n">
        <v>4</v>
      </c>
      <c r="G96" s="30" t="n">
        <v>2852.5</v>
      </c>
      <c r="H96" s="30" t="n">
        <v>0</v>
      </c>
      <c r="I96" s="31" t="n">
        <v>0</v>
      </c>
      <c r="J96" s="44" t="n">
        <v>0</v>
      </c>
      <c r="K96" s="30" t="n">
        <v>0</v>
      </c>
    </row>
    <row collapsed="false" customFormat="false" customHeight="false" hidden="false" ht="12.75" outlineLevel="0" r="97">
      <c r="A97" s="45" t="s">
        <v>81</v>
      </c>
      <c r="B97" s="46" t="n">
        <v>8552794</v>
      </c>
      <c r="C97" s="46" t="n">
        <v>12021419</v>
      </c>
      <c r="D97" s="35" t="n">
        <v>48364.6</v>
      </c>
      <c r="E97" s="35" t="n">
        <v>266918.2</v>
      </c>
      <c r="F97" s="30" t="n">
        <v>1413</v>
      </c>
      <c r="G97" s="30" t="n">
        <v>8507.72753007785</v>
      </c>
      <c r="H97" s="30" t="n">
        <v>188.901769285209</v>
      </c>
      <c r="I97" s="31" t="n">
        <v>0.0222035518435885</v>
      </c>
      <c r="J97" s="44" t="n">
        <v>11.3382</v>
      </c>
      <c r="K97" s="30" t="n">
        <v>93.348</v>
      </c>
    </row>
    <row collapsed="false" customFormat="false" customHeight="false" hidden="false" ht="12.75" outlineLevel="0" r="98">
      <c r="A98" s="45" t="s">
        <v>82</v>
      </c>
      <c r="B98" s="46" t="n">
        <v>5111024</v>
      </c>
      <c r="C98" s="46" t="n">
        <v>13818109</v>
      </c>
      <c r="D98" s="35" t="n">
        <v>105386.7</v>
      </c>
      <c r="E98" s="35" t="n">
        <v>298124.8</v>
      </c>
      <c r="F98" s="30" t="n">
        <v>1760</v>
      </c>
      <c r="G98" s="30" t="n">
        <v>7851.19829545455</v>
      </c>
      <c r="H98" s="30" t="n">
        <v>169.389090909091</v>
      </c>
      <c r="I98" s="31" t="n">
        <v>0.0215749347468601</v>
      </c>
      <c r="J98" s="44" t="n">
        <v>2.3</v>
      </c>
      <c r="K98" s="30" t="n">
        <v>249.377</v>
      </c>
    </row>
    <row collapsed="false" customFormat="false" customHeight="false" hidden="false" ht="12.75" outlineLevel="0" r="99">
      <c r="A99" s="45" t="s">
        <v>83</v>
      </c>
      <c r="B99" s="46" t="n">
        <v>2342599</v>
      </c>
      <c r="C99" s="46" t="n">
        <v>6020510</v>
      </c>
      <c r="D99" s="35" t="n">
        <v>278930.2</v>
      </c>
      <c r="E99" s="35" t="n">
        <v>163754.8</v>
      </c>
      <c r="F99" s="30" t="n">
        <v>750</v>
      </c>
      <c r="G99" s="30" t="n">
        <v>8027.34666666667</v>
      </c>
      <c r="H99" s="30" t="n">
        <v>218.339733333333</v>
      </c>
      <c r="I99" s="31" t="n">
        <v>0.0271994897442243</v>
      </c>
      <c r="J99" s="44" t="n">
        <v>466.8095</v>
      </c>
      <c r="K99" s="30" t="n">
        <v>244.27</v>
      </c>
    </row>
    <row collapsed="false" customFormat="false" customHeight="false" hidden="false" ht="12.75" outlineLevel="0" r="100">
      <c r="A100" s="45" t="s">
        <v>84</v>
      </c>
      <c r="B100" s="46" t="n">
        <v>6152387</v>
      </c>
      <c r="C100" s="46" t="n">
        <v>3572447</v>
      </c>
      <c r="D100" s="35" t="n">
        <v>42293.8</v>
      </c>
      <c r="E100" s="35" t="n">
        <v>73319.5</v>
      </c>
      <c r="F100" s="30" t="n">
        <v>570</v>
      </c>
      <c r="G100" s="30" t="n">
        <v>6267.45087719298</v>
      </c>
      <c r="H100" s="30" t="n">
        <v>128.630701754386</v>
      </c>
      <c r="I100" s="31" t="n">
        <v>0.0205236074880887</v>
      </c>
      <c r="J100" s="44" t="n">
        <v>-25.587</v>
      </c>
      <c r="K100" s="30" t="n">
        <v>32.57</v>
      </c>
    </row>
    <row collapsed="false" customFormat="false" customHeight="false" hidden="false" ht="12.75" outlineLevel="0" r="101">
      <c r="A101" s="45" t="s">
        <v>85</v>
      </c>
      <c r="B101" s="46" t="n">
        <v>16314</v>
      </c>
      <c r="C101" s="46" t="n">
        <v>197059</v>
      </c>
      <c r="D101" s="35" t="n">
        <v>5260.5</v>
      </c>
      <c r="E101" s="35" t="n">
        <v>7469.2</v>
      </c>
      <c r="F101" s="30" t="n">
        <v>38</v>
      </c>
      <c r="G101" s="30" t="n">
        <v>5185.76315789474</v>
      </c>
      <c r="H101" s="30" t="n">
        <v>196.557894736842</v>
      </c>
      <c r="I101" s="31" t="n">
        <v>0.0379033690417591</v>
      </c>
      <c r="J101" s="44" t="n">
        <v>-4.53</v>
      </c>
      <c r="K101" s="30" t="n">
        <v>101.0935</v>
      </c>
    </row>
    <row collapsed="false" customFormat="false" customHeight="false" hidden="false" ht="12.75" outlineLevel="0" r="102">
      <c r="A102" s="45" t="s">
        <v>86</v>
      </c>
      <c r="B102" s="46" t="n">
        <v>23568</v>
      </c>
      <c r="C102" s="46" t="n">
        <v>77265</v>
      </c>
      <c r="D102" s="35" t="n">
        <v>0</v>
      </c>
      <c r="E102" s="35" t="n">
        <v>0</v>
      </c>
      <c r="F102" s="30" t="n">
        <v>20</v>
      </c>
      <c r="G102" s="30" t="n">
        <v>3863.25</v>
      </c>
      <c r="H102" s="30" t="n">
        <v>0</v>
      </c>
      <c r="I102" s="31" t="n">
        <v>0</v>
      </c>
      <c r="J102" s="44" t="n">
        <v>0</v>
      </c>
      <c r="K102" s="30" t="n">
        <v>0</v>
      </c>
    </row>
    <row collapsed="false" customFormat="false" customHeight="false" hidden="false" ht="12.75" outlineLevel="0" r="103">
      <c r="A103" s="45" t="s">
        <v>87</v>
      </c>
      <c r="B103" s="46" t="n">
        <v>7524806</v>
      </c>
      <c r="C103" s="46" t="n">
        <v>11012794</v>
      </c>
      <c r="D103" s="35" t="n">
        <v>220179.9</v>
      </c>
      <c r="E103" s="35" t="n">
        <v>595228.9</v>
      </c>
      <c r="F103" s="30" t="n">
        <v>1391</v>
      </c>
      <c r="G103" s="30" t="n">
        <v>7917.17757009346</v>
      </c>
      <c r="H103" s="30" t="n">
        <v>427.914378145219</v>
      </c>
      <c r="I103" s="31" t="n">
        <v>0.05404885445056</v>
      </c>
      <c r="J103" s="44" t="n">
        <v>-75.979</v>
      </c>
      <c r="K103" s="30" t="n">
        <v>84.72</v>
      </c>
    </row>
    <row collapsed="false" customFormat="false" customHeight="false" hidden="false" ht="12.75" outlineLevel="0" r="104">
      <c r="A104" s="45" t="s">
        <v>88</v>
      </c>
      <c r="B104" s="46" t="n">
        <v>581734</v>
      </c>
      <c r="C104" s="46" t="n">
        <v>4278540</v>
      </c>
      <c r="D104" s="35" t="n">
        <v>585.6</v>
      </c>
      <c r="E104" s="35" t="n">
        <v>7819.3</v>
      </c>
      <c r="F104" s="30" t="n">
        <v>560</v>
      </c>
      <c r="G104" s="30" t="n">
        <v>7640.25</v>
      </c>
      <c r="H104" s="30" t="n">
        <v>13.9630357142857</v>
      </c>
      <c r="I104" s="31" t="n">
        <v>0.00182756267324835</v>
      </c>
      <c r="J104" s="44" t="n">
        <v>-0.4125</v>
      </c>
      <c r="K104" s="30" t="n">
        <v>70.114</v>
      </c>
    </row>
    <row collapsed="false" customFormat="false" customHeight="false" hidden="false" ht="12.75" outlineLevel="0" r="105">
      <c r="A105" s="45" t="s">
        <v>325</v>
      </c>
      <c r="B105" s="46" t="n">
        <v>44032225</v>
      </c>
      <c r="C105" s="46" t="n">
        <v>1341671</v>
      </c>
      <c r="D105" s="35" t="n">
        <v>0</v>
      </c>
      <c r="E105" s="35" t="n">
        <v>32671.8</v>
      </c>
      <c r="F105" s="30" t="n">
        <v>178</v>
      </c>
      <c r="G105" s="30" t="n">
        <v>7537.47752808989</v>
      </c>
      <c r="H105" s="30" t="n">
        <v>183.549438202247</v>
      </c>
      <c r="I105" s="31" t="n">
        <v>0.0243515735228681</v>
      </c>
      <c r="J105" s="44" t="n">
        <v>0</v>
      </c>
      <c r="K105" s="30" t="n">
        <v>-3.663</v>
      </c>
    </row>
    <row collapsed="false" customFormat="false" customHeight="false" hidden="false" ht="12.75" outlineLevel="0" r="106">
      <c r="A106" s="45" t="s">
        <v>89</v>
      </c>
      <c r="B106" s="46" t="n">
        <v>2225680</v>
      </c>
      <c r="C106" s="46" t="n">
        <v>4091487</v>
      </c>
      <c r="D106" s="35" t="n">
        <v>65610.5</v>
      </c>
      <c r="E106" s="35" t="n">
        <v>179750</v>
      </c>
      <c r="F106" s="30" t="n">
        <v>763</v>
      </c>
      <c r="G106" s="30" t="n">
        <v>5362.36828309305</v>
      </c>
      <c r="H106" s="30" t="n">
        <v>235.583224115334</v>
      </c>
      <c r="I106" s="31" t="n">
        <v>0.043932682665251</v>
      </c>
      <c r="J106" s="44" t="n">
        <v>29.815</v>
      </c>
      <c r="K106" s="30" t="n">
        <v>126.33</v>
      </c>
    </row>
    <row collapsed="false" customFormat="false" customHeight="false" hidden="false" ht="12.75" outlineLevel="0" r="107">
      <c r="A107" s="45" t="s">
        <v>90</v>
      </c>
      <c r="B107" s="46" t="n">
        <v>28554752</v>
      </c>
      <c r="C107" s="46" t="n">
        <v>14226606</v>
      </c>
      <c r="D107" s="35" t="n">
        <v>417817.4</v>
      </c>
      <c r="E107" s="35" t="n">
        <v>145115.8</v>
      </c>
      <c r="F107" s="30" t="n">
        <v>1730</v>
      </c>
      <c r="G107" s="30" t="n">
        <v>8223.47167630058</v>
      </c>
      <c r="H107" s="30" t="n">
        <v>83.8819653179191</v>
      </c>
      <c r="I107" s="31" t="n">
        <v>0.0102003106011371</v>
      </c>
      <c r="J107" s="44" t="n">
        <v>27.2515</v>
      </c>
      <c r="K107" s="30" t="n">
        <v>214.278</v>
      </c>
    </row>
    <row collapsed="false" customFormat="false" customHeight="false" hidden="false" ht="12.75" outlineLevel="0" r="108">
      <c r="A108" s="45" t="s">
        <v>326</v>
      </c>
      <c r="B108" s="46" t="n">
        <v>225402</v>
      </c>
      <c r="C108" s="46" t="n">
        <v>972994</v>
      </c>
      <c r="D108" s="35" t="n">
        <v>34233.4</v>
      </c>
      <c r="E108" s="35" t="n">
        <v>2134.8</v>
      </c>
      <c r="F108" s="30" t="n">
        <v>154</v>
      </c>
      <c r="G108" s="30" t="n">
        <v>6318.14285714286</v>
      </c>
      <c r="H108" s="30" t="n">
        <v>13.8623376623377</v>
      </c>
      <c r="I108" s="31" t="n">
        <v>0.00219405258408582</v>
      </c>
      <c r="J108" s="44" t="n">
        <v>0</v>
      </c>
      <c r="K108" s="30" t="n">
        <v>0.46</v>
      </c>
    </row>
    <row collapsed="false" customFormat="false" customHeight="false" hidden="false" ht="12.75" outlineLevel="0" r="109">
      <c r="A109" s="45" t="s">
        <v>91</v>
      </c>
      <c r="B109" s="46" t="n">
        <v>1224696</v>
      </c>
      <c r="C109" s="46" t="n">
        <v>3112708</v>
      </c>
      <c r="D109" s="35" t="n">
        <v>10416.8</v>
      </c>
      <c r="E109" s="35" t="n">
        <v>44863.2</v>
      </c>
      <c r="F109" s="30" t="n">
        <v>712</v>
      </c>
      <c r="G109" s="30" t="n">
        <v>4371.7808988764</v>
      </c>
      <c r="H109" s="30" t="n">
        <v>63.0101123595506</v>
      </c>
      <c r="I109" s="31" t="n">
        <v>0.0144129163416549</v>
      </c>
      <c r="J109" s="44" t="n">
        <v>-2.357</v>
      </c>
      <c r="K109" s="30" t="n">
        <v>88.966</v>
      </c>
    </row>
    <row collapsed="false" customFormat="false" customHeight="false" hidden="false" ht="12.75" outlineLevel="0" r="110">
      <c r="A110" s="45" t="s">
        <v>92</v>
      </c>
      <c r="B110" s="46" t="n">
        <v>91490</v>
      </c>
      <c r="C110" s="46" t="n">
        <v>221410</v>
      </c>
      <c r="D110" s="35" t="n">
        <v>0</v>
      </c>
      <c r="E110" s="35" t="n">
        <v>2098.6</v>
      </c>
      <c r="F110" s="30" t="n">
        <v>47</v>
      </c>
      <c r="G110" s="30" t="n">
        <v>4710.85106382979</v>
      </c>
      <c r="H110" s="30" t="n">
        <v>44.6510638297872</v>
      </c>
      <c r="I110" s="31" t="n">
        <v>0.0094783433449257</v>
      </c>
      <c r="J110" s="44" t="n">
        <v>0</v>
      </c>
      <c r="K110" s="30" t="n">
        <v>0.46</v>
      </c>
    </row>
    <row collapsed="false" customFormat="false" customHeight="false" hidden="false" ht="12.75" outlineLevel="0" r="111">
      <c r="A111" s="45" t="s">
        <v>93</v>
      </c>
      <c r="B111" s="46" t="n">
        <v>1401827</v>
      </c>
      <c r="C111" s="46" t="n">
        <v>3028926</v>
      </c>
      <c r="D111" s="35" t="n">
        <v>18070</v>
      </c>
      <c r="E111" s="35" t="n">
        <v>13820.6</v>
      </c>
      <c r="F111" s="30" t="n">
        <v>459</v>
      </c>
      <c r="G111" s="30" t="n">
        <v>6598.96732026144</v>
      </c>
      <c r="H111" s="30" t="n">
        <v>30.1102396514161</v>
      </c>
      <c r="I111" s="31" t="n">
        <v>0.00456287146004888</v>
      </c>
      <c r="J111" s="44" t="n">
        <v>97.8217</v>
      </c>
      <c r="K111" s="30" t="n">
        <v>10.779</v>
      </c>
    </row>
    <row collapsed="false" customFormat="false" customHeight="false" hidden="false" ht="12.75" outlineLevel="0" r="112">
      <c r="A112" s="45" t="s">
        <v>94</v>
      </c>
      <c r="B112" s="46" t="n">
        <v>11753</v>
      </c>
      <c r="C112" s="46" t="n">
        <v>250670</v>
      </c>
      <c r="D112" s="35" t="n">
        <v>0</v>
      </c>
      <c r="E112" s="35" t="n">
        <v>491.2</v>
      </c>
      <c r="F112" s="30" t="n">
        <v>50</v>
      </c>
      <c r="G112" s="30" t="n">
        <v>5013.4</v>
      </c>
      <c r="H112" s="30" t="n">
        <v>9.824</v>
      </c>
      <c r="I112" s="31" t="n">
        <v>0.0019595484102605</v>
      </c>
      <c r="J112" s="44" t="n">
        <v>0</v>
      </c>
      <c r="K112" s="30" t="n">
        <v>0.46</v>
      </c>
    </row>
    <row collapsed="false" customFormat="false" customHeight="false" hidden="false" ht="12.75" outlineLevel="0" r="113">
      <c r="A113" s="45" t="s">
        <v>95</v>
      </c>
      <c r="B113" s="46" t="n">
        <v>3945966</v>
      </c>
      <c r="C113" s="46" t="n">
        <v>7626446</v>
      </c>
      <c r="D113" s="35" t="n">
        <v>121162.8</v>
      </c>
      <c r="E113" s="35" t="n">
        <v>123179.9</v>
      </c>
      <c r="F113" s="30" t="n">
        <v>1113</v>
      </c>
      <c r="G113" s="30" t="n">
        <v>6852.15274034142</v>
      </c>
      <c r="H113" s="30" t="n">
        <v>110.67376460018</v>
      </c>
      <c r="I113" s="31" t="n">
        <v>0.0161516779899838</v>
      </c>
      <c r="J113" s="44" t="n">
        <v>310.49</v>
      </c>
      <c r="K113" s="30" t="n">
        <v>-1036.965</v>
      </c>
    </row>
    <row collapsed="false" customFormat="false" customHeight="false" hidden="false" ht="12.75" outlineLevel="0" r="114">
      <c r="A114" s="45" t="s">
        <v>327</v>
      </c>
      <c r="B114" s="46" t="n">
        <v>301492</v>
      </c>
      <c r="C114" s="46" t="n">
        <v>3002974</v>
      </c>
      <c r="D114" s="35" t="n">
        <v>1557</v>
      </c>
      <c r="E114" s="35" t="n">
        <v>64275.5</v>
      </c>
      <c r="F114" s="30" t="n">
        <v>401</v>
      </c>
      <c r="G114" s="30" t="n">
        <v>7488.71321695761</v>
      </c>
      <c r="H114" s="30" t="n">
        <v>160.288029925187</v>
      </c>
      <c r="I114" s="31" t="n">
        <v>0.0214039482193319</v>
      </c>
      <c r="J114" s="44" t="n">
        <v>-1.0875</v>
      </c>
      <c r="K114" s="30" t="n">
        <v>13.362</v>
      </c>
    </row>
    <row collapsed="false" customFormat="false" customHeight="false" hidden="false" ht="12.75" outlineLevel="0" r="115">
      <c r="A115" s="45" t="s">
        <v>96</v>
      </c>
      <c r="B115" s="46" t="n">
        <v>121646</v>
      </c>
      <c r="C115" s="46" t="n">
        <v>1126768</v>
      </c>
      <c r="D115" s="35" t="n">
        <v>8417.1</v>
      </c>
      <c r="E115" s="35" t="n">
        <v>12859</v>
      </c>
      <c r="F115" s="30" t="n">
        <v>210</v>
      </c>
      <c r="G115" s="30" t="n">
        <v>5365.56190476191</v>
      </c>
      <c r="H115" s="30" t="n">
        <v>61.2333333333333</v>
      </c>
      <c r="I115" s="31" t="n">
        <v>0.0114122871789046</v>
      </c>
      <c r="J115" s="44" t="n">
        <v>-6.755</v>
      </c>
      <c r="K115" s="30" t="n">
        <v>14.068</v>
      </c>
    </row>
    <row collapsed="false" customFormat="false" customHeight="false" hidden="false" ht="12.75" outlineLevel="0" r="116">
      <c r="A116" s="45" t="s">
        <v>97</v>
      </c>
      <c r="B116" s="46" t="n">
        <v>1639951</v>
      </c>
      <c r="C116" s="46" t="n">
        <v>2233951</v>
      </c>
      <c r="D116" s="35" t="n">
        <v>4491.5</v>
      </c>
      <c r="E116" s="35" t="n">
        <v>68499.2</v>
      </c>
      <c r="F116" s="30" t="n">
        <v>342</v>
      </c>
      <c r="G116" s="30" t="n">
        <v>6532.02046783626</v>
      </c>
      <c r="H116" s="30" t="n">
        <v>200.290058479532</v>
      </c>
      <c r="I116" s="31" t="n">
        <v>0.0306628032575468</v>
      </c>
      <c r="J116" s="44" t="n">
        <v>-1.978</v>
      </c>
      <c r="K116" s="30" t="n">
        <v>44.734</v>
      </c>
    </row>
    <row collapsed="false" customFormat="false" customHeight="false" hidden="false" ht="12.75" outlineLevel="0" r="117">
      <c r="A117" s="45" t="s">
        <v>328</v>
      </c>
      <c r="B117" s="46" t="n">
        <v>207225</v>
      </c>
      <c r="C117" s="46" t="n">
        <v>936687</v>
      </c>
      <c r="D117" s="35" t="n">
        <v>307.4</v>
      </c>
      <c r="E117" s="35" t="n">
        <v>13250.3</v>
      </c>
      <c r="F117" s="30" t="n">
        <v>152</v>
      </c>
      <c r="G117" s="30" t="n">
        <v>6162.41447368421</v>
      </c>
      <c r="H117" s="30" t="n">
        <v>87.1730263157895</v>
      </c>
      <c r="I117" s="31" t="n">
        <v>0.0141459206757433</v>
      </c>
      <c r="J117" s="44" t="n">
        <v>0.46</v>
      </c>
      <c r="K117" s="30" t="n">
        <v>94.26</v>
      </c>
    </row>
    <row collapsed="false" customFormat="false" customHeight="false" hidden="false" ht="12.75" outlineLevel="0" r="118">
      <c r="A118" s="45" t="s">
        <v>98</v>
      </c>
      <c r="B118" s="46" t="n">
        <v>555405</v>
      </c>
      <c r="C118" s="46" t="n">
        <v>3419578</v>
      </c>
      <c r="D118" s="35" t="n">
        <v>7874.2</v>
      </c>
      <c r="E118" s="35" t="n">
        <v>24422.6</v>
      </c>
      <c r="F118" s="30" t="n">
        <v>644</v>
      </c>
      <c r="G118" s="30" t="n">
        <v>5309.90372670807</v>
      </c>
      <c r="H118" s="30" t="n">
        <v>37.9232919254658</v>
      </c>
      <c r="I118" s="31" t="n">
        <v>0.00714199237449767</v>
      </c>
      <c r="J118" s="44" t="n">
        <v>-2.4722</v>
      </c>
      <c r="K118" s="30" t="n">
        <v>20.07</v>
      </c>
    </row>
    <row collapsed="false" customFormat="false" customHeight="false" hidden="false" ht="12.75" outlineLevel="0" r="119">
      <c r="A119" s="45" t="s">
        <v>99</v>
      </c>
      <c r="B119" s="46" t="n">
        <v>218961</v>
      </c>
      <c r="C119" s="46" t="n">
        <v>845409</v>
      </c>
      <c r="D119" s="35" t="n">
        <v>22767.3</v>
      </c>
      <c r="E119" s="35" t="n">
        <v>12479.4</v>
      </c>
      <c r="F119" s="30" t="n">
        <v>131</v>
      </c>
      <c r="G119" s="30" t="n">
        <v>6453.50381679389</v>
      </c>
      <c r="H119" s="30" t="n">
        <v>95.2625954198473</v>
      </c>
      <c r="I119" s="31" t="n">
        <v>0.0147613758547638</v>
      </c>
      <c r="J119" s="44" t="n">
        <v>0</v>
      </c>
      <c r="K119" s="30" t="n">
        <v>42.64</v>
      </c>
    </row>
    <row collapsed="false" customFormat="false" customHeight="false" hidden="false" ht="12.75" outlineLevel="0" r="120">
      <c r="A120" s="45" t="s">
        <v>100</v>
      </c>
      <c r="B120" s="46" t="n">
        <v>733141</v>
      </c>
      <c r="C120" s="46" t="n">
        <v>2169011</v>
      </c>
      <c r="D120" s="35" t="n">
        <v>4776.2</v>
      </c>
      <c r="E120" s="35" t="n">
        <v>8515.9</v>
      </c>
      <c r="F120" s="30" t="n">
        <v>338</v>
      </c>
      <c r="G120" s="30" t="n">
        <v>6417.19230769231</v>
      </c>
      <c r="H120" s="30" t="n">
        <v>25.1949704142012</v>
      </c>
      <c r="I120" s="31" t="n">
        <v>0.00392616727162748</v>
      </c>
      <c r="J120" s="44" t="n">
        <v>112.967</v>
      </c>
      <c r="K120" s="30" t="n">
        <v>25.51</v>
      </c>
    </row>
    <row collapsed="false" customFormat="false" customHeight="false" hidden="false" ht="12.75" outlineLevel="0" r="121">
      <c r="A121" s="45" t="s">
        <v>101</v>
      </c>
      <c r="B121" s="46" t="n">
        <v>282430</v>
      </c>
      <c r="C121" s="46" t="n">
        <v>2837065</v>
      </c>
      <c r="D121" s="35" t="n">
        <v>94.6</v>
      </c>
      <c r="E121" s="35" t="n">
        <v>3104.9</v>
      </c>
      <c r="F121" s="30" t="n">
        <v>500</v>
      </c>
      <c r="G121" s="30" t="n">
        <v>5674.13</v>
      </c>
      <c r="H121" s="30" t="n">
        <v>6.2098</v>
      </c>
      <c r="I121" s="31" t="n">
        <v>0.00109440566218962</v>
      </c>
      <c r="J121" s="44" t="n">
        <v>0</v>
      </c>
      <c r="K121" s="30" t="n">
        <v>65.74</v>
      </c>
    </row>
    <row collapsed="false" customFormat="false" customHeight="false" hidden="false" ht="12.75" outlineLevel="0" r="122">
      <c r="A122" s="45" t="s">
        <v>102</v>
      </c>
      <c r="B122" s="46" t="n">
        <v>298938</v>
      </c>
      <c r="C122" s="46" t="n">
        <v>1284537</v>
      </c>
      <c r="D122" s="35" t="n">
        <v>0</v>
      </c>
      <c r="E122" s="35" t="n">
        <v>3359.5</v>
      </c>
      <c r="F122" s="30" t="n">
        <v>207</v>
      </c>
      <c r="G122" s="30" t="n">
        <v>6205.49275362319</v>
      </c>
      <c r="H122" s="30" t="n">
        <v>16.2294685990338</v>
      </c>
      <c r="I122" s="31" t="n">
        <v>0.00261533922339333</v>
      </c>
      <c r="J122" s="44" t="n">
        <v>6.141</v>
      </c>
      <c r="K122" s="30" t="n">
        <v>2.3</v>
      </c>
    </row>
    <row collapsed="false" customFormat="false" customHeight="false" hidden="false" ht="12.75" outlineLevel="0" r="123">
      <c r="A123" s="45" t="s">
        <v>103</v>
      </c>
      <c r="B123" s="46" t="n">
        <v>4899512</v>
      </c>
      <c r="C123" s="46" t="n">
        <v>8128779</v>
      </c>
      <c r="D123" s="35" t="n">
        <v>90671</v>
      </c>
      <c r="E123" s="35" t="n">
        <v>242259.3</v>
      </c>
      <c r="F123" s="30" t="n">
        <v>1268</v>
      </c>
      <c r="G123" s="30" t="n">
        <v>6410.70899053628</v>
      </c>
      <c r="H123" s="30" t="n">
        <v>191.056230283912</v>
      </c>
      <c r="I123" s="31" t="n">
        <v>0.0298026677807331</v>
      </c>
      <c r="J123" s="44" t="n">
        <v>306.6446</v>
      </c>
      <c r="K123" s="30" t="n">
        <v>-9.672</v>
      </c>
    </row>
    <row collapsed="false" customFormat="false" customHeight="false" hidden="false" ht="12.75" outlineLevel="0" r="124">
      <c r="A124" s="45" t="s">
        <v>104</v>
      </c>
      <c r="B124" s="46" t="n">
        <v>35250731</v>
      </c>
      <c r="C124" s="46" t="n">
        <v>14463535</v>
      </c>
      <c r="D124" s="35" t="n">
        <v>282079.3</v>
      </c>
      <c r="E124" s="35" t="n">
        <v>112472.4</v>
      </c>
      <c r="F124" s="30" t="n">
        <v>1902</v>
      </c>
      <c r="G124" s="30" t="n">
        <v>7604.38222923239</v>
      </c>
      <c r="H124" s="30" t="n">
        <v>59.1337539432177</v>
      </c>
      <c r="I124" s="31" t="n">
        <v>0.00777627322781049</v>
      </c>
      <c r="J124" s="44" t="n">
        <v>23.1779</v>
      </c>
      <c r="K124" s="30" t="n">
        <v>13.181</v>
      </c>
    </row>
    <row collapsed="false" customFormat="false" customHeight="false" hidden="false" ht="12.75" outlineLevel="0" r="125">
      <c r="A125" s="45" t="s">
        <v>105</v>
      </c>
      <c r="B125" s="46" t="n">
        <v>2159455</v>
      </c>
      <c r="C125" s="46" t="n">
        <v>10861141</v>
      </c>
      <c r="D125" s="35" t="n">
        <v>39739.6</v>
      </c>
      <c r="E125" s="35" t="n">
        <v>108035.4</v>
      </c>
      <c r="F125" s="30" t="n">
        <v>1420</v>
      </c>
      <c r="G125" s="30" t="n">
        <v>7648.69084507042</v>
      </c>
      <c r="H125" s="30" t="n">
        <v>76.0812676056338</v>
      </c>
      <c r="I125" s="31" t="n">
        <v>0.00994696597714734</v>
      </c>
      <c r="J125" s="44" t="n">
        <v>99.9401</v>
      </c>
      <c r="K125" s="30" t="n">
        <v>59.134</v>
      </c>
    </row>
    <row collapsed="false" customFormat="false" customHeight="false" hidden="false" ht="12.75" outlineLevel="0" r="126">
      <c r="A126" s="45" t="s">
        <v>106</v>
      </c>
      <c r="B126" s="46" t="n">
        <v>5466474</v>
      </c>
      <c r="C126" s="46" t="n">
        <v>9557704.58</v>
      </c>
      <c r="D126" s="35" t="n">
        <v>175601.8</v>
      </c>
      <c r="E126" s="35" t="n">
        <v>72335.7</v>
      </c>
      <c r="F126" s="30" t="n">
        <v>1218</v>
      </c>
      <c r="G126" s="30" t="n">
        <v>7847.0480952381</v>
      </c>
      <c r="H126" s="30" t="n">
        <v>59.3889162561576</v>
      </c>
      <c r="I126" s="31" t="n">
        <v>0.00756831301852186</v>
      </c>
      <c r="J126" s="44" t="n">
        <v>0</v>
      </c>
      <c r="K126" s="30" t="n">
        <v>8.294</v>
      </c>
    </row>
    <row collapsed="false" customFormat="false" customHeight="false" hidden="false" ht="12.75" outlineLevel="0" r="127">
      <c r="A127" s="45" t="s">
        <v>329</v>
      </c>
      <c r="B127" s="46" t="n">
        <v>1304969.88</v>
      </c>
      <c r="C127" s="46" t="n">
        <v>3269085.63</v>
      </c>
      <c r="D127" s="35" t="n">
        <v>133064.2</v>
      </c>
      <c r="E127" s="35" t="n">
        <v>140463.1</v>
      </c>
      <c r="F127" s="30" t="n">
        <v>352</v>
      </c>
      <c r="G127" s="30" t="n">
        <v>9287.17508522727</v>
      </c>
      <c r="H127" s="30" t="n">
        <v>399.042897727273</v>
      </c>
      <c r="I127" s="31" t="n">
        <v>0.0429670910761674</v>
      </c>
      <c r="J127" s="44" t="n">
        <v>-29.4125</v>
      </c>
      <c r="K127" s="30" t="n">
        <v>58.1515</v>
      </c>
    </row>
    <row collapsed="false" customFormat="false" customHeight="false" hidden="false" ht="12.75" outlineLevel="0" r="128">
      <c r="A128" s="45" t="s">
        <v>330</v>
      </c>
      <c r="B128" s="46" t="n">
        <v>0</v>
      </c>
      <c r="C128" s="46" t="n">
        <v>105444</v>
      </c>
      <c r="D128" s="35" t="n">
        <v>0</v>
      </c>
      <c r="E128" s="35" t="n">
        <v>0</v>
      </c>
      <c r="F128" s="30" t="n">
        <v>12</v>
      </c>
      <c r="G128" s="30" t="n">
        <v>8787</v>
      </c>
      <c r="H128" s="30" t="n">
        <v>0</v>
      </c>
      <c r="I128" s="31" t="n">
        <v>0</v>
      </c>
      <c r="J128" s="44" t="n">
        <v>0</v>
      </c>
      <c r="K128" s="30" t="n">
        <v>0</v>
      </c>
    </row>
    <row collapsed="false" customFormat="false" customHeight="false" hidden="false" ht="12.75" outlineLevel="0" r="129">
      <c r="A129" s="45" t="s">
        <v>331</v>
      </c>
      <c r="B129" s="46" t="n">
        <v>135124</v>
      </c>
      <c r="C129" s="46" t="n">
        <v>377345</v>
      </c>
      <c r="D129" s="35" t="n">
        <v>0</v>
      </c>
      <c r="E129" s="35" t="n">
        <v>8046.8</v>
      </c>
      <c r="F129" s="30" t="n">
        <v>72</v>
      </c>
      <c r="G129" s="30" t="n">
        <v>5240.90277777778</v>
      </c>
      <c r="H129" s="30" t="n">
        <v>111.761111111111</v>
      </c>
      <c r="I129" s="31" t="n">
        <v>0.0213247823609694</v>
      </c>
      <c r="J129" s="44" t="n">
        <v>0</v>
      </c>
      <c r="K129" s="30" t="n">
        <v>0.94</v>
      </c>
    </row>
    <row collapsed="false" customFormat="false" customHeight="false" hidden="false" ht="12.75" outlineLevel="0" r="130">
      <c r="A130" s="45" t="s">
        <v>107</v>
      </c>
      <c r="B130" s="46" t="n">
        <v>6513803</v>
      </c>
      <c r="C130" s="46" t="n">
        <v>13075996</v>
      </c>
      <c r="D130" s="35" t="n">
        <v>127358.6</v>
      </c>
      <c r="E130" s="35" t="n">
        <v>319359.2</v>
      </c>
      <c r="F130" s="30" t="n">
        <v>1889</v>
      </c>
      <c r="G130" s="30" t="n">
        <v>6922.17893065114</v>
      </c>
      <c r="H130" s="30" t="n">
        <v>169.062572789836</v>
      </c>
      <c r="I130" s="31" t="n">
        <v>0.0244233173518866</v>
      </c>
      <c r="J130" s="44" t="n">
        <v>1132.2325</v>
      </c>
      <c r="K130" s="30" t="n">
        <v>878.8885</v>
      </c>
    </row>
    <row collapsed="false" customFormat="false" customHeight="false" hidden="false" ht="12.75" outlineLevel="0" r="131">
      <c r="A131" s="45" t="s">
        <v>108</v>
      </c>
      <c r="B131" s="46" t="n">
        <v>1030104</v>
      </c>
      <c r="C131" s="46" t="n">
        <v>1749017</v>
      </c>
      <c r="D131" s="35" t="n">
        <v>460228.6</v>
      </c>
      <c r="E131" s="35" t="n">
        <v>149732.2</v>
      </c>
      <c r="F131" s="30" t="n">
        <v>372</v>
      </c>
      <c r="G131" s="30" t="n">
        <v>4701.65860215054</v>
      </c>
      <c r="H131" s="30" t="n">
        <v>402.505913978495</v>
      </c>
      <c r="I131" s="31" t="n">
        <v>0.0856093451350101</v>
      </c>
      <c r="J131" s="44" t="n">
        <v>-201.2138</v>
      </c>
      <c r="K131" s="30" t="n">
        <v>-15.495</v>
      </c>
    </row>
    <row collapsed="false" customFormat="false" customHeight="false" hidden="false" ht="12.75" outlineLevel="0" r="132">
      <c r="A132" s="45" t="s">
        <v>109</v>
      </c>
      <c r="B132" s="46" t="n">
        <v>402591</v>
      </c>
      <c r="C132" s="46" t="n">
        <v>2896829</v>
      </c>
      <c r="D132" s="35" t="n">
        <v>0</v>
      </c>
      <c r="E132" s="35" t="n">
        <v>12421.4</v>
      </c>
      <c r="F132" s="30" t="n">
        <v>521</v>
      </c>
      <c r="G132" s="30" t="n">
        <v>5560.13243761996</v>
      </c>
      <c r="H132" s="30" t="n">
        <v>23.8414587332054</v>
      </c>
      <c r="I132" s="31" t="n">
        <v>0.00428793000898569</v>
      </c>
      <c r="J132" s="44" t="n">
        <v>0</v>
      </c>
      <c r="K132" s="30" t="n">
        <v>10.49</v>
      </c>
    </row>
    <row collapsed="false" customFormat="false" customHeight="false" hidden="false" ht="12.75" outlineLevel="0" r="133">
      <c r="A133" s="45" t="s">
        <v>110</v>
      </c>
      <c r="B133" s="46" t="n">
        <v>588111</v>
      </c>
      <c r="C133" s="46" t="n">
        <v>5356140</v>
      </c>
      <c r="D133" s="35" t="n">
        <v>32556.1</v>
      </c>
      <c r="E133" s="35" t="n">
        <v>121586.3</v>
      </c>
      <c r="F133" s="30" t="n">
        <v>816</v>
      </c>
      <c r="G133" s="30" t="n">
        <v>6563.89705882353</v>
      </c>
      <c r="H133" s="30" t="n">
        <v>149.002818627451</v>
      </c>
      <c r="I133" s="31" t="n">
        <v>0.0227003588405083</v>
      </c>
      <c r="J133" s="44" t="n">
        <v>124.5795</v>
      </c>
      <c r="K133" s="30" t="n">
        <v>198.966</v>
      </c>
    </row>
    <row collapsed="false" customFormat="false" customHeight="false" hidden="false" ht="12.75" outlineLevel="0" r="134">
      <c r="A134" s="45" t="s">
        <v>111</v>
      </c>
      <c r="B134" s="46" t="n">
        <v>3117908</v>
      </c>
      <c r="C134" s="46" t="n">
        <v>9206379</v>
      </c>
      <c r="D134" s="35" t="n">
        <v>84127.7</v>
      </c>
      <c r="E134" s="35" t="n">
        <v>418631</v>
      </c>
      <c r="F134" s="30" t="n">
        <v>1332</v>
      </c>
      <c r="G134" s="30" t="n">
        <v>6911.69594594595</v>
      </c>
      <c r="H134" s="30" t="n">
        <v>314.287537537538</v>
      </c>
      <c r="I134" s="31" t="n">
        <v>0.0454718407747498</v>
      </c>
      <c r="J134" s="44" t="n">
        <v>118.5118</v>
      </c>
      <c r="K134" s="30" t="n">
        <v>-18.013</v>
      </c>
    </row>
    <row collapsed="false" customFormat="false" customHeight="false" hidden="false" ht="12.75" outlineLevel="0" r="135">
      <c r="A135" s="45" t="s">
        <v>332</v>
      </c>
      <c r="B135" s="46" t="n">
        <v>1368337</v>
      </c>
      <c r="C135" s="46" t="n">
        <v>1925972</v>
      </c>
      <c r="D135" s="35" t="n">
        <v>43353.9</v>
      </c>
      <c r="E135" s="35" t="n">
        <v>33186.9</v>
      </c>
      <c r="F135" s="30" t="n">
        <v>261</v>
      </c>
      <c r="G135" s="30" t="n">
        <v>7379.2030651341</v>
      </c>
      <c r="H135" s="30" t="n">
        <v>127.152873563218</v>
      </c>
      <c r="I135" s="31" t="n">
        <v>0.0172312473909278</v>
      </c>
      <c r="J135" s="44" t="n">
        <v>-1.7858</v>
      </c>
      <c r="K135" s="30" t="n">
        <v>-3.883</v>
      </c>
    </row>
    <row collapsed="false" customFormat="false" customHeight="false" hidden="false" ht="12.75" outlineLevel="0" r="136">
      <c r="A136" s="45" t="s">
        <v>112</v>
      </c>
      <c r="B136" s="46" t="n">
        <v>99843</v>
      </c>
      <c r="C136" s="46" t="n">
        <v>1352782</v>
      </c>
      <c r="D136" s="35" t="n">
        <v>231.8</v>
      </c>
      <c r="E136" s="35" t="n">
        <v>5095.9</v>
      </c>
      <c r="F136" s="30" t="n">
        <v>182</v>
      </c>
      <c r="G136" s="30" t="n">
        <v>7432.86813186813</v>
      </c>
      <c r="H136" s="30" t="n">
        <v>27.9994505494505</v>
      </c>
      <c r="I136" s="31" t="n">
        <v>0.00376697797575663</v>
      </c>
      <c r="J136" s="44" t="n">
        <v>41.029</v>
      </c>
      <c r="K136" s="30" t="n">
        <v>67.875</v>
      </c>
    </row>
    <row collapsed="false" customFormat="false" customHeight="false" hidden="false" ht="12.75" outlineLevel="0" r="137">
      <c r="A137" s="45" t="s">
        <v>113</v>
      </c>
      <c r="B137" s="46" t="n">
        <v>2462819</v>
      </c>
      <c r="C137" s="46" t="n">
        <v>3321027</v>
      </c>
      <c r="D137" s="35" t="n">
        <v>466114.1</v>
      </c>
      <c r="E137" s="35" t="n">
        <v>44950.5</v>
      </c>
      <c r="F137" s="30" t="n">
        <v>478</v>
      </c>
      <c r="G137" s="30" t="n">
        <v>6947.75523012552</v>
      </c>
      <c r="H137" s="30" t="n">
        <v>94.0387029288703</v>
      </c>
      <c r="I137" s="31" t="n">
        <v>0.013535120310675</v>
      </c>
      <c r="J137" s="44" t="n">
        <v>0</v>
      </c>
      <c r="K137" s="30" t="n">
        <v>79.273</v>
      </c>
    </row>
    <row collapsed="false" customFormat="false" customHeight="false" hidden="false" ht="12.75" outlineLevel="0" r="138">
      <c r="A138" s="45" t="s">
        <v>274</v>
      </c>
      <c r="B138" s="46" t="n">
        <v>2054380</v>
      </c>
      <c r="C138" s="46" t="n">
        <v>3859895</v>
      </c>
      <c r="D138" s="35" t="n">
        <v>29052.3</v>
      </c>
      <c r="E138" s="35" t="n">
        <v>148606.5</v>
      </c>
      <c r="F138" s="30" t="n">
        <v>842</v>
      </c>
      <c r="G138" s="30" t="n">
        <v>4584.19833729216</v>
      </c>
      <c r="H138" s="30" t="n">
        <v>176.492280285036</v>
      </c>
      <c r="I138" s="31" t="n">
        <v>0.0385001405478646</v>
      </c>
      <c r="J138" s="44" t="n">
        <v>-15.9476</v>
      </c>
      <c r="K138" s="30" t="n">
        <v>-2.053</v>
      </c>
    </row>
    <row collapsed="false" customFormat="false" customHeight="false" hidden="false" ht="12.75" outlineLevel="0" r="139">
      <c r="A139" s="45" t="s">
        <v>115</v>
      </c>
      <c r="B139" s="46" t="n">
        <v>568462</v>
      </c>
      <c r="C139" s="46" t="n">
        <v>2188045</v>
      </c>
      <c r="D139" s="35" t="n">
        <v>0</v>
      </c>
      <c r="E139" s="35" t="n">
        <v>8143.4</v>
      </c>
      <c r="F139" s="30" t="n">
        <v>464</v>
      </c>
      <c r="G139" s="30" t="n">
        <v>4715.61422413793</v>
      </c>
      <c r="H139" s="30" t="n">
        <v>17.5504310344828</v>
      </c>
      <c r="I139" s="31" t="n">
        <v>0.003721769890473</v>
      </c>
      <c r="J139" s="44" t="n">
        <v>0</v>
      </c>
      <c r="K139" s="30" t="n">
        <v>1.05</v>
      </c>
    </row>
    <row collapsed="false" customFormat="false" customHeight="false" hidden="false" ht="12.75" outlineLevel="0" r="140">
      <c r="A140" s="45" t="s">
        <v>333</v>
      </c>
      <c r="B140" s="46" t="n">
        <v>736905</v>
      </c>
      <c r="C140" s="46" t="n">
        <v>2068839</v>
      </c>
      <c r="D140" s="35" t="n">
        <v>0</v>
      </c>
      <c r="E140" s="35" t="n">
        <v>13415.1</v>
      </c>
      <c r="F140" s="30" t="n">
        <v>430</v>
      </c>
      <c r="G140" s="30" t="n">
        <v>4811.25348837209</v>
      </c>
      <c r="H140" s="30" t="n">
        <v>31.1979069767442</v>
      </c>
      <c r="I140" s="31" t="n">
        <v>0.00648436151870687</v>
      </c>
      <c r="J140" s="44" t="n">
        <v>0</v>
      </c>
      <c r="K140" s="30" t="n">
        <v>30.141</v>
      </c>
    </row>
    <row collapsed="false" customFormat="false" customHeight="false" hidden="false" ht="12.75" outlineLevel="0" r="141">
      <c r="A141" s="45" t="s">
        <v>116</v>
      </c>
      <c r="B141" s="46" t="n">
        <v>1096414</v>
      </c>
      <c r="C141" s="46" t="n">
        <v>6520328</v>
      </c>
      <c r="D141" s="35" t="n">
        <v>23276.7</v>
      </c>
      <c r="E141" s="35" t="n">
        <v>52917.5</v>
      </c>
      <c r="F141" s="30" t="n">
        <v>995</v>
      </c>
      <c r="G141" s="30" t="n">
        <v>6553.09346733668</v>
      </c>
      <c r="H141" s="30" t="n">
        <v>53.1834170854271</v>
      </c>
      <c r="I141" s="31" t="n">
        <v>0.00811577270345909</v>
      </c>
      <c r="J141" s="44" t="n">
        <v>-17.0335</v>
      </c>
      <c r="K141" s="30" t="n">
        <v>304.9765</v>
      </c>
    </row>
    <row collapsed="false" customFormat="false" customHeight="false" hidden="false" ht="12.75" outlineLevel="0" r="142">
      <c r="A142" s="45" t="s">
        <v>117</v>
      </c>
      <c r="B142" s="46" t="n">
        <v>7067140</v>
      </c>
      <c r="C142" s="46" t="n">
        <v>3043851</v>
      </c>
      <c r="D142" s="35" t="n">
        <v>19365.3</v>
      </c>
      <c r="E142" s="35" t="n">
        <v>356810</v>
      </c>
      <c r="F142" s="30" t="n">
        <v>740</v>
      </c>
      <c r="G142" s="30" t="n">
        <v>4113.31216216216</v>
      </c>
      <c r="H142" s="30" t="n">
        <v>482.175675675676</v>
      </c>
      <c r="I142" s="31" t="n">
        <v>0.117223214933977</v>
      </c>
      <c r="J142" s="44" t="n">
        <v>76.7099</v>
      </c>
      <c r="K142" s="30" t="n">
        <v>207.6143</v>
      </c>
    </row>
    <row collapsed="false" customFormat="false" customHeight="false" hidden="false" ht="12.75" outlineLevel="0" r="143">
      <c r="A143" s="45" t="s">
        <v>334</v>
      </c>
      <c r="B143" s="46" t="n">
        <v>2469946</v>
      </c>
      <c r="C143" s="46" t="n">
        <v>2035160</v>
      </c>
      <c r="D143" s="35" t="n">
        <v>37785.3</v>
      </c>
      <c r="E143" s="35" t="n">
        <v>212508.3</v>
      </c>
      <c r="F143" s="30" t="n">
        <v>352</v>
      </c>
      <c r="G143" s="30" t="n">
        <v>5781.70454545455</v>
      </c>
      <c r="H143" s="30" t="n">
        <v>603.716761363636</v>
      </c>
      <c r="I143" s="31" t="n">
        <v>0.104418473240433</v>
      </c>
      <c r="J143" s="44" t="n">
        <v>93.2365</v>
      </c>
      <c r="K143" s="30" t="n">
        <v>172.716</v>
      </c>
    </row>
    <row collapsed="false" customFormat="false" customHeight="false" hidden="false" ht="12.75" outlineLevel="0" r="144">
      <c r="A144" s="45" t="s">
        <v>118</v>
      </c>
      <c r="B144" s="46" t="n">
        <v>5367118</v>
      </c>
      <c r="C144" s="46" t="n">
        <v>14738304</v>
      </c>
      <c r="D144" s="35" t="n">
        <v>70455.9</v>
      </c>
      <c r="E144" s="35" t="n">
        <v>373532.9</v>
      </c>
      <c r="F144" s="30" t="n">
        <v>1922</v>
      </c>
      <c r="G144" s="30" t="n">
        <v>7668.21227887617</v>
      </c>
      <c r="H144" s="30" t="n">
        <v>194.345941727367</v>
      </c>
      <c r="I144" s="31" t="n">
        <v>0.0253443611965122</v>
      </c>
      <c r="J144" s="44" t="n">
        <v>-33.102</v>
      </c>
      <c r="K144" s="30" t="n">
        <v>184.061</v>
      </c>
    </row>
    <row collapsed="false" customFormat="false" customHeight="false" hidden="false" ht="12.75" outlineLevel="0" r="145">
      <c r="A145" s="45" t="s">
        <v>119</v>
      </c>
      <c r="B145" s="46" t="n">
        <v>8627244</v>
      </c>
      <c r="C145" s="46" t="n">
        <v>8872502</v>
      </c>
      <c r="D145" s="35" t="n">
        <v>188462.1</v>
      </c>
      <c r="E145" s="35" t="n">
        <v>217782.1</v>
      </c>
      <c r="F145" s="30" t="n">
        <v>1323</v>
      </c>
      <c r="G145" s="30" t="n">
        <v>6706.350718065</v>
      </c>
      <c r="H145" s="30" t="n">
        <v>164.612320483749</v>
      </c>
      <c r="I145" s="31" t="n">
        <v>0.0245457369296733</v>
      </c>
      <c r="J145" s="44" t="n">
        <v>557.3661</v>
      </c>
      <c r="K145" s="30" t="n">
        <v>46.463</v>
      </c>
    </row>
    <row collapsed="false" customFormat="false" customHeight="false" hidden="false" ht="12.75" outlineLevel="0" r="146">
      <c r="A146" s="45" t="s">
        <v>335</v>
      </c>
      <c r="B146" s="46" t="n">
        <v>74617</v>
      </c>
      <c r="C146" s="46" t="n">
        <v>554731</v>
      </c>
      <c r="D146" s="35" t="n">
        <v>0</v>
      </c>
      <c r="E146" s="35" t="n">
        <v>4997.9</v>
      </c>
      <c r="F146" s="30" t="n">
        <v>73</v>
      </c>
      <c r="G146" s="30" t="n">
        <v>7599.05479452055</v>
      </c>
      <c r="H146" s="30" t="n">
        <v>68.4643835616438</v>
      </c>
      <c r="I146" s="31" t="n">
        <v>0.00900959203650057</v>
      </c>
      <c r="J146" s="44" t="n">
        <v>0</v>
      </c>
      <c r="K146" s="30" t="n">
        <v>42.96</v>
      </c>
    </row>
    <row collapsed="false" customFormat="false" customHeight="false" hidden="false" ht="12.75" outlineLevel="0" r="147">
      <c r="A147" s="45" t="s">
        <v>120</v>
      </c>
      <c r="B147" s="46" t="n">
        <v>29160829</v>
      </c>
      <c r="C147" s="46" t="n">
        <v>17064525</v>
      </c>
      <c r="D147" s="35" t="n">
        <v>152534.6</v>
      </c>
      <c r="E147" s="35" t="n">
        <v>328020.2</v>
      </c>
      <c r="F147" s="30" t="n">
        <v>2562</v>
      </c>
      <c r="G147" s="30" t="n">
        <v>6660.62646370023</v>
      </c>
      <c r="H147" s="30" t="n">
        <v>128.032864949258</v>
      </c>
      <c r="I147" s="31" t="n">
        <v>0.0192223457728826</v>
      </c>
      <c r="J147" s="44" t="n">
        <v>2177.634</v>
      </c>
      <c r="K147" s="30" t="n">
        <v>52.08</v>
      </c>
    </row>
    <row collapsed="false" customFormat="false" customHeight="false" hidden="false" ht="12.75" outlineLevel="0" r="148">
      <c r="A148" s="45" t="s">
        <v>336</v>
      </c>
      <c r="B148" s="46" t="n">
        <v>202507</v>
      </c>
      <c r="C148" s="46" t="n">
        <v>2674504</v>
      </c>
      <c r="D148" s="35" t="n">
        <v>5594.6</v>
      </c>
      <c r="E148" s="35" t="n">
        <v>66256.2</v>
      </c>
      <c r="F148" s="30" t="n">
        <v>348</v>
      </c>
      <c r="G148" s="30" t="n">
        <v>7685.35632183908</v>
      </c>
      <c r="H148" s="30" t="n">
        <v>190.391379310345</v>
      </c>
      <c r="I148" s="31" t="n">
        <v>0.0247732663701382</v>
      </c>
      <c r="J148" s="44" t="n">
        <v>-0.735</v>
      </c>
      <c r="K148" s="30" t="n">
        <v>52.528</v>
      </c>
    </row>
    <row collapsed="false" customFormat="false" customHeight="false" hidden="false" ht="12.75" outlineLevel="0" r="149">
      <c r="A149" s="45" t="s">
        <v>121</v>
      </c>
      <c r="B149" s="46" t="n">
        <v>162679</v>
      </c>
      <c r="C149" s="46" t="n">
        <v>1149983</v>
      </c>
      <c r="D149" s="35" t="n">
        <v>0</v>
      </c>
      <c r="E149" s="35" t="n">
        <v>1692.9</v>
      </c>
      <c r="F149" s="30" t="n">
        <v>134</v>
      </c>
      <c r="G149" s="30" t="n">
        <v>8581.96268656716</v>
      </c>
      <c r="H149" s="30" t="n">
        <v>12.6335820895522</v>
      </c>
      <c r="I149" s="31" t="n">
        <v>0.00147210871812888</v>
      </c>
      <c r="J149" s="44" t="n">
        <v>0</v>
      </c>
      <c r="K149" s="30" t="n">
        <v>62.37</v>
      </c>
    </row>
    <row collapsed="false" customFormat="false" customHeight="false" hidden="false" ht="12.75" outlineLevel="0" r="150">
      <c r="A150" s="45" t="s">
        <v>122</v>
      </c>
      <c r="B150" s="46" t="n">
        <v>181960</v>
      </c>
      <c r="C150" s="46" t="n">
        <v>2309496</v>
      </c>
      <c r="D150" s="35" t="n">
        <v>195.5</v>
      </c>
      <c r="E150" s="35" t="n">
        <v>17837.1</v>
      </c>
      <c r="F150" s="30" t="n">
        <v>388</v>
      </c>
      <c r="G150" s="30" t="n">
        <v>5952.30927835052</v>
      </c>
      <c r="H150" s="30" t="n">
        <v>45.9719072164948</v>
      </c>
      <c r="I150" s="31" t="n">
        <v>0.00772337341134169</v>
      </c>
      <c r="J150" s="44" t="n">
        <v>13.28</v>
      </c>
      <c r="K150" s="30" t="n">
        <v>102.4</v>
      </c>
    </row>
    <row collapsed="false" customFormat="false" customHeight="false" hidden="false" ht="12.75" outlineLevel="0" r="151">
      <c r="A151" s="45" t="s">
        <v>123</v>
      </c>
      <c r="B151" s="46" t="n">
        <v>8724</v>
      </c>
      <c r="C151" s="46" t="n">
        <v>334009</v>
      </c>
      <c r="D151" s="35" t="n">
        <v>0</v>
      </c>
      <c r="E151" s="35" t="n">
        <v>195.5</v>
      </c>
      <c r="F151" s="30" t="n">
        <v>73</v>
      </c>
      <c r="G151" s="30" t="n">
        <v>4575.46575342466</v>
      </c>
      <c r="H151" s="30" t="n">
        <v>2.67808219178082</v>
      </c>
      <c r="I151" s="31" t="n">
        <v>0.000585313569394837</v>
      </c>
      <c r="J151" s="44" t="n">
        <v>0</v>
      </c>
      <c r="K151" s="30" t="n">
        <v>0</v>
      </c>
    </row>
    <row collapsed="false" customFormat="false" customHeight="false" hidden="false" ht="12.75" outlineLevel="0" r="152">
      <c r="A152" s="45" t="s">
        <v>124</v>
      </c>
      <c r="B152" s="46" t="n">
        <v>231900</v>
      </c>
      <c r="C152" s="46" t="n">
        <v>828887</v>
      </c>
      <c r="D152" s="35" t="n">
        <v>1465.1</v>
      </c>
      <c r="E152" s="35" t="n">
        <v>3998.2</v>
      </c>
      <c r="F152" s="30" t="n">
        <v>140</v>
      </c>
      <c r="G152" s="30" t="n">
        <v>5920.62142857143</v>
      </c>
      <c r="H152" s="30" t="n">
        <v>28.5585714285714</v>
      </c>
      <c r="I152" s="31" t="n">
        <v>0.00482357667571092</v>
      </c>
      <c r="J152" s="44" t="n">
        <v>0.1955</v>
      </c>
      <c r="K152" s="30" t="n">
        <v>-0.456</v>
      </c>
    </row>
    <row collapsed="false" customFormat="false" customHeight="false" hidden="false" ht="12.75" outlineLevel="0" r="153">
      <c r="A153" s="45" t="s">
        <v>125</v>
      </c>
      <c r="B153" s="46" t="n">
        <v>3547995</v>
      </c>
      <c r="C153" s="46" t="n">
        <v>6798805</v>
      </c>
      <c r="D153" s="35" t="n">
        <v>26003</v>
      </c>
      <c r="E153" s="35" t="n">
        <v>92115.2</v>
      </c>
      <c r="F153" s="30" t="n">
        <v>897</v>
      </c>
      <c r="G153" s="30" t="n">
        <v>7579.49275362319</v>
      </c>
      <c r="H153" s="30" t="n">
        <v>102.692530657748</v>
      </c>
      <c r="I153" s="31" t="n">
        <v>0.0135487339319189</v>
      </c>
      <c r="J153" s="44" t="n">
        <v>7.726</v>
      </c>
      <c r="K153" s="30" t="n">
        <v>90.792</v>
      </c>
    </row>
    <row collapsed="false" customFormat="false" customHeight="false" hidden="false" ht="12.75" outlineLevel="0" r="154">
      <c r="A154" s="45" t="s">
        <v>126</v>
      </c>
      <c r="B154" s="46" t="n">
        <v>350000</v>
      </c>
      <c r="C154" s="46" t="n">
        <v>2382108</v>
      </c>
      <c r="D154" s="35" t="n">
        <v>98.7</v>
      </c>
      <c r="E154" s="35" t="n">
        <v>48570.3</v>
      </c>
      <c r="F154" s="30" t="n">
        <v>405</v>
      </c>
      <c r="G154" s="30" t="n">
        <v>5881.74814814815</v>
      </c>
      <c r="H154" s="30" t="n">
        <v>119.926666666667</v>
      </c>
      <c r="I154" s="31" t="n">
        <v>0.020389629689334</v>
      </c>
      <c r="J154" s="44" t="n">
        <v>-0.0805</v>
      </c>
      <c r="K154" s="30" t="n">
        <v>-2.381</v>
      </c>
    </row>
    <row collapsed="false" customFormat="false" customHeight="false" hidden="false" ht="12.75" outlineLevel="0" r="155">
      <c r="A155" s="45" t="s">
        <v>337</v>
      </c>
      <c r="B155" s="46" t="n">
        <v>0</v>
      </c>
      <c r="C155" s="46" t="n">
        <v>159709</v>
      </c>
      <c r="D155" s="35" t="n">
        <v>0</v>
      </c>
      <c r="E155" s="35" t="n">
        <v>776.1</v>
      </c>
      <c r="F155" s="30" t="n">
        <v>24</v>
      </c>
      <c r="G155" s="30" t="n">
        <v>6654.54166666667</v>
      </c>
      <c r="H155" s="30" t="n">
        <v>32.3375</v>
      </c>
      <c r="I155" s="31" t="n">
        <v>0.00485946314860152</v>
      </c>
      <c r="J155" s="44" t="n">
        <v>0</v>
      </c>
      <c r="K155" s="30" t="n">
        <v>0</v>
      </c>
    </row>
    <row collapsed="false" customFormat="false" customHeight="false" hidden="false" ht="12.75" outlineLevel="0" r="156">
      <c r="A156" s="45" t="s">
        <v>127</v>
      </c>
      <c r="B156" s="46" t="n">
        <v>29519370.9</v>
      </c>
      <c r="C156" s="46" t="n">
        <v>19759999</v>
      </c>
      <c r="D156" s="35" t="n">
        <v>135716.9</v>
      </c>
      <c r="E156" s="35" t="n">
        <v>351438.7</v>
      </c>
      <c r="F156" s="30" t="n">
        <v>3640</v>
      </c>
      <c r="G156" s="30" t="n">
        <v>5428.57115384615</v>
      </c>
      <c r="H156" s="30" t="n">
        <v>96.5490934065934</v>
      </c>
      <c r="I156" s="31" t="n">
        <v>0.0177853602118097</v>
      </c>
      <c r="J156" s="44" t="n">
        <v>273.6547</v>
      </c>
      <c r="K156" s="30" t="n">
        <v>46.6985</v>
      </c>
    </row>
    <row collapsed="false" customFormat="false" customHeight="false" hidden="false" ht="12.75" outlineLevel="0" r="157">
      <c r="A157" s="45" t="s">
        <v>128</v>
      </c>
      <c r="B157" s="46" t="n">
        <v>512990</v>
      </c>
      <c r="C157" s="46" t="n">
        <v>3866657</v>
      </c>
      <c r="D157" s="35" t="n">
        <v>25498</v>
      </c>
      <c r="E157" s="35" t="n">
        <v>39567.6</v>
      </c>
      <c r="F157" s="30" t="n">
        <v>593</v>
      </c>
      <c r="G157" s="30" t="n">
        <v>6520.50084317032</v>
      </c>
      <c r="H157" s="30" t="n">
        <v>66.7244519392917</v>
      </c>
      <c r="I157" s="31" t="n">
        <v>0.010233025582564</v>
      </c>
      <c r="J157" s="44" t="n">
        <v>-0.1795</v>
      </c>
      <c r="K157" s="30" t="n">
        <v>0.931</v>
      </c>
    </row>
    <row collapsed="false" customFormat="false" customHeight="false" hidden="false" ht="12.75" outlineLevel="0" r="158">
      <c r="A158" s="45" t="s">
        <v>129</v>
      </c>
      <c r="B158" s="46" t="n">
        <v>10008944.28</v>
      </c>
      <c r="C158" s="46" t="n">
        <v>13311896</v>
      </c>
      <c r="D158" s="35" t="n">
        <v>178795.4</v>
      </c>
      <c r="E158" s="35" t="n">
        <v>365272.7</v>
      </c>
      <c r="F158" s="30" t="n">
        <v>1916</v>
      </c>
      <c r="G158" s="30" t="n">
        <v>6947.75365344468</v>
      </c>
      <c r="H158" s="30" t="n">
        <v>190.643371607516</v>
      </c>
      <c r="I158" s="31" t="n">
        <v>0.0274395698403894</v>
      </c>
      <c r="J158" s="44" t="n">
        <v>-110.5608</v>
      </c>
      <c r="K158" s="30" t="n">
        <v>-84.6128</v>
      </c>
    </row>
    <row collapsed="false" customFormat="false" customHeight="false" hidden="false" ht="12.75" outlineLevel="0" r="159">
      <c r="A159" s="45" t="s">
        <v>338</v>
      </c>
      <c r="B159" s="46" t="n">
        <v>410010</v>
      </c>
      <c r="C159" s="46" t="n">
        <v>299956</v>
      </c>
      <c r="D159" s="35" t="n">
        <v>8198.9</v>
      </c>
      <c r="E159" s="35" t="n">
        <v>4836</v>
      </c>
      <c r="F159" s="30" t="n">
        <v>45</v>
      </c>
      <c r="G159" s="30" t="n">
        <v>6665.68888888889</v>
      </c>
      <c r="H159" s="30" t="n">
        <v>107.466666666667</v>
      </c>
      <c r="I159" s="31" t="n">
        <v>0.0161223646134766</v>
      </c>
      <c r="J159" s="44" t="n">
        <v>-6.0766</v>
      </c>
      <c r="K159" s="30" t="n">
        <v>-0.11</v>
      </c>
    </row>
    <row collapsed="false" customFormat="false" customHeight="false" hidden="false" ht="12.75" outlineLevel="0" r="160">
      <c r="A160" s="45" t="s">
        <v>339</v>
      </c>
      <c r="B160" s="46" t="n">
        <v>11549682</v>
      </c>
      <c r="C160" s="46" t="n">
        <v>3341600</v>
      </c>
      <c r="D160" s="35" t="n">
        <v>466132.9</v>
      </c>
      <c r="E160" s="35" t="n">
        <v>216725.8</v>
      </c>
      <c r="F160" s="30" t="n">
        <v>596</v>
      </c>
      <c r="G160" s="30" t="n">
        <v>5606.71140939597</v>
      </c>
      <c r="H160" s="30" t="n">
        <v>363.63389261745</v>
      </c>
      <c r="I160" s="31" t="n">
        <v>0.0648568949006464</v>
      </c>
      <c r="J160" s="44" t="n">
        <v>-156.6772</v>
      </c>
      <c r="K160" s="30" t="n">
        <v>104.1395</v>
      </c>
    </row>
    <row collapsed="false" customFormat="false" customHeight="false" hidden="false" ht="12.75" outlineLevel="0" r="161">
      <c r="A161" s="45" t="s">
        <v>130</v>
      </c>
      <c r="B161" s="46" t="n">
        <v>201705</v>
      </c>
      <c r="C161" s="46" t="n">
        <v>998021</v>
      </c>
      <c r="D161" s="35" t="n">
        <v>0</v>
      </c>
      <c r="E161" s="35" t="n">
        <v>3823.5</v>
      </c>
      <c r="F161" s="30" t="n">
        <v>267</v>
      </c>
      <c r="G161" s="30" t="n">
        <v>3737.9063670412</v>
      </c>
      <c r="H161" s="30" t="n">
        <v>14.3202247191011</v>
      </c>
      <c r="I161" s="31" t="n">
        <v>0.00383108171070549</v>
      </c>
      <c r="J161" s="44" t="n">
        <v>0</v>
      </c>
      <c r="K161" s="30" t="n">
        <v>0.46</v>
      </c>
    </row>
    <row collapsed="false" customFormat="false" customHeight="false" hidden="false" ht="12.75" outlineLevel="0" r="162">
      <c r="A162" s="45" t="s">
        <v>131</v>
      </c>
      <c r="B162" s="46" t="n">
        <v>12351046</v>
      </c>
      <c r="C162" s="46" t="n">
        <v>6944171</v>
      </c>
      <c r="D162" s="35" t="n">
        <v>184166.5</v>
      </c>
      <c r="E162" s="35" t="n">
        <v>91807.8</v>
      </c>
      <c r="F162" s="30" t="n">
        <v>734</v>
      </c>
      <c r="G162" s="30" t="n">
        <v>9460.72343324251</v>
      </c>
      <c r="H162" s="30" t="n">
        <v>125.078746594005</v>
      </c>
      <c r="I162" s="31" t="n">
        <v>0.0132208437839448</v>
      </c>
      <c r="J162" s="44" t="n">
        <v>517.7656</v>
      </c>
      <c r="K162" s="30" t="n">
        <v>188.952</v>
      </c>
    </row>
    <row collapsed="false" customFormat="false" customHeight="false" hidden="false" ht="12.75" outlineLevel="0" r="163">
      <c r="A163" s="45" t="s">
        <v>340</v>
      </c>
      <c r="B163" s="46" t="n">
        <v>19187929</v>
      </c>
      <c r="C163" s="46" t="n">
        <v>15011684</v>
      </c>
      <c r="D163" s="35" t="n">
        <v>426443.4</v>
      </c>
      <c r="E163" s="35" t="n">
        <v>521338.2</v>
      </c>
      <c r="F163" s="30" t="n">
        <v>1809</v>
      </c>
      <c r="G163" s="30" t="n">
        <v>8298.33278054174</v>
      </c>
      <c r="H163" s="30" t="n">
        <v>288.191376451078</v>
      </c>
      <c r="I163" s="31" t="n">
        <v>0.0347288285578087</v>
      </c>
      <c r="J163" s="44" t="n">
        <v>195.2538</v>
      </c>
      <c r="K163" s="30" t="n">
        <v>221.6951</v>
      </c>
    </row>
    <row collapsed="false" customFormat="false" customHeight="false" hidden="false" ht="12.75" outlineLevel="0" r="164">
      <c r="A164" s="45" t="s">
        <v>132</v>
      </c>
      <c r="B164" s="46" t="n">
        <v>1218112</v>
      </c>
      <c r="C164" s="46" t="n">
        <v>2843042</v>
      </c>
      <c r="D164" s="35" t="n">
        <v>183.4</v>
      </c>
      <c r="E164" s="35" t="n">
        <v>59368.5</v>
      </c>
      <c r="F164" s="30" t="n">
        <v>495</v>
      </c>
      <c r="G164" s="30" t="n">
        <v>5743.51919191919</v>
      </c>
      <c r="H164" s="30" t="n">
        <v>119.936363636364</v>
      </c>
      <c r="I164" s="31" t="n">
        <v>0.0208820341029081</v>
      </c>
      <c r="J164" s="44" t="n">
        <v>32.485</v>
      </c>
      <c r="K164" s="30" t="n">
        <v>250.011</v>
      </c>
    </row>
    <row collapsed="false" customFormat="false" customHeight="false" hidden="false" ht="12.75" outlineLevel="0" r="165">
      <c r="A165" s="45" t="s">
        <v>133</v>
      </c>
      <c r="B165" s="46" t="n">
        <v>1203950</v>
      </c>
      <c r="C165" s="46" t="n">
        <v>4478774</v>
      </c>
      <c r="D165" s="35" t="n">
        <v>8352.9</v>
      </c>
      <c r="E165" s="35" t="n">
        <v>80814</v>
      </c>
      <c r="F165" s="30" t="n">
        <v>693</v>
      </c>
      <c r="G165" s="30" t="n">
        <v>6462.87734487734</v>
      </c>
      <c r="H165" s="30" t="n">
        <v>116.614718614719</v>
      </c>
      <c r="I165" s="31" t="n">
        <v>0.0180437771586599</v>
      </c>
      <c r="J165" s="44" t="n">
        <v>-7.1797</v>
      </c>
      <c r="K165" s="30" t="n">
        <v>103.827</v>
      </c>
    </row>
    <row collapsed="false" customFormat="false" customHeight="false" hidden="false" ht="12.75" outlineLevel="0" r="166">
      <c r="A166" s="45" t="s">
        <v>341</v>
      </c>
      <c r="B166" s="46" t="n">
        <v>2993</v>
      </c>
      <c r="C166" s="46" t="n">
        <v>138119</v>
      </c>
      <c r="D166" s="35" t="n">
        <v>0</v>
      </c>
      <c r="E166" s="35" t="n">
        <v>8993</v>
      </c>
      <c r="F166" s="30" t="n">
        <v>21</v>
      </c>
      <c r="G166" s="30" t="n">
        <v>6577.09523809524</v>
      </c>
      <c r="H166" s="30" t="n">
        <v>428.238095238095</v>
      </c>
      <c r="I166" s="31" t="n">
        <v>0.0651105206380006</v>
      </c>
      <c r="J166" s="44" t="n">
        <v>0</v>
      </c>
      <c r="K166" s="30" t="n">
        <v>-5.0375</v>
      </c>
    </row>
    <row collapsed="false" customFormat="false" customHeight="false" hidden="false" ht="12.75" outlineLevel="0" r="167">
      <c r="A167" s="45" t="s">
        <v>134</v>
      </c>
      <c r="B167" s="46" t="n">
        <v>1525903</v>
      </c>
      <c r="C167" s="46" t="n">
        <v>3066169</v>
      </c>
      <c r="D167" s="35" t="n">
        <v>12550.4</v>
      </c>
      <c r="E167" s="35" t="n">
        <v>15879.9</v>
      </c>
      <c r="F167" s="30" t="n">
        <v>429</v>
      </c>
      <c r="G167" s="30" t="n">
        <v>7147.24708624709</v>
      </c>
      <c r="H167" s="30" t="n">
        <v>37.0160839160839</v>
      </c>
      <c r="I167" s="31" t="n">
        <v>0.00517906873365428</v>
      </c>
      <c r="J167" s="44" t="n">
        <v>-3.397</v>
      </c>
      <c r="K167" s="30" t="n">
        <v>104.08</v>
      </c>
    </row>
    <row collapsed="false" customFormat="false" customHeight="false" hidden="false" ht="12.75" outlineLevel="0" r="168">
      <c r="A168" s="45" t="s">
        <v>135</v>
      </c>
      <c r="B168" s="46" t="n">
        <v>81727127</v>
      </c>
      <c r="C168" s="46" t="n">
        <v>22730038</v>
      </c>
      <c r="D168" s="35" t="n">
        <v>1180634.6</v>
      </c>
      <c r="E168" s="35" t="n">
        <v>574972</v>
      </c>
      <c r="F168" s="30" t="n">
        <v>3192</v>
      </c>
      <c r="G168" s="30" t="n">
        <v>7120.93922305764</v>
      </c>
      <c r="H168" s="30" t="n">
        <v>180.129072681704</v>
      </c>
      <c r="I168" s="31" t="n">
        <v>0.0252956902227792</v>
      </c>
      <c r="J168" s="44" t="n">
        <v>-118.9034</v>
      </c>
      <c r="K168" s="30" t="n">
        <v>944.3197</v>
      </c>
    </row>
    <row collapsed="false" customFormat="false" customHeight="false" hidden="false" ht="12.75" outlineLevel="0" r="169">
      <c r="A169" s="45" t="s">
        <v>136</v>
      </c>
      <c r="B169" s="46" t="n">
        <v>1264889</v>
      </c>
      <c r="C169" s="46" t="n">
        <v>1923834</v>
      </c>
      <c r="D169" s="35" t="n">
        <v>1950.7</v>
      </c>
      <c r="E169" s="35" t="n">
        <v>73719.4</v>
      </c>
      <c r="F169" s="30" t="n">
        <v>273</v>
      </c>
      <c r="G169" s="30" t="n">
        <v>7047.01098901099</v>
      </c>
      <c r="H169" s="30" t="n">
        <v>270.034432234432</v>
      </c>
      <c r="I169" s="31" t="n">
        <v>0.0383190025750662</v>
      </c>
      <c r="J169" s="44" t="n">
        <v>-0.986</v>
      </c>
      <c r="K169" s="30" t="n">
        <v>487.5455</v>
      </c>
    </row>
    <row collapsed="false" customFormat="false" customHeight="false" hidden="false" ht="12.75" outlineLevel="0" r="170">
      <c r="A170" s="45" t="s">
        <v>137</v>
      </c>
      <c r="B170" s="46" t="n">
        <v>427063</v>
      </c>
      <c r="C170" s="46" t="n">
        <v>2665869</v>
      </c>
      <c r="D170" s="35" t="n">
        <v>4475.3</v>
      </c>
      <c r="E170" s="35" t="n">
        <v>30239.4</v>
      </c>
      <c r="F170" s="30" t="n">
        <v>396</v>
      </c>
      <c r="G170" s="30" t="n">
        <v>6731.99242424242</v>
      </c>
      <c r="H170" s="30" t="n">
        <v>76.3621212121212</v>
      </c>
      <c r="I170" s="31" t="n">
        <v>0.0113431680251355</v>
      </c>
      <c r="J170" s="44" t="n">
        <v>-0.209</v>
      </c>
      <c r="K170" s="30" t="n">
        <v>381.276</v>
      </c>
    </row>
    <row collapsed="false" customFormat="false" customHeight="false" hidden="false" ht="12.75" outlineLevel="0" r="171">
      <c r="A171" s="45" t="s">
        <v>138</v>
      </c>
      <c r="B171" s="46" t="n">
        <v>34683789</v>
      </c>
      <c r="C171" s="46" t="n">
        <v>33642308</v>
      </c>
      <c r="D171" s="35" t="n">
        <v>392732.4</v>
      </c>
      <c r="E171" s="35" t="n">
        <v>1016328.3</v>
      </c>
      <c r="F171" s="30" t="n">
        <v>4296</v>
      </c>
      <c r="G171" s="30" t="n">
        <v>7831.07728119181</v>
      </c>
      <c r="H171" s="30" t="n">
        <v>236.575488826816</v>
      </c>
      <c r="I171" s="31" t="n">
        <v>0.0302098268644351</v>
      </c>
      <c r="J171" s="44" t="n">
        <v>-85.15</v>
      </c>
      <c r="K171" s="30" t="n">
        <v>218.7796</v>
      </c>
    </row>
    <row collapsed="false" customFormat="false" customHeight="false" hidden="false" ht="12.75" outlineLevel="0" r="172">
      <c r="A172" s="45" t="s">
        <v>139</v>
      </c>
      <c r="B172" s="46" t="n">
        <v>768826</v>
      </c>
      <c r="C172" s="46" t="n">
        <v>6912710</v>
      </c>
      <c r="D172" s="35" t="n">
        <v>42766.5</v>
      </c>
      <c r="E172" s="35" t="n">
        <v>49815.6</v>
      </c>
      <c r="F172" s="30" t="n">
        <v>826</v>
      </c>
      <c r="G172" s="30" t="n">
        <v>8368.89830508475</v>
      </c>
      <c r="H172" s="30" t="n">
        <v>60.3094430992736</v>
      </c>
      <c r="I172" s="31" t="n">
        <v>0.00720637781709344</v>
      </c>
      <c r="J172" s="44" t="n">
        <v>-28.5665</v>
      </c>
      <c r="K172" s="30" t="n">
        <v>147.816</v>
      </c>
    </row>
    <row collapsed="false" customFormat="false" customHeight="false" hidden="false" ht="12.75" outlineLevel="0" r="173">
      <c r="A173" s="45" t="s">
        <v>140</v>
      </c>
      <c r="B173" s="46" t="n">
        <v>1347149</v>
      </c>
      <c r="C173" s="46" t="n">
        <v>3862395</v>
      </c>
      <c r="D173" s="35" t="n">
        <v>3033</v>
      </c>
      <c r="E173" s="35" t="n">
        <v>90661.4</v>
      </c>
      <c r="F173" s="30" t="n">
        <v>702</v>
      </c>
      <c r="G173" s="30" t="n">
        <v>5501.98717948718</v>
      </c>
      <c r="H173" s="30" t="n">
        <v>129.147293447293</v>
      </c>
      <c r="I173" s="31" t="n">
        <v>0.0234728452165043</v>
      </c>
      <c r="J173" s="44" t="n">
        <v>-0.51</v>
      </c>
      <c r="K173" s="30" t="n">
        <v>6.197</v>
      </c>
    </row>
    <row collapsed="false" customFormat="false" customHeight="false" hidden="false" ht="12.75" outlineLevel="0" r="174">
      <c r="A174" s="45" t="s">
        <v>141</v>
      </c>
      <c r="B174" s="46" t="n">
        <v>56889842</v>
      </c>
      <c r="C174" s="46" t="n">
        <v>25366180</v>
      </c>
      <c r="D174" s="35" t="n">
        <v>591986</v>
      </c>
      <c r="E174" s="35" t="n">
        <v>1455217.5</v>
      </c>
      <c r="F174" s="30" t="n">
        <v>4354</v>
      </c>
      <c r="G174" s="30" t="n">
        <v>5825.94855305466</v>
      </c>
      <c r="H174" s="30" t="n">
        <v>334.225424896647</v>
      </c>
      <c r="I174" s="31" t="n">
        <v>0.0573684133756048</v>
      </c>
      <c r="J174" s="44" t="n">
        <v>294.671</v>
      </c>
      <c r="K174" s="30" t="n">
        <v>1959.639</v>
      </c>
    </row>
    <row collapsed="false" customFormat="false" customHeight="false" hidden="false" ht="12.75" outlineLevel="0" r="175">
      <c r="A175" s="45" t="s">
        <v>142</v>
      </c>
      <c r="B175" s="46" t="n">
        <v>1638567</v>
      </c>
      <c r="C175" s="46" t="n">
        <v>6039810</v>
      </c>
      <c r="D175" s="35" t="n">
        <v>28135.2</v>
      </c>
      <c r="E175" s="35" t="n">
        <v>152494.5</v>
      </c>
      <c r="F175" s="30" t="n">
        <v>933</v>
      </c>
      <c r="G175" s="30" t="n">
        <v>6473.53697749196</v>
      </c>
      <c r="H175" s="30" t="n">
        <v>163.445337620579</v>
      </c>
      <c r="I175" s="31" t="n">
        <v>0.0252482280071724</v>
      </c>
      <c r="J175" s="44" t="n">
        <v>131.2411</v>
      </c>
      <c r="K175" s="30" t="n">
        <v>610.9955</v>
      </c>
    </row>
    <row collapsed="false" customFormat="false" customHeight="false" hidden="false" ht="12.75" outlineLevel="0" r="176">
      <c r="A176" s="45" t="s">
        <v>143</v>
      </c>
      <c r="B176" s="46" t="n">
        <v>477885</v>
      </c>
      <c r="C176" s="46" t="n">
        <v>2766287</v>
      </c>
      <c r="D176" s="35" t="n">
        <v>7483.5</v>
      </c>
      <c r="E176" s="35" t="n">
        <v>61041.6</v>
      </c>
      <c r="F176" s="30" t="n">
        <v>675</v>
      </c>
      <c r="G176" s="30" t="n">
        <v>4098.20296296296</v>
      </c>
      <c r="H176" s="30" t="n">
        <v>90.432</v>
      </c>
      <c r="I176" s="31" t="n">
        <v>0.0220662570441896</v>
      </c>
      <c r="J176" s="44" t="n">
        <v>0</v>
      </c>
      <c r="K176" s="30" t="n">
        <v>0.612</v>
      </c>
    </row>
    <row collapsed="false" customFormat="false" customHeight="false" hidden="false" ht="12.75" outlineLevel="0" r="177">
      <c r="A177" s="45" t="s">
        <v>342</v>
      </c>
      <c r="B177" s="46" t="n">
        <v>23732290.5</v>
      </c>
      <c r="C177" s="46" t="n">
        <v>17607982</v>
      </c>
      <c r="D177" s="35" t="n">
        <v>473658.9</v>
      </c>
      <c r="E177" s="35" t="n">
        <v>911628.2</v>
      </c>
      <c r="F177" s="30" t="n">
        <v>2449</v>
      </c>
      <c r="G177" s="30" t="n">
        <v>7189.86606778277</v>
      </c>
      <c r="H177" s="30" t="n">
        <v>372.245079624336</v>
      </c>
      <c r="I177" s="31" t="n">
        <v>0.0517735763246464</v>
      </c>
      <c r="J177" s="44" t="n">
        <v>-59.0914</v>
      </c>
      <c r="K177" s="30" t="n">
        <v>70.1646</v>
      </c>
    </row>
    <row collapsed="false" customFormat="false" customHeight="false" hidden="false" ht="12.75" outlineLevel="0" r="178">
      <c r="A178" s="45" t="s">
        <v>145</v>
      </c>
      <c r="B178" s="46" t="n">
        <v>551352</v>
      </c>
      <c r="C178" s="46" t="n">
        <v>6037021</v>
      </c>
      <c r="D178" s="35" t="n">
        <v>952.5</v>
      </c>
      <c r="E178" s="35" t="n">
        <v>72114.6</v>
      </c>
      <c r="F178" s="30" t="n">
        <v>978</v>
      </c>
      <c r="G178" s="30" t="n">
        <v>6172.82310838446</v>
      </c>
      <c r="H178" s="30" t="n">
        <v>73.7368098159509</v>
      </c>
      <c r="I178" s="31" t="n">
        <v>0.0119453949224295</v>
      </c>
      <c r="J178" s="44" t="n">
        <v>0</v>
      </c>
      <c r="K178" s="30" t="n">
        <v>694.011</v>
      </c>
    </row>
    <row collapsed="false" customFormat="false" customHeight="false" hidden="false" ht="12.75" outlineLevel="0" r="179">
      <c r="A179" s="45" t="s">
        <v>146</v>
      </c>
      <c r="B179" s="46" t="n">
        <v>199099</v>
      </c>
      <c r="C179" s="46" t="n">
        <v>498924</v>
      </c>
      <c r="D179" s="35" t="n">
        <v>0</v>
      </c>
      <c r="E179" s="35" t="n">
        <v>3858.4</v>
      </c>
      <c r="F179" s="30" t="n">
        <v>65</v>
      </c>
      <c r="G179" s="30" t="n">
        <v>7675.75384615385</v>
      </c>
      <c r="H179" s="30" t="n">
        <v>59.36</v>
      </c>
      <c r="I179" s="31" t="n">
        <v>0.00773344236797588</v>
      </c>
      <c r="J179" s="44" t="n">
        <v>0</v>
      </c>
      <c r="K179" s="30" t="n">
        <v>10.526</v>
      </c>
    </row>
    <row collapsed="false" customFormat="false" customHeight="false" hidden="false" ht="12.75" outlineLevel="0" r="180">
      <c r="A180" s="45" t="s">
        <v>147</v>
      </c>
      <c r="B180" s="46" t="n">
        <v>4273037</v>
      </c>
      <c r="C180" s="46" t="n">
        <v>6621518</v>
      </c>
      <c r="D180" s="35" t="n">
        <v>73596.7</v>
      </c>
      <c r="E180" s="35" t="n">
        <v>217187</v>
      </c>
      <c r="F180" s="30" t="n">
        <v>731</v>
      </c>
      <c r="G180" s="30" t="n">
        <v>9058.16415868673</v>
      </c>
      <c r="H180" s="30" t="n">
        <v>297.109439124487</v>
      </c>
      <c r="I180" s="31" t="n">
        <v>0.0328001826771444</v>
      </c>
      <c r="J180" s="44" t="n">
        <v>476.8253</v>
      </c>
      <c r="K180" s="30" t="n">
        <v>258.9365</v>
      </c>
    </row>
    <row collapsed="false" customFormat="false" customHeight="false" hidden="false" ht="12.75" outlineLevel="0" r="181">
      <c r="A181" s="45" t="s">
        <v>148</v>
      </c>
      <c r="B181" s="46" t="n">
        <v>12041</v>
      </c>
      <c r="C181" s="46" t="n">
        <v>222558</v>
      </c>
      <c r="D181" s="35" t="n">
        <v>9207.6</v>
      </c>
      <c r="E181" s="35" t="n">
        <v>490.8</v>
      </c>
      <c r="F181" s="30" t="n">
        <v>92</v>
      </c>
      <c r="G181" s="30" t="n">
        <v>2419.10869565217</v>
      </c>
      <c r="H181" s="30" t="n">
        <v>5.33478260869565</v>
      </c>
      <c r="I181" s="31" t="n">
        <v>0.00220526784029332</v>
      </c>
      <c r="J181" s="44" t="n">
        <v>-6.272</v>
      </c>
      <c r="K181" s="30" t="n">
        <v>0.46</v>
      </c>
    </row>
    <row collapsed="false" customFormat="false" customHeight="false" hidden="false" ht="12.75" outlineLevel="0" r="182">
      <c r="A182" s="45" t="s">
        <v>149</v>
      </c>
      <c r="B182" s="46" t="n">
        <v>3104546</v>
      </c>
      <c r="C182" s="46" t="n">
        <v>6765544</v>
      </c>
      <c r="D182" s="35" t="n">
        <v>33979</v>
      </c>
      <c r="E182" s="35" t="n">
        <v>261984.1</v>
      </c>
      <c r="F182" s="30" t="n">
        <v>1128</v>
      </c>
      <c r="G182" s="30" t="n">
        <v>5997.82269503546</v>
      </c>
      <c r="H182" s="30" t="n">
        <v>232.255407801418</v>
      </c>
      <c r="I182" s="31" t="n">
        <v>0.038723286700966</v>
      </c>
      <c r="J182" s="44" t="n">
        <v>-24.2026</v>
      </c>
      <c r="K182" s="30" t="n">
        <v>126.7615</v>
      </c>
    </row>
    <row collapsed="false" customFormat="false" customHeight="false" hidden="false" ht="12.75" outlineLevel="0" r="183">
      <c r="A183" s="45" t="s">
        <v>150</v>
      </c>
      <c r="B183" s="46" t="n">
        <v>1395516</v>
      </c>
      <c r="C183" s="46" t="n">
        <v>5839473</v>
      </c>
      <c r="D183" s="35" t="n">
        <v>2327.1</v>
      </c>
      <c r="E183" s="35" t="n">
        <v>113115.2</v>
      </c>
      <c r="F183" s="30" t="n">
        <v>854</v>
      </c>
      <c r="G183" s="30" t="n">
        <v>6837.79039812646</v>
      </c>
      <c r="H183" s="30" t="n">
        <v>132.453395784543</v>
      </c>
      <c r="I183" s="31" t="n">
        <v>0.0193707891105927</v>
      </c>
      <c r="J183" s="44" t="n">
        <v>140.08</v>
      </c>
      <c r="K183" s="30" t="n">
        <v>23.207</v>
      </c>
    </row>
    <row collapsed="false" customFormat="false" customHeight="false" hidden="false" ht="12.75" outlineLevel="0" r="184">
      <c r="A184" s="45" t="s">
        <v>151</v>
      </c>
      <c r="B184" s="46" t="n">
        <v>32235044</v>
      </c>
      <c r="C184" s="46" t="n">
        <v>16645610</v>
      </c>
      <c r="D184" s="35" t="n">
        <v>304346.4</v>
      </c>
      <c r="E184" s="35" t="n">
        <v>761136.9</v>
      </c>
      <c r="F184" s="30" t="n">
        <v>2883</v>
      </c>
      <c r="G184" s="30" t="n">
        <v>5773.7114117239</v>
      </c>
      <c r="H184" s="30" t="n">
        <v>264.008636836628</v>
      </c>
      <c r="I184" s="31" t="n">
        <v>0.0457259842084489</v>
      </c>
      <c r="J184" s="44" t="n">
        <v>246.3111</v>
      </c>
      <c r="K184" s="30" t="n">
        <v>-31.7215</v>
      </c>
    </row>
    <row collapsed="false" customFormat="false" customHeight="false" hidden="false" ht="12.75" outlineLevel="0" r="185">
      <c r="A185" s="45" t="s">
        <v>343</v>
      </c>
      <c r="B185" s="46" t="n">
        <v>12388727</v>
      </c>
      <c r="C185" s="46" t="n">
        <v>3203126</v>
      </c>
      <c r="D185" s="35" t="n">
        <v>340885.8</v>
      </c>
      <c r="E185" s="35" t="n">
        <v>188559.6</v>
      </c>
      <c r="F185" s="30" t="n">
        <v>462</v>
      </c>
      <c r="G185" s="30" t="n">
        <v>6933.17316017316</v>
      </c>
      <c r="H185" s="30" t="n">
        <v>408.137662337662</v>
      </c>
      <c r="I185" s="31" t="n">
        <v>0.0588673689389677</v>
      </c>
      <c r="J185" s="44" t="n">
        <v>148.0288</v>
      </c>
      <c r="K185" s="30" t="n">
        <v>221.159</v>
      </c>
    </row>
    <row collapsed="false" customFormat="false" customHeight="false" hidden="false" ht="12.75" outlineLevel="0" r="186">
      <c r="A186" s="45" t="s">
        <v>344</v>
      </c>
      <c r="B186" s="46" t="n">
        <v>168420</v>
      </c>
      <c r="C186" s="46" t="n">
        <v>1056280</v>
      </c>
      <c r="D186" s="35" t="n">
        <v>0</v>
      </c>
      <c r="E186" s="35" t="n">
        <v>12607.8</v>
      </c>
      <c r="F186" s="30" t="n">
        <v>196</v>
      </c>
      <c r="G186" s="30" t="n">
        <v>5389.18367346939</v>
      </c>
      <c r="H186" s="30" t="n">
        <v>64.3255102040816</v>
      </c>
      <c r="I186" s="31" t="n">
        <v>0.0119360396864468</v>
      </c>
      <c r="J186" s="44" t="n">
        <v>0</v>
      </c>
      <c r="K186" s="30" t="n">
        <v>1.38</v>
      </c>
    </row>
    <row collapsed="false" customFormat="false" customHeight="false" hidden="false" ht="12.75" outlineLevel="0" r="187">
      <c r="A187" s="45" t="s">
        <v>345</v>
      </c>
      <c r="B187" s="46" t="n">
        <v>107680</v>
      </c>
      <c r="C187" s="46" t="n">
        <v>1586727</v>
      </c>
      <c r="D187" s="35" t="n">
        <v>307.4</v>
      </c>
      <c r="E187" s="35" t="n">
        <v>14115.7</v>
      </c>
      <c r="F187" s="30" t="n">
        <v>198</v>
      </c>
      <c r="G187" s="30" t="n">
        <v>8013.77272727273</v>
      </c>
      <c r="H187" s="30" t="n">
        <v>71.2914141414142</v>
      </c>
      <c r="I187" s="31" t="n">
        <v>0.00889611130333069</v>
      </c>
      <c r="J187" s="44" t="n">
        <v>0.46</v>
      </c>
      <c r="K187" s="30" t="n">
        <v>1.38</v>
      </c>
    </row>
    <row collapsed="false" customFormat="false" customHeight="false" hidden="false" ht="12.75" outlineLevel="0" r="188">
      <c r="A188" s="45" t="s">
        <v>346</v>
      </c>
      <c r="B188" s="46" t="n">
        <v>26458</v>
      </c>
      <c r="C188" s="46" t="n">
        <v>227121</v>
      </c>
      <c r="D188" s="35" t="n">
        <v>0</v>
      </c>
      <c r="E188" s="35" t="n">
        <v>195.5</v>
      </c>
      <c r="F188" s="30" t="n">
        <v>29</v>
      </c>
      <c r="G188" s="30" t="n">
        <v>7831.75862068966</v>
      </c>
      <c r="H188" s="30" t="n">
        <v>6.74137931034483</v>
      </c>
      <c r="I188" s="31" t="n">
        <v>0.000860774653158449</v>
      </c>
      <c r="J188" s="44" t="n">
        <v>0</v>
      </c>
      <c r="K188" s="30" t="n">
        <v>0</v>
      </c>
    </row>
    <row collapsed="false" customFormat="false" customHeight="false" hidden="false" ht="12.75" outlineLevel="0" r="189">
      <c r="A189" s="45" t="s">
        <v>347</v>
      </c>
      <c r="B189" s="46" t="n">
        <v>0</v>
      </c>
      <c r="C189" s="46" t="n">
        <v>13240</v>
      </c>
      <c r="D189" s="35" t="n">
        <v>0</v>
      </c>
      <c r="E189" s="35" t="n">
        <v>1613.6</v>
      </c>
      <c r="F189" s="30" t="n">
        <v>3</v>
      </c>
      <c r="G189" s="30" t="n">
        <v>4413.33333333333</v>
      </c>
      <c r="H189" s="30" t="n">
        <v>537.866666666667</v>
      </c>
      <c r="I189" s="31" t="n">
        <v>0.121873111782477</v>
      </c>
      <c r="J189" s="44" t="n">
        <v>0</v>
      </c>
      <c r="K189" s="30" t="n">
        <v>47.4125</v>
      </c>
    </row>
    <row collapsed="false" customFormat="false" customHeight="false" hidden="false" ht="12.75" outlineLevel="0" r="190">
      <c r="A190" s="45" t="s">
        <v>348</v>
      </c>
      <c r="B190" s="46" t="n">
        <v>28515</v>
      </c>
      <c r="C190" s="46" t="n">
        <v>501038</v>
      </c>
      <c r="D190" s="35" t="n">
        <v>12859.2</v>
      </c>
      <c r="E190" s="35" t="n">
        <v>16877.2</v>
      </c>
      <c r="F190" s="30" t="n">
        <v>66</v>
      </c>
      <c r="G190" s="30" t="n">
        <v>7591.48484848485</v>
      </c>
      <c r="H190" s="30" t="n">
        <v>255.715151515152</v>
      </c>
      <c r="I190" s="31" t="n">
        <v>0.0336844710381249</v>
      </c>
      <c r="J190" s="44" t="n">
        <v>0</v>
      </c>
      <c r="K190" s="30" t="n">
        <v>100.501</v>
      </c>
    </row>
    <row collapsed="false" customFormat="false" customHeight="false" hidden="false" ht="12.75" outlineLevel="0" r="191">
      <c r="A191" s="45" t="s">
        <v>349</v>
      </c>
      <c r="B191" s="46" t="n">
        <v>797447</v>
      </c>
      <c r="C191" s="46" t="n">
        <v>702693</v>
      </c>
      <c r="D191" s="35" t="n">
        <v>13061.6</v>
      </c>
      <c r="E191" s="35" t="n">
        <v>3493.3</v>
      </c>
      <c r="F191" s="30" t="n">
        <v>93</v>
      </c>
      <c r="G191" s="30" t="n">
        <v>7555.83870967742</v>
      </c>
      <c r="H191" s="30" t="n">
        <v>37.5623655913978</v>
      </c>
      <c r="I191" s="31" t="n">
        <v>0.00497130325761036</v>
      </c>
      <c r="J191" s="44" t="n">
        <v>-0.5395</v>
      </c>
      <c r="K191" s="30" t="n">
        <v>0</v>
      </c>
    </row>
    <row collapsed="false" customFormat="false" customHeight="false" hidden="false" ht="12.75" outlineLevel="0" r="192">
      <c r="A192" s="45" t="s">
        <v>152</v>
      </c>
      <c r="B192" s="46" t="n">
        <v>1444471</v>
      </c>
      <c r="C192" s="46" t="n">
        <v>3887792</v>
      </c>
      <c r="D192" s="35" t="n">
        <v>39437.9</v>
      </c>
      <c r="E192" s="35" t="n">
        <v>65671.7</v>
      </c>
      <c r="F192" s="30" t="n">
        <v>872</v>
      </c>
      <c r="G192" s="30" t="n">
        <v>4458.47706422018</v>
      </c>
      <c r="H192" s="30" t="n">
        <v>75.3115825688073</v>
      </c>
      <c r="I192" s="31" t="n">
        <v>0.0168917730166634</v>
      </c>
      <c r="J192" s="44" t="n">
        <v>-16.0633</v>
      </c>
      <c r="K192" s="30" t="n">
        <v>16.3099</v>
      </c>
    </row>
    <row collapsed="false" customFormat="false" customHeight="false" hidden="false" ht="12.75" outlineLevel="0" r="193">
      <c r="A193" s="45" t="s">
        <v>350</v>
      </c>
      <c r="B193" s="46" t="n">
        <v>77742</v>
      </c>
      <c r="C193" s="46" t="n">
        <v>28311</v>
      </c>
      <c r="D193" s="35" t="n">
        <v>1047.9</v>
      </c>
      <c r="E193" s="35" t="n">
        <v>2376.8</v>
      </c>
      <c r="F193" s="30" t="n">
        <v>4</v>
      </c>
      <c r="G193" s="30" t="n">
        <v>7077.75</v>
      </c>
      <c r="H193" s="30" t="n">
        <v>594.2</v>
      </c>
      <c r="I193" s="31" t="n">
        <v>0.0839532337254071</v>
      </c>
      <c r="J193" s="44" t="n">
        <v>39.9</v>
      </c>
      <c r="K193" s="30" t="n">
        <v>-0.11</v>
      </c>
    </row>
    <row collapsed="false" customFormat="false" customHeight="false" hidden="false" ht="12.75" outlineLevel="0" r="194">
      <c r="A194" s="45" t="s">
        <v>351</v>
      </c>
      <c r="B194" s="46" t="n">
        <v>3292</v>
      </c>
      <c r="C194" s="46" t="n">
        <v>182140</v>
      </c>
      <c r="D194" s="35" t="n">
        <v>0</v>
      </c>
      <c r="E194" s="35" t="n">
        <v>887.6</v>
      </c>
      <c r="F194" s="30" t="n">
        <v>27</v>
      </c>
      <c r="G194" s="30" t="n">
        <v>6745.92592592593</v>
      </c>
      <c r="H194" s="30" t="n">
        <v>32.8740740740741</v>
      </c>
      <c r="I194" s="31" t="n">
        <v>0.00487317448116833</v>
      </c>
      <c r="J194" s="44" t="n">
        <v>0</v>
      </c>
      <c r="K194" s="30" t="n">
        <v>0</v>
      </c>
    </row>
    <row collapsed="false" customFormat="false" customHeight="false" hidden="false" ht="12.75" outlineLevel="0" r="195">
      <c r="A195" s="45" t="s">
        <v>352</v>
      </c>
      <c r="B195" s="46" t="n">
        <v>6374</v>
      </c>
      <c r="C195" s="46" t="n">
        <v>79233</v>
      </c>
      <c r="D195" s="35" t="n">
        <v>0</v>
      </c>
      <c r="E195" s="35" t="n">
        <v>11230</v>
      </c>
      <c r="F195" s="30" t="n">
        <v>11</v>
      </c>
      <c r="G195" s="30" t="n">
        <v>7203</v>
      </c>
      <c r="H195" s="30" t="n">
        <v>1020.90909090909</v>
      </c>
      <c r="I195" s="31" t="n">
        <v>0.141733873512299</v>
      </c>
      <c r="J195" s="44" t="n">
        <v>0</v>
      </c>
      <c r="K195" s="30" t="n">
        <v>0</v>
      </c>
    </row>
    <row collapsed="false" customFormat="false" customHeight="false" hidden="false" ht="12.75" outlineLevel="0" r="196">
      <c r="A196" s="45" t="s">
        <v>353</v>
      </c>
      <c r="B196" s="46" t="n">
        <v>13238784</v>
      </c>
      <c r="C196" s="46" t="n">
        <v>5000327</v>
      </c>
      <c r="D196" s="35" t="n">
        <v>59649.9</v>
      </c>
      <c r="E196" s="35" t="n">
        <v>81194.3</v>
      </c>
      <c r="F196" s="30" t="n">
        <v>745</v>
      </c>
      <c r="G196" s="30" t="n">
        <v>6711.84832214765</v>
      </c>
      <c r="H196" s="30" t="n">
        <v>108.985637583893</v>
      </c>
      <c r="I196" s="31" t="n">
        <v>0.0162377980480077</v>
      </c>
      <c r="J196" s="44" t="n">
        <v>-47.623</v>
      </c>
      <c r="K196" s="30" t="n">
        <v>251.0495</v>
      </c>
    </row>
    <row collapsed="false" customFormat="false" customHeight="false" hidden="false" ht="12.75" outlineLevel="0" r="197">
      <c r="A197" s="45" t="s">
        <v>153</v>
      </c>
      <c r="B197" s="46" t="n">
        <v>26119313</v>
      </c>
      <c r="C197" s="46" t="n">
        <v>11190443</v>
      </c>
      <c r="D197" s="35" t="n">
        <v>72857.9</v>
      </c>
      <c r="E197" s="35" t="n">
        <v>258793.2</v>
      </c>
      <c r="F197" s="30" t="n">
        <v>1776</v>
      </c>
      <c r="G197" s="30" t="n">
        <v>6300.92511261261</v>
      </c>
      <c r="H197" s="30" t="n">
        <v>145.716891891892</v>
      </c>
      <c r="I197" s="31" t="n">
        <v>0.0231262694425949</v>
      </c>
      <c r="J197" s="44" t="n">
        <v>-48.0773</v>
      </c>
      <c r="K197" s="30" t="n">
        <v>251.692</v>
      </c>
    </row>
    <row collapsed="false" customFormat="false" customHeight="false" hidden="false" ht="12.75" outlineLevel="0" r="198">
      <c r="A198" s="45" t="s">
        <v>354</v>
      </c>
      <c r="B198" s="46" t="n">
        <v>276270</v>
      </c>
      <c r="C198" s="46" t="n">
        <v>1910673</v>
      </c>
      <c r="D198" s="35" t="n">
        <v>0</v>
      </c>
      <c r="E198" s="35" t="n">
        <v>17782.1</v>
      </c>
      <c r="F198" s="30" t="n">
        <v>266</v>
      </c>
      <c r="G198" s="30" t="n">
        <v>7182.98120300752</v>
      </c>
      <c r="H198" s="30" t="n">
        <v>66.85</v>
      </c>
      <c r="I198" s="31" t="n">
        <v>0.00930672072091875</v>
      </c>
      <c r="J198" s="44" t="n">
        <v>0</v>
      </c>
      <c r="K198" s="30" t="n">
        <v>10.76</v>
      </c>
    </row>
    <row collapsed="false" customFormat="false" customHeight="false" hidden="false" ht="12.75" outlineLevel="0" r="199">
      <c r="A199" s="45" t="s">
        <v>154</v>
      </c>
      <c r="B199" s="46" t="n">
        <v>385135</v>
      </c>
      <c r="C199" s="46" t="n">
        <v>635645</v>
      </c>
      <c r="D199" s="35" t="n">
        <v>0</v>
      </c>
      <c r="E199" s="35" t="n">
        <v>8520</v>
      </c>
      <c r="F199" s="30" t="n">
        <v>184</v>
      </c>
      <c r="G199" s="30" t="n">
        <v>3454.59239130435</v>
      </c>
      <c r="H199" s="30" t="n">
        <v>46.304347826087</v>
      </c>
      <c r="I199" s="31" t="n">
        <v>0.0134037080445846</v>
      </c>
      <c r="J199" s="44" t="n">
        <v>0</v>
      </c>
      <c r="K199" s="30" t="n">
        <v>-1.11</v>
      </c>
    </row>
    <row collapsed="false" customFormat="false" customHeight="false" hidden="false" ht="12.75" outlineLevel="0" r="200">
      <c r="A200" s="45" t="s">
        <v>155</v>
      </c>
      <c r="B200" s="46" t="n">
        <v>3866731</v>
      </c>
      <c r="C200" s="46" t="n">
        <v>12440796</v>
      </c>
      <c r="D200" s="35" t="n">
        <v>112195.4</v>
      </c>
      <c r="E200" s="35" t="n">
        <v>175349.4</v>
      </c>
      <c r="F200" s="30" t="n">
        <v>1580</v>
      </c>
      <c r="G200" s="30" t="n">
        <v>7873.92151898734</v>
      </c>
      <c r="H200" s="30" t="n">
        <v>110.980632911392</v>
      </c>
      <c r="I200" s="31" t="n">
        <v>0.014094709052379</v>
      </c>
      <c r="J200" s="44" t="n">
        <v>-93.7506</v>
      </c>
      <c r="K200" s="30" t="n">
        <v>143.5195</v>
      </c>
    </row>
    <row collapsed="false" customFormat="false" customHeight="false" hidden="false" ht="12.75" outlineLevel="0" r="201">
      <c r="A201" s="45" t="s">
        <v>156</v>
      </c>
      <c r="B201" s="46" t="n">
        <v>678854</v>
      </c>
      <c r="C201" s="46" t="n">
        <v>485084</v>
      </c>
      <c r="D201" s="35" t="n">
        <v>63.9</v>
      </c>
      <c r="E201" s="35" t="n">
        <v>10991.5</v>
      </c>
      <c r="F201" s="30" t="n">
        <v>68</v>
      </c>
      <c r="G201" s="30" t="n">
        <v>7133.58823529412</v>
      </c>
      <c r="H201" s="30" t="n">
        <v>161.639705882353</v>
      </c>
      <c r="I201" s="31" t="n">
        <v>0.0226589621591312</v>
      </c>
      <c r="J201" s="44" t="n">
        <v>11.34</v>
      </c>
      <c r="K201" s="30" t="n">
        <v>48.1211</v>
      </c>
    </row>
    <row collapsed="false" customFormat="false" customHeight="false" hidden="false" ht="12.75" outlineLevel="0" r="202">
      <c r="A202" s="45" t="s">
        <v>157</v>
      </c>
      <c r="B202" s="46" t="n">
        <v>9458621</v>
      </c>
      <c r="C202" s="46" t="n">
        <v>5005143</v>
      </c>
      <c r="D202" s="35" t="n">
        <v>28882.5</v>
      </c>
      <c r="E202" s="35" t="n">
        <v>125224.5</v>
      </c>
      <c r="F202" s="30" t="n">
        <v>827</v>
      </c>
      <c r="G202" s="30" t="n">
        <v>6052.16807738815</v>
      </c>
      <c r="H202" s="30" t="n">
        <v>151.420193470375</v>
      </c>
      <c r="I202" s="31" t="n">
        <v>0.0250191652865862</v>
      </c>
      <c r="J202" s="44" t="n">
        <v>-5.6802</v>
      </c>
      <c r="K202" s="30" t="n">
        <v>13.124</v>
      </c>
    </row>
    <row collapsed="false" customFormat="false" customHeight="false" hidden="false" ht="12.75" outlineLevel="0" r="203">
      <c r="A203" s="45" t="s">
        <v>158</v>
      </c>
      <c r="B203" s="46" t="n">
        <v>1023200</v>
      </c>
      <c r="C203" s="46" t="n">
        <v>5151079</v>
      </c>
      <c r="D203" s="35" t="n">
        <v>8841.4</v>
      </c>
      <c r="E203" s="35" t="n">
        <v>167771.2</v>
      </c>
      <c r="F203" s="30" t="n">
        <v>606</v>
      </c>
      <c r="G203" s="30" t="n">
        <v>8500.1303630363</v>
      </c>
      <c r="H203" s="30" t="n">
        <v>276.850165016502</v>
      </c>
      <c r="I203" s="31" t="n">
        <v>0.0325701081268604</v>
      </c>
      <c r="J203" s="44" t="n">
        <v>-6.8804</v>
      </c>
      <c r="K203" s="30" t="n">
        <v>157.692</v>
      </c>
    </row>
    <row collapsed="false" customFormat="false" customHeight="false" hidden="false" ht="12.75" outlineLevel="0" r="204">
      <c r="A204" s="45" t="s">
        <v>159</v>
      </c>
      <c r="B204" s="46" t="n">
        <v>803873</v>
      </c>
      <c r="C204" s="46" t="n">
        <v>3008285</v>
      </c>
      <c r="D204" s="35" t="n">
        <v>23473.1</v>
      </c>
      <c r="E204" s="35" t="n">
        <v>301279</v>
      </c>
      <c r="F204" s="30" t="n">
        <v>282</v>
      </c>
      <c r="G204" s="30" t="n">
        <v>10667.6773049645</v>
      </c>
      <c r="H204" s="30" t="n">
        <v>1068.36524822695</v>
      </c>
      <c r="I204" s="31" t="n">
        <v>0.100149753098526</v>
      </c>
      <c r="J204" s="44" t="n">
        <v>-3.7228</v>
      </c>
      <c r="K204" s="30" t="n">
        <v>14.431</v>
      </c>
    </row>
    <row collapsed="false" customFormat="false" customHeight="false" hidden="false" ht="12.75" outlineLevel="0" r="205">
      <c r="A205" s="45" t="s">
        <v>355</v>
      </c>
      <c r="B205" s="46" t="n">
        <v>29043</v>
      </c>
      <c r="C205" s="46" t="n">
        <v>685375</v>
      </c>
      <c r="D205" s="35" t="n">
        <v>0</v>
      </c>
      <c r="E205" s="35" t="n">
        <v>38717.1</v>
      </c>
      <c r="F205" s="30" t="n">
        <v>100</v>
      </c>
      <c r="G205" s="30" t="n">
        <v>6853.75</v>
      </c>
      <c r="H205" s="30" t="n">
        <v>387.171</v>
      </c>
      <c r="I205" s="31" t="n">
        <v>0.0564903884734634</v>
      </c>
      <c r="J205" s="44" t="n">
        <v>0</v>
      </c>
      <c r="K205" s="30" t="n">
        <v>-4.236</v>
      </c>
    </row>
    <row collapsed="false" customFormat="false" customHeight="false" hidden="false" ht="12.75" outlineLevel="0" r="206">
      <c r="A206" s="45" t="s">
        <v>160</v>
      </c>
      <c r="B206" s="46" t="n">
        <v>1295280</v>
      </c>
      <c r="C206" s="46" t="n">
        <v>4585000</v>
      </c>
      <c r="D206" s="35" t="n">
        <v>37523.7</v>
      </c>
      <c r="E206" s="35" t="n">
        <v>172697.4</v>
      </c>
      <c r="F206" s="30" t="n">
        <v>508</v>
      </c>
      <c r="G206" s="30" t="n">
        <v>9025.5905511811</v>
      </c>
      <c r="H206" s="30" t="n">
        <v>339.955511811024</v>
      </c>
      <c r="I206" s="31" t="n">
        <v>0.0376657360959651</v>
      </c>
      <c r="J206" s="44" t="n">
        <v>-11.2908</v>
      </c>
      <c r="K206" s="30" t="n">
        <v>556.675</v>
      </c>
    </row>
    <row collapsed="false" customFormat="false" customHeight="false" hidden="false" ht="12.75" outlineLevel="0" r="207">
      <c r="A207" s="45" t="s">
        <v>161</v>
      </c>
      <c r="B207" s="46" t="n">
        <v>402871</v>
      </c>
      <c r="C207" s="46" t="n">
        <v>2627462</v>
      </c>
      <c r="D207" s="35" t="n">
        <v>13700.1</v>
      </c>
      <c r="E207" s="35" t="n">
        <v>88131.9</v>
      </c>
      <c r="F207" s="30" t="n">
        <v>463</v>
      </c>
      <c r="G207" s="30" t="n">
        <v>5674.86393088553</v>
      </c>
      <c r="H207" s="30" t="n">
        <v>190.349676025918</v>
      </c>
      <c r="I207" s="31" t="n">
        <v>0.0335425973810468</v>
      </c>
      <c r="J207" s="44" t="n">
        <v>27.97</v>
      </c>
      <c r="K207" s="30" t="n">
        <v>-60.74</v>
      </c>
    </row>
    <row collapsed="false" customFormat="false" customHeight="false" hidden="false" ht="12.75" outlineLevel="0" r="208">
      <c r="A208" s="45" t="s">
        <v>356</v>
      </c>
      <c r="B208" s="46" t="n">
        <v>314323</v>
      </c>
      <c r="C208" s="46" t="n">
        <v>1286889</v>
      </c>
      <c r="D208" s="35" t="n">
        <v>3039.5</v>
      </c>
      <c r="E208" s="35" t="n">
        <v>17379</v>
      </c>
      <c r="F208" s="30" t="n">
        <v>166</v>
      </c>
      <c r="G208" s="30" t="n">
        <v>7752.34337349398</v>
      </c>
      <c r="H208" s="30" t="n">
        <v>104.692771084337</v>
      </c>
      <c r="I208" s="31" t="n">
        <v>0.0135046612411793</v>
      </c>
      <c r="J208" s="44" t="n">
        <v>-2.159</v>
      </c>
      <c r="K208" s="30" t="n">
        <v>0.15</v>
      </c>
    </row>
    <row collapsed="false" customFormat="false" customHeight="false" hidden="false" ht="12.75" outlineLevel="0" r="209">
      <c r="A209" s="45" t="s">
        <v>162</v>
      </c>
      <c r="B209" s="46" t="n">
        <v>2413209</v>
      </c>
      <c r="C209" s="46" t="n">
        <v>5960886</v>
      </c>
      <c r="D209" s="35" t="n">
        <v>75738.6</v>
      </c>
      <c r="E209" s="35" t="n">
        <v>43678.5</v>
      </c>
      <c r="F209" s="30" t="n">
        <v>664</v>
      </c>
      <c r="G209" s="30" t="n">
        <v>8977.23795180723</v>
      </c>
      <c r="H209" s="30" t="n">
        <v>65.7808734939759</v>
      </c>
      <c r="I209" s="31" t="n">
        <v>0.00732751809043152</v>
      </c>
      <c r="J209" s="44" t="n">
        <v>421.2765</v>
      </c>
      <c r="K209" s="30" t="n">
        <v>51.165</v>
      </c>
    </row>
    <row collapsed="false" customFormat="false" customHeight="false" hidden="false" ht="12.75" outlineLevel="0" r="210">
      <c r="A210" s="45" t="s">
        <v>163</v>
      </c>
      <c r="B210" s="46" t="n">
        <v>822746</v>
      </c>
      <c r="C210" s="46" t="n">
        <v>2800723</v>
      </c>
      <c r="D210" s="35" t="n">
        <v>1902.8</v>
      </c>
      <c r="E210" s="35" t="n">
        <v>20116.6</v>
      </c>
      <c r="F210" s="30" t="n">
        <v>406</v>
      </c>
      <c r="G210" s="30" t="n">
        <v>6898.33251231527</v>
      </c>
      <c r="H210" s="30" t="n">
        <v>49.548275862069</v>
      </c>
      <c r="I210" s="31" t="n">
        <v>0.00718264533836441</v>
      </c>
      <c r="J210" s="44" t="n">
        <v>-1.3275</v>
      </c>
      <c r="K210" s="30" t="n">
        <v>105.311</v>
      </c>
    </row>
    <row collapsed="false" customFormat="false" customHeight="false" hidden="false" ht="12.75" outlineLevel="0" r="211">
      <c r="A211" s="45" t="s">
        <v>164</v>
      </c>
      <c r="B211" s="46" t="n">
        <v>2474577</v>
      </c>
      <c r="C211" s="46" t="n">
        <v>8940504</v>
      </c>
      <c r="D211" s="35" t="n">
        <v>3833.2</v>
      </c>
      <c r="E211" s="35" t="n">
        <v>195644.7</v>
      </c>
      <c r="F211" s="30" t="n">
        <v>1239</v>
      </c>
      <c r="G211" s="30" t="n">
        <v>7215.90314769976</v>
      </c>
      <c r="H211" s="30" t="n">
        <v>157.905326876513</v>
      </c>
      <c r="I211" s="31" t="n">
        <v>0.0218829609605901</v>
      </c>
      <c r="J211" s="44" t="n">
        <v>0.4006</v>
      </c>
      <c r="K211" s="30" t="n">
        <v>327.587</v>
      </c>
    </row>
    <row collapsed="false" customFormat="false" customHeight="false" hidden="false" ht="12.75" outlineLevel="0" r="212">
      <c r="A212" s="45" t="s">
        <v>165</v>
      </c>
      <c r="B212" s="46" t="n">
        <v>1537998</v>
      </c>
      <c r="C212" s="46" t="n">
        <v>4192612</v>
      </c>
      <c r="D212" s="35" t="n">
        <v>57988.2</v>
      </c>
      <c r="E212" s="35" t="n">
        <v>113562.6</v>
      </c>
      <c r="F212" s="30" t="n">
        <v>696</v>
      </c>
      <c r="G212" s="30" t="n">
        <v>6023.86781609195</v>
      </c>
      <c r="H212" s="30" t="n">
        <v>163.164655172414</v>
      </c>
      <c r="I212" s="31" t="n">
        <v>0.0270863604836317</v>
      </c>
      <c r="J212" s="44" t="n">
        <v>-3.7496</v>
      </c>
      <c r="K212" s="30" t="n">
        <v>252.9534</v>
      </c>
    </row>
    <row collapsed="false" customFormat="false" customHeight="false" hidden="false" ht="12.75" outlineLevel="0" r="213">
      <c r="A213" s="45" t="s">
        <v>166</v>
      </c>
      <c r="B213" s="46" t="n">
        <v>1089074</v>
      </c>
      <c r="C213" s="46" t="n">
        <v>5069689</v>
      </c>
      <c r="D213" s="35" t="n">
        <v>363</v>
      </c>
      <c r="E213" s="35" t="n">
        <v>41018.6</v>
      </c>
      <c r="F213" s="30" t="n">
        <v>647</v>
      </c>
      <c r="G213" s="30" t="n">
        <v>7835.68624420402</v>
      </c>
      <c r="H213" s="30" t="n">
        <v>63.3981452859351</v>
      </c>
      <c r="I213" s="31" t="n">
        <v>0.00809094995767985</v>
      </c>
      <c r="J213" s="44" t="n">
        <v>0.46</v>
      </c>
      <c r="K213" s="30" t="n">
        <v>121.409</v>
      </c>
    </row>
    <row collapsed="false" customFormat="false" customHeight="false" hidden="false" ht="12.75" outlineLevel="0" r="214">
      <c r="A214" s="45" t="s">
        <v>167</v>
      </c>
      <c r="B214" s="46" t="n">
        <v>706086</v>
      </c>
      <c r="C214" s="46" t="n">
        <v>3831098</v>
      </c>
      <c r="D214" s="35" t="n">
        <v>0</v>
      </c>
      <c r="E214" s="35" t="n">
        <v>4775.4</v>
      </c>
      <c r="F214" s="30" t="n">
        <v>512</v>
      </c>
      <c r="G214" s="30" t="n">
        <v>7482.61328125</v>
      </c>
      <c r="H214" s="30" t="n">
        <v>9.326953125</v>
      </c>
      <c r="I214" s="31" t="n">
        <v>0.00124648338413687</v>
      </c>
      <c r="J214" s="44" t="n">
        <v>0</v>
      </c>
      <c r="K214" s="30" t="n">
        <v>2.3</v>
      </c>
    </row>
    <row collapsed="false" customFormat="false" customHeight="false" hidden="false" ht="12.75" outlineLevel="0" r="215">
      <c r="A215" s="45" t="s">
        <v>168</v>
      </c>
      <c r="B215" s="46" t="n">
        <v>8621462</v>
      </c>
      <c r="C215" s="46" t="n">
        <v>10631879</v>
      </c>
      <c r="D215" s="35" t="n">
        <v>88684.1</v>
      </c>
      <c r="E215" s="35" t="n">
        <v>163987.4</v>
      </c>
      <c r="F215" s="30" t="n">
        <v>1569</v>
      </c>
      <c r="G215" s="30" t="n">
        <v>6776.21351179095</v>
      </c>
      <c r="H215" s="30" t="n">
        <v>104.517144678139</v>
      </c>
      <c r="I215" s="31" t="n">
        <v>0.0154241221142566</v>
      </c>
      <c r="J215" s="44" t="n">
        <v>89.5648</v>
      </c>
      <c r="K215" s="30" t="n">
        <v>257.13</v>
      </c>
    </row>
    <row collapsed="false" customFormat="false" customHeight="false" hidden="false" ht="12.75" outlineLevel="0" r="216">
      <c r="A216" s="45" t="s">
        <v>169</v>
      </c>
      <c r="B216" s="46" t="n">
        <v>2605653</v>
      </c>
      <c r="C216" s="46" t="n">
        <v>11294049</v>
      </c>
      <c r="D216" s="35" t="n">
        <v>7664.6</v>
      </c>
      <c r="E216" s="35" t="n">
        <v>102142.9</v>
      </c>
      <c r="F216" s="30" t="n">
        <v>1518</v>
      </c>
      <c r="G216" s="30" t="n">
        <v>7440.08498023715</v>
      </c>
      <c r="H216" s="30" t="n">
        <v>67.287812911726</v>
      </c>
      <c r="I216" s="31" t="n">
        <v>0.0090439575744713</v>
      </c>
      <c r="J216" s="44" t="n">
        <v>-4.38</v>
      </c>
      <c r="K216" s="30" t="n">
        <v>107.366</v>
      </c>
    </row>
    <row collapsed="false" customFormat="false" customHeight="false" hidden="false" ht="12.75" outlineLevel="0" r="217">
      <c r="A217" s="45" t="s">
        <v>170</v>
      </c>
      <c r="B217" s="46" t="n">
        <v>875419.5</v>
      </c>
      <c r="C217" s="46" t="n">
        <v>6482667</v>
      </c>
      <c r="D217" s="35" t="n">
        <v>75005.4</v>
      </c>
      <c r="E217" s="35" t="n">
        <v>97823.1</v>
      </c>
      <c r="F217" s="30" t="n">
        <v>812</v>
      </c>
      <c r="G217" s="30" t="n">
        <v>7983.58004926108</v>
      </c>
      <c r="H217" s="30" t="n">
        <v>120.471798029557</v>
      </c>
      <c r="I217" s="31" t="n">
        <v>0.015089946776535</v>
      </c>
      <c r="J217" s="44" t="n">
        <v>127.9612</v>
      </c>
      <c r="K217" s="30" t="n">
        <v>207.2713</v>
      </c>
    </row>
    <row collapsed="false" customFormat="false" customHeight="false" hidden="false" ht="12.75" outlineLevel="0" r="218">
      <c r="A218" s="45" t="s">
        <v>171</v>
      </c>
      <c r="B218" s="46" t="n">
        <v>25068448</v>
      </c>
      <c r="C218" s="46" t="n">
        <v>8107758</v>
      </c>
      <c r="D218" s="35" t="n">
        <v>126834.6</v>
      </c>
      <c r="E218" s="35" t="n">
        <v>316682.9</v>
      </c>
      <c r="F218" s="30" t="n">
        <v>1189</v>
      </c>
      <c r="G218" s="30" t="n">
        <v>6818.97224558453</v>
      </c>
      <c r="H218" s="30" t="n">
        <v>266.343902439024</v>
      </c>
      <c r="I218" s="31" t="n">
        <v>0.0390592442448332</v>
      </c>
      <c r="J218" s="44" t="n">
        <v>226.1217</v>
      </c>
      <c r="K218" s="30" t="n">
        <v>580.6835</v>
      </c>
    </row>
    <row collapsed="false" customFormat="false" customHeight="false" hidden="false" ht="12.75" outlineLevel="0" r="219">
      <c r="A219" s="45" t="s">
        <v>357</v>
      </c>
      <c r="B219" s="46" t="n">
        <v>5974637</v>
      </c>
      <c r="C219" s="46" t="n">
        <v>14072562</v>
      </c>
      <c r="D219" s="35" t="n">
        <v>125276.7</v>
      </c>
      <c r="E219" s="35" t="n">
        <v>90915.1</v>
      </c>
      <c r="F219" s="30" t="n">
        <v>1650</v>
      </c>
      <c r="G219" s="30" t="n">
        <v>8528.82545454546</v>
      </c>
      <c r="H219" s="30" t="n">
        <v>55.1000606060606</v>
      </c>
      <c r="I219" s="31" t="n">
        <v>0.0064604511957382</v>
      </c>
      <c r="J219" s="44" t="n">
        <v>-59.9379</v>
      </c>
      <c r="K219" s="30" t="n">
        <v>5.58</v>
      </c>
    </row>
    <row collapsed="false" customFormat="false" customHeight="false" hidden="false" ht="12.75" outlineLevel="0" r="220">
      <c r="A220" s="45" t="s">
        <v>172</v>
      </c>
      <c r="B220" s="46" t="n">
        <v>38707634</v>
      </c>
      <c r="C220" s="46" t="n">
        <v>17147302</v>
      </c>
      <c r="D220" s="35" t="n">
        <v>390145</v>
      </c>
      <c r="E220" s="35" t="n">
        <v>727227</v>
      </c>
      <c r="F220" s="30" t="n">
        <v>2363</v>
      </c>
      <c r="G220" s="30" t="n">
        <v>7256.58146424037</v>
      </c>
      <c r="H220" s="30" t="n">
        <v>307.755818874312</v>
      </c>
      <c r="I220" s="31" t="n">
        <v>0.0424105786438006</v>
      </c>
      <c r="J220" s="44" t="n">
        <v>123.6221</v>
      </c>
      <c r="K220" s="30" t="n">
        <v>633.993</v>
      </c>
    </row>
    <row collapsed="false" customFormat="false" customHeight="false" hidden="false" ht="12.75" outlineLevel="0" r="221">
      <c r="A221" s="45" t="s">
        <v>173</v>
      </c>
      <c r="B221" s="46" t="n">
        <v>702964</v>
      </c>
      <c r="C221" s="46" t="n">
        <v>2766308</v>
      </c>
      <c r="D221" s="35" t="n">
        <v>307.4</v>
      </c>
      <c r="E221" s="35" t="n">
        <v>23588.1</v>
      </c>
      <c r="F221" s="30" t="n">
        <v>394</v>
      </c>
      <c r="G221" s="30" t="n">
        <v>7021.08629441624</v>
      </c>
      <c r="H221" s="30" t="n">
        <v>59.8682741116751</v>
      </c>
      <c r="I221" s="31" t="n">
        <v>0.00852692469529785</v>
      </c>
      <c r="J221" s="44" t="n">
        <v>0.46</v>
      </c>
      <c r="K221" s="30" t="n">
        <v>68.307</v>
      </c>
    </row>
    <row collapsed="false" customFormat="false" customHeight="false" hidden="false" ht="12.75" outlineLevel="0" r="222">
      <c r="A222" s="45" t="s">
        <v>174</v>
      </c>
      <c r="B222" s="46" t="n">
        <v>565918</v>
      </c>
      <c r="C222" s="46" t="n">
        <v>2782886</v>
      </c>
      <c r="D222" s="35" t="n">
        <v>0</v>
      </c>
      <c r="E222" s="35" t="n">
        <v>5233.5</v>
      </c>
      <c r="F222" s="30" t="n">
        <v>488</v>
      </c>
      <c r="G222" s="30" t="n">
        <v>5702.63524590164</v>
      </c>
      <c r="H222" s="30" t="n">
        <v>10.7243852459016</v>
      </c>
      <c r="I222" s="31" t="n">
        <v>0.00188060164879194</v>
      </c>
      <c r="J222" s="44" t="n">
        <v>0</v>
      </c>
      <c r="K222" s="30" t="n">
        <v>0.46</v>
      </c>
    </row>
    <row collapsed="false" customFormat="false" customHeight="false" hidden="false" ht="12.75" outlineLevel="0" r="223">
      <c r="A223" s="45" t="s">
        <v>175</v>
      </c>
      <c r="B223" s="46" t="n">
        <v>11052038</v>
      </c>
      <c r="C223" s="46" t="n">
        <v>6895350</v>
      </c>
      <c r="D223" s="35" t="n">
        <v>395338.5</v>
      </c>
      <c r="E223" s="35" t="n">
        <v>382800.2</v>
      </c>
      <c r="F223" s="30" t="n">
        <v>1015</v>
      </c>
      <c r="G223" s="30" t="n">
        <v>6793.44827586207</v>
      </c>
      <c r="H223" s="30" t="n">
        <v>377.143054187192</v>
      </c>
      <c r="I223" s="31" t="n">
        <v>0.05551570261118</v>
      </c>
      <c r="J223" s="44" t="n">
        <v>-207.5238</v>
      </c>
      <c r="K223" s="30" t="n">
        <v>-23.126</v>
      </c>
    </row>
    <row collapsed="false" customFormat="false" customHeight="false" hidden="false" ht="12.75" outlineLevel="0" r="224">
      <c r="A224" s="45" t="s">
        <v>176</v>
      </c>
      <c r="B224" s="46" t="n">
        <v>5555258</v>
      </c>
      <c r="C224" s="46" t="n">
        <v>12235696</v>
      </c>
      <c r="D224" s="35" t="n">
        <v>67496.9</v>
      </c>
      <c r="E224" s="35" t="n">
        <v>444923.1</v>
      </c>
      <c r="F224" s="30" t="n">
        <v>1627</v>
      </c>
      <c r="G224" s="30" t="n">
        <v>7520.40319606638</v>
      </c>
      <c r="H224" s="30" t="n">
        <v>273.462261831592</v>
      </c>
      <c r="I224" s="31" t="n">
        <v>0.0363627128362784</v>
      </c>
      <c r="J224" s="44" t="n">
        <v>-46.5153</v>
      </c>
      <c r="K224" s="30" t="n">
        <v>703.3861</v>
      </c>
    </row>
    <row collapsed="false" customFormat="false" customHeight="false" hidden="false" ht="12.75" outlineLevel="0" r="225">
      <c r="A225" s="45" t="s">
        <v>177</v>
      </c>
      <c r="B225" s="46" t="n">
        <v>824772</v>
      </c>
      <c r="C225" s="46" t="n">
        <v>1808202</v>
      </c>
      <c r="D225" s="35" t="n">
        <v>11189.7</v>
      </c>
      <c r="E225" s="35" t="n">
        <v>20467.3</v>
      </c>
      <c r="F225" s="30" t="n">
        <v>293</v>
      </c>
      <c r="G225" s="30" t="n">
        <v>6171.33788395904</v>
      </c>
      <c r="H225" s="30" t="n">
        <v>69.8542662116041</v>
      </c>
      <c r="I225" s="31" t="n">
        <v>0.0113191446530863</v>
      </c>
      <c r="J225" s="44" t="n">
        <v>-7.9435</v>
      </c>
      <c r="K225" s="30" t="n">
        <v>26.68</v>
      </c>
    </row>
    <row collapsed="false" customFormat="false" customHeight="false" hidden="false" ht="12.75" outlineLevel="0" r="226">
      <c r="A226" s="45" t="s">
        <v>178</v>
      </c>
      <c r="B226" s="46" t="n">
        <v>1766662</v>
      </c>
      <c r="C226" s="46" t="n">
        <v>4285921</v>
      </c>
      <c r="D226" s="35" t="n">
        <v>2095.1</v>
      </c>
      <c r="E226" s="35" t="n">
        <v>34220.5</v>
      </c>
      <c r="F226" s="30" t="n">
        <v>727</v>
      </c>
      <c r="G226" s="30" t="n">
        <v>5895.35213204952</v>
      </c>
      <c r="H226" s="30" t="n">
        <v>47.0708390646492</v>
      </c>
      <c r="I226" s="31" t="n">
        <v>0.00798439821919256</v>
      </c>
      <c r="J226" s="44" t="n">
        <v>-1.335</v>
      </c>
      <c r="K226" s="30" t="n">
        <v>119.91</v>
      </c>
    </row>
    <row collapsed="false" customFormat="false" customHeight="false" hidden="false" ht="12.75" outlineLevel="0" r="227">
      <c r="A227" s="45" t="s">
        <v>179</v>
      </c>
      <c r="B227" s="46" t="n">
        <v>340024</v>
      </c>
      <c r="C227" s="46" t="n">
        <v>848035</v>
      </c>
      <c r="D227" s="35" t="n">
        <v>53871.4</v>
      </c>
      <c r="E227" s="35" t="n">
        <v>4861.1</v>
      </c>
      <c r="F227" s="30" t="n">
        <v>111</v>
      </c>
      <c r="G227" s="30" t="n">
        <v>7639.95495495495</v>
      </c>
      <c r="H227" s="30" t="n">
        <v>43.7936936936937</v>
      </c>
      <c r="I227" s="31" t="n">
        <v>0.00573219265714269</v>
      </c>
      <c r="J227" s="44" t="n">
        <v>-19.5873</v>
      </c>
      <c r="K227" s="30" t="n">
        <v>15.685</v>
      </c>
    </row>
    <row collapsed="false" customFormat="false" customHeight="false" hidden="false" ht="12.75" outlineLevel="0" r="228">
      <c r="A228" s="45" t="s">
        <v>180</v>
      </c>
      <c r="B228" s="46" t="n">
        <v>401627</v>
      </c>
      <c r="C228" s="46" t="n">
        <v>2079756</v>
      </c>
      <c r="D228" s="35" t="n">
        <v>8515</v>
      </c>
      <c r="E228" s="35" t="n">
        <v>11448.1</v>
      </c>
      <c r="F228" s="30" t="n">
        <v>340</v>
      </c>
      <c r="G228" s="30" t="n">
        <v>6116.92941176471</v>
      </c>
      <c r="H228" s="30" t="n">
        <v>33.6708823529412</v>
      </c>
      <c r="I228" s="31" t="n">
        <v>0.00550453995564864</v>
      </c>
      <c r="J228" s="44" t="n">
        <v>-6.0269</v>
      </c>
      <c r="K228" s="30" t="n">
        <v>18.571</v>
      </c>
    </row>
    <row collapsed="false" customFormat="false" customHeight="false" hidden="false" ht="12.75" outlineLevel="0" r="229">
      <c r="A229" s="45" t="s">
        <v>181</v>
      </c>
      <c r="B229" s="46" t="n">
        <v>5192050</v>
      </c>
      <c r="C229" s="46" t="n">
        <v>3322216</v>
      </c>
      <c r="D229" s="35" t="n">
        <v>80274.3</v>
      </c>
      <c r="E229" s="35" t="n">
        <v>16577.5</v>
      </c>
      <c r="F229" s="30" t="n">
        <v>453</v>
      </c>
      <c r="G229" s="30" t="n">
        <v>7333.81015452539</v>
      </c>
      <c r="H229" s="30" t="n">
        <v>36.5949227373068</v>
      </c>
      <c r="I229" s="31" t="n">
        <v>0.00498989228876148</v>
      </c>
      <c r="J229" s="44" t="n">
        <v>-33.4004</v>
      </c>
      <c r="K229" s="30" t="n">
        <v>56.4084</v>
      </c>
    </row>
    <row collapsed="false" customFormat="false" customHeight="false" hidden="false" ht="12.75" outlineLevel="0" r="230">
      <c r="A230" s="45" t="s">
        <v>182</v>
      </c>
      <c r="B230" s="46" t="n">
        <v>386095</v>
      </c>
      <c r="C230" s="46" t="n">
        <v>3571238</v>
      </c>
      <c r="D230" s="35" t="n">
        <v>32339.2</v>
      </c>
      <c r="E230" s="35" t="n">
        <v>13224</v>
      </c>
      <c r="F230" s="30" t="n">
        <v>425</v>
      </c>
      <c r="G230" s="30" t="n">
        <v>8402.91294117647</v>
      </c>
      <c r="H230" s="30" t="n">
        <v>31.1152941176471</v>
      </c>
      <c r="I230" s="31" t="n">
        <v>0.00370291758768248</v>
      </c>
      <c r="J230" s="44" t="n">
        <v>0</v>
      </c>
      <c r="K230" s="30" t="n">
        <v>194.5225</v>
      </c>
    </row>
    <row collapsed="false" customFormat="false" customHeight="false" hidden="false" ht="12.75" outlineLevel="0" r="231">
      <c r="A231" s="45" t="s">
        <v>183</v>
      </c>
      <c r="B231" s="46" t="n">
        <v>170616538</v>
      </c>
      <c r="C231" s="46" t="n">
        <v>62568074</v>
      </c>
      <c r="D231" s="35" t="n">
        <v>1855007.6</v>
      </c>
      <c r="E231" s="35" t="n">
        <v>3018829.8</v>
      </c>
      <c r="F231" s="30" t="n">
        <v>8914</v>
      </c>
      <c r="G231" s="30" t="n">
        <v>7019.07942562262</v>
      </c>
      <c r="H231" s="30" t="n">
        <v>338.661633385685</v>
      </c>
      <c r="I231" s="31" t="n">
        <v>0.0482487250606435</v>
      </c>
      <c r="J231" s="44" t="n">
        <v>2572.5278</v>
      </c>
      <c r="K231" s="30" t="n">
        <v>1945.7003</v>
      </c>
    </row>
    <row collapsed="false" customFormat="false" customHeight="false" hidden="false" ht="12.75" outlineLevel="0" r="232">
      <c r="A232" s="45" t="s">
        <v>185</v>
      </c>
      <c r="B232" s="46" t="n">
        <v>1161290</v>
      </c>
      <c r="C232" s="46" t="n">
        <v>3141687</v>
      </c>
      <c r="D232" s="35" t="n">
        <v>129352.7</v>
      </c>
      <c r="E232" s="35" t="n">
        <v>67488.8</v>
      </c>
      <c r="F232" s="30" t="n">
        <v>454</v>
      </c>
      <c r="G232" s="30" t="n">
        <v>6920.0154185022</v>
      </c>
      <c r="H232" s="30" t="n">
        <v>148.653744493392</v>
      </c>
      <c r="I232" s="31" t="n">
        <v>0.0214817071210468</v>
      </c>
      <c r="J232" s="44" t="n">
        <v>0</v>
      </c>
      <c r="K232" s="30" t="n">
        <v>1.38</v>
      </c>
    </row>
    <row collapsed="false" customFormat="false" customHeight="false" hidden="false" ht="12.75" outlineLevel="0" r="233">
      <c r="A233" s="45" t="s">
        <v>358</v>
      </c>
      <c r="B233" s="46" t="n">
        <v>115031485</v>
      </c>
      <c r="C233" s="46" t="n">
        <v>38665890</v>
      </c>
      <c r="D233" s="35" t="n">
        <v>1603692.9</v>
      </c>
      <c r="E233" s="35" t="n">
        <v>1435018.3</v>
      </c>
      <c r="F233" s="30" t="n">
        <v>5741</v>
      </c>
      <c r="G233" s="30" t="n">
        <v>6735.04441734889</v>
      </c>
      <c r="H233" s="30" t="n">
        <v>249.959641177495</v>
      </c>
      <c r="I233" s="31" t="n">
        <v>0.0371132877065548</v>
      </c>
      <c r="J233" s="44" t="n">
        <v>-459.2447</v>
      </c>
      <c r="K233" s="30" t="n">
        <v>286.9345</v>
      </c>
    </row>
    <row collapsed="false" customFormat="false" customHeight="false" hidden="false" ht="12.75" outlineLevel="0" r="234">
      <c r="A234" s="45" t="s">
        <v>359</v>
      </c>
      <c r="B234" s="46" t="n">
        <v>416644</v>
      </c>
      <c r="C234" s="46" t="n">
        <v>2193285</v>
      </c>
      <c r="D234" s="35" t="n">
        <v>62301.6</v>
      </c>
      <c r="E234" s="35" t="n">
        <v>11242.7</v>
      </c>
      <c r="F234" s="30" t="n">
        <v>294</v>
      </c>
      <c r="G234" s="30" t="n">
        <v>7460.15306122449</v>
      </c>
      <c r="H234" s="30" t="n">
        <v>38.2404761904762</v>
      </c>
      <c r="I234" s="31" t="n">
        <v>0.00512596402200353</v>
      </c>
      <c r="J234" s="44" t="n">
        <v>-48.9335</v>
      </c>
      <c r="K234" s="30" t="n">
        <v>77.629</v>
      </c>
    </row>
    <row collapsed="false" customFormat="false" customHeight="false" hidden="false" ht="12.75" outlineLevel="0" r="235">
      <c r="A235" s="45" t="s">
        <v>360</v>
      </c>
      <c r="B235" s="46" t="n">
        <v>55563120</v>
      </c>
      <c r="C235" s="46" t="n">
        <v>20984348</v>
      </c>
      <c r="D235" s="35" t="n">
        <v>898054.3</v>
      </c>
      <c r="E235" s="35" t="n">
        <v>826523.1</v>
      </c>
      <c r="F235" s="30" t="n">
        <v>3236</v>
      </c>
      <c r="G235" s="30" t="n">
        <v>6484.65636588381</v>
      </c>
      <c r="H235" s="30" t="n">
        <v>255.415049443758</v>
      </c>
      <c r="I235" s="31" t="n">
        <v>0.0393875997481551</v>
      </c>
      <c r="J235" s="44" t="n">
        <v>-135.7587</v>
      </c>
      <c r="K235" s="30" t="n">
        <v>-67.8582</v>
      </c>
    </row>
    <row collapsed="false" customFormat="false" customHeight="false" hidden="false" ht="12.75" outlineLevel="0" r="236">
      <c r="A236" s="45" t="s">
        <v>361</v>
      </c>
      <c r="B236" s="46" t="n">
        <v>2073353</v>
      </c>
      <c r="C236" s="46" t="n">
        <v>1191956</v>
      </c>
      <c r="D236" s="35" t="n">
        <v>203018.1</v>
      </c>
      <c r="E236" s="35" t="n">
        <v>10543.1</v>
      </c>
      <c r="F236" s="30" t="n">
        <v>174</v>
      </c>
      <c r="G236" s="30" t="n">
        <v>6850.32183908046</v>
      </c>
      <c r="H236" s="30" t="n">
        <v>60.5925287356322</v>
      </c>
      <c r="I236" s="31" t="n">
        <v>0.00884520905134082</v>
      </c>
      <c r="J236" s="44" t="n">
        <v>-146.5187</v>
      </c>
      <c r="K236" s="30" t="n">
        <v>-0.229</v>
      </c>
    </row>
    <row collapsed="false" customFormat="false" customHeight="false" hidden="false" ht="12.75" outlineLevel="0" r="237">
      <c r="A237" s="45" t="s">
        <v>186</v>
      </c>
      <c r="B237" s="46" t="n">
        <v>1336400</v>
      </c>
      <c r="C237" s="46" t="n">
        <v>4996440</v>
      </c>
      <c r="D237" s="35" t="n">
        <v>23636.8</v>
      </c>
      <c r="E237" s="35" t="n">
        <v>97932.4</v>
      </c>
      <c r="F237" s="30" t="n">
        <v>605</v>
      </c>
      <c r="G237" s="30" t="n">
        <v>8258.57851239669</v>
      </c>
      <c r="H237" s="30" t="n">
        <v>161.87173553719</v>
      </c>
      <c r="I237" s="31" t="n">
        <v>0.0196004355100832</v>
      </c>
      <c r="J237" s="44" t="n">
        <v>-8.8</v>
      </c>
      <c r="K237" s="30" t="n">
        <v>125.718</v>
      </c>
    </row>
    <row collapsed="false" customFormat="false" customHeight="false" hidden="false" ht="12.75" outlineLevel="0" r="238">
      <c r="A238" s="45" t="s">
        <v>187</v>
      </c>
      <c r="B238" s="46" t="n">
        <v>42367</v>
      </c>
      <c r="C238" s="46" t="n">
        <v>761607</v>
      </c>
      <c r="D238" s="35" t="n">
        <v>0</v>
      </c>
      <c r="E238" s="35" t="n">
        <v>2718.1</v>
      </c>
      <c r="F238" s="30" t="n">
        <v>166</v>
      </c>
      <c r="G238" s="30" t="n">
        <v>4587.99397590361</v>
      </c>
      <c r="H238" s="30" t="n">
        <v>16.3740963855422</v>
      </c>
      <c r="I238" s="31" t="n">
        <v>0.00356890102113032</v>
      </c>
      <c r="J238" s="44" t="n">
        <v>0</v>
      </c>
      <c r="K238" s="30" t="n">
        <v>47.55</v>
      </c>
    </row>
    <row collapsed="false" customFormat="false" customHeight="false" hidden="false" ht="12.75" outlineLevel="0" r="239">
      <c r="A239" s="45" t="s">
        <v>362</v>
      </c>
      <c r="B239" s="46" t="n">
        <v>265996</v>
      </c>
      <c r="C239" s="46" t="n">
        <v>890702</v>
      </c>
      <c r="D239" s="35" t="n">
        <v>2219.1</v>
      </c>
      <c r="E239" s="35" t="n">
        <v>9181.5</v>
      </c>
      <c r="F239" s="30" t="n">
        <v>148</v>
      </c>
      <c r="G239" s="30" t="n">
        <v>6018.25675675676</v>
      </c>
      <c r="H239" s="30" t="n">
        <v>62.0371621621622</v>
      </c>
      <c r="I239" s="31" t="n">
        <v>0.0103081614277278</v>
      </c>
      <c r="J239" s="44" t="n">
        <v>-1.65</v>
      </c>
      <c r="K239" s="30" t="n">
        <v>7.442</v>
      </c>
    </row>
    <row collapsed="false" customFormat="false" customHeight="false" hidden="false" ht="12.75" outlineLevel="0" r="240">
      <c r="A240" s="45" t="s">
        <v>188</v>
      </c>
      <c r="B240" s="46" t="n">
        <v>78704</v>
      </c>
      <c r="C240" s="46" t="n">
        <v>437025</v>
      </c>
      <c r="D240" s="35" t="n">
        <v>0</v>
      </c>
      <c r="E240" s="35" t="n">
        <v>3441.3</v>
      </c>
      <c r="F240" s="30" t="n">
        <v>85</v>
      </c>
      <c r="G240" s="30" t="n">
        <v>5141.47058823529</v>
      </c>
      <c r="H240" s="30" t="n">
        <v>40.4858823529412</v>
      </c>
      <c r="I240" s="31" t="n">
        <v>0.00787437789600137</v>
      </c>
      <c r="J240" s="44" t="n">
        <v>0</v>
      </c>
      <c r="K240" s="30" t="n">
        <v>0</v>
      </c>
    </row>
    <row collapsed="false" customFormat="false" customHeight="false" hidden="false" ht="12.75" outlineLevel="0" r="241">
      <c r="A241" s="45" t="s">
        <v>189</v>
      </c>
      <c r="B241" s="46" t="n">
        <v>5627473</v>
      </c>
      <c r="C241" s="46" t="n">
        <v>12776134</v>
      </c>
      <c r="D241" s="35" t="n">
        <v>216386.8</v>
      </c>
      <c r="E241" s="35" t="n">
        <v>210913.8</v>
      </c>
      <c r="F241" s="30" t="n">
        <v>1660</v>
      </c>
      <c r="G241" s="30" t="n">
        <v>7696.46626506024</v>
      </c>
      <c r="H241" s="30" t="n">
        <v>127.056506024096</v>
      </c>
      <c r="I241" s="31" t="n">
        <v>0.0165084210920142</v>
      </c>
      <c r="J241" s="44" t="n">
        <v>-135.8657</v>
      </c>
      <c r="K241" s="30" t="n">
        <v>213.6415</v>
      </c>
    </row>
    <row collapsed="false" customFormat="false" customHeight="false" hidden="false" ht="12.75" outlineLevel="0" r="242">
      <c r="A242" s="45" t="s">
        <v>190</v>
      </c>
      <c r="B242" s="46" t="n">
        <v>1841130</v>
      </c>
      <c r="C242" s="46" t="n">
        <v>4580139</v>
      </c>
      <c r="D242" s="35" t="n">
        <v>9943.1</v>
      </c>
      <c r="E242" s="35" t="n">
        <v>48784.9</v>
      </c>
      <c r="F242" s="30" t="n">
        <v>656</v>
      </c>
      <c r="G242" s="30" t="n">
        <v>6981.91920731707</v>
      </c>
      <c r="H242" s="30" t="n">
        <v>74.3672256097561</v>
      </c>
      <c r="I242" s="31" t="n">
        <v>0.0106514016277672</v>
      </c>
      <c r="J242" s="44" t="n">
        <v>0</v>
      </c>
      <c r="K242" s="30" t="n">
        <v>31.364</v>
      </c>
    </row>
    <row collapsed="false" customFormat="false" customHeight="false" hidden="false" ht="12.75" outlineLevel="0" r="243">
      <c r="A243" s="45" t="s">
        <v>191</v>
      </c>
      <c r="B243" s="46" t="n">
        <v>284200</v>
      </c>
      <c r="C243" s="46" t="n">
        <v>2036783</v>
      </c>
      <c r="D243" s="35" t="n">
        <v>41196.7</v>
      </c>
      <c r="E243" s="35" t="n">
        <v>42225.8</v>
      </c>
      <c r="F243" s="30" t="n">
        <v>317</v>
      </c>
      <c r="G243" s="30" t="n">
        <v>6425.18296529969</v>
      </c>
      <c r="H243" s="30" t="n">
        <v>133.204416403786</v>
      </c>
      <c r="I243" s="31" t="n">
        <v>0.0207316145117079</v>
      </c>
      <c r="J243" s="44" t="n">
        <v>-24.5121</v>
      </c>
      <c r="K243" s="30" t="n">
        <v>-3.53</v>
      </c>
    </row>
    <row collapsed="false" customFormat="false" customHeight="false" hidden="false" ht="12.75" outlineLevel="0" r="244">
      <c r="A244" s="45" t="s">
        <v>192</v>
      </c>
      <c r="B244" s="46" t="n">
        <v>26163511</v>
      </c>
      <c r="C244" s="46" t="n">
        <v>24677321</v>
      </c>
      <c r="D244" s="35" t="n">
        <v>543731.3</v>
      </c>
      <c r="E244" s="35" t="n">
        <v>1032912.1</v>
      </c>
      <c r="F244" s="30" t="n">
        <v>2810</v>
      </c>
      <c r="G244" s="30" t="n">
        <v>8781.96476868327</v>
      </c>
      <c r="H244" s="30" t="n">
        <v>367.584377224199</v>
      </c>
      <c r="I244" s="31" t="n">
        <v>0.0418567355832507</v>
      </c>
      <c r="J244" s="44" t="n">
        <v>-166.5663</v>
      </c>
      <c r="K244" s="30" t="n">
        <v>686.7185</v>
      </c>
    </row>
    <row collapsed="false" customFormat="false" customHeight="false" hidden="false" ht="12.75" outlineLevel="0" r="245">
      <c r="A245" s="45" t="s">
        <v>193</v>
      </c>
      <c r="B245" s="46" t="n">
        <v>54012612</v>
      </c>
      <c r="C245" s="46" t="n">
        <v>6811596</v>
      </c>
      <c r="D245" s="35" t="n">
        <v>974860.2</v>
      </c>
      <c r="E245" s="35" t="n">
        <v>156353.7</v>
      </c>
      <c r="F245" s="30" t="n">
        <v>776</v>
      </c>
      <c r="G245" s="30" t="n">
        <v>8777.82989690722</v>
      </c>
      <c r="H245" s="30" t="n">
        <v>201.486726804124</v>
      </c>
      <c r="I245" s="31" t="n">
        <v>0.0229540477738257</v>
      </c>
      <c r="J245" s="44" t="n">
        <v>203.4</v>
      </c>
      <c r="K245" s="30" t="n">
        <v>3.697</v>
      </c>
    </row>
    <row collapsed="false" customFormat="false" customHeight="false" hidden="false" ht="12.75" outlineLevel="0" r="246">
      <c r="A246" s="45" t="s">
        <v>194</v>
      </c>
      <c r="B246" s="46" t="n">
        <v>3171394</v>
      </c>
      <c r="C246" s="46" t="n">
        <v>5316965</v>
      </c>
      <c r="D246" s="35" t="n">
        <v>176600.1</v>
      </c>
      <c r="E246" s="35" t="n">
        <v>62404</v>
      </c>
      <c r="F246" s="30" t="n">
        <v>600</v>
      </c>
      <c r="G246" s="30" t="n">
        <v>8861.60833333333</v>
      </c>
      <c r="H246" s="30" t="n">
        <v>104.006666666667</v>
      </c>
      <c r="I246" s="31" t="n">
        <v>0.0117367708833893</v>
      </c>
      <c r="J246" s="44" t="n">
        <v>37.342</v>
      </c>
      <c r="K246" s="30" t="n">
        <v>32.915</v>
      </c>
    </row>
    <row collapsed="false" customFormat="false" customHeight="false" hidden="false" ht="12.75" outlineLevel="0" r="247">
      <c r="A247" s="45" t="s">
        <v>195</v>
      </c>
      <c r="B247" s="46" t="n">
        <v>248858</v>
      </c>
      <c r="C247" s="46" t="n">
        <v>1674291</v>
      </c>
      <c r="D247" s="35" t="n">
        <v>870</v>
      </c>
      <c r="E247" s="35" t="n">
        <v>12062.7</v>
      </c>
      <c r="F247" s="30" t="n">
        <v>232</v>
      </c>
      <c r="G247" s="30" t="n">
        <v>7216.77155172414</v>
      </c>
      <c r="H247" s="30" t="n">
        <v>51.9943965517241</v>
      </c>
      <c r="I247" s="31" t="n">
        <v>0.00720466155524936</v>
      </c>
      <c r="J247" s="44" t="n">
        <v>0</v>
      </c>
      <c r="K247" s="30" t="n">
        <v>339.02</v>
      </c>
    </row>
    <row collapsed="false" customFormat="false" customHeight="false" hidden="false" ht="12.75" outlineLevel="0" r="248">
      <c r="A248" s="45" t="s">
        <v>363</v>
      </c>
      <c r="B248" s="46" t="n">
        <v>2746391</v>
      </c>
      <c r="C248" s="46" t="n">
        <v>2949153</v>
      </c>
      <c r="D248" s="35" t="n">
        <v>3632.9</v>
      </c>
      <c r="E248" s="35" t="n">
        <v>208180</v>
      </c>
      <c r="F248" s="30" t="n">
        <v>422</v>
      </c>
      <c r="G248" s="30" t="n">
        <v>6988.51421800948</v>
      </c>
      <c r="H248" s="30" t="n">
        <v>493.317535545024</v>
      </c>
      <c r="I248" s="31" t="n">
        <v>0.0705897591613592</v>
      </c>
      <c r="J248" s="44" t="n">
        <v>-2.715</v>
      </c>
      <c r="K248" s="30" t="n">
        <v>44.282</v>
      </c>
    </row>
    <row collapsed="false" customFormat="false" customHeight="false" hidden="false" ht="12.75" outlineLevel="0" r="249">
      <c r="A249" s="45" t="s">
        <v>197</v>
      </c>
      <c r="B249" s="46" t="n">
        <v>165639816</v>
      </c>
      <c r="C249" s="46" t="n">
        <v>52539993</v>
      </c>
      <c r="D249" s="35" t="n">
        <v>3600251.2</v>
      </c>
      <c r="E249" s="35" t="n">
        <v>4615019</v>
      </c>
      <c r="F249" s="30" t="n">
        <v>7997</v>
      </c>
      <c r="G249" s="30" t="n">
        <v>6569.9628610729</v>
      </c>
      <c r="H249" s="30" t="n">
        <v>577.093785169439</v>
      </c>
      <c r="I249" s="31" t="n">
        <v>0.0878382111699177</v>
      </c>
      <c r="J249" s="44" t="n">
        <v>108.79</v>
      </c>
      <c r="K249" s="30" t="n">
        <v>-361.1765</v>
      </c>
    </row>
    <row collapsed="false" customFormat="false" customHeight="false" hidden="false" ht="12.75" outlineLevel="0" r="250">
      <c r="A250" s="45" t="s">
        <v>364</v>
      </c>
      <c r="B250" s="46" t="n">
        <v>54489</v>
      </c>
      <c r="C250" s="46" t="n">
        <v>1121167</v>
      </c>
      <c r="D250" s="35" t="n">
        <v>2276.2</v>
      </c>
      <c r="E250" s="35" t="n">
        <v>329.5</v>
      </c>
      <c r="F250" s="30" t="n">
        <v>101</v>
      </c>
      <c r="G250" s="30" t="n">
        <v>11100.6633663366</v>
      </c>
      <c r="H250" s="30" t="n">
        <v>3.26237623762376</v>
      </c>
      <c r="I250" s="31" t="n">
        <v>0.000293890205473404</v>
      </c>
      <c r="J250" s="44" t="n">
        <v>-1.785</v>
      </c>
      <c r="K250" s="30" t="n">
        <v>19.26</v>
      </c>
    </row>
    <row collapsed="false" customFormat="false" customHeight="false" hidden="false" ht="12.75" outlineLevel="0" r="251">
      <c r="A251" s="45" t="s">
        <v>198</v>
      </c>
      <c r="B251" s="46" t="n">
        <v>2420786</v>
      </c>
      <c r="C251" s="46" t="n">
        <v>6057668</v>
      </c>
      <c r="D251" s="35" t="n">
        <v>38780</v>
      </c>
      <c r="E251" s="35" t="n">
        <v>98561.5</v>
      </c>
      <c r="F251" s="30" t="n">
        <v>1036</v>
      </c>
      <c r="G251" s="30" t="n">
        <v>5847.16988416988</v>
      </c>
      <c r="H251" s="30" t="n">
        <v>95.136583011583</v>
      </c>
      <c r="I251" s="31" t="n">
        <v>0.0162705351300203</v>
      </c>
      <c r="J251" s="44" t="n">
        <v>-16.2294</v>
      </c>
      <c r="K251" s="30" t="n">
        <v>164.7335</v>
      </c>
    </row>
    <row collapsed="false" customFormat="false" customHeight="false" hidden="false" ht="12.75" outlineLevel="0" r="252">
      <c r="A252" s="45" t="s">
        <v>365</v>
      </c>
      <c r="B252" s="46" t="n">
        <v>997335</v>
      </c>
      <c r="C252" s="46" t="n">
        <v>3679963</v>
      </c>
      <c r="D252" s="35" t="n">
        <v>18057.2</v>
      </c>
      <c r="E252" s="35" t="n">
        <v>36871.8</v>
      </c>
      <c r="F252" s="30" t="n">
        <v>513</v>
      </c>
      <c r="G252" s="30" t="n">
        <v>7173.4171539961</v>
      </c>
      <c r="H252" s="30" t="n">
        <v>71.8748538011696</v>
      </c>
      <c r="I252" s="31" t="n">
        <v>0.0100196116102254</v>
      </c>
      <c r="J252" s="44" t="n">
        <v>42.8789</v>
      </c>
      <c r="K252" s="30" t="n">
        <v>126.864</v>
      </c>
    </row>
    <row collapsed="false" customFormat="false" customHeight="false" hidden="false" ht="12.75" outlineLevel="0" r="253">
      <c r="A253" s="45" t="s">
        <v>366</v>
      </c>
      <c r="B253" s="46" t="n">
        <v>16446</v>
      </c>
      <c r="C253" s="46" t="n">
        <v>1051690</v>
      </c>
      <c r="D253" s="35" t="n">
        <v>0</v>
      </c>
      <c r="E253" s="35" t="n">
        <v>8868.3</v>
      </c>
      <c r="F253" s="30" t="n">
        <v>180</v>
      </c>
      <c r="G253" s="30" t="n">
        <v>5842.72222222222</v>
      </c>
      <c r="H253" s="30" t="n">
        <v>49.2683333333333</v>
      </c>
      <c r="I253" s="31" t="n">
        <v>0.00843242780667307</v>
      </c>
      <c r="J253" s="44" t="n">
        <v>0</v>
      </c>
      <c r="K253" s="30" t="n">
        <v>54.392</v>
      </c>
    </row>
    <row collapsed="false" customFormat="false" customHeight="false" hidden="false" ht="12.75" outlineLevel="0" r="254">
      <c r="A254" s="45" t="s">
        <v>367</v>
      </c>
      <c r="B254" s="46" t="n">
        <v>4096</v>
      </c>
      <c r="C254" s="46" t="n">
        <v>153468</v>
      </c>
      <c r="D254" s="35" t="n">
        <v>0</v>
      </c>
      <c r="E254" s="35" t="n">
        <v>25652.4</v>
      </c>
      <c r="F254" s="30" t="n">
        <v>17</v>
      </c>
      <c r="G254" s="30" t="n">
        <v>9027.52941176471</v>
      </c>
      <c r="H254" s="30" t="n">
        <v>1508.96470588235</v>
      </c>
      <c r="I254" s="31" t="n">
        <v>0.167151458284463</v>
      </c>
      <c r="J254" s="44" t="n">
        <v>0</v>
      </c>
      <c r="K254" s="30" t="n">
        <v>-4.286</v>
      </c>
    </row>
    <row collapsed="false" customFormat="false" customHeight="false" hidden="false" ht="12.75" outlineLevel="0" r="255">
      <c r="A255" s="45" t="s">
        <v>368</v>
      </c>
      <c r="B255" s="46" t="n">
        <v>3718869</v>
      </c>
      <c r="C255" s="46" t="n">
        <v>5021772</v>
      </c>
      <c r="D255" s="35" t="n">
        <v>42769</v>
      </c>
      <c r="E255" s="35" t="n">
        <v>224169.5</v>
      </c>
      <c r="F255" s="30" t="n">
        <v>859</v>
      </c>
      <c r="G255" s="30" t="n">
        <v>5846.06752037253</v>
      </c>
      <c r="H255" s="30" t="n">
        <v>260.96565774156</v>
      </c>
      <c r="I255" s="31" t="n">
        <v>0.0446395216668539</v>
      </c>
      <c r="J255" s="44" t="n">
        <v>-5.7755</v>
      </c>
      <c r="K255" s="30" t="n">
        <v>189.221</v>
      </c>
    </row>
    <row collapsed="false" customFormat="false" customHeight="false" hidden="false" ht="12.75" outlineLevel="0" r="256">
      <c r="A256" s="45" t="s">
        <v>369</v>
      </c>
      <c r="B256" s="46" t="n">
        <v>15952</v>
      </c>
      <c r="C256" s="46" t="n">
        <v>509569</v>
      </c>
      <c r="D256" s="35" t="n">
        <v>8152.1</v>
      </c>
      <c r="E256" s="35" t="n">
        <v>6462.5</v>
      </c>
      <c r="F256" s="30" t="n">
        <v>69</v>
      </c>
      <c r="G256" s="30" t="n">
        <v>7385.05797101449</v>
      </c>
      <c r="H256" s="30" t="n">
        <v>93.6594202898551</v>
      </c>
      <c r="I256" s="31" t="n">
        <v>0.0126822864028228</v>
      </c>
      <c r="J256" s="44" t="n">
        <v>-4.0125</v>
      </c>
      <c r="K256" s="30" t="n">
        <v>0</v>
      </c>
    </row>
    <row collapsed="false" customFormat="false" customHeight="false" hidden="false" ht="12.75" outlineLevel="0" r="257">
      <c r="A257" s="45" t="s">
        <v>370</v>
      </c>
      <c r="B257" s="46" t="n">
        <v>7</v>
      </c>
      <c r="C257" s="46" t="n">
        <v>12903</v>
      </c>
      <c r="D257" s="35" t="n">
        <v>0</v>
      </c>
      <c r="E257" s="35" t="n">
        <v>632.2</v>
      </c>
      <c r="F257" s="30" t="n">
        <v>2</v>
      </c>
      <c r="G257" s="30" t="n">
        <v>6451.5</v>
      </c>
      <c r="H257" s="30" t="n">
        <v>316.1</v>
      </c>
      <c r="I257" s="31" t="n">
        <v>0.0489963574362551</v>
      </c>
      <c r="J257" s="44" t="n">
        <v>0</v>
      </c>
      <c r="K257" s="30" t="n">
        <v>0</v>
      </c>
    </row>
    <row collapsed="false" customFormat="false" customHeight="false" hidden="false" ht="12.75" outlineLevel="0" r="258">
      <c r="A258" s="45" t="s">
        <v>371</v>
      </c>
      <c r="B258" s="46" t="n">
        <v>27758</v>
      </c>
      <c r="C258" s="46" t="n">
        <v>168235</v>
      </c>
      <c r="D258" s="35" t="n">
        <v>1301.7</v>
      </c>
      <c r="E258" s="35" t="n">
        <v>12199.4</v>
      </c>
      <c r="F258" s="30" t="n">
        <v>23</v>
      </c>
      <c r="G258" s="30" t="n">
        <v>7314.5652173913</v>
      </c>
      <c r="H258" s="30" t="n">
        <v>530.408695652174</v>
      </c>
      <c r="I258" s="31" t="n">
        <v>0.0725140428567183</v>
      </c>
      <c r="J258" s="44" t="n">
        <v>36.423</v>
      </c>
      <c r="K258" s="30" t="n">
        <v>-0.458</v>
      </c>
    </row>
    <row collapsed="false" customFormat="false" customHeight="false" hidden="false" ht="12.75" outlineLevel="0" r="259">
      <c r="A259" s="45" t="s">
        <v>199</v>
      </c>
      <c r="B259" s="46" t="n">
        <v>28417557</v>
      </c>
      <c r="C259" s="46" t="n">
        <v>23018383</v>
      </c>
      <c r="D259" s="35" t="n">
        <v>335891.6</v>
      </c>
      <c r="E259" s="35" t="n">
        <v>306115.7</v>
      </c>
      <c r="F259" s="30" t="n">
        <v>3323</v>
      </c>
      <c r="G259" s="30" t="n">
        <v>6926.98856455011</v>
      </c>
      <c r="H259" s="30" t="n">
        <v>92.1202828769185</v>
      </c>
      <c r="I259" s="31" t="n">
        <v>0.0132987490911069</v>
      </c>
      <c r="J259" s="44" t="n">
        <v>-208.9948</v>
      </c>
      <c r="K259" s="30" t="n">
        <v>432.67</v>
      </c>
    </row>
    <row collapsed="false" customFormat="false" customHeight="false" hidden="false" ht="12.75" outlineLevel="0" r="260">
      <c r="A260" s="45" t="s">
        <v>203</v>
      </c>
      <c r="B260" s="46" t="n">
        <v>358473</v>
      </c>
      <c r="C260" s="46" t="n">
        <v>2950215</v>
      </c>
      <c r="D260" s="35" t="n">
        <v>0</v>
      </c>
      <c r="E260" s="35" t="n">
        <v>4918.2</v>
      </c>
      <c r="F260" s="30" t="n">
        <v>412</v>
      </c>
      <c r="G260" s="30" t="n">
        <v>7160.71601941748</v>
      </c>
      <c r="H260" s="30" t="n">
        <v>11.9373786407767</v>
      </c>
      <c r="I260" s="31" t="n">
        <v>0.00166706494272451</v>
      </c>
      <c r="J260" s="44" t="n">
        <v>0</v>
      </c>
      <c r="K260" s="30" t="n">
        <v>76.79</v>
      </c>
    </row>
    <row collapsed="false" customFormat="false" customHeight="false" hidden="false" ht="12.75" outlineLevel="0" r="261">
      <c r="A261" s="45" t="s">
        <v>204</v>
      </c>
      <c r="B261" s="46" t="n">
        <v>2708</v>
      </c>
      <c r="C261" s="46" t="n">
        <v>151658</v>
      </c>
      <c r="D261" s="35" t="n">
        <v>0</v>
      </c>
      <c r="E261" s="35" t="n">
        <v>1891.2</v>
      </c>
      <c r="F261" s="30" t="n">
        <v>27</v>
      </c>
      <c r="G261" s="30" t="n">
        <v>5616.96296296296</v>
      </c>
      <c r="H261" s="30" t="n">
        <v>70.0444444444445</v>
      </c>
      <c r="I261" s="31" t="n">
        <v>0.0124701631302008</v>
      </c>
      <c r="J261" s="44" t="n">
        <v>0</v>
      </c>
      <c r="K261" s="30" t="n">
        <v>-34.114</v>
      </c>
    </row>
    <row collapsed="false" customFormat="false" customHeight="false" hidden="false" ht="12.75" outlineLevel="0" r="262">
      <c r="A262" s="45" t="s">
        <v>205</v>
      </c>
      <c r="B262" s="46" t="n">
        <v>722321</v>
      </c>
      <c r="C262" s="46" t="n">
        <v>5839112</v>
      </c>
      <c r="D262" s="35" t="n">
        <v>17154.4</v>
      </c>
      <c r="E262" s="35" t="n">
        <v>42356.4</v>
      </c>
      <c r="F262" s="30" t="n">
        <v>786</v>
      </c>
      <c r="G262" s="30" t="n">
        <v>7428.89567430025</v>
      </c>
      <c r="H262" s="30" t="n">
        <v>53.8885496183206</v>
      </c>
      <c r="I262" s="31" t="n">
        <v>0.00725391121115676</v>
      </c>
      <c r="J262" s="44" t="n">
        <v>-4.9438</v>
      </c>
      <c r="K262" s="30" t="n">
        <v>42.36</v>
      </c>
    </row>
    <row collapsed="false" customFormat="false" customHeight="false" hidden="false" ht="12.75" outlineLevel="0" r="263">
      <c r="A263" s="45" t="s">
        <v>206</v>
      </c>
      <c r="B263" s="46" t="n">
        <v>496137</v>
      </c>
      <c r="C263" s="46" t="n">
        <v>3230977</v>
      </c>
      <c r="D263" s="35" t="n">
        <v>20465</v>
      </c>
      <c r="E263" s="35" t="n">
        <v>19785.3</v>
      </c>
      <c r="F263" s="30" t="n">
        <v>484</v>
      </c>
      <c r="G263" s="30" t="n">
        <v>6675.57231404959</v>
      </c>
      <c r="H263" s="30" t="n">
        <v>40.8787190082645</v>
      </c>
      <c r="I263" s="31" t="n">
        <v>0.00612362762099514</v>
      </c>
      <c r="J263" s="44" t="n">
        <v>38.2487</v>
      </c>
      <c r="K263" s="30" t="n">
        <v>50.271</v>
      </c>
    </row>
    <row collapsed="false" customFormat="false" customHeight="false" hidden="false" ht="12.75" outlineLevel="0" r="264">
      <c r="A264" s="45" t="s">
        <v>207</v>
      </c>
      <c r="B264" s="46" t="n">
        <v>56743960</v>
      </c>
      <c r="C264" s="46" t="n">
        <v>25282874</v>
      </c>
      <c r="D264" s="35" t="n">
        <v>699656.8</v>
      </c>
      <c r="E264" s="35" t="n">
        <v>600938</v>
      </c>
      <c r="F264" s="30" t="n">
        <v>3708</v>
      </c>
      <c r="G264" s="30" t="n">
        <v>6818.4665587918</v>
      </c>
      <c r="H264" s="30" t="n">
        <v>162.06526429342</v>
      </c>
      <c r="I264" s="31" t="n">
        <v>0.0237685794739949</v>
      </c>
      <c r="J264" s="44" t="n">
        <v>-64.8423</v>
      </c>
      <c r="K264" s="30" t="n">
        <v>491.9847</v>
      </c>
    </row>
    <row collapsed="false" customFormat="false" customHeight="false" hidden="false" ht="12.75" outlineLevel="0" r="265">
      <c r="A265" s="45" t="s">
        <v>208</v>
      </c>
      <c r="B265" s="46" t="n">
        <v>718393</v>
      </c>
      <c r="C265" s="46" t="n">
        <v>3312538</v>
      </c>
      <c r="D265" s="35" t="n">
        <v>7634.6</v>
      </c>
      <c r="E265" s="35" t="n">
        <v>42923</v>
      </c>
      <c r="F265" s="30" t="n">
        <v>531</v>
      </c>
      <c r="G265" s="30" t="n">
        <v>6238.30131826742</v>
      </c>
      <c r="H265" s="30" t="n">
        <v>80.834274952919</v>
      </c>
      <c r="I265" s="31" t="n">
        <v>0.0129577381451926</v>
      </c>
      <c r="J265" s="44" t="n">
        <v>16.9265</v>
      </c>
      <c r="K265" s="30" t="n">
        <v>82.066</v>
      </c>
    </row>
    <row collapsed="false" customFormat="false" customHeight="false" hidden="false" ht="12.75" outlineLevel="0" r="266">
      <c r="A266" s="45" t="s">
        <v>209</v>
      </c>
      <c r="B266" s="46" t="n">
        <v>13095535</v>
      </c>
      <c r="C266" s="46" t="n">
        <v>9544963</v>
      </c>
      <c r="D266" s="35" t="n">
        <v>395989.4</v>
      </c>
      <c r="E266" s="35" t="n">
        <v>5759.3</v>
      </c>
      <c r="F266" s="30" t="n">
        <v>1316</v>
      </c>
      <c r="G266" s="30" t="n">
        <v>7253.01139817629</v>
      </c>
      <c r="H266" s="30" t="n">
        <v>4.37636778115501</v>
      </c>
      <c r="I266" s="31" t="n">
        <v>0.000603386309616915</v>
      </c>
      <c r="J266" s="44" t="n">
        <v>13227.5567</v>
      </c>
      <c r="K266" s="30" t="n">
        <v>30.2</v>
      </c>
    </row>
    <row collapsed="false" customFormat="false" customHeight="false" hidden="false" ht="12.75" outlineLevel="0" r="267">
      <c r="A267" s="45" t="s">
        <v>210</v>
      </c>
      <c r="B267" s="46" t="n">
        <v>47604</v>
      </c>
      <c r="C267" s="46" t="n">
        <v>1117883</v>
      </c>
      <c r="D267" s="35" t="n">
        <v>0</v>
      </c>
      <c r="E267" s="35" t="n">
        <v>3124.5</v>
      </c>
      <c r="F267" s="30" t="n">
        <v>211</v>
      </c>
      <c r="G267" s="30" t="n">
        <v>5298.02369668246</v>
      </c>
      <c r="H267" s="30" t="n">
        <v>14.8080568720379</v>
      </c>
      <c r="I267" s="31" t="n">
        <v>0.00279501522073419</v>
      </c>
      <c r="J267" s="44" t="n">
        <v>0</v>
      </c>
      <c r="K267" s="30" t="n">
        <v>40.62</v>
      </c>
    </row>
    <row collapsed="false" customFormat="false" customHeight="false" hidden="false" ht="12.75" outlineLevel="0" r="268">
      <c r="A268" s="45" t="s">
        <v>211</v>
      </c>
      <c r="B268" s="46" t="n">
        <v>1194388</v>
      </c>
      <c r="C268" s="46" t="n">
        <v>3117187</v>
      </c>
      <c r="D268" s="35" t="n">
        <v>307.4</v>
      </c>
      <c r="E268" s="35" t="n">
        <v>17496.1</v>
      </c>
      <c r="F268" s="30" t="n">
        <v>445</v>
      </c>
      <c r="G268" s="30" t="n">
        <v>7004.91460674157</v>
      </c>
      <c r="H268" s="30" t="n">
        <v>39.3170786516854</v>
      </c>
      <c r="I268" s="31" t="n">
        <v>0.00561278486019607</v>
      </c>
      <c r="J268" s="44" t="n">
        <v>0.46</v>
      </c>
      <c r="K268" s="30" t="n">
        <v>11.814</v>
      </c>
    </row>
    <row collapsed="false" customFormat="false" customHeight="false" hidden="false" ht="12.75" outlineLevel="0" r="269">
      <c r="A269" s="45" t="s">
        <v>212</v>
      </c>
      <c r="B269" s="46" t="n">
        <v>1533414</v>
      </c>
      <c r="C269" s="46" t="n">
        <v>3011770</v>
      </c>
      <c r="D269" s="35" t="n">
        <v>66997.3</v>
      </c>
      <c r="E269" s="35" t="n">
        <v>83928.2</v>
      </c>
      <c r="F269" s="30" t="n">
        <v>441</v>
      </c>
      <c r="G269" s="30" t="n">
        <v>6829.410430839</v>
      </c>
      <c r="H269" s="30" t="n">
        <v>190.313378684807</v>
      </c>
      <c r="I269" s="31" t="n">
        <v>0.0278667361717528</v>
      </c>
      <c r="J269" s="44" t="n">
        <v>26.8949</v>
      </c>
      <c r="K269" s="30" t="n">
        <v>34.513</v>
      </c>
    </row>
    <row collapsed="false" customFormat="false" customHeight="false" hidden="false" ht="12.75" outlineLevel="0" r="270">
      <c r="A270" s="45" t="s">
        <v>213</v>
      </c>
      <c r="B270" s="46" t="n">
        <v>19775161.66</v>
      </c>
      <c r="C270" s="46" t="n">
        <v>24939245.11</v>
      </c>
      <c r="D270" s="35" t="n">
        <v>1118976.8</v>
      </c>
      <c r="E270" s="35" t="n">
        <v>681469.9</v>
      </c>
      <c r="F270" s="30" t="n">
        <v>3187</v>
      </c>
      <c r="G270" s="30" t="n">
        <v>7825.30439598368</v>
      </c>
      <c r="H270" s="30" t="n">
        <v>213.828020081581</v>
      </c>
      <c r="I270" s="31" t="n">
        <v>0.0273252015846602</v>
      </c>
      <c r="J270" s="44" t="n">
        <v>-1138.0639</v>
      </c>
      <c r="K270" s="30" t="n">
        <v>68.7545</v>
      </c>
    </row>
    <row collapsed="false" customFormat="false" customHeight="false" hidden="false" ht="12.75" outlineLevel="0" r="271">
      <c r="A271" s="45" t="s">
        <v>372</v>
      </c>
      <c r="B271" s="46" t="n">
        <v>43620</v>
      </c>
      <c r="C271" s="46" t="n">
        <v>43506</v>
      </c>
      <c r="D271" s="35" t="n">
        <v>0</v>
      </c>
      <c r="E271" s="35" t="n">
        <v>6976.1</v>
      </c>
      <c r="F271" s="30" t="n">
        <v>5</v>
      </c>
      <c r="G271" s="30" t="n">
        <v>8701.2</v>
      </c>
      <c r="H271" s="30" t="n">
        <v>1395.22</v>
      </c>
      <c r="I271" s="31" t="n">
        <v>0.160347997977291</v>
      </c>
      <c r="J271" s="44" t="n">
        <v>0</v>
      </c>
      <c r="K271" s="30" t="n">
        <v>16.128</v>
      </c>
    </row>
    <row collapsed="false" customFormat="false" customHeight="false" hidden="false" ht="12.75" outlineLevel="0" r="272">
      <c r="A272" s="45" t="s">
        <v>214</v>
      </c>
      <c r="B272" s="46" t="n">
        <v>3689425</v>
      </c>
      <c r="C272" s="46" t="n">
        <v>8957173</v>
      </c>
      <c r="D272" s="35" t="n">
        <v>26713.8</v>
      </c>
      <c r="E272" s="35" t="n">
        <v>104156.3</v>
      </c>
      <c r="F272" s="30" t="n">
        <v>1299</v>
      </c>
      <c r="G272" s="30" t="n">
        <v>6895.43725943033</v>
      </c>
      <c r="H272" s="30" t="n">
        <v>80.181909160893</v>
      </c>
      <c r="I272" s="31" t="n">
        <v>0.011628255924051</v>
      </c>
      <c r="J272" s="44" t="n">
        <v>11.2953</v>
      </c>
      <c r="K272" s="30" t="n">
        <v>462.6691</v>
      </c>
    </row>
    <row collapsed="false" customFormat="false" customHeight="false" hidden="false" ht="12.75" outlineLevel="0" r="273">
      <c r="A273" s="45" t="s">
        <v>215</v>
      </c>
      <c r="B273" s="46" t="n">
        <v>94115</v>
      </c>
      <c r="C273" s="46" t="n">
        <v>1344844</v>
      </c>
      <c r="D273" s="35" t="n">
        <v>0</v>
      </c>
      <c r="E273" s="35" t="n">
        <v>20787.9</v>
      </c>
      <c r="F273" s="30" t="n">
        <v>212</v>
      </c>
      <c r="G273" s="30" t="n">
        <v>6343.60377358491</v>
      </c>
      <c r="H273" s="30" t="n">
        <v>98.0561320754717</v>
      </c>
      <c r="I273" s="31" t="n">
        <v>0.0154574805702371</v>
      </c>
      <c r="J273" s="44" t="n">
        <v>0</v>
      </c>
      <c r="K273" s="30" t="n">
        <v>94.7165</v>
      </c>
    </row>
    <row collapsed="false" customFormat="false" customHeight="false" hidden="false" ht="12.75" outlineLevel="0" r="274">
      <c r="A274" s="45" t="s">
        <v>217</v>
      </c>
      <c r="B274" s="46" t="n">
        <v>3440540</v>
      </c>
      <c r="C274" s="46" t="n">
        <v>3789636</v>
      </c>
      <c r="D274" s="35" t="n">
        <v>4037.5</v>
      </c>
      <c r="E274" s="35" t="n">
        <v>25111.5</v>
      </c>
      <c r="F274" s="30" t="n">
        <v>594</v>
      </c>
      <c r="G274" s="30" t="n">
        <v>6379.85858585859</v>
      </c>
      <c r="H274" s="30" t="n">
        <v>42.2752525252525</v>
      </c>
      <c r="I274" s="31" t="n">
        <v>0.00662636200416082</v>
      </c>
      <c r="J274" s="44" t="n">
        <v>131.161</v>
      </c>
      <c r="K274" s="30" t="n">
        <v>-0.017</v>
      </c>
    </row>
    <row collapsed="false" customFormat="false" customHeight="false" hidden="false" ht="12.75" outlineLevel="0" r="275">
      <c r="A275" s="45" t="s">
        <v>218</v>
      </c>
      <c r="B275" s="46" t="n">
        <v>2894067</v>
      </c>
      <c r="C275" s="46" t="n">
        <v>4717974</v>
      </c>
      <c r="D275" s="35" t="n">
        <v>0</v>
      </c>
      <c r="E275" s="35" t="n">
        <v>52860.5</v>
      </c>
      <c r="F275" s="30" t="n">
        <v>814</v>
      </c>
      <c r="G275" s="30" t="n">
        <v>5796.03685503685</v>
      </c>
      <c r="H275" s="30" t="n">
        <v>64.9391891891892</v>
      </c>
      <c r="I275" s="31" t="n">
        <v>0.0112040676782026</v>
      </c>
      <c r="J275" s="44" t="n">
        <v>0</v>
      </c>
      <c r="K275" s="30" t="n">
        <v>4.891</v>
      </c>
    </row>
    <row collapsed="false" customFormat="false" customHeight="false" hidden="false" ht="12.75" outlineLevel="0" r="276">
      <c r="A276" s="45" t="s">
        <v>219</v>
      </c>
      <c r="B276" s="46" t="n">
        <v>999681</v>
      </c>
      <c r="C276" s="46" t="n">
        <v>4435546</v>
      </c>
      <c r="D276" s="35" t="n">
        <v>3739.9</v>
      </c>
      <c r="E276" s="35" t="n">
        <v>56582.4</v>
      </c>
      <c r="F276" s="30" t="n">
        <v>724</v>
      </c>
      <c r="G276" s="30" t="n">
        <v>6126.44475138122</v>
      </c>
      <c r="H276" s="30" t="n">
        <v>78.1524861878453</v>
      </c>
      <c r="I276" s="31" t="n">
        <v>0.0127565805878239</v>
      </c>
      <c r="J276" s="44" t="n">
        <v>14.173</v>
      </c>
      <c r="K276" s="30" t="n">
        <v>-3.919</v>
      </c>
    </row>
    <row collapsed="false" customFormat="false" customHeight="false" hidden="false" ht="12.75" outlineLevel="0" r="277">
      <c r="A277" s="45" t="s">
        <v>220</v>
      </c>
      <c r="B277" s="46" t="n">
        <v>1288940</v>
      </c>
      <c r="C277" s="46" t="n">
        <v>9646959</v>
      </c>
      <c r="D277" s="35" t="n">
        <v>1841.7</v>
      </c>
      <c r="E277" s="35" t="n">
        <v>290303.8</v>
      </c>
      <c r="F277" s="30" t="n">
        <v>1242</v>
      </c>
      <c r="G277" s="30" t="n">
        <v>7767.27777777778</v>
      </c>
      <c r="H277" s="30" t="n">
        <v>233.738969404187</v>
      </c>
      <c r="I277" s="31" t="n">
        <v>0.0300927784600308</v>
      </c>
      <c r="J277" s="44" t="n">
        <v>86.4425</v>
      </c>
      <c r="K277" s="30" t="n">
        <v>281.125</v>
      </c>
    </row>
    <row collapsed="false" customFormat="false" customHeight="false" hidden="false" ht="12.75" outlineLevel="0" r="278">
      <c r="A278" s="45" t="s">
        <v>221</v>
      </c>
      <c r="B278" s="46" t="n">
        <v>16791849</v>
      </c>
      <c r="C278" s="46" t="n">
        <v>11119202</v>
      </c>
      <c r="D278" s="35" t="n">
        <v>329239.5</v>
      </c>
      <c r="E278" s="35" t="n">
        <v>387716.5</v>
      </c>
      <c r="F278" s="30" t="n">
        <v>1289</v>
      </c>
      <c r="G278" s="30" t="n">
        <v>8626.22342901474</v>
      </c>
      <c r="H278" s="30" t="n">
        <v>300.788595810706</v>
      </c>
      <c r="I278" s="31" t="n">
        <v>0.0348690940231142</v>
      </c>
      <c r="J278" s="44" t="n">
        <v>6032.8031</v>
      </c>
      <c r="K278" s="30" t="n">
        <v>303.742</v>
      </c>
    </row>
    <row collapsed="false" customFormat="false" customHeight="false" hidden="false" ht="12.75" outlineLevel="0" r="279">
      <c r="A279" s="45" t="s">
        <v>222</v>
      </c>
      <c r="B279" s="46" t="n">
        <v>10096383</v>
      </c>
      <c r="C279" s="46" t="n">
        <v>7637536</v>
      </c>
      <c r="D279" s="35" t="n">
        <v>147878.3</v>
      </c>
      <c r="E279" s="35" t="n">
        <v>41934.4</v>
      </c>
      <c r="F279" s="30" t="n">
        <v>865</v>
      </c>
      <c r="G279" s="30" t="n">
        <v>8829.52138728324</v>
      </c>
      <c r="H279" s="30" t="n">
        <v>48.4790751445087</v>
      </c>
      <c r="I279" s="31" t="n">
        <v>0.00549056659111001</v>
      </c>
      <c r="J279" s="44" t="n">
        <v>-136.7913</v>
      </c>
      <c r="K279" s="30" t="n">
        <v>133.522</v>
      </c>
    </row>
    <row collapsed="false" customFormat="false" customHeight="false" hidden="false" ht="12.75" outlineLevel="0" r="280">
      <c r="A280" s="45" t="s">
        <v>223</v>
      </c>
      <c r="B280" s="46" t="n">
        <v>346886</v>
      </c>
      <c r="C280" s="46" t="n">
        <v>2018794</v>
      </c>
      <c r="D280" s="35" t="n">
        <v>0</v>
      </c>
      <c r="E280" s="35" t="n">
        <v>15965.3</v>
      </c>
      <c r="F280" s="30" t="n">
        <v>379</v>
      </c>
      <c r="G280" s="30" t="n">
        <v>5326.63324538259</v>
      </c>
      <c r="H280" s="30" t="n">
        <v>42.1248021108179</v>
      </c>
      <c r="I280" s="31" t="n">
        <v>0.00790833537250458</v>
      </c>
      <c r="J280" s="44" t="n">
        <v>0</v>
      </c>
      <c r="K280" s="30" t="n">
        <v>0.24</v>
      </c>
    </row>
    <row collapsed="false" customFormat="false" customHeight="false" hidden="false" ht="12.75" outlineLevel="0" r="281">
      <c r="A281" s="45" t="s">
        <v>224</v>
      </c>
      <c r="B281" s="46" t="n">
        <v>23042</v>
      </c>
      <c r="C281" s="46" t="n">
        <v>211525</v>
      </c>
      <c r="D281" s="35" t="n">
        <v>0</v>
      </c>
      <c r="E281" s="35" t="n">
        <v>1381.1</v>
      </c>
      <c r="F281" s="30" t="n">
        <v>64</v>
      </c>
      <c r="G281" s="30" t="n">
        <v>3305.078125</v>
      </c>
      <c r="H281" s="30" t="n">
        <v>21.5796875</v>
      </c>
      <c r="I281" s="31" t="n">
        <v>0.00652925186148209</v>
      </c>
      <c r="J281" s="44" t="n">
        <v>0</v>
      </c>
      <c r="K281" s="30" t="n">
        <v>0.46</v>
      </c>
    </row>
    <row collapsed="false" customFormat="false" customHeight="false" hidden="false" ht="12.75" outlineLevel="0" r="282">
      <c r="A282" s="45" t="s">
        <v>225</v>
      </c>
      <c r="B282" s="46" t="n">
        <v>10857478</v>
      </c>
      <c r="C282" s="46" t="n">
        <v>7933589</v>
      </c>
      <c r="D282" s="35" t="n">
        <v>75416.4</v>
      </c>
      <c r="E282" s="35" t="n">
        <v>311287</v>
      </c>
      <c r="F282" s="30" t="n">
        <v>1135</v>
      </c>
      <c r="G282" s="30" t="n">
        <v>6989.94625550661</v>
      </c>
      <c r="H282" s="30" t="n">
        <v>274.261674008811</v>
      </c>
      <c r="I282" s="31" t="n">
        <v>0.0392365926694715</v>
      </c>
      <c r="J282" s="44" t="n">
        <v>6.6668</v>
      </c>
      <c r="K282" s="30" t="n">
        <v>407.3</v>
      </c>
    </row>
    <row collapsed="false" customFormat="false" customHeight="false" hidden="false" ht="12.75" outlineLevel="0" r="283">
      <c r="A283" s="45" t="s">
        <v>226</v>
      </c>
      <c r="B283" s="46" t="n">
        <v>28001</v>
      </c>
      <c r="C283" s="46" t="n">
        <v>291983</v>
      </c>
      <c r="D283" s="35" t="n">
        <v>0</v>
      </c>
      <c r="E283" s="35" t="n">
        <v>242.8</v>
      </c>
      <c r="F283" s="30" t="n">
        <v>97</v>
      </c>
      <c r="G283" s="30" t="n">
        <v>3010.13402061856</v>
      </c>
      <c r="H283" s="30" t="n">
        <v>2.50309278350515</v>
      </c>
      <c r="I283" s="31" t="n">
        <v>0.000831555261778939</v>
      </c>
      <c r="J283" s="44" t="n">
        <v>0</v>
      </c>
      <c r="K283" s="30" t="n">
        <v>0</v>
      </c>
    </row>
    <row collapsed="false" customFormat="false" customHeight="false" hidden="false" ht="12.75" outlineLevel="0" r="284">
      <c r="A284" s="45" t="s">
        <v>227</v>
      </c>
      <c r="B284" s="46" t="n">
        <v>3670611</v>
      </c>
      <c r="C284" s="46" t="n">
        <v>7604203</v>
      </c>
      <c r="D284" s="35" t="n">
        <v>35758.1</v>
      </c>
      <c r="E284" s="35" t="n">
        <v>99144.5</v>
      </c>
      <c r="F284" s="30" t="n">
        <v>907</v>
      </c>
      <c r="G284" s="30" t="n">
        <v>8383.90628445425</v>
      </c>
      <c r="H284" s="30" t="n">
        <v>109.310363836825</v>
      </c>
      <c r="I284" s="31" t="n">
        <v>0.0130381185247159</v>
      </c>
      <c r="J284" s="44" t="n">
        <v>-27.2218</v>
      </c>
      <c r="K284" s="30" t="n">
        <v>414.365</v>
      </c>
    </row>
    <row collapsed="false" customFormat="false" customHeight="false" hidden="false" ht="12.75" outlineLevel="0" r="285">
      <c r="A285" s="45" t="s">
        <v>228</v>
      </c>
      <c r="B285" s="46" t="n">
        <v>55469</v>
      </c>
      <c r="C285" s="46" t="n">
        <v>2070095</v>
      </c>
      <c r="D285" s="35" t="n">
        <v>0</v>
      </c>
      <c r="E285" s="35" t="n">
        <v>40094.4</v>
      </c>
      <c r="F285" s="30" t="n">
        <v>207</v>
      </c>
      <c r="G285" s="30" t="n">
        <v>10000.4589371981</v>
      </c>
      <c r="H285" s="30" t="n">
        <v>193.692753623188</v>
      </c>
      <c r="I285" s="31" t="n">
        <v>0.0193683864750169</v>
      </c>
      <c r="J285" s="44" t="n">
        <v>0</v>
      </c>
      <c r="K285" s="30" t="n">
        <v>16.948</v>
      </c>
    </row>
    <row collapsed="false" customFormat="false" customHeight="false" hidden="false" ht="12.75" outlineLevel="0" r="286">
      <c r="A286" s="45" t="s">
        <v>229</v>
      </c>
      <c r="B286" s="46" t="n">
        <v>341155</v>
      </c>
      <c r="C286" s="46" t="n">
        <v>1837603</v>
      </c>
      <c r="D286" s="35" t="n">
        <v>438.3</v>
      </c>
      <c r="E286" s="35" t="n">
        <v>25404</v>
      </c>
      <c r="F286" s="30" t="n">
        <v>323</v>
      </c>
      <c r="G286" s="30" t="n">
        <v>5689.173374613</v>
      </c>
      <c r="H286" s="30" t="n">
        <v>78.6501547987616</v>
      </c>
      <c r="I286" s="31" t="n">
        <v>0.0138245311963465</v>
      </c>
      <c r="J286" s="44" t="n">
        <v>77.608</v>
      </c>
      <c r="K286" s="30" t="n">
        <v>160.028</v>
      </c>
    </row>
    <row collapsed="false" customFormat="false" customHeight="false" hidden="false" ht="12.75" outlineLevel="0" r="287">
      <c r="A287" s="45" t="s">
        <v>230</v>
      </c>
      <c r="B287" s="46" t="n">
        <v>19454761</v>
      </c>
      <c r="C287" s="46" t="n">
        <v>19316674</v>
      </c>
      <c r="D287" s="35" t="n">
        <v>534802.3</v>
      </c>
      <c r="E287" s="35" t="n">
        <v>162922.8</v>
      </c>
      <c r="F287" s="30" t="n">
        <v>2790</v>
      </c>
      <c r="G287" s="30" t="n">
        <v>6923.53906810036</v>
      </c>
      <c r="H287" s="30" t="n">
        <v>58.3952688172043</v>
      </c>
      <c r="I287" s="31" t="n">
        <v>0.00843430913624157</v>
      </c>
      <c r="J287" s="44" t="n">
        <v>-3.3775</v>
      </c>
      <c r="K287" s="30" t="n">
        <v>315.2755</v>
      </c>
    </row>
    <row collapsed="false" customFormat="false" customHeight="false" hidden="false" ht="12.75" outlineLevel="0" r="288">
      <c r="A288" s="45" t="s">
        <v>231</v>
      </c>
      <c r="B288" s="46" t="n">
        <v>432809</v>
      </c>
      <c r="C288" s="46" t="n">
        <v>3614078</v>
      </c>
      <c r="D288" s="35" t="n">
        <v>0</v>
      </c>
      <c r="E288" s="35" t="n">
        <v>41422.2</v>
      </c>
      <c r="F288" s="30" t="n">
        <v>498</v>
      </c>
      <c r="G288" s="30" t="n">
        <v>7257.18473895582</v>
      </c>
      <c r="H288" s="30" t="n">
        <v>83.1771084337349</v>
      </c>
      <c r="I288" s="31" t="n">
        <v>0.0114613464346923</v>
      </c>
      <c r="J288" s="44" t="n">
        <v>0</v>
      </c>
      <c r="K288" s="30" t="n">
        <v>50.785</v>
      </c>
    </row>
    <row collapsed="false" customFormat="false" customHeight="false" hidden="false" ht="12.75" outlineLevel="0" r="289">
      <c r="A289" s="45" t="s">
        <v>232</v>
      </c>
      <c r="B289" s="46" t="n">
        <v>36713995</v>
      </c>
      <c r="C289" s="46" t="n">
        <v>16883783</v>
      </c>
      <c r="D289" s="35" t="n">
        <v>593830.3</v>
      </c>
      <c r="E289" s="35" t="n">
        <v>560727</v>
      </c>
      <c r="F289" s="30" t="n">
        <v>2501</v>
      </c>
      <c r="G289" s="30" t="n">
        <v>6750.81287485006</v>
      </c>
      <c r="H289" s="30" t="n">
        <v>224.201119552179</v>
      </c>
      <c r="I289" s="31" t="n">
        <v>0.0332109812119713</v>
      </c>
      <c r="J289" s="44" t="n">
        <v>199.2689</v>
      </c>
      <c r="K289" s="30" t="n">
        <v>1066.0395</v>
      </c>
    </row>
    <row collapsed="false" customFormat="false" customHeight="false" hidden="false" ht="12.75" outlineLevel="0" r="290">
      <c r="A290" s="45" t="s">
        <v>373</v>
      </c>
      <c r="B290" s="46" t="n">
        <v>866778</v>
      </c>
      <c r="C290" s="46" t="n">
        <v>2429002</v>
      </c>
      <c r="D290" s="35" t="n">
        <v>18985.5</v>
      </c>
      <c r="E290" s="35" t="n">
        <v>104852.2</v>
      </c>
      <c r="F290" s="30" t="n">
        <v>342</v>
      </c>
      <c r="G290" s="30" t="n">
        <v>7102.34502923977</v>
      </c>
      <c r="H290" s="30" t="n">
        <v>306.585380116959</v>
      </c>
      <c r="I290" s="31" t="n">
        <v>0.0431667820775775</v>
      </c>
      <c r="J290" s="44" t="n">
        <v>13.4433</v>
      </c>
      <c r="K290" s="30" t="n">
        <v>341.546</v>
      </c>
    </row>
    <row collapsed="false" customFormat="false" customHeight="false" hidden="false" ht="12.75" outlineLevel="0" r="291">
      <c r="A291" s="45" t="s">
        <v>233</v>
      </c>
      <c r="B291" s="46" t="n">
        <v>590821</v>
      </c>
      <c r="C291" s="46" t="n">
        <v>2415719</v>
      </c>
      <c r="D291" s="35" t="n">
        <v>778.6</v>
      </c>
      <c r="E291" s="35" t="n">
        <v>34830.6</v>
      </c>
      <c r="F291" s="30" t="n">
        <v>295</v>
      </c>
      <c r="G291" s="30" t="n">
        <v>8188.87796610169</v>
      </c>
      <c r="H291" s="30" t="n">
        <v>118.069830508475</v>
      </c>
      <c r="I291" s="31" t="n">
        <v>0.0144183160375855</v>
      </c>
      <c r="J291" s="44" t="n">
        <v>0</v>
      </c>
      <c r="K291" s="30" t="n">
        <v>37.1055</v>
      </c>
    </row>
    <row collapsed="false" customFormat="false" customHeight="false" hidden="false" ht="12.75" outlineLevel="0" r="292">
      <c r="A292" s="45" t="s">
        <v>234</v>
      </c>
      <c r="B292" s="46" t="n">
        <v>206339</v>
      </c>
      <c r="C292" s="46" t="n">
        <v>1748419</v>
      </c>
      <c r="D292" s="35" t="n">
        <v>307.4</v>
      </c>
      <c r="E292" s="35" t="n">
        <v>22925.6</v>
      </c>
      <c r="F292" s="30" t="n">
        <v>324</v>
      </c>
      <c r="G292" s="30" t="n">
        <v>5396.35493827161</v>
      </c>
      <c r="H292" s="30" t="n">
        <v>70.758024691358</v>
      </c>
      <c r="I292" s="31" t="n">
        <v>0.0131121887831235</v>
      </c>
      <c r="J292" s="44" t="n">
        <v>29.07</v>
      </c>
      <c r="K292" s="30" t="n">
        <v>-0.1805</v>
      </c>
    </row>
    <row collapsed="false" customFormat="false" customHeight="false" hidden="false" ht="12.75" outlineLevel="0" r="293">
      <c r="A293" s="45" t="s">
        <v>235</v>
      </c>
      <c r="B293" s="46" t="n">
        <v>1115528</v>
      </c>
      <c r="C293" s="46" t="n">
        <v>7035792</v>
      </c>
      <c r="D293" s="35" t="n">
        <v>0</v>
      </c>
      <c r="E293" s="35" t="n">
        <v>22008.5</v>
      </c>
      <c r="F293" s="30" t="n">
        <v>929</v>
      </c>
      <c r="G293" s="30" t="n">
        <v>7573.51130247578</v>
      </c>
      <c r="H293" s="30" t="n">
        <v>23.6905274488698</v>
      </c>
      <c r="I293" s="31" t="n">
        <v>0.00312807712337147</v>
      </c>
      <c r="J293" s="44" t="n">
        <v>0</v>
      </c>
      <c r="K293" s="30" t="n">
        <v>96.884</v>
      </c>
    </row>
    <row collapsed="false" customFormat="false" customHeight="false" hidden="false" ht="12.75" outlineLevel="0" r="294">
      <c r="A294" s="45" t="s">
        <v>374</v>
      </c>
      <c r="B294" s="46" t="n">
        <v>3356967</v>
      </c>
      <c r="C294" s="46" t="n">
        <v>1812264</v>
      </c>
      <c r="D294" s="35" t="n">
        <v>51297.6</v>
      </c>
      <c r="E294" s="35" t="n">
        <v>19252.3</v>
      </c>
      <c r="F294" s="30" t="n">
        <v>275</v>
      </c>
      <c r="G294" s="30" t="n">
        <v>6590.05090909091</v>
      </c>
      <c r="H294" s="30" t="n">
        <v>70.0083636363636</v>
      </c>
      <c r="I294" s="31" t="n">
        <v>0.0106233418530634</v>
      </c>
      <c r="J294" s="44" t="n">
        <v>-44.3796</v>
      </c>
      <c r="K294" s="30" t="n">
        <v>1.908</v>
      </c>
    </row>
    <row collapsed="false" customFormat="false" customHeight="false" hidden="false" ht="12.75" outlineLevel="0" r="295">
      <c r="A295" s="45" t="s">
        <v>236</v>
      </c>
      <c r="B295" s="46" t="n">
        <v>667858</v>
      </c>
      <c r="C295" s="46" t="n">
        <v>5105668</v>
      </c>
      <c r="D295" s="35" t="n">
        <v>18636.2</v>
      </c>
      <c r="E295" s="35" t="n">
        <v>25898.3</v>
      </c>
      <c r="F295" s="30" t="n">
        <v>826</v>
      </c>
      <c r="G295" s="30" t="n">
        <v>6181.19612590799</v>
      </c>
      <c r="H295" s="30" t="n">
        <v>31.3538740920097</v>
      </c>
      <c r="I295" s="31" t="n">
        <v>0.00507246064569808</v>
      </c>
      <c r="J295" s="44" t="n">
        <v>0</v>
      </c>
      <c r="K295" s="30" t="n">
        <v>32.2765</v>
      </c>
    </row>
    <row collapsed="false" customFormat="false" customHeight="false" hidden="false" ht="12.75" outlineLevel="0" r="296">
      <c r="A296" s="45" t="s">
        <v>375</v>
      </c>
      <c r="B296" s="46" t="n">
        <v>466137</v>
      </c>
      <c r="C296" s="46" t="n">
        <v>311725</v>
      </c>
      <c r="D296" s="35" t="n">
        <v>9450</v>
      </c>
      <c r="E296" s="35" t="n">
        <v>7212.2</v>
      </c>
      <c r="F296" s="30" t="n">
        <v>69</v>
      </c>
      <c r="G296" s="30" t="n">
        <v>4517.75362318841</v>
      </c>
      <c r="H296" s="30" t="n">
        <v>104.524637681159</v>
      </c>
      <c r="I296" s="31" t="n">
        <v>0.0231364183174272</v>
      </c>
      <c r="J296" s="44" t="n">
        <v>-4.4282</v>
      </c>
      <c r="K296" s="30" t="n">
        <v>44.37</v>
      </c>
    </row>
    <row collapsed="false" customFormat="false" customHeight="false" hidden="false" ht="12.75" outlineLevel="0" r="297">
      <c r="A297" s="45" t="s">
        <v>376</v>
      </c>
      <c r="B297" s="46" t="n">
        <v>0</v>
      </c>
      <c r="C297" s="46" t="n">
        <v>112640</v>
      </c>
      <c r="D297" s="35" t="n">
        <v>0</v>
      </c>
      <c r="E297" s="35" t="n">
        <v>5801</v>
      </c>
      <c r="F297" s="30" t="n">
        <v>13</v>
      </c>
      <c r="G297" s="30" t="n">
        <v>8664.61538461538</v>
      </c>
      <c r="H297" s="30" t="n">
        <v>446.230769230769</v>
      </c>
      <c r="I297" s="31" t="n">
        <v>0.0515003551136364</v>
      </c>
      <c r="J297" s="44" t="n">
        <v>0</v>
      </c>
      <c r="K297" s="30" t="n">
        <v>0</v>
      </c>
    </row>
    <row collapsed="false" customFormat="false" customHeight="false" hidden="false" ht="12.75" outlineLevel="0" r="298">
      <c r="A298" s="45" t="s">
        <v>377</v>
      </c>
      <c r="B298" s="46" t="n">
        <v>134946</v>
      </c>
      <c r="C298" s="46" t="n">
        <v>1919097</v>
      </c>
      <c r="D298" s="35" t="n">
        <v>36535.8</v>
      </c>
      <c r="E298" s="35" t="n">
        <v>80899.8</v>
      </c>
      <c r="F298" s="30" t="n">
        <v>391</v>
      </c>
      <c r="G298" s="30" t="n">
        <v>4908.17647058824</v>
      </c>
      <c r="H298" s="30" t="n">
        <v>206.904859335038</v>
      </c>
      <c r="I298" s="31" t="n">
        <v>0.0421551385886175</v>
      </c>
      <c r="J298" s="44" t="n">
        <v>-32.1479</v>
      </c>
      <c r="K298" s="30" t="n">
        <v>-135.137</v>
      </c>
    </row>
    <row collapsed="false" customFormat="false" customHeight="false" hidden="false" ht="12.75" outlineLevel="0" r="299">
      <c r="A299" s="45" t="s">
        <v>378</v>
      </c>
      <c r="B299" s="46" t="n">
        <v>85411</v>
      </c>
      <c r="C299" s="46" t="n">
        <v>698285</v>
      </c>
      <c r="D299" s="35" t="n">
        <v>0</v>
      </c>
      <c r="E299" s="35" t="n">
        <v>45220.5</v>
      </c>
      <c r="F299" s="30" t="n">
        <v>123</v>
      </c>
      <c r="G299" s="30" t="n">
        <v>5677.11382113821</v>
      </c>
      <c r="H299" s="30" t="n">
        <v>367.646341463415</v>
      </c>
      <c r="I299" s="31" t="n">
        <v>0.0647593747538612</v>
      </c>
      <c r="J299" s="44" t="n">
        <v>0</v>
      </c>
      <c r="K299" s="30" t="n">
        <v>-2.465</v>
      </c>
    </row>
    <row collapsed="false" customFormat="false" customHeight="false" hidden="false" ht="12.75" outlineLevel="0" r="300">
      <c r="A300" s="45" t="s">
        <v>379</v>
      </c>
      <c r="B300" s="46" t="n">
        <v>111168</v>
      </c>
      <c r="C300" s="46" t="n">
        <v>939684</v>
      </c>
      <c r="D300" s="35" t="n">
        <v>0</v>
      </c>
      <c r="E300" s="35" t="n">
        <v>41624</v>
      </c>
      <c r="F300" s="30" t="n">
        <v>136</v>
      </c>
      <c r="G300" s="30" t="n">
        <v>6909.44117647059</v>
      </c>
      <c r="H300" s="30" t="n">
        <v>306.058823529412</v>
      </c>
      <c r="I300" s="31" t="n">
        <v>0.0442957419728334</v>
      </c>
      <c r="J300" s="44" t="n">
        <v>0</v>
      </c>
      <c r="K300" s="30" t="n">
        <v>47.521</v>
      </c>
    </row>
    <row collapsed="false" customFormat="false" customHeight="false" hidden="false" ht="12.75" outlineLevel="0" r="301">
      <c r="A301" s="45" t="s">
        <v>380</v>
      </c>
      <c r="B301" s="46" t="n">
        <v>20499168</v>
      </c>
      <c r="C301" s="46" t="n">
        <v>16871798</v>
      </c>
      <c r="D301" s="35" t="n">
        <v>30487.6</v>
      </c>
      <c r="E301" s="35" t="n">
        <v>137320</v>
      </c>
      <c r="F301" s="30" t="n">
        <v>2628</v>
      </c>
      <c r="G301" s="30" t="n">
        <v>6420.01445966514</v>
      </c>
      <c r="H301" s="30" t="n">
        <v>52.2526636225266</v>
      </c>
      <c r="I301" s="31" t="n">
        <v>0.0081390258465636</v>
      </c>
      <c r="J301" s="44" t="n">
        <v>20.7118</v>
      </c>
      <c r="K301" s="30" t="n">
        <v>109.022</v>
      </c>
    </row>
    <row collapsed="false" customFormat="false" customHeight="false" hidden="false" ht="12.75" outlineLevel="0" r="302">
      <c r="A302" s="45" t="s">
        <v>381</v>
      </c>
      <c r="B302" s="46" t="n">
        <v>295384</v>
      </c>
      <c r="C302" s="46" t="n">
        <v>2529878</v>
      </c>
      <c r="D302" s="35" t="n">
        <v>0</v>
      </c>
      <c r="E302" s="35" t="n">
        <v>24759.7</v>
      </c>
      <c r="F302" s="30" t="n">
        <v>366</v>
      </c>
      <c r="G302" s="30" t="n">
        <v>6912.2349726776</v>
      </c>
      <c r="H302" s="30" t="n">
        <v>67.6494535519126</v>
      </c>
      <c r="I302" s="31" t="n">
        <v>0.00978691462592267</v>
      </c>
      <c r="J302" s="44" t="n">
        <v>0</v>
      </c>
      <c r="K302" s="30" t="n">
        <v>44.94</v>
      </c>
    </row>
    <row collapsed="false" customFormat="false" customHeight="false" hidden="false" ht="12.75" outlineLevel="0" r="303">
      <c r="A303" s="45" t="s">
        <v>237</v>
      </c>
      <c r="B303" s="46" t="n">
        <v>396432</v>
      </c>
      <c r="C303" s="46" t="n">
        <v>2113669</v>
      </c>
      <c r="D303" s="35" t="n">
        <v>2802.9</v>
      </c>
      <c r="E303" s="35" t="n">
        <v>11553.7</v>
      </c>
      <c r="F303" s="30" t="n">
        <v>319</v>
      </c>
      <c r="G303" s="30" t="n">
        <v>6625.92163009404</v>
      </c>
      <c r="H303" s="30" t="n">
        <v>36.2184952978056</v>
      </c>
      <c r="I303" s="31" t="n">
        <v>0.00546618226411042</v>
      </c>
      <c r="J303" s="44" t="n">
        <v>-2.314</v>
      </c>
      <c r="K303" s="30" t="n">
        <v>44.4585</v>
      </c>
    </row>
    <row collapsed="false" customFormat="false" customHeight="false" hidden="false" ht="12.75" outlineLevel="0" r="304">
      <c r="A304" s="45" t="s">
        <v>382</v>
      </c>
      <c r="B304" s="46" t="n">
        <v>0</v>
      </c>
      <c r="C304" s="46" t="n">
        <v>43983</v>
      </c>
      <c r="D304" s="35" t="n">
        <v>0</v>
      </c>
      <c r="E304" s="35" t="n">
        <v>873.7</v>
      </c>
      <c r="F304" s="30" t="n">
        <v>7</v>
      </c>
      <c r="G304" s="30" t="n">
        <v>6283.28571428571</v>
      </c>
      <c r="H304" s="30" t="n">
        <v>124.814285714286</v>
      </c>
      <c r="I304" s="31" t="n">
        <v>0.0198644930996067</v>
      </c>
      <c r="J304" s="44" t="n">
        <v>0</v>
      </c>
      <c r="K304" s="30" t="n">
        <v>0</v>
      </c>
    </row>
    <row collapsed="false" customFormat="false" customHeight="false" hidden="false" ht="12.75" outlineLevel="0" r="305">
      <c r="A305" s="45" t="s">
        <v>383</v>
      </c>
      <c r="B305" s="46" t="n">
        <v>115059</v>
      </c>
      <c r="C305" s="46" t="n">
        <v>1452072</v>
      </c>
      <c r="D305" s="35" t="n">
        <v>397.5</v>
      </c>
      <c r="E305" s="35" t="n">
        <v>58351.5</v>
      </c>
      <c r="F305" s="30" t="n">
        <v>178</v>
      </c>
      <c r="G305" s="30" t="n">
        <v>8157.70786516854</v>
      </c>
      <c r="H305" s="30" t="n">
        <v>327.817415730337</v>
      </c>
      <c r="I305" s="31" t="n">
        <v>0.0401849908269011</v>
      </c>
      <c r="J305" s="44" t="n">
        <v>16.391</v>
      </c>
      <c r="K305" s="30" t="n">
        <v>29.302</v>
      </c>
    </row>
    <row collapsed="false" customFormat="false" customHeight="false" hidden="false" ht="12.75" outlineLevel="0" r="306">
      <c r="A306" s="45" t="s">
        <v>238</v>
      </c>
      <c r="B306" s="46" t="n">
        <v>34896</v>
      </c>
      <c r="C306" s="46" t="n">
        <v>662025</v>
      </c>
      <c r="D306" s="35" t="n">
        <v>0</v>
      </c>
      <c r="E306" s="35" t="n">
        <v>12272.1</v>
      </c>
      <c r="F306" s="30" t="n">
        <v>64</v>
      </c>
      <c r="G306" s="30" t="n">
        <v>10344.140625</v>
      </c>
      <c r="H306" s="30" t="n">
        <v>191.7515625</v>
      </c>
      <c r="I306" s="31" t="n">
        <v>0.0185372153619576</v>
      </c>
      <c r="J306" s="44" t="n">
        <v>0</v>
      </c>
      <c r="K306" s="30" t="n">
        <v>28.91</v>
      </c>
    </row>
    <row collapsed="false" customFormat="false" customHeight="false" hidden="false" ht="12.75" outlineLevel="0" r="307">
      <c r="A307" s="45" t="s">
        <v>384</v>
      </c>
      <c r="B307" s="46" t="n">
        <v>39</v>
      </c>
      <c r="C307" s="46" t="n">
        <v>219990</v>
      </c>
      <c r="D307" s="35" t="n">
        <v>0</v>
      </c>
      <c r="E307" s="35" t="n">
        <v>8953.1</v>
      </c>
      <c r="F307" s="30" t="n">
        <v>31</v>
      </c>
      <c r="G307" s="30" t="n">
        <v>7096.45161290323</v>
      </c>
      <c r="H307" s="30" t="n">
        <v>288.809677419355</v>
      </c>
      <c r="I307" s="31" t="n">
        <v>0.040697758989045</v>
      </c>
      <c r="J307" s="44" t="n">
        <v>0</v>
      </c>
      <c r="K307" s="30" t="n">
        <v>0.46</v>
      </c>
    </row>
    <row collapsed="false" customFormat="false" customHeight="false" hidden="false" ht="12.75" outlineLevel="0" r="308">
      <c r="A308" s="45" t="s">
        <v>385</v>
      </c>
      <c r="B308" s="46" t="n">
        <v>465526</v>
      </c>
      <c r="C308" s="46" t="n">
        <v>1712903</v>
      </c>
      <c r="D308" s="35" t="n">
        <v>9525.3</v>
      </c>
      <c r="E308" s="35" t="n">
        <v>5465</v>
      </c>
      <c r="F308" s="30" t="n">
        <v>220</v>
      </c>
      <c r="G308" s="30" t="n">
        <v>7785.92272727273</v>
      </c>
      <c r="H308" s="30" t="n">
        <v>24.8409090909091</v>
      </c>
      <c r="I308" s="31" t="n">
        <v>0.00319049006277647</v>
      </c>
      <c r="J308" s="44" t="n">
        <v>56.02</v>
      </c>
      <c r="K308" s="30" t="n">
        <v>1.84</v>
      </c>
    </row>
    <row collapsed="false" customFormat="false" customHeight="false" hidden="false" ht="12.75" outlineLevel="0" r="309">
      <c r="A309" s="45" t="s">
        <v>239</v>
      </c>
      <c r="B309" s="46" t="n">
        <v>5230813</v>
      </c>
      <c r="C309" s="46" t="n">
        <v>7431194</v>
      </c>
      <c r="D309" s="35" t="n">
        <v>241232.2</v>
      </c>
      <c r="E309" s="35" t="n">
        <v>170721.6</v>
      </c>
      <c r="F309" s="30" t="n">
        <v>1075</v>
      </c>
      <c r="G309" s="30" t="n">
        <v>6912.73860465116</v>
      </c>
      <c r="H309" s="30" t="n">
        <v>158.810790697674</v>
      </c>
      <c r="I309" s="31" t="n">
        <v>0.0229736432664791</v>
      </c>
      <c r="J309" s="44" t="n">
        <v>16.8745</v>
      </c>
      <c r="K309" s="30" t="n">
        <v>340.197</v>
      </c>
    </row>
    <row collapsed="false" customFormat="false" customHeight="false" hidden="false" ht="12.75" outlineLevel="0" r="310">
      <c r="A310" s="45" t="s">
        <v>386</v>
      </c>
      <c r="B310" s="46" t="n">
        <v>13462</v>
      </c>
      <c r="C310" s="46" t="n">
        <v>273961</v>
      </c>
      <c r="D310" s="35" t="n">
        <v>411.4</v>
      </c>
      <c r="E310" s="35" t="n">
        <v>35160.2</v>
      </c>
      <c r="F310" s="30" t="n">
        <v>48</v>
      </c>
      <c r="G310" s="30" t="n">
        <v>5707.52083333333</v>
      </c>
      <c r="H310" s="30" t="n">
        <v>732.504166666667</v>
      </c>
      <c r="I310" s="31" t="n">
        <v>0.128340165205996</v>
      </c>
      <c r="J310" s="44" t="n">
        <v>-0.285</v>
      </c>
      <c r="K310" s="30" t="n">
        <v>88.516</v>
      </c>
    </row>
    <row collapsed="false" customFormat="false" customHeight="false" hidden="false" ht="12.75" outlineLevel="0" r="311">
      <c r="A311" s="45" t="s">
        <v>387</v>
      </c>
      <c r="B311" s="46" t="n">
        <v>118717</v>
      </c>
      <c r="C311" s="46" t="n">
        <v>1352305</v>
      </c>
      <c r="D311" s="35" t="n">
        <v>0</v>
      </c>
      <c r="E311" s="35" t="n">
        <v>44688.3</v>
      </c>
      <c r="F311" s="30" t="n">
        <v>193</v>
      </c>
      <c r="G311" s="30" t="n">
        <v>7006.76165803109</v>
      </c>
      <c r="H311" s="30" t="n">
        <v>231.545595854922</v>
      </c>
      <c r="I311" s="31" t="n">
        <v>0.033046021422682</v>
      </c>
      <c r="J311" s="44" t="n">
        <v>0</v>
      </c>
      <c r="K311" s="30" t="n">
        <v>-4.035</v>
      </c>
    </row>
    <row collapsed="false" customFormat="false" customHeight="false" hidden="false" ht="12.75" outlineLevel="0" r="312">
      <c r="A312" s="45" t="s">
        <v>388</v>
      </c>
      <c r="B312" s="46" t="n">
        <v>208122</v>
      </c>
      <c r="C312" s="46" t="n">
        <v>2768832</v>
      </c>
      <c r="D312" s="35" t="n">
        <v>0</v>
      </c>
      <c r="E312" s="35" t="n">
        <v>34315.9</v>
      </c>
      <c r="F312" s="30" t="n">
        <v>510</v>
      </c>
      <c r="G312" s="30" t="n">
        <v>5429.08235294118</v>
      </c>
      <c r="H312" s="30" t="n">
        <v>67.2860784313726</v>
      </c>
      <c r="I312" s="31" t="n">
        <v>0.0123936374615722</v>
      </c>
      <c r="J312" s="44" t="n">
        <v>0</v>
      </c>
      <c r="K312" s="30" t="n">
        <v>28.844</v>
      </c>
    </row>
    <row collapsed="false" customFormat="false" customHeight="false" hidden="false" ht="12.75" outlineLevel="0" r="313">
      <c r="A313" s="45" t="s">
        <v>240</v>
      </c>
      <c r="B313" s="46" t="n">
        <v>2060503</v>
      </c>
      <c r="C313" s="46" t="n">
        <v>4605143</v>
      </c>
      <c r="D313" s="35" t="n">
        <v>50839.6</v>
      </c>
      <c r="E313" s="35" t="n">
        <v>32150.5</v>
      </c>
      <c r="F313" s="30" t="n">
        <v>655</v>
      </c>
      <c r="G313" s="30" t="n">
        <v>7030.75267175572</v>
      </c>
      <c r="H313" s="30" t="n">
        <v>49.0847328244275</v>
      </c>
      <c r="I313" s="31" t="n">
        <v>0.00698143358414712</v>
      </c>
      <c r="J313" s="44" t="n">
        <v>-44.7011</v>
      </c>
      <c r="K313" s="30" t="n">
        <v>55.92</v>
      </c>
    </row>
    <row collapsed="false" customFormat="false" customHeight="false" hidden="false" ht="12.75" outlineLevel="0" r="314">
      <c r="A314" s="45" t="s">
        <v>389</v>
      </c>
      <c r="B314" s="46" t="n">
        <v>0</v>
      </c>
      <c r="C314" s="46" t="n">
        <v>96103</v>
      </c>
      <c r="D314" s="35" t="n">
        <v>0</v>
      </c>
      <c r="E314" s="35" t="n">
        <v>88.9</v>
      </c>
      <c r="F314" s="30" t="n">
        <v>17</v>
      </c>
      <c r="G314" s="30" t="n">
        <v>5653.11764705882</v>
      </c>
      <c r="H314" s="30" t="n">
        <v>5.22941176470588</v>
      </c>
      <c r="I314" s="31" t="n">
        <v>0.00092504916599898</v>
      </c>
      <c r="J314" s="44" t="n">
        <v>0</v>
      </c>
      <c r="K314" s="30" t="n">
        <v>0</v>
      </c>
    </row>
    <row collapsed="false" customFormat="false" customHeight="false" hidden="false" ht="12.75" outlineLevel="0" r="315">
      <c r="A315" s="45" t="s">
        <v>241</v>
      </c>
      <c r="B315" s="46" t="n">
        <v>647821</v>
      </c>
      <c r="C315" s="46" t="n">
        <v>1852389</v>
      </c>
      <c r="D315" s="35" t="n">
        <v>7290.6</v>
      </c>
      <c r="E315" s="35" t="n">
        <v>31728.5</v>
      </c>
      <c r="F315" s="30" t="n">
        <v>317</v>
      </c>
      <c r="G315" s="30" t="n">
        <v>5843.49842271293</v>
      </c>
      <c r="H315" s="30" t="n">
        <v>100.089905362776</v>
      </c>
      <c r="I315" s="31" t="n">
        <v>0.017128421729993</v>
      </c>
      <c r="J315" s="44" t="n">
        <v>-6.6762</v>
      </c>
      <c r="K315" s="30" t="n">
        <v>-1.289</v>
      </c>
    </row>
    <row collapsed="false" customFormat="false" customHeight="false" hidden="false" ht="12.75" outlineLevel="0" r="316">
      <c r="A316" s="45" t="s">
        <v>242</v>
      </c>
      <c r="B316" s="46" t="n">
        <v>664432</v>
      </c>
      <c r="C316" s="46" t="n">
        <v>6324880</v>
      </c>
      <c r="D316" s="35" t="n">
        <v>1207</v>
      </c>
      <c r="E316" s="35" t="n">
        <v>222750.1</v>
      </c>
      <c r="F316" s="30" t="n">
        <v>830</v>
      </c>
      <c r="G316" s="30" t="n">
        <v>7620.33734939759</v>
      </c>
      <c r="H316" s="30" t="n">
        <v>268.373614457831</v>
      </c>
      <c r="I316" s="31" t="n">
        <v>0.0352180752836417</v>
      </c>
      <c r="J316" s="44" t="n">
        <v>0.259</v>
      </c>
      <c r="K316" s="30" t="n">
        <v>84.119</v>
      </c>
    </row>
    <row collapsed="false" customFormat="false" customHeight="false" hidden="false" ht="12.75" outlineLevel="0" r="317">
      <c r="A317" s="45" t="s">
        <v>243</v>
      </c>
      <c r="B317" s="46" t="n">
        <v>5414907</v>
      </c>
      <c r="C317" s="46" t="n">
        <v>9512145</v>
      </c>
      <c r="D317" s="35" t="n">
        <v>67716.8</v>
      </c>
      <c r="E317" s="35" t="n">
        <v>96724.9</v>
      </c>
      <c r="F317" s="30" t="n">
        <v>1304</v>
      </c>
      <c r="G317" s="30" t="n">
        <v>7294.58972392638</v>
      </c>
      <c r="H317" s="30" t="n">
        <v>74.175536809816</v>
      </c>
      <c r="I317" s="31" t="n">
        <v>0.0101685687087402</v>
      </c>
      <c r="J317" s="44" t="n">
        <v>316.7951</v>
      </c>
      <c r="K317" s="30" t="n">
        <v>419.547</v>
      </c>
    </row>
    <row collapsed="false" customFormat="false" customHeight="false" hidden="false" ht="12.75" outlineLevel="0" r="318">
      <c r="A318" s="45" t="s">
        <v>390</v>
      </c>
      <c r="B318" s="46" t="n">
        <v>166064</v>
      </c>
      <c r="C318" s="46" t="n">
        <v>634366</v>
      </c>
      <c r="D318" s="35" t="n">
        <v>0</v>
      </c>
      <c r="E318" s="35" t="n">
        <v>1105.6</v>
      </c>
      <c r="F318" s="30" t="n">
        <v>19</v>
      </c>
      <c r="G318" s="30" t="n">
        <v>33387.6842105263</v>
      </c>
      <c r="H318" s="30" t="n">
        <v>58.1894736842105</v>
      </c>
      <c r="I318" s="31" t="n">
        <v>0.00174284246003096</v>
      </c>
      <c r="J318" s="44" t="n">
        <v>0</v>
      </c>
      <c r="K318" s="30" t="n">
        <v>-0.55</v>
      </c>
    </row>
    <row collapsed="false" customFormat="false" customHeight="false" hidden="false" ht="12.75" outlineLevel="0" r="319">
      <c r="A319" s="45" t="s">
        <v>244</v>
      </c>
      <c r="B319" s="46" t="n">
        <v>48260</v>
      </c>
      <c r="C319" s="46" t="n">
        <v>242922</v>
      </c>
      <c r="D319" s="35" t="n">
        <v>0</v>
      </c>
      <c r="E319" s="35" t="n">
        <v>543.7</v>
      </c>
      <c r="F319" s="30" t="n">
        <v>89</v>
      </c>
      <c r="G319" s="30" t="n">
        <v>2729.4606741573</v>
      </c>
      <c r="H319" s="30" t="n">
        <v>6.10898876404495</v>
      </c>
      <c r="I319" s="31" t="n">
        <v>0.00223816698364084</v>
      </c>
      <c r="J319" s="44" t="n">
        <v>0</v>
      </c>
      <c r="K319" s="30" t="n">
        <v>-0.11</v>
      </c>
    </row>
    <row collapsed="false" customFormat="false" customHeight="false" hidden="false" ht="12.75" outlineLevel="0" r="320">
      <c r="A320" s="45" t="s">
        <v>245</v>
      </c>
      <c r="B320" s="46" t="n">
        <v>1230258</v>
      </c>
      <c r="C320" s="46" t="n">
        <v>3614932</v>
      </c>
      <c r="D320" s="35" t="n">
        <v>72770.4</v>
      </c>
      <c r="E320" s="35" t="n">
        <v>42652</v>
      </c>
      <c r="F320" s="30" t="n">
        <v>553</v>
      </c>
      <c r="G320" s="30" t="n">
        <v>6536.94755877034</v>
      </c>
      <c r="H320" s="30" t="n">
        <v>77.128390596745</v>
      </c>
      <c r="I320" s="31" t="n">
        <v>0.0117988388163318</v>
      </c>
      <c r="J320" s="44" t="n">
        <v>-54.0832</v>
      </c>
      <c r="K320" s="30" t="n">
        <v>134.666</v>
      </c>
    </row>
    <row collapsed="false" customFormat="false" customHeight="false" hidden="false" ht="12.75" outlineLevel="0" r="321">
      <c r="A321" s="45" t="s">
        <v>246</v>
      </c>
      <c r="B321" s="46" t="n">
        <v>145642</v>
      </c>
      <c r="C321" s="46" t="n">
        <v>797664</v>
      </c>
      <c r="D321" s="35" t="n">
        <v>98372.5</v>
      </c>
      <c r="E321" s="35" t="n">
        <v>10835.5</v>
      </c>
      <c r="F321" s="30" t="n">
        <v>95</v>
      </c>
      <c r="G321" s="30" t="n">
        <v>8396.46315789474</v>
      </c>
      <c r="H321" s="30" t="n">
        <v>114.057894736842</v>
      </c>
      <c r="I321" s="31" t="n">
        <v>0.013584040397962</v>
      </c>
      <c r="J321" s="44" t="n">
        <v>-7.689</v>
      </c>
      <c r="K321" s="30" t="n">
        <v>0.46</v>
      </c>
    </row>
    <row collapsed="false" customFormat="false" customHeight="false" hidden="false" ht="12.75" outlineLevel="0" r="322">
      <c r="A322" s="45" t="s">
        <v>247</v>
      </c>
      <c r="B322" s="46" t="n">
        <v>137344</v>
      </c>
      <c r="C322" s="46" t="n">
        <v>505781</v>
      </c>
      <c r="D322" s="35" t="n">
        <v>854.9</v>
      </c>
      <c r="E322" s="35" t="n">
        <v>1632.3</v>
      </c>
      <c r="F322" s="30" t="n">
        <v>77</v>
      </c>
      <c r="G322" s="30" t="n">
        <v>6568.58441558442</v>
      </c>
      <c r="H322" s="30" t="n">
        <v>21.1987012987013</v>
      </c>
      <c r="I322" s="31" t="n">
        <v>0.00322728611790478</v>
      </c>
      <c r="J322" s="44" t="n">
        <v>-0.6675</v>
      </c>
      <c r="K322" s="30" t="n">
        <v>-0.18</v>
      </c>
    </row>
    <row collapsed="false" customFormat="false" customHeight="false" hidden="false" ht="12.75" outlineLevel="0" r="323">
      <c r="A323" s="45" t="s">
        <v>391</v>
      </c>
      <c r="B323" s="46" t="n">
        <v>13040018</v>
      </c>
      <c r="C323" s="46" t="n">
        <v>7464059</v>
      </c>
      <c r="D323" s="35" t="n">
        <v>292511</v>
      </c>
      <c r="E323" s="35" t="n">
        <v>746219.6</v>
      </c>
      <c r="F323" s="30" t="n">
        <v>1176</v>
      </c>
      <c r="G323" s="30" t="n">
        <v>6346.98894557823</v>
      </c>
      <c r="H323" s="30" t="n">
        <v>634.540476190476</v>
      </c>
      <c r="I323" s="31" t="n">
        <v>0.099975040390222</v>
      </c>
      <c r="J323" s="44" t="n">
        <v>-63.8814</v>
      </c>
      <c r="K323" s="30" t="n">
        <v>56.4775</v>
      </c>
    </row>
    <row collapsed="false" customFormat="false" customHeight="false" hidden="false" ht="12.75" outlineLevel="0" r="324">
      <c r="A324" s="45" t="s">
        <v>248</v>
      </c>
      <c r="B324" s="46" t="n">
        <v>227223</v>
      </c>
      <c r="C324" s="46" t="n">
        <v>1759727</v>
      </c>
      <c r="D324" s="35" t="n">
        <v>313.5</v>
      </c>
      <c r="E324" s="35" t="n">
        <v>97882.7</v>
      </c>
      <c r="F324" s="30" t="n">
        <v>174</v>
      </c>
      <c r="G324" s="30" t="n">
        <v>10113.3735632184</v>
      </c>
      <c r="H324" s="30" t="n">
        <v>562.544252873563</v>
      </c>
      <c r="I324" s="31" t="n">
        <v>0.0556237984641936</v>
      </c>
      <c r="J324" s="44" t="n">
        <v>-0.2175</v>
      </c>
      <c r="K324" s="30" t="n">
        <v>3.737</v>
      </c>
    </row>
    <row collapsed="false" customFormat="false" customHeight="false" hidden="false" ht="12.75" outlineLevel="0" r="325">
      <c r="A325" s="45" t="s">
        <v>249</v>
      </c>
      <c r="B325" s="46" t="n">
        <v>777185</v>
      </c>
      <c r="C325" s="46" t="n">
        <v>3063802</v>
      </c>
      <c r="D325" s="35" t="n">
        <v>0</v>
      </c>
      <c r="E325" s="35" t="n">
        <v>12182.7</v>
      </c>
      <c r="F325" s="30" t="n">
        <v>490</v>
      </c>
      <c r="G325" s="30" t="n">
        <v>6252.65714285714</v>
      </c>
      <c r="H325" s="30" t="n">
        <v>24.8626530612245</v>
      </c>
      <c r="I325" s="31" t="n">
        <v>0.00397633397980679</v>
      </c>
      <c r="J325" s="44" t="n">
        <v>0</v>
      </c>
      <c r="K325" s="30" t="n">
        <v>1.38</v>
      </c>
    </row>
    <row collapsed="false" customFormat="false" customHeight="false" hidden="false" ht="12.75" outlineLevel="0" r="326">
      <c r="A326" s="45" t="s">
        <v>392</v>
      </c>
      <c r="B326" s="46" t="n">
        <v>3551315</v>
      </c>
      <c r="C326" s="46" t="n">
        <v>3999161</v>
      </c>
      <c r="D326" s="35" t="n">
        <v>17001.3</v>
      </c>
      <c r="E326" s="35" t="n">
        <v>68865.5</v>
      </c>
      <c r="F326" s="30" t="n">
        <v>653</v>
      </c>
      <c r="G326" s="30" t="n">
        <v>6124.28943338438</v>
      </c>
      <c r="H326" s="30" t="n">
        <v>105.460183767228</v>
      </c>
      <c r="I326" s="31" t="n">
        <v>0.0172199868922506</v>
      </c>
      <c r="J326" s="44" t="n">
        <v>-12.7496</v>
      </c>
      <c r="K326" s="30" t="n">
        <v>35.797</v>
      </c>
    </row>
    <row collapsed="false" customFormat="false" customHeight="false" hidden="false" ht="12.75" outlineLevel="0" r="327">
      <c r="A327" s="45" t="s">
        <v>250</v>
      </c>
      <c r="B327" s="46" t="n">
        <v>4053197</v>
      </c>
      <c r="C327" s="46" t="n">
        <v>10839064</v>
      </c>
      <c r="D327" s="35" t="n">
        <v>38222.8</v>
      </c>
      <c r="E327" s="35" t="n">
        <v>163655.9</v>
      </c>
      <c r="F327" s="30" t="n">
        <v>1438</v>
      </c>
      <c r="G327" s="30" t="n">
        <v>7537.5966620306</v>
      </c>
      <c r="H327" s="30" t="n">
        <v>113.807997218359</v>
      </c>
      <c r="I327" s="31" t="n">
        <v>0.0150987114754558</v>
      </c>
      <c r="J327" s="44" t="n">
        <v>206.0263</v>
      </c>
      <c r="K327" s="30" t="n">
        <v>228.6819</v>
      </c>
    </row>
    <row collapsed="false" customFormat="false" customHeight="false" hidden="false" ht="12.75" outlineLevel="0" r="328">
      <c r="A328" s="45" t="s">
        <v>393</v>
      </c>
      <c r="B328" s="46" t="n">
        <v>52733</v>
      </c>
      <c r="C328" s="46" t="n">
        <v>715745</v>
      </c>
      <c r="D328" s="35" t="n">
        <v>0</v>
      </c>
      <c r="E328" s="35" t="n">
        <v>11207.6</v>
      </c>
      <c r="F328" s="30" t="n">
        <v>121</v>
      </c>
      <c r="G328" s="30" t="n">
        <v>5915.2479338843</v>
      </c>
      <c r="H328" s="30" t="n">
        <v>92.6247933884298</v>
      </c>
      <c r="I328" s="31" t="n">
        <v>0.0156586493793181</v>
      </c>
      <c r="J328" s="44" t="n">
        <v>0</v>
      </c>
      <c r="K328" s="30" t="n">
        <v>47.45</v>
      </c>
    </row>
    <row collapsed="false" customFormat="false" customHeight="false" hidden="false" ht="12.75" outlineLevel="0" r="329">
      <c r="A329" s="45" t="s">
        <v>251</v>
      </c>
      <c r="B329" s="46" t="n">
        <v>85699890</v>
      </c>
      <c r="C329" s="46" t="n">
        <v>26170974</v>
      </c>
      <c r="D329" s="35" t="n">
        <v>1252455.5</v>
      </c>
      <c r="E329" s="35" t="n">
        <v>1680364.3</v>
      </c>
      <c r="F329" s="30" t="n">
        <v>3508</v>
      </c>
      <c r="G329" s="30" t="n">
        <v>7460.36887115165</v>
      </c>
      <c r="H329" s="30" t="n">
        <v>479.009207525656</v>
      </c>
      <c r="I329" s="31" t="n">
        <v>0.0642071747119538</v>
      </c>
      <c r="J329" s="44" t="n">
        <v>-938.9626</v>
      </c>
      <c r="K329" s="30" t="n">
        <v>454.8709</v>
      </c>
    </row>
    <row collapsed="false" customFormat="false" customHeight="false" hidden="false" ht="12.75" outlineLevel="0" r="330">
      <c r="A330" s="45" t="s">
        <v>252</v>
      </c>
      <c r="B330" s="46" t="n">
        <v>7335047</v>
      </c>
      <c r="C330" s="46" t="n">
        <v>18070506</v>
      </c>
      <c r="D330" s="35" t="n">
        <v>32029.9</v>
      </c>
      <c r="E330" s="35" t="n">
        <v>200297.1</v>
      </c>
      <c r="F330" s="30" t="n">
        <v>2586</v>
      </c>
      <c r="G330" s="30" t="n">
        <v>6987.82134570766</v>
      </c>
      <c r="H330" s="30" t="n">
        <v>77.4544083526682</v>
      </c>
      <c r="I330" s="31" t="n">
        <v>0.0110841998558314</v>
      </c>
      <c r="J330" s="44" t="n">
        <v>175.4135</v>
      </c>
      <c r="K330" s="30" t="n">
        <v>268.578</v>
      </c>
    </row>
    <row collapsed="false" customFormat="false" customHeight="false" hidden="false" ht="12.75" outlineLevel="0" r="331">
      <c r="A331" s="45" t="s">
        <v>253</v>
      </c>
      <c r="B331" s="46" t="n">
        <v>141359</v>
      </c>
      <c r="C331" s="46" t="n">
        <v>1553694</v>
      </c>
      <c r="D331" s="35" t="n">
        <v>0</v>
      </c>
      <c r="E331" s="35" t="n">
        <v>7884.8</v>
      </c>
      <c r="F331" s="30" t="n">
        <v>294</v>
      </c>
      <c r="G331" s="30" t="n">
        <v>5284.67346938776</v>
      </c>
      <c r="H331" s="30" t="n">
        <v>26.8190476190476</v>
      </c>
      <c r="I331" s="31" t="n">
        <v>0.00507487317322459</v>
      </c>
      <c r="J331" s="44" t="n">
        <v>0</v>
      </c>
      <c r="K331" s="30" t="n">
        <v>32.831</v>
      </c>
    </row>
    <row collapsed="false" customFormat="false" customHeight="false" hidden="false" ht="12.75" outlineLevel="0" r="332">
      <c r="A332" s="45" t="s">
        <v>254</v>
      </c>
      <c r="B332" s="46" t="n">
        <v>15483481</v>
      </c>
      <c r="C332" s="46" t="n">
        <v>11623716</v>
      </c>
      <c r="D332" s="35" t="n">
        <v>232326.2</v>
      </c>
      <c r="E332" s="35" t="n">
        <v>305580.6</v>
      </c>
      <c r="F332" s="30" t="n">
        <v>1655</v>
      </c>
      <c r="G332" s="30" t="n">
        <v>7023.39335347432</v>
      </c>
      <c r="H332" s="30" t="n">
        <v>184.64084592145</v>
      </c>
      <c r="I332" s="31" t="n">
        <v>0.0262894069332045</v>
      </c>
      <c r="J332" s="44" t="n">
        <v>-153.2378</v>
      </c>
      <c r="K332" s="30" t="n">
        <v>92.2845</v>
      </c>
    </row>
    <row collapsed="false" customFormat="false" customHeight="false" hidden="false" ht="12.75" outlineLevel="0" r="333">
      <c r="A333" s="45" t="s">
        <v>255</v>
      </c>
      <c r="B333" s="46" t="n">
        <v>1081911</v>
      </c>
      <c r="C333" s="46" t="n">
        <v>12004149</v>
      </c>
      <c r="D333" s="35" t="n">
        <v>26024.8</v>
      </c>
      <c r="E333" s="35" t="n">
        <v>11432.1</v>
      </c>
      <c r="F333" s="30" t="n">
        <v>1318</v>
      </c>
      <c r="G333" s="30" t="n">
        <v>9107.85204855842</v>
      </c>
      <c r="H333" s="30" t="n">
        <v>8.67382397572079</v>
      </c>
      <c r="I333" s="31" t="n">
        <v>0.000952345726465075</v>
      </c>
      <c r="J333" s="44" t="n">
        <v>40.3182</v>
      </c>
      <c r="K333" s="30" t="n">
        <v>59.24</v>
      </c>
    </row>
    <row collapsed="false" customFormat="false" customHeight="false" hidden="false" ht="12.75" outlineLevel="0" r="334">
      <c r="A334" s="45" t="s">
        <v>256</v>
      </c>
      <c r="B334" s="46" t="n">
        <v>27018338</v>
      </c>
      <c r="C334" s="46" t="n">
        <v>16791981</v>
      </c>
      <c r="D334" s="35" t="n">
        <v>230683.4</v>
      </c>
      <c r="E334" s="35" t="n">
        <v>833729.5</v>
      </c>
      <c r="F334" s="30" t="n">
        <v>3012</v>
      </c>
      <c r="G334" s="30" t="n">
        <v>5575.02689243028</v>
      </c>
      <c r="H334" s="30" t="n">
        <v>276.802622841965</v>
      </c>
      <c r="I334" s="31" t="n">
        <v>0.049650455178576</v>
      </c>
      <c r="J334" s="44" t="n">
        <v>443.1271</v>
      </c>
      <c r="K334" s="30" t="n">
        <v>12.4215</v>
      </c>
    </row>
    <row collapsed="false" customFormat="false" customHeight="false" hidden="false" ht="12.75" outlineLevel="0" r="335">
      <c r="A335" s="45" t="s">
        <v>257</v>
      </c>
      <c r="B335" s="46" t="n">
        <v>1128929</v>
      </c>
      <c r="C335" s="46" t="n">
        <v>4884784</v>
      </c>
      <c r="D335" s="35" t="n">
        <v>55043.2</v>
      </c>
      <c r="E335" s="35" t="n">
        <v>90653.7</v>
      </c>
      <c r="F335" s="30" t="n">
        <v>726</v>
      </c>
      <c r="G335" s="30" t="n">
        <v>6728.35261707989</v>
      </c>
      <c r="H335" s="30" t="n">
        <v>124.867355371901</v>
      </c>
      <c r="I335" s="31" t="n">
        <v>0.0185583845672603</v>
      </c>
      <c r="J335" s="44" t="n">
        <v>-40.177</v>
      </c>
      <c r="K335" s="30" t="n">
        <v>-2.371</v>
      </c>
    </row>
    <row collapsed="false" customFormat="false" customHeight="false" hidden="false" ht="12.75" outlineLevel="0" r="336">
      <c r="A336" s="45" t="s">
        <v>258</v>
      </c>
      <c r="B336" s="46" t="n">
        <v>358318</v>
      </c>
      <c r="C336" s="46" t="n">
        <v>2531217</v>
      </c>
      <c r="D336" s="35" t="n">
        <v>307.4</v>
      </c>
      <c r="E336" s="35" t="n">
        <v>9778.2</v>
      </c>
      <c r="F336" s="30" t="n">
        <v>412</v>
      </c>
      <c r="G336" s="30" t="n">
        <v>6143.73058252427</v>
      </c>
      <c r="H336" s="30" t="n">
        <v>23.7334951456311</v>
      </c>
      <c r="I336" s="31" t="n">
        <v>0.00386304295522668</v>
      </c>
      <c r="J336" s="44" t="n">
        <v>0.46</v>
      </c>
      <c r="K336" s="30" t="n">
        <v>1.99</v>
      </c>
    </row>
    <row collapsed="false" customFormat="false" customHeight="false" hidden="false" ht="12.75" outlineLevel="0" r="337">
      <c r="A337" s="45" t="s">
        <v>259</v>
      </c>
      <c r="B337" s="46" t="n">
        <v>395453</v>
      </c>
      <c r="C337" s="46" t="n">
        <v>926860</v>
      </c>
      <c r="D337" s="35" t="n">
        <v>299.9</v>
      </c>
      <c r="E337" s="35" t="n">
        <v>67.9</v>
      </c>
      <c r="F337" s="30" t="n">
        <v>215</v>
      </c>
      <c r="G337" s="30" t="n">
        <v>4310.97674418605</v>
      </c>
      <c r="H337" s="30" t="n">
        <v>0.315813953488372</v>
      </c>
      <c r="I337" s="31" t="n">
        <v>7.32580972315129E-005</v>
      </c>
      <c r="J337" s="44" t="n">
        <v>-0.23</v>
      </c>
      <c r="K337" s="30" t="n">
        <v>19.08</v>
      </c>
    </row>
    <row collapsed="false" customFormat="false" customHeight="false" hidden="false" ht="12.75" outlineLevel="0" r="338">
      <c r="A338" s="45" t="s">
        <v>260</v>
      </c>
      <c r="B338" s="46" t="n">
        <v>14950853</v>
      </c>
      <c r="C338" s="46" t="n">
        <v>12873598</v>
      </c>
      <c r="D338" s="35" t="n">
        <v>253600.6</v>
      </c>
      <c r="E338" s="35" t="n">
        <v>173251.1</v>
      </c>
      <c r="F338" s="30" t="n">
        <v>1833</v>
      </c>
      <c r="G338" s="30" t="n">
        <v>7023.23949809056</v>
      </c>
      <c r="H338" s="30" t="n">
        <v>94.5177850518276</v>
      </c>
      <c r="I338" s="31" t="n">
        <v>0.0134578615861704</v>
      </c>
      <c r="J338" s="44" t="n">
        <v>250.0387</v>
      </c>
      <c r="K338" s="30" t="n">
        <v>476.345</v>
      </c>
    </row>
    <row collapsed="false" customFormat="false" customHeight="false" hidden="false" ht="12.75" outlineLevel="0" r="339">
      <c r="A339" s="48" t="s">
        <v>261</v>
      </c>
      <c r="B339" s="46" t="n">
        <v>484702</v>
      </c>
      <c r="C339" s="46" t="n">
        <v>3172223</v>
      </c>
      <c r="D339" s="35" t="n">
        <v>26691.2</v>
      </c>
      <c r="E339" s="35" t="n">
        <v>61168.5</v>
      </c>
      <c r="F339" s="30" t="n">
        <v>488</v>
      </c>
      <c r="G339" s="30" t="n">
        <v>6500.45696721312</v>
      </c>
      <c r="H339" s="30" t="n">
        <v>125.345286885246</v>
      </c>
      <c r="I339" s="31" t="n">
        <v>0.0192825346767866</v>
      </c>
      <c r="J339" s="44" t="n">
        <v>-23.5436</v>
      </c>
      <c r="K339" s="30" t="n">
        <v>191.6005</v>
      </c>
    </row>
  </sheetData>
  <mergeCells count="4">
    <mergeCell ref="B1:C1"/>
    <mergeCell ref="D1:E1"/>
    <mergeCell ref="F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2009-09-25T19:54:35.00Z</dcterms:created>
  <dc:creator>jmassie</dc:creator>
  <cp:lastModifiedBy>Sara Piette</cp:lastModifiedBy>
  <cp:lastPrinted>2009-10-16T18:48:35.00Z</cp:lastPrinted>
  <dcterms:modified xsi:type="dcterms:W3CDTF">2013-07-18T19:20:08.00Z</dcterms:modified>
  <cp:revision>0</cp:revision>
</cp:coreProperties>
</file>