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82075990-BAE1-42D1-B5B1-D45EC4E3EDE0}" xr6:coauthVersionLast="47" xr6:coauthVersionMax="47" xr10:uidLastSave="{00000000-0000-0000-0000-000000000000}"/>
  <bookViews>
    <workbookView xWindow="28680" yWindow="-120" windowWidth="29040" windowHeight="15840" activeTab="5" xr2:uid="{AE644433-C16A-4767-AC4B-F7F3E81C0166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0" i="6"/>
  <c r="D9" i="6"/>
  <c r="D8" i="6"/>
  <c r="D3" i="6"/>
  <c r="D4" i="6"/>
  <c r="D5" i="6"/>
  <c r="D6" i="6"/>
  <c r="D7" i="6"/>
  <c r="D2" i="6"/>
  <c r="L3" i="4"/>
  <c r="K3" i="4"/>
  <c r="C2" i="4"/>
  <c r="D3" i="4"/>
  <c r="F3" i="4" s="1"/>
  <c r="D2" i="4"/>
  <c r="C17" i="3"/>
  <c r="D17" i="3"/>
  <c r="B17" i="3"/>
  <c r="B16" i="3"/>
  <c r="C16" i="3"/>
  <c r="D16" i="3"/>
  <c r="C15" i="3"/>
  <c r="D15" i="3"/>
  <c r="B15" i="3"/>
  <c r="F4" i="2"/>
  <c r="F5" i="2"/>
  <c r="F6" i="2"/>
  <c r="F3" i="2"/>
  <c r="E4" i="2"/>
  <c r="E5" i="2"/>
  <c r="E6" i="2"/>
  <c r="E3" i="2"/>
  <c r="D4" i="2"/>
  <c r="D5" i="2"/>
  <c r="D6" i="2"/>
  <c r="D3" i="2"/>
  <c r="C4" i="2"/>
  <c r="C5" i="2"/>
  <c r="C6" i="2"/>
  <c r="C3" i="2"/>
  <c r="D5" i="4" l="1"/>
  <c r="F2" i="4"/>
  <c r="F5" i="4" s="1"/>
  <c r="C5" i="4"/>
</calcChain>
</file>

<file path=xl/sharedStrings.xml><?xml version="1.0" encoding="utf-8"?>
<sst xmlns="http://schemas.openxmlformats.org/spreadsheetml/2006/main" count="80" uniqueCount="71">
  <si>
    <t>Таблица калорийности блюд</t>
  </si>
  <si>
    <t>ккал</t>
  </si>
  <si>
    <t>Продукт</t>
  </si>
  <si>
    <t>Баклажаны</t>
  </si>
  <si>
    <t>Зеленый горошек</t>
  </si>
  <si>
    <t>Кабачки</t>
  </si>
  <si>
    <t>Капуста белокочанная</t>
  </si>
  <si>
    <t>Капуста брюссельская</t>
  </si>
  <si>
    <t>Капуста квашеная</t>
  </si>
  <si>
    <t>Капуста краснокочанная</t>
  </si>
  <si>
    <t>Капуста цветная</t>
  </si>
  <si>
    <t>Картофель отварной</t>
  </si>
  <si>
    <t>Лук зелёный</t>
  </si>
  <si>
    <t>Лук репчатый</t>
  </si>
  <si>
    <t>Морковь</t>
  </si>
  <si>
    <t>Огурцы свежие</t>
  </si>
  <si>
    <t>Перец зелёный сладкий</t>
  </si>
  <si>
    <t>Петрушка</t>
  </si>
  <si>
    <t>Помидоры</t>
  </si>
  <si>
    <t>Ревень</t>
  </si>
  <si>
    <t>Редис</t>
  </si>
  <si>
    <t>Редька</t>
  </si>
  <si>
    <t>Наименование товаров</t>
  </si>
  <si>
    <t>Цена (в рублях)</t>
  </si>
  <si>
    <t>Количество</t>
  </si>
  <si>
    <t>Платья</t>
  </si>
  <si>
    <t>Костюмы мужские</t>
  </si>
  <si>
    <t>Шубы(песец)</t>
  </si>
  <si>
    <t>Куртки</t>
  </si>
  <si>
    <t>Домашний</t>
  </si>
  <si>
    <t>Дарницкий</t>
  </si>
  <si>
    <t>Ржаной</t>
  </si>
  <si>
    <t>Цена хлеба</t>
  </si>
  <si>
    <t>Количество хлеба</t>
  </si>
  <si>
    <t>Июнь</t>
  </si>
  <si>
    <t>Июль</t>
  </si>
  <si>
    <t>Август</t>
  </si>
  <si>
    <t>Затраты на хлеб</t>
  </si>
  <si>
    <t>Член семьи</t>
  </si>
  <si>
    <t>Оклад (руб.)</t>
  </si>
  <si>
    <t>Подоходный налог (13%)</t>
  </si>
  <si>
    <t>Чистый доход (руб.)</t>
  </si>
  <si>
    <t>Пенсия (руб.)</t>
  </si>
  <si>
    <t>Общий доход (руб.)</t>
  </si>
  <si>
    <t>Налог (%)</t>
  </si>
  <si>
    <t>Арсений</t>
  </si>
  <si>
    <t>Федя</t>
  </si>
  <si>
    <t>Илья</t>
  </si>
  <si>
    <t>Итого</t>
  </si>
  <si>
    <t>На каждого работника</t>
  </si>
  <si>
    <t>На каждого члена семьи</t>
  </si>
  <si>
    <t>Средние доходы</t>
  </si>
  <si>
    <t>Зима</t>
  </si>
  <si>
    <t>Весна</t>
  </si>
  <si>
    <t>Лето</t>
  </si>
  <si>
    <t>Осень</t>
  </si>
  <si>
    <t>Средняя температура в помещении, °C</t>
  </si>
  <si>
    <t>Помещение</t>
  </si>
  <si>
    <t>Длина (м)</t>
  </si>
  <si>
    <t>Ширина (м)</t>
  </si>
  <si>
    <r>
      <t>Площадь (м</t>
    </r>
    <r>
      <rPr>
        <b/>
        <sz val="11"/>
        <color theme="1"/>
        <rFont val="Calibri"/>
        <family val="2"/>
        <charset val="204"/>
      </rPr>
      <t>²)</t>
    </r>
  </si>
  <si>
    <t>Гостиная</t>
  </si>
  <si>
    <t>Спальня 1</t>
  </si>
  <si>
    <t>Спальня 2</t>
  </si>
  <si>
    <t>Кухня</t>
  </si>
  <si>
    <t>Коридор</t>
  </si>
  <si>
    <t>Подсобное помещение</t>
  </si>
  <si>
    <t>Общая площадь</t>
  </si>
  <si>
    <t>Жилая площадь</t>
  </si>
  <si>
    <t>Площадь на одного жильца (общая)</t>
  </si>
  <si>
    <t>Площадь на одного жильца (жилая)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</si>
</sst>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9" formatCode="#,##0.00\ &quot;₽&quot;"/>
    <numFmt numFmtId="176" formatCode="#,##0.0\°\C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wrapText="1"/>
    </xf>
    <xf numFmtId="44" fontId="0" fillId="0" borderId="2" xfId="0" applyNumberForma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1" xfId="3" applyAlignment="1">
      <alignment horizontal="center"/>
    </xf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3" fillId="0" borderId="5" xfId="0" applyFont="1" applyBorder="1"/>
    <xf numFmtId="0" fontId="3" fillId="0" borderId="0" xfId="0" applyFont="1" applyBorder="1"/>
    <xf numFmtId="0" fontId="0" fillId="0" borderId="3" xfId="1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44" fontId="0" fillId="0" borderId="3" xfId="1" applyNumberFormat="1" applyFont="1" applyBorder="1"/>
    <xf numFmtId="44" fontId="0" fillId="0" borderId="3" xfId="0" applyNumberFormat="1" applyBorder="1"/>
    <xf numFmtId="9" fontId="0" fillId="0" borderId="2" xfId="2" applyFont="1" applyBorder="1"/>
    <xf numFmtId="169" fontId="0" fillId="0" borderId="2" xfId="0" applyNumberForma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NumberFormat="1"/>
    <xf numFmtId="176" fontId="0" fillId="0" borderId="0" xfId="0" applyNumberFormat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0" fontId="3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2" fontId="0" fillId="0" borderId="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Денежный" xfId="1" builtinId="4"/>
    <cellStyle name="Заголовок 1" xfId="3" builtinId="16"/>
    <cellStyle name="Обычный" xfId="0" builtinId="0"/>
    <cellStyle name="Процентный" xfId="2" builtinId="5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Арсений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Лист4!$B$2:$G$2</c:f>
              <c:numCache>
                <c:formatCode>#\ ##0.00\ "₽"</c:formatCode>
                <c:ptCount val="6"/>
                <c:pt idx="0">
                  <c:v>50000</c:v>
                </c:pt>
                <c:pt idx="1">
                  <c:v>6500</c:v>
                </c:pt>
                <c:pt idx="2">
                  <c:v>43500</c:v>
                </c:pt>
                <c:pt idx="3">
                  <c:v>0</c:v>
                </c:pt>
                <c:pt idx="4">
                  <c:v>43500</c:v>
                </c:pt>
                <c:pt idx="5" formatCode="0%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4F30-9B02-80AB8E88B5FD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Федя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Лист4!$B$3:$G$3</c:f>
              <c:numCache>
                <c:formatCode>#\ ##0.00\ "₽"</c:formatCode>
                <c:ptCount val="6"/>
                <c:pt idx="0">
                  <c:v>60000</c:v>
                </c:pt>
                <c:pt idx="1">
                  <c:v>7800</c:v>
                </c:pt>
                <c:pt idx="2">
                  <c:v>52200</c:v>
                </c:pt>
                <c:pt idx="3">
                  <c:v>0</c:v>
                </c:pt>
                <c:pt idx="4">
                  <c:v>52200</c:v>
                </c:pt>
                <c:pt idx="5" formatCode="0%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8-4F30-9B02-80AB8E88B5FD}"/>
            </c:ext>
          </c:extLst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Лист4!$B$4:$G$4</c:f>
              <c:numCache>
                <c:formatCode>#\ ##0.00\ "₽"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20000</c:v>
                </c:pt>
                <c:pt idx="5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8-4F30-9B02-80AB8E88B5FD}"/>
            </c:ext>
          </c:extLst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Лист4!$B$1:$G$1</c:f>
              <c:strCache>
                <c:ptCount val="6"/>
                <c:pt idx="0">
                  <c:v>Оклад (руб.)</c:v>
                </c:pt>
                <c:pt idx="1">
                  <c:v>Подоходный налог (13%)</c:v>
                </c:pt>
                <c:pt idx="2">
                  <c:v>Чистый доход (руб.)</c:v>
                </c:pt>
                <c:pt idx="3">
                  <c:v>Пенсия (руб.)</c:v>
                </c:pt>
                <c:pt idx="4">
                  <c:v>Общий доход (руб.)</c:v>
                </c:pt>
                <c:pt idx="5">
                  <c:v>Налог (%)</c:v>
                </c:pt>
              </c:strCache>
            </c:strRef>
          </c:cat>
          <c:val>
            <c:numRef>
              <c:f>Лист4!$B$5:$G$5</c:f>
              <c:numCache>
                <c:formatCode>#\ ##0.00\ "₽"</c:formatCode>
                <c:ptCount val="6"/>
                <c:pt idx="0">
                  <c:v>110000</c:v>
                </c:pt>
                <c:pt idx="1">
                  <c:v>14300</c:v>
                </c:pt>
                <c:pt idx="2">
                  <c:v>95700</c:v>
                </c:pt>
                <c:pt idx="3">
                  <c:v>20000</c:v>
                </c:pt>
                <c:pt idx="4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8-4F30-9B02-80AB8E88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14968"/>
        <c:axId val="808428648"/>
      </c:barChart>
      <c:catAx>
        <c:axId val="8084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428648"/>
        <c:crosses val="autoZero"/>
        <c:auto val="1"/>
        <c:lblAlgn val="ctr"/>
        <c:lblOffset val="100"/>
        <c:noMultiLvlLbl val="0"/>
      </c:catAx>
      <c:valAx>
        <c:axId val="8084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4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Комнаты</a:t>
            </a:r>
            <a:r>
              <a:rPr lang="ru-RU" baseline="0"/>
              <a:t> и площадь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441199979592185"/>
          <c:y val="8.5851807874195649E-2"/>
          <c:w val="0.7478017947540575"/>
          <c:h val="0.78979236877684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Длина (м)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Лист6!$B$2:$B$11</c:f>
              <c:numCache>
                <c:formatCode>0.00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FE0-A34C-DCD0A70ED7AF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Ширина (м)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Лист6!$C$2:$C$11</c:f>
              <c:numCache>
                <c:formatCode>0.00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F-4FE0-A34C-DCD0A70ED7AF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Площадь (м²)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Лист6!$A$2:$A$11</c:f>
              <c:strCache>
                <c:ptCount val="10"/>
                <c:pt idx="0">
                  <c:v>Гостиная</c:v>
                </c:pt>
                <c:pt idx="1">
                  <c:v>Спальня 1</c:v>
                </c:pt>
                <c:pt idx="2">
                  <c:v>Спальня 2</c:v>
                </c:pt>
                <c:pt idx="3">
                  <c:v>Кухня</c:v>
                </c:pt>
                <c:pt idx="4">
                  <c:v>Коридор</c:v>
                </c:pt>
                <c:pt idx="5">
                  <c:v>Подсобное помещение</c:v>
                </c:pt>
                <c:pt idx="6">
                  <c:v>Общая площадь</c:v>
                </c:pt>
                <c:pt idx="7">
                  <c:v>Жилая площадь</c:v>
                </c:pt>
                <c:pt idx="8">
                  <c:v>Площадь на одного жильца (общая)</c:v>
                </c:pt>
                <c:pt idx="9">
                  <c:v>Площадь на одного жильца (жилая)</c:v>
                </c:pt>
              </c:strCache>
            </c:strRef>
          </c:cat>
          <c:val>
            <c:numRef>
              <c:f>Лист6!$D$2:$D$11</c:f>
              <c:numCache>
                <c:formatCode>0.00</c:formatCode>
                <c:ptCount val="10"/>
                <c:pt idx="0">
                  <c:v>20</c:v>
                </c:pt>
                <c:pt idx="1">
                  <c:v>15.75</c:v>
                </c:pt>
                <c:pt idx="2">
                  <c:v>12</c:v>
                </c:pt>
                <c:pt idx="3">
                  <c:v>7.5</c:v>
                </c:pt>
                <c:pt idx="4">
                  <c:v>3</c:v>
                </c:pt>
                <c:pt idx="5">
                  <c:v>2</c:v>
                </c:pt>
                <c:pt idx="6">
                  <c:v>60.25</c:v>
                </c:pt>
                <c:pt idx="7">
                  <c:v>47.75</c:v>
                </c:pt>
                <c:pt idx="8" formatCode="General">
                  <c:v>15.0625</c:v>
                </c:pt>
                <c:pt idx="9" formatCode="General">
                  <c:v>11.9375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F-4FE0-A34C-DCD0A70E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382104"/>
        <c:axId val="812374904"/>
      </c:barChart>
      <c:catAx>
        <c:axId val="81238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374904"/>
        <c:crosses val="autoZero"/>
        <c:auto val="1"/>
        <c:lblAlgn val="ctr"/>
        <c:lblOffset val="100"/>
        <c:noMultiLvlLbl val="0"/>
      </c:catAx>
      <c:valAx>
        <c:axId val="8123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3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8</xdr:row>
      <xdr:rowOff>4762</xdr:rowOff>
    </xdr:from>
    <xdr:to>
      <xdr:col>14</xdr:col>
      <xdr:colOff>352424</xdr:colOff>
      <xdr:row>29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FDF81D-740D-4D12-C49C-30A83221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18</xdr:col>
      <xdr:colOff>419100</xdr:colOff>
      <xdr:row>24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3380B-C808-54D0-DCFD-3CB56F05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62CD-CE0F-4FBF-B7C6-30978AA711D6}">
  <dimension ref="B1:C22"/>
  <sheetViews>
    <sheetView workbookViewId="0">
      <selection activeCell="J17" sqref="J17"/>
    </sheetView>
  </sheetViews>
  <sheetFormatPr defaultRowHeight="15" x14ac:dyDescent="0.25"/>
  <cols>
    <col min="2" max="2" width="27.28515625" customWidth="1"/>
  </cols>
  <sheetData>
    <row r="1" spans="2:3" x14ac:dyDescent="0.25">
      <c r="B1" t="s">
        <v>0</v>
      </c>
    </row>
    <row r="3" spans="2:3" x14ac:dyDescent="0.25">
      <c r="B3" s="1" t="s">
        <v>2</v>
      </c>
      <c r="C3" s="1" t="s">
        <v>1</v>
      </c>
    </row>
    <row r="4" spans="2:3" x14ac:dyDescent="0.25">
      <c r="B4" t="s">
        <v>3</v>
      </c>
      <c r="C4" s="1">
        <v>28</v>
      </c>
    </row>
    <row r="5" spans="2:3" x14ac:dyDescent="0.25">
      <c r="B5" t="s">
        <v>4</v>
      </c>
      <c r="C5" s="1">
        <v>35</v>
      </c>
    </row>
    <row r="6" spans="2:3" x14ac:dyDescent="0.25">
      <c r="B6" t="s">
        <v>5</v>
      </c>
      <c r="C6" s="1">
        <v>18</v>
      </c>
    </row>
    <row r="7" spans="2:3" x14ac:dyDescent="0.25">
      <c r="B7" t="s">
        <v>6</v>
      </c>
      <c r="C7" s="1">
        <v>23</v>
      </c>
    </row>
    <row r="8" spans="2:3" x14ac:dyDescent="0.25">
      <c r="B8" t="s">
        <v>7</v>
      </c>
      <c r="C8" s="1">
        <v>12</v>
      </c>
    </row>
    <row r="9" spans="2:3" x14ac:dyDescent="0.25">
      <c r="B9" t="s">
        <v>8</v>
      </c>
      <c r="C9" s="1">
        <v>28</v>
      </c>
    </row>
    <row r="10" spans="2:3" x14ac:dyDescent="0.25">
      <c r="B10" t="s">
        <v>9</v>
      </c>
      <c r="C10" s="1">
        <v>7</v>
      </c>
    </row>
    <row r="11" spans="2:3" x14ac:dyDescent="0.25">
      <c r="B11" t="s">
        <v>10</v>
      </c>
      <c r="C11" s="1">
        <v>18</v>
      </c>
    </row>
    <row r="12" spans="2:3" x14ac:dyDescent="0.25">
      <c r="B12" t="s">
        <v>11</v>
      </c>
      <c r="C12" s="1">
        <v>60</v>
      </c>
    </row>
    <row r="13" spans="2:3" x14ac:dyDescent="0.25">
      <c r="B13" t="s">
        <v>12</v>
      </c>
      <c r="C13" s="1">
        <v>18</v>
      </c>
    </row>
    <row r="14" spans="2:3" x14ac:dyDescent="0.25">
      <c r="B14" t="s">
        <v>13</v>
      </c>
      <c r="C14" s="1">
        <v>43</v>
      </c>
    </row>
    <row r="15" spans="2:3" x14ac:dyDescent="0.25">
      <c r="B15" t="s">
        <v>14</v>
      </c>
      <c r="C15" s="1">
        <v>33</v>
      </c>
    </row>
    <row r="16" spans="2:3" x14ac:dyDescent="0.25">
      <c r="B16" t="s">
        <v>15</v>
      </c>
      <c r="C16" s="1">
        <v>15</v>
      </c>
    </row>
    <row r="17" spans="2:3" x14ac:dyDescent="0.25">
      <c r="B17" t="s">
        <v>16</v>
      </c>
      <c r="C17" s="1">
        <v>19</v>
      </c>
    </row>
    <row r="18" spans="2:3" x14ac:dyDescent="0.25">
      <c r="B18" t="s">
        <v>17</v>
      </c>
      <c r="C18" s="1">
        <v>23</v>
      </c>
    </row>
    <row r="19" spans="2:3" x14ac:dyDescent="0.25">
      <c r="B19" t="s">
        <v>18</v>
      </c>
      <c r="C19" s="1">
        <v>20</v>
      </c>
    </row>
    <row r="20" spans="2:3" x14ac:dyDescent="0.25">
      <c r="B20" t="s">
        <v>19</v>
      </c>
      <c r="C20" s="1">
        <v>16</v>
      </c>
    </row>
    <row r="21" spans="2:3" x14ac:dyDescent="0.25">
      <c r="B21" t="s">
        <v>20</v>
      </c>
      <c r="C21" s="1">
        <v>16</v>
      </c>
    </row>
    <row r="22" spans="2:3" x14ac:dyDescent="0.25">
      <c r="B22" t="s">
        <v>21</v>
      </c>
      <c r="C22" s="1">
        <v>25</v>
      </c>
    </row>
  </sheetData>
  <conditionalFormatting sqref="A1:C22">
    <cfRule type="cellIs" dxfId="0" priority="1" operator="between">
      <formula>25</formula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AC21-34EC-4D4A-B4A5-11E357A2E984}">
  <dimension ref="A1:F6"/>
  <sheetViews>
    <sheetView workbookViewId="0">
      <selection activeCell="N16" sqref="N16"/>
    </sheetView>
  </sheetViews>
  <sheetFormatPr defaultRowHeight="15" x14ac:dyDescent="0.25"/>
  <cols>
    <col min="1" max="1" width="15.42578125" customWidth="1"/>
    <col min="2" max="2" width="14.28515625" customWidth="1"/>
    <col min="3" max="3" width="15.85546875" customWidth="1"/>
    <col min="4" max="4" width="16" customWidth="1"/>
    <col min="5" max="5" width="20.7109375" customWidth="1"/>
    <col min="6" max="6" width="19.5703125" customWidth="1"/>
  </cols>
  <sheetData>
    <row r="1" spans="1:6" ht="30" customHeight="1" x14ac:dyDescent="0.25">
      <c r="A1" s="6" t="s">
        <v>22</v>
      </c>
      <c r="B1" s="6" t="s">
        <v>23</v>
      </c>
      <c r="C1" s="7" t="s">
        <v>24</v>
      </c>
      <c r="D1" s="7"/>
      <c r="E1" s="7"/>
      <c r="F1" s="7"/>
    </row>
    <row r="2" spans="1:6" x14ac:dyDescent="0.25">
      <c r="A2" s="6"/>
      <c r="B2" s="6"/>
      <c r="C2" s="2">
        <v>10</v>
      </c>
      <c r="D2" s="2">
        <v>24</v>
      </c>
      <c r="E2" s="2">
        <v>18</v>
      </c>
      <c r="F2" s="2">
        <v>57</v>
      </c>
    </row>
    <row r="3" spans="1:6" x14ac:dyDescent="0.25">
      <c r="A3" s="2" t="s">
        <v>25</v>
      </c>
      <c r="B3" s="3">
        <v>5500</v>
      </c>
      <c r="C3" s="5">
        <f>$C$2*B3</f>
        <v>55000</v>
      </c>
      <c r="D3" s="5">
        <f>$D$2*B3</f>
        <v>132000</v>
      </c>
      <c r="E3" s="5">
        <f>$E$2*B3</f>
        <v>99000</v>
      </c>
      <c r="F3" s="5">
        <f>$F$2*B3</f>
        <v>313500</v>
      </c>
    </row>
    <row r="4" spans="1:6" ht="30" x14ac:dyDescent="0.25">
      <c r="A4" s="4" t="s">
        <v>26</v>
      </c>
      <c r="B4" s="3">
        <v>2500</v>
      </c>
      <c r="C4" s="5">
        <f t="shared" ref="C4:C6" si="0">$C$2*B4</f>
        <v>25000</v>
      </c>
      <c r="D4" s="5">
        <f t="shared" ref="D4:D6" si="1">$D$2*B4</f>
        <v>60000</v>
      </c>
      <c r="E4" s="5">
        <f t="shared" ref="E4:E6" si="2">$E$2*B4</f>
        <v>45000</v>
      </c>
      <c r="F4" s="5">
        <f t="shared" ref="F4:F6" si="3">$F$2*B4</f>
        <v>142500</v>
      </c>
    </row>
    <row r="5" spans="1:6" x14ac:dyDescent="0.25">
      <c r="A5" s="2" t="s">
        <v>27</v>
      </c>
      <c r="B5" s="3">
        <v>12000</v>
      </c>
      <c r="C5" s="5">
        <f t="shared" si="0"/>
        <v>120000</v>
      </c>
      <c r="D5" s="5">
        <f t="shared" si="1"/>
        <v>288000</v>
      </c>
      <c r="E5" s="5">
        <f t="shared" si="2"/>
        <v>216000</v>
      </c>
      <c r="F5" s="5">
        <f t="shared" si="3"/>
        <v>684000</v>
      </c>
    </row>
    <row r="6" spans="1:6" x14ac:dyDescent="0.25">
      <c r="A6" s="2" t="s">
        <v>28</v>
      </c>
      <c r="B6" s="3">
        <v>1500</v>
      </c>
      <c r="C6" s="5">
        <f t="shared" si="0"/>
        <v>15000</v>
      </c>
      <c r="D6" s="5">
        <f t="shared" si="1"/>
        <v>36000</v>
      </c>
      <c r="E6" s="5">
        <f t="shared" si="2"/>
        <v>27000</v>
      </c>
      <c r="F6" s="5">
        <f t="shared" si="3"/>
        <v>85500</v>
      </c>
    </row>
  </sheetData>
  <mergeCells count="3">
    <mergeCell ref="C1:F1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497B-9FD1-4FD7-BCC0-342A7F97636E}">
  <dimension ref="A1:E17"/>
  <sheetViews>
    <sheetView workbookViewId="0">
      <selection activeCell="B38" sqref="B38"/>
    </sheetView>
  </sheetViews>
  <sheetFormatPr defaultRowHeight="15" x14ac:dyDescent="0.25"/>
  <cols>
    <col min="1" max="1" width="18.5703125" customWidth="1"/>
    <col min="2" max="2" width="18.42578125" customWidth="1"/>
    <col min="3" max="3" width="14.85546875" customWidth="1"/>
    <col min="4" max="4" width="14.7109375" customWidth="1"/>
  </cols>
  <sheetData>
    <row r="1" spans="1:5" ht="20.25" thickBot="1" x14ac:dyDescent="0.35">
      <c r="A1" s="8" t="s">
        <v>32</v>
      </c>
      <c r="B1" s="8"/>
    </row>
    <row r="2" spans="1:5" ht="15.75" thickTop="1" x14ac:dyDescent="0.25">
      <c r="A2" s="2" t="s">
        <v>29</v>
      </c>
      <c r="B2" s="3">
        <v>25.5</v>
      </c>
    </row>
    <row r="3" spans="1:5" x14ac:dyDescent="0.25">
      <c r="A3" s="2" t="s">
        <v>30</v>
      </c>
      <c r="B3" s="3">
        <v>24</v>
      </c>
    </row>
    <row r="4" spans="1:5" x14ac:dyDescent="0.25">
      <c r="A4" s="2" t="s">
        <v>31</v>
      </c>
      <c r="B4" s="3">
        <v>24.2</v>
      </c>
    </row>
    <row r="6" spans="1:5" ht="20.25" thickBot="1" x14ac:dyDescent="0.35">
      <c r="A6" s="8" t="s">
        <v>33</v>
      </c>
      <c r="B6" s="8"/>
      <c r="C6" s="8"/>
      <c r="D6" s="8"/>
    </row>
    <row r="7" spans="1:5" ht="15.75" thickTop="1" x14ac:dyDescent="0.25">
      <c r="A7" s="2"/>
      <c r="B7" s="9" t="s">
        <v>34</v>
      </c>
      <c r="C7" s="2" t="s">
        <v>35</v>
      </c>
      <c r="D7" s="2" t="s">
        <v>36</v>
      </c>
    </row>
    <row r="8" spans="1:5" x14ac:dyDescent="0.25">
      <c r="A8" s="2" t="s">
        <v>29</v>
      </c>
      <c r="B8" s="15">
        <v>20</v>
      </c>
      <c r="C8" s="16">
        <v>15</v>
      </c>
      <c r="D8" s="16">
        <v>17</v>
      </c>
    </row>
    <row r="9" spans="1:5" x14ac:dyDescent="0.25">
      <c r="A9" s="2" t="s">
        <v>30</v>
      </c>
      <c r="B9" s="15">
        <v>5</v>
      </c>
      <c r="C9" s="16">
        <v>10</v>
      </c>
      <c r="D9" s="16">
        <v>8</v>
      </c>
    </row>
    <row r="10" spans="1:5" x14ac:dyDescent="0.25">
      <c r="A10" s="2" t="s">
        <v>31</v>
      </c>
      <c r="B10" s="17">
        <v>3</v>
      </c>
      <c r="C10" s="16">
        <v>2</v>
      </c>
      <c r="D10" s="16">
        <v>5</v>
      </c>
    </row>
    <row r="11" spans="1:5" x14ac:dyDescent="0.25">
      <c r="B11" s="11"/>
      <c r="C11" s="13"/>
      <c r="D11" s="14"/>
      <c r="E11" s="12"/>
    </row>
    <row r="12" spans="1:5" x14ac:dyDescent="0.25">
      <c r="C12" s="1"/>
      <c r="D12" s="1"/>
    </row>
    <row r="13" spans="1:5" ht="20.25" thickBot="1" x14ac:dyDescent="0.35">
      <c r="A13" s="8" t="s">
        <v>37</v>
      </c>
      <c r="B13" s="8"/>
      <c r="C13" s="8"/>
      <c r="D13" s="8"/>
    </row>
    <row r="14" spans="1:5" ht="15.75" thickTop="1" x14ac:dyDescent="0.25">
      <c r="A14" s="2"/>
      <c r="B14" s="9" t="s">
        <v>34</v>
      </c>
      <c r="C14" s="2" t="s">
        <v>35</v>
      </c>
      <c r="D14" s="2" t="s">
        <v>36</v>
      </c>
    </row>
    <row r="15" spans="1:5" x14ac:dyDescent="0.25">
      <c r="A15" s="2" t="s">
        <v>29</v>
      </c>
      <c r="B15" s="18">
        <f>$B$2*B8</f>
        <v>510</v>
      </c>
      <c r="C15" s="18">
        <f>$B$2*C8</f>
        <v>382.5</v>
      </c>
      <c r="D15" s="18">
        <f t="shared" ref="C15:D15" si="0">$B$2*D8</f>
        <v>433.5</v>
      </c>
    </row>
    <row r="16" spans="1:5" x14ac:dyDescent="0.25">
      <c r="A16" s="2" t="s">
        <v>30</v>
      </c>
      <c r="B16" s="18">
        <f>$B$9*B3</f>
        <v>120</v>
      </c>
      <c r="C16" s="18">
        <f>$B$3*C9</f>
        <v>240</v>
      </c>
      <c r="D16" s="18">
        <f>$B$3*D9</f>
        <v>192</v>
      </c>
    </row>
    <row r="17" spans="1:4" x14ac:dyDescent="0.25">
      <c r="A17" s="2" t="s">
        <v>31</v>
      </c>
      <c r="B17" s="19">
        <f>$B$4*B10</f>
        <v>72.599999999999994</v>
      </c>
      <c r="C17" s="19">
        <f t="shared" ref="C17:D17" si="1">$B$4*C10</f>
        <v>48.4</v>
      </c>
      <c r="D17" s="19">
        <f t="shared" si="1"/>
        <v>121</v>
      </c>
    </row>
  </sheetData>
  <mergeCells count="3">
    <mergeCell ref="A1:B1"/>
    <mergeCell ref="A6:D6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339F-1479-4705-A06D-AF3A237FB40A}">
  <dimension ref="A1:L5"/>
  <sheetViews>
    <sheetView workbookViewId="0">
      <selection sqref="A1:G5"/>
    </sheetView>
  </sheetViews>
  <sheetFormatPr defaultRowHeight="15" x14ac:dyDescent="0.25"/>
  <cols>
    <col min="2" max="2" width="17" customWidth="1"/>
    <col min="3" max="3" width="19.42578125" customWidth="1"/>
    <col min="4" max="4" width="10.5703125" bestFit="1" customWidth="1"/>
    <col min="5" max="5" width="17.28515625" customWidth="1"/>
    <col min="6" max="6" width="19.140625" customWidth="1"/>
    <col min="8" max="8" width="10.85546875" customWidth="1"/>
    <col min="9" max="9" width="11.7109375" customWidth="1"/>
    <col min="10" max="10" width="12.7109375" customWidth="1"/>
    <col min="11" max="11" width="11.7109375" customWidth="1"/>
    <col min="12" max="13" width="10.5703125" bestFit="1" customWidth="1"/>
  </cols>
  <sheetData>
    <row r="1" spans="1:12" ht="60" customHeight="1" x14ac:dyDescent="0.25">
      <c r="A1" s="22" t="s">
        <v>38</v>
      </c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  <c r="G1" s="24" t="s">
        <v>44</v>
      </c>
      <c r="K1" s="7" t="s">
        <v>51</v>
      </c>
      <c r="L1" s="7"/>
    </row>
    <row r="2" spans="1:12" ht="45" x14ac:dyDescent="0.25">
      <c r="A2" s="23" t="s">
        <v>45</v>
      </c>
      <c r="B2" s="21">
        <v>50000</v>
      </c>
      <c r="C2" s="21">
        <f>B2*G2</f>
        <v>6500</v>
      </c>
      <c r="D2" s="21">
        <f>B2-C2</f>
        <v>43500</v>
      </c>
      <c r="E2" s="21">
        <v>0</v>
      </c>
      <c r="F2" s="21">
        <f>D2</f>
        <v>43500</v>
      </c>
      <c r="G2" s="20">
        <v>0.13</v>
      </c>
      <c r="K2" s="25" t="s">
        <v>50</v>
      </c>
      <c r="L2" s="25" t="s">
        <v>49</v>
      </c>
    </row>
    <row r="3" spans="1:12" x14ac:dyDescent="0.25">
      <c r="A3" s="23" t="s">
        <v>46</v>
      </c>
      <c r="B3" s="21">
        <v>60000</v>
      </c>
      <c r="C3" s="21">
        <v>7800</v>
      </c>
      <c r="D3" s="21">
        <f>B3-C3</f>
        <v>52200</v>
      </c>
      <c r="E3" s="21">
        <v>0</v>
      </c>
      <c r="F3" s="21">
        <f>D3</f>
        <v>52200</v>
      </c>
      <c r="G3" s="20">
        <v>0.13</v>
      </c>
      <c r="K3" s="21">
        <f>F5/3</f>
        <v>38566.666666666664</v>
      </c>
      <c r="L3" s="21">
        <f>D5/2</f>
        <v>47850</v>
      </c>
    </row>
    <row r="4" spans="1:12" x14ac:dyDescent="0.25">
      <c r="A4" s="23" t="s">
        <v>47</v>
      </c>
      <c r="B4" s="21">
        <v>0</v>
      </c>
      <c r="C4" s="21">
        <v>0</v>
      </c>
      <c r="D4" s="21">
        <v>0</v>
      </c>
      <c r="E4" s="21">
        <v>20000</v>
      </c>
      <c r="F4" s="21">
        <v>20000</v>
      </c>
      <c r="G4" s="20">
        <v>0</v>
      </c>
    </row>
    <row r="5" spans="1:12" x14ac:dyDescent="0.25">
      <c r="A5" s="23" t="s">
        <v>48</v>
      </c>
      <c r="B5" s="21">
        <v>110000</v>
      </c>
      <c r="C5" s="21">
        <f>SUM(C2:C4)</f>
        <v>14300</v>
      </c>
      <c r="D5" s="21">
        <f>SUM(D2:D4)</f>
        <v>95700</v>
      </c>
      <c r="E5" s="21">
        <v>20000</v>
      </c>
      <c r="F5" s="21">
        <f>SUM(F2:F4)</f>
        <v>115700</v>
      </c>
      <c r="G5" s="20"/>
    </row>
  </sheetData>
  <mergeCells count="1"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B7B2-2285-461D-AD8A-9F48F3870126}">
  <dimension ref="B2:C7"/>
  <sheetViews>
    <sheetView workbookViewId="0">
      <selection activeCell="C4" sqref="C4"/>
    </sheetView>
  </sheetViews>
  <sheetFormatPr defaultRowHeight="15" x14ac:dyDescent="0.25"/>
  <cols>
    <col min="3" max="3" width="27.85546875" customWidth="1"/>
  </cols>
  <sheetData>
    <row r="2" spans="2:3" x14ac:dyDescent="0.25">
      <c r="B2" s="26" t="s">
        <v>56</v>
      </c>
      <c r="C2" s="26"/>
    </row>
    <row r="4" spans="2:3" x14ac:dyDescent="0.25">
      <c r="B4" t="s">
        <v>52</v>
      </c>
      <c r="C4" s="28">
        <v>20.399999999999999</v>
      </c>
    </row>
    <row r="5" spans="2:3" x14ac:dyDescent="0.25">
      <c r="B5" s="27" t="s">
        <v>53</v>
      </c>
      <c r="C5" s="28">
        <v>21</v>
      </c>
    </row>
    <row r="6" spans="2:3" x14ac:dyDescent="0.25">
      <c r="B6" t="s">
        <v>54</v>
      </c>
      <c r="C6" s="28">
        <v>21.4</v>
      </c>
    </row>
    <row r="7" spans="2:3" x14ac:dyDescent="0.25">
      <c r="B7" t="s">
        <v>55</v>
      </c>
      <c r="C7" s="28">
        <v>20.6</v>
      </c>
    </row>
  </sheetData>
  <mergeCells count="1">
    <mergeCell ref="B2:C2"/>
  </mergeCells>
  <conditionalFormatting sqref="C4:C7">
    <cfRule type="dataBar" priority="1">
      <dataBar>
        <cfvo type="num" val="20"/>
        <cfvo type="num" val="22"/>
        <color rgb="FF638EC6"/>
      </dataBar>
      <extLst>
        <ext xmlns:x14="http://schemas.microsoft.com/office/spreadsheetml/2009/9/main" uri="{B025F937-C7B1-47D3-B67F-A62EFF666E3E}">
          <x14:id>{C4754387-3B07-48DA-8E0F-BDB27C3B8B16}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{210B3046-EC5D-47D2-8547-C83E68DE5D03}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{9E6E4CF9-02AD-4D4E-939E-A182AE8795C2}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{0B213B59-2932-42AD-955C-8FED726A1B54}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754387-3B07-48DA-8E0F-BDB27C3B8B16}">
            <x14:dataBar minLength="0" maxLength="100" border="1" negativeBarBorderColorSameAsPositive="0">
              <x14:cfvo type="num">
                <xm:f>20</xm:f>
              </x14:cfvo>
              <x14:cfvo type="num">
                <xm:f>22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10B3046-EC5D-47D2-8547-C83E68DE5D03}">
            <x14:dataBar minLength="0" maxLength="100" border="1" direction="leftToRight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E6E4CF9-02AD-4D4E-939E-A182AE8795C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B213B59-2932-42AD-955C-8FED726A1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F383-7812-4967-8868-49E28C9D9AFE}">
  <dimension ref="A1:D18"/>
  <sheetViews>
    <sheetView tabSelected="1" workbookViewId="0">
      <selection activeCell="B32" sqref="B32"/>
    </sheetView>
  </sheetViews>
  <sheetFormatPr defaultRowHeight="15" x14ac:dyDescent="0.25"/>
  <cols>
    <col min="1" max="1" width="23.28515625" customWidth="1"/>
    <col min="2" max="4" width="20.7109375" customWidth="1"/>
  </cols>
  <sheetData>
    <row r="1" spans="1:4" x14ac:dyDescent="0.25">
      <c r="A1" s="29" t="s">
        <v>57</v>
      </c>
      <c r="B1" s="30" t="s">
        <v>58</v>
      </c>
      <c r="C1" s="30" t="s">
        <v>59</v>
      </c>
      <c r="D1" s="30" t="s">
        <v>60</v>
      </c>
    </row>
    <row r="2" spans="1:4" x14ac:dyDescent="0.25">
      <c r="A2" s="2" t="s">
        <v>61</v>
      </c>
      <c r="B2" s="32">
        <v>5</v>
      </c>
      <c r="C2" s="32">
        <v>4</v>
      </c>
      <c r="D2" s="32">
        <f>B2*C2</f>
        <v>20</v>
      </c>
    </row>
    <row r="3" spans="1:4" x14ac:dyDescent="0.25">
      <c r="A3" s="2" t="s">
        <v>62</v>
      </c>
      <c r="B3" s="32">
        <v>4.5</v>
      </c>
      <c r="C3" s="32">
        <v>3.5</v>
      </c>
      <c r="D3" s="32">
        <f t="shared" ref="D3:D7" si="0">B3*C3</f>
        <v>15.75</v>
      </c>
    </row>
    <row r="4" spans="1:4" x14ac:dyDescent="0.25">
      <c r="A4" s="2" t="s">
        <v>63</v>
      </c>
      <c r="B4" s="32">
        <v>4</v>
      </c>
      <c r="C4" s="32">
        <v>3</v>
      </c>
      <c r="D4" s="32">
        <f t="shared" si="0"/>
        <v>12</v>
      </c>
    </row>
    <row r="5" spans="1:4" x14ac:dyDescent="0.25">
      <c r="A5" s="2" t="s">
        <v>64</v>
      </c>
      <c r="B5" s="32">
        <v>3</v>
      </c>
      <c r="C5" s="32">
        <v>2.5</v>
      </c>
      <c r="D5" s="32">
        <f t="shared" si="0"/>
        <v>7.5</v>
      </c>
    </row>
    <row r="6" spans="1:4" x14ac:dyDescent="0.25">
      <c r="A6" s="10" t="s">
        <v>65</v>
      </c>
      <c r="B6" s="33">
        <v>2</v>
      </c>
      <c r="C6" s="33">
        <v>1.5</v>
      </c>
      <c r="D6" s="32">
        <f t="shared" si="0"/>
        <v>3</v>
      </c>
    </row>
    <row r="7" spans="1:4" x14ac:dyDescent="0.25">
      <c r="A7" s="36" t="s">
        <v>66</v>
      </c>
      <c r="B7" s="35">
        <v>2</v>
      </c>
      <c r="C7" s="35">
        <v>1</v>
      </c>
      <c r="D7" s="32">
        <f t="shared" si="0"/>
        <v>2</v>
      </c>
    </row>
    <row r="8" spans="1:4" x14ac:dyDescent="0.25">
      <c r="A8" s="34" t="s">
        <v>67</v>
      </c>
      <c r="B8" s="38"/>
      <c r="C8" s="39"/>
      <c r="D8" s="35">
        <f>SUM(D2:D7)</f>
        <v>60.25</v>
      </c>
    </row>
    <row r="9" spans="1:4" x14ac:dyDescent="0.25">
      <c r="A9" s="29" t="s">
        <v>68</v>
      </c>
      <c r="B9" s="40"/>
      <c r="C9" s="41"/>
      <c r="D9" s="32">
        <f>SUM(D2,D3,D4)</f>
        <v>47.75</v>
      </c>
    </row>
    <row r="10" spans="1:4" ht="30" x14ac:dyDescent="0.25">
      <c r="A10" s="37" t="s">
        <v>69</v>
      </c>
      <c r="B10" s="40"/>
      <c r="C10" s="41"/>
      <c r="D10" s="2">
        <f>D8/4</f>
        <v>15.0625</v>
      </c>
    </row>
    <row r="11" spans="1:4" ht="30" x14ac:dyDescent="0.25">
      <c r="A11" s="37" t="s">
        <v>70</v>
      </c>
      <c r="B11" s="40"/>
      <c r="C11" s="41"/>
      <c r="D11" s="2">
        <f>D9/4</f>
        <v>11.9375</v>
      </c>
    </row>
    <row r="18" spans="1:1" x14ac:dyDescent="0.25">
      <c r="A18" s="31"/>
    </row>
  </sheetData>
  <mergeCells count="4">
    <mergeCell ref="B10:C10"/>
    <mergeCell ref="B11:C11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ПТК</dc:creator>
  <cp:lastModifiedBy>Студент ПТК</cp:lastModifiedBy>
  <dcterms:created xsi:type="dcterms:W3CDTF">2024-10-30T08:14:37Z</dcterms:created>
  <dcterms:modified xsi:type="dcterms:W3CDTF">2024-10-30T10:42:44Z</dcterms:modified>
</cp:coreProperties>
</file>