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tudent\Desktop\"/>
    </mc:Choice>
  </mc:AlternateContent>
  <xr:revisionPtr revIDLastSave="0" documentId="8_{CDB430F3-C98F-496D-A8F4-D39A825F078B}" xr6:coauthVersionLast="47" xr6:coauthVersionMax="47" xr10:uidLastSave="{00000000-0000-0000-0000-000000000000}"/>
  <bookViews>
    <workbookView xWindow="-120" yWindow="-120" windowWidth="29040" windowHeight="15840" activeTab="5" xr2:uid="{BEBA83BF-DE41-42A1-86E0-D44671501DFC}"/>
  </bookViews>
  <sheets>
    <sheet name="Задание1" sheetId="1" r:id="rId1"/>
    <sheet name="Структура сценария" sheetId="5" r:id="rId2"/>
    <sheet name="2 задание" sheetId="6" r:id="rId3"/>
    <sheet name="Задание3" sheetId="7" r:id="rId4"/>
    <sheet name="Задание4" sheetId="8" r:id="rId5"/>
    <sheet name="Задание5" sheetId="9" r:id="rId6"/>
  </sheets>
  <definedNames>
    <definedName name="solver_adj" localSheetId="3" hidden="1">Задание3!$B$2,Задание3!$C$2,Задание3!$C$8</definedName>
    <definedName name="solver_adj" localSheetId="5" hidden="1">Задание5!$E$3:$E$6,Задание5!$B$10,Задание5!$C$10</definedName>
    <definedName name="solver_cvg" localSheetId="3" hidden="1">0.0001</definedName>
    <definedName name="solver_cvg" localSheetId="5" hidden="1">0.0001</definedName>
    <definedName name="solver_drv" localSheetId="3" hidden="1">1</definedName>
    <definedName name="solver_drv" localSheetId="5" hidden="1">2</definedName>
    <definedName name="solver_eng" localSheetId="3" hidden="1">1</definedName>
    <definedName name="solver_eng" localSheetId="4" hidden="1">1</definedName>
    <definedName name="solver_eng" localSheetId="5" hidden="1">1</definedName>
    <definedName name="solver_est" localSheetId="3" hidden="1">1</definedName>
    <definedName name="solver_est" localSheetId="5" hidden="1">1</definedName>
    <definedName name="solver_itr" localSheetId="3" hidden="1">2147483647</definedName>
    <definedName name="solver_itr" localSheetId="5" hidden="1">2147483647</definedName>
    <definedName name="solver_lhs1" localSheetId="3" hidden="1">Задание3!$C$2:$C$8</definedName>
    <definedName name="solver_lhs1" localSheetId="5" hidden="1">Задание5!$B$10</definedName>
    <definedName name="solver_lhs2" localSheetId="3" hidden="1">Задание3!$C$6</definedName>
    <definedName name="solver_lhs2" localSheetId="5" hidden="1">Задание5!$B$10</definedName>
    <definedName name="solver_lhs3" localSheetId="3" hidden="1">Задание3!$C$7</definedName>
    <definedName name="solver_lhs3" localSheetId="5" hidden="1">Задание5!$C$10</definedName>
    <definedName name="solver_lhs4" localSheetId="3" hidden="1">Задание3!$C$8</definedName>
    <definedName name="solver_lhs4" localSheetId="5" hidden="1">Задание5!$C$10</definedName>
    <definedName name="solver_lhs5" localSheetId="3" hidden="1">Задание3!$C$8</definedName>
    <definedName name="solver_lhs5" localSheetId="5" hidden="1">Задание5!$D$3</definedName>
    <definedName name="solver_lhs6" localSheetId="5" hidden="1">Задание5!$D$4</definedName>
    <definedName name="solver_lhs7" localSheetId="5" hidden="1">Задание5!$D$5</definedName>
    <definedName name="solver_lhs8" localSheetId="5" hidden="1">Задание5!$D$6</definedName>
    <definedName name="solver_mip" localSheetId="3" hidden="1">2147483647</definedName>
    <definedName name="solver_mip" localSheetId="5" hidden="1">2147483647</definedName>
    <definedName name="solver_mni" localSheetId="3" hidden="1">30</definedName>
    <definedName name="solver_mni" localSheetId="5" hidden="1">30</definedName>
    <definedName name="solver_mrt" localSheetId="3" hidden="1">0.075</definedName>
    <definedName name="solver_mrt" localSheetId="5" hidden="1">0.075</definedName>
    <definedName name="solver_msl" localSheetId="3" hidden="1">2</definedName>
    <definedName name="solver_msl" localSheetId="5" hidden="1">2</definedName>
    <definedName name="solver_neg" localSheetId="3" hidden="1">1</definedName>
    <definedName name="solver_neg" localSheetId="4" hidden="1">1</definedName>
    <definedName name="solver_neg" localSheetId="5" hidden="1">1</definedName>
    <definedName name="solver_nod" localSheetId="3" hidden="1">2147483647</definedName>
    <definedName name="solver_nod" localSheetId="5" hidden="1">2147483647</definedName>
    <definedName name="solver_num" localSheetId="3" hidden="1">4</definedName>
    <definedName name="solver_num" localSheetId="4" hidden="1">0</definedName>
    <definedName name="solver_num" localSheetId="5" hidden="1">8</definedName>
    <definedName name="solver_nwt" localSheetId="3" hidden="1">1</definedName>
    <definedName name="solver_nwt" localSheetId="5" hidden="1">1</definedName>
    <definedName name="solver_opt" localSheetId="3" hidden="1">Задание3!$C$3</definedName>
    <definedName name="solver_opt" localSheetId="4" hidden="1">Задание4!$A$1</definedName>
    <definedName name="solver_opt" localSheetId="5" hidden="1">Задание5!$E$7</definedName>
    <definedName name="solver_pre" localSheetId="3" hidden="1">0.000001</definedName>
    <definedName name="solver_pre" localSheetId="5" hidden="1">0.000001</definedName>
    <definedName name="solver_rbv" localSheetId="3" hidden="1">1</definedName>
    <definedName name="solver_rbv" localSheetId="5" hidden="1">2</definedName>
    <definedName name="solver_rel1" localSheetId="3" hidden="1">1</definedName>
    <definedName name="solver_rel1" localSheetId="5" hidden="1">4</definedName>
    <definedName name="solver_rel2" localSheetId="3" hidden="1">1</definedName>
    <definedName name="solver_rel2" localSheetId="5" hidden="1">3</definedName>
    <definedName name="solver_rel3" localSheetId="3" hidden="1">2</definedName>
    <definedName name="solver_rel3" localSheetId="5" hidden="1">4</definedName>
    <definedName name="solver_rel4" localSheetId="3" hidden="1">3</definedName>
    <definedName name="solver_rel4" localSheetId="5" hidden="1">3</definedName>
    <definedName name="solver_rel5" localSheetId="3" hidden="1">3</definedName>
    <definedName name="solver_rel5" localSheetId="5" hidden="1">1</definedName>
    <definedName name="solver_rel6" localSheetId="5" hidden="1">1</definedName>
    <definedName name="solver_rel7" localSheetId="5" hidden="1">1</definedName>
    <definedName name="solver_rel8" localSheetId="5" hidden="1">1</definedName>
    <definedName name="solver_rhs1" localSheetId="3" hidden="1">10</definedName>
    <definedName name="solver_rhs1" localSheetId="5" hidden="1">"целое"</definedName>
    <definedName name="solver_rhs2" localSheetId="3" hidden="1">Задание3!$C$2</definedName>
    <definedName name="solver_rhs2" localSheetId="5" hidden="1">1</definedName>
    <definedName name="solver_rhs3" localSheetId="3" hidden="1">Задание3!$C$8</definedName>
    <definedName name="solver_rhs3" localSheetId="5" hidden="1">"целое"</definedName>
    <definedName name="solver_rhs4" localSheetId="3" hidden="1">2</definedName>
    <definedName name="solver_rhs4" localSheetId="5" hidden="1">1</definedName>
    <definedName name="solver_rhs5" localSheetId="3" hidden="1">2</definedName>
    <definedName name="solver_rhs5" localSheetId="5" hidden="1">Задание5!$B$3*Задание5!$B$10+Задание5!$C$3*Задание5!$C$10</definedName>
    <definedName name="solver_rhs6" localSheetId="5" hidden="1">Задание5!$B$4*Задание5!$B$10+Задание5!$C$4*Задание5!$C$10</definedName>
    <definedName name="solver_rhs7" localSheetId="5" hidden="1">Задание5!$B$5*Задание5!$B$10+Задание5!$C$5*Задание5!$C$10</definedName>
    <definedName name="solver_rhs8" localSheetId="5" hidden="1">Задание5!$B$6*Задание5!$B$10+Задание5!$C$6*Задание5!$C$10</definedName>
    <definedName name="solver_rlx" localSheetId="3" hidden="1">2</definedName>
    <definedName name="solver_rlx" localSheetId="5" hidden="1">2</definedName>
    <definedName name="solver_rsd" localSheetId="3" hidden="1">0</definedName>
    <definedName name="solver_rsd" localSheetId="5" hidden="1">0</definedName>
    <definedName name="solver_scl" localSheetId="3" hidden="1">1</definedName>
    <definedName name="solver_scl" localSheetId="5" hidden="1">2</definedName>
    <definedName name="solver_sho" localSheetId="3" hidden="1">2</definedName>
    <definedName name="solver_sho" localSheetId="5" hidden="1">2</definedName>
    <definedName name="solver_ssz" localSheetId="3" hidden="1">100</definedName>
    <definedName name="solver_ssz" localSheetId="5" hidden="1">100</definedName>
    <definedName name="solver_tim" localSheetId="3" hidden="1">2147483647</definedName>
    <definedName name="solver_tim" localSheetId="5" hidden="1">2147483647</definedName>
    <definedName name="solver_tol" localSheetId="3" hidden="1">0.01</definedName>
    <definedName name="solver_tol" localSheetId="5" hidden="1">0.01</definedName>
    <definedName name="solver_typ" localSheetId="3" hidden="1">3</definedName>
    <definedName name="solver_typ" localSheetId="4" hidden="1">1</definedName>
    <definedName name="solver_typ" localSheetId="5" hidden="1">2</definedName>
    <definedName name="solver_val" localSheetId="3" hidden="1">20000</definedName>
    <definedName name="solver_val" localSheetId="4" hidden="1">0</definedName>
    <definedName name="solver_val" localSheetId="5" hidden="1">0</definedName>
    <definedName name="solver_ver" localSheetId="3" hidden="1">3</definedName>
    <definedName name="solver_ver" localSheetId="4" hidden="1">3</definedName>
    <definedName name="solver_ver" localSheetId="5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9" l="1"/>
  <c r="B4" i="8" l="1"/>
  <c r="B3" i="7"/>
  <c r="B5" i="7" l="1"/>
  <c r="B6" i="7" s="1"/>
  <c r="B4" i="7"/>
  <c r="D4" i="7" s="1"/>
  <c r="D3" i="7"/>
  <c r="D2" i="7"/>
  <c r="D2" i="6"/>
  <c r="B5" i="6"/>
  <c r="B6" i="6" s="1"/>
  <c r="B3" i="6"/>
  <c r="D3" i="6" s="1"/>
  <c r="B4" i="6"/>
  <c r="D4" i="6" s="1"/>
  <c r="B4" i="1"/>
  <c r="B7" i="7" l="1"/>
  <c r="D7" i="7" s="1"/>
  <c r="B8" i="7"/>
  <c r="D8" i="7" s="1"/>
  <c r="D6" i="7"/>
  <c r="D5" i="7"/>
  <c r="B7" i="6"/>
  <c r="D7" i="6" s="1"/>
  <c r="D6" i="6"/>
  <c r="B8" i="6"/>
  <c r="D8" i="6" s="1"/>
  <c r="D5" i="6"/>
  <c r="D9" i="7" l="1"/>
  <c r="D9" i="6"/>
</calcChain>
</file>

<file path=xl/sharedStrings.xml><?xml version="1.0" encoding="utf-8"?>
<sst xmlns="http://schemas.openxmlformats.org/spreadsheetml/2006/main" count="59" uniqueCount="47">
  <si>
    <t>Бюджет</t>
  </si>
  <si>
    <t>Прибыль</t>
  </si>
  <si>
    <t>Стоимость товара</t>
  </si>
  <si>
    <t>доход</t>
  </si>
  <si>
    <t>$B$2</t>
  </si>
  <si>
    <t>$B$3</t>
  </si>
  <si>
    <t>$B$4</t>
  </si>
  <si>
    <t>Первый вариант</t>
  </si>
  <si>
    <t>Автор: Студент ПТК , 14.11.2024</t>
  </si>
  <si>
    <t>Второй вариант</t>
  </si>
  <si>
    <t>Структура сценария</t>
  </si>
  <si>
    <t>Изменяемые:</t>
  </si>
  <si>
    <t>Текущие значения:</t>
  </si>
  <si>
    <t>Результат:</t>
  </si>
  <si>
    <t xml:space="preserve">Примечания: столбец ''Текущие значения'' представляет значения изменяемых ячеек в </t>
  </si>
  <si>
    <t>момент создания Итогового отчета по Сценарию. Изменяемые ячейки для каждого</t>
  </si>
  <si>
    <t>сценария выделены серым цветом.</t>
  </si>
  <si>
    <t>Оклад</t>
  </si>
  <si>
    <t>Кол-во человек</t>
  </si>
  <si>
    <t>Всего</t>
  </si>
  <si>
    <t>Медсестра</t>
  </si>
  <si>
    <t>Уборщица</t>
  </si>
  <si>
    <t>Лаборант</t>
  </si>
  <si>
    <t>Фельдшер</t>
  </si>
  <si>
    <t>Врач</t>
  </si>
  <si>
    <t>Секретарь</t>
  </si>
  <si>
    <t>Глав Врач</t>
  </si>
  <si>
    <t>ИТОГ</t>
  </si>
  <si>
    <t>Сумма займа</t>
  </si>
  <si>
    <t>Срок (в месяцах)</t>
  </si>
  <si>
    <t>Процентная ставка</t>
  </si>
  <si>
    <t>Платеж наличными</t>
  </si>
  <si>
    <t>Пит.вещ</t>
  </si>
  <si>
    <t>ПРОДУКТЫ</t>
  </si>
  <si>
    <t>булочка</t>
  </si>
  <si>
    <t>молоко</t>
  </si>
  <si>
    <t>потребность</t>
  </si>
  <si>
    <t>условие</t>
  </si>
  <si>
    <t>белки</t>
  </si>
  <si>
    <t>углеводы</t>
  </si>
  <si>
    <t>жиры</t>
  </si>
  <si>
    <t>витамины</t>
  </si>
  <si>
    <t>стоимость</t>
  </si>
  <si>
    <t>неивестные величины</t>
  </si>
  <si>
    <t>количество продуктов</t>
  </si>
  <si>
    <t>х1</t>
  </si>
  <si>
    <t>х2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</si>
</sst>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₽&quot;_-;\-* #,##0.00\ &quot;₽&quot;_-;_-* &quot;-&quot;??\ &quot;₽&quot;_-;_-@_-"/>
    <numFmt numFmtId="165" formatCode="#,##0\ &quot;₽&quot;"/>
    <numFmt numFmtId="167" formatCode="#,##0.00\ &quot;₽&quot;;[Red]#,##0.00\ &quot;₽&quot;"/>
  </numFmts>
  <fonts count="10" x14ac:knownFonts="1">
    <font>
      <sz val="11"/>
      <color theme="1"/>
      <name val="Aptos Narrow"/>
      <family val="2"/>
      <charset val="204"/>
      <scheme val="minor"/>
    </font>
    <font>
      <sz val="11"/>
      <color theme="1"/>
      <name val="Aptos Narrow"/>
      <family val="2"/>
      <charset val="204"/>
      <scheme val="minor"/>
    </font>
    <font>
      <b/>
      <sz val="15"/>
      <color theme="3"/>
      <name val="Aptos Narrow"/>
      <family val="2"/>
      <charset val="204"/>
      <scheme val="minor"/>
    </font>
    <font>
      <b/>
      <sz val="12"/>
      <color indexed="9"/>
      <name val="Aptos Narrow"/>
      <family val="2"/>
      <charset val="204"/>
      <scheme val="minor"/>
    </font>
    <font>
      <b/>
      <sz val="11"/>
      <color indexed="8"/>
      <name val="Aptos Narrow"/>
      <family val="2"/>
      <charset val="204"/>
      <scheme val="minor"/>
    </font>
    <font>
      <b/>
      <sz val="11"/>
      <color indexed="18"/>
      <name val="Aptos Narrow"/>
      <family val="2"/>
      <charset val="204"/>
      <scheme val="minor"/>
    </font>
    <font>
      <sz val="10"/>
      <color indexed="9"/>
      <name val="Aptos Narrow"/>
      <family val="2"/>
      <charset val="204"/>
      <scheme val="minor"/>
    </font>
    <font>
      <sz val="8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0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indexed="22"/>
        <bgColor indexed="7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1" applyNumberFormat="0" applyFill="0" applyAlignment="0" applyProtection="0"/>
  </cellStyleXfs>
  <cellXfs count="47">
    <xf numFmtId="0" fontId="0" fillId="0" borderId="0" xfId="0"/>
    <xf numFmtId="0" fontId="0" fillId="0" borderId="0" xfId="0" applyFill="1" applyBorder="1" applyAlignment="1"/>
    <xf numFmtId="165" fontId="0" fillId="0" borderId="0" xfId="0" applyNumberFormat="1" applyFill="1" applyBorder="1" applyAlignment="1"/>
    <xf numFmtId="165" fontId="0" fillId="0" borderId="3" xfId="0" applyNumberFormat="1" applyFill="1" applyBorder="1" applyAlignment="1"/>
    <xf numFmtId="0" fontId="3" fillId="2" borderId="4" xfId="0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0" fillId="0" borderId="5" xfId="0" applyFill="1" applyBorder="1" applyAlignment="1"/>
    <xf numFmtId="0" fontId="4" fillId="3" borderId="0" xfId="0" applyFont="1" applyFill="1" applyBorder="1" applyAlignment="1">
      <alignment horizontal="left"/>
    </xf>
    <xf numFmtId="0" fontId="5" fillId="3" borderId="5" xfId="0" applyFont="1" applyFill="1" applyBorder="1" applyAlignment="1">
      <alignment horizontal="left"/>
    </xf>
    <xf numFmtId="0" fontId="4" fillId="3" borderId="3" xfId="0" applyFont="1" applyFill="1" applyBorder="1" applyAlignment="1">
      <alignment horizontal="left"/>
    </xf>
    <xf numFmtId="0" fontId="6" fillId="2" borderId="2" xfId="0" applyFont="1" applyFill="1" applyBorder="1" applyAlignment="1">
      <alignment horizontal="right"/>
    </xf>
    <xf numFmtId="0" fontId="6" fillId="2" borderId="4" xfId="0" applyFont="1" applyFill="1" applyBorder="1" applyAlignment="1">
      <alignment horizontal="right"/>
    </xf>
    <xf numFmtId="165" fontId="0" fillId="4" borderId="0" xfId="0" applyNumberFormat="1" applyFill="1" applyBorder="1" applyAlignment="1"/>
    <xf numFmtId="0" fontId="7" fillId="0" borderId="0" xfId="0" applyFont="1" applyFill="1" applyBorder="1" applyAlignment="1">
      <alignment vertical="top" wrapText="1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2" xfId="0" applyBorder="1"/>
    <xf numFmtId="0" fontId="0" fillId="0" borderId="13" xfId="0" applyBorder="1"/>
    <xf numFmtId="44" fontId="0" fillId="0" borderId="6" xfId="1" applyFont="1" applyBorder="1"/>
    <xf numFmtId="44" fontId="0" fillId="0" borderId="13" xfId="1" applyFont="1" applyBorder="1"/>
    <xf numFmtId="44" fontId="0" fillId="0" borderId="11" xfId="0" applyNumberFormat="1" applyBorder="1"/>
    <xf numFmtId="44" fontId="0" fillId="0" borderId="14" xfId="0" applyNumberFormat="1" applyBorder="1"/>
    <xf numFmtId="0" fontId="8" fillId="0" borderId="15" xfId="0" applyFont="1" applyBorder="1" applyAlignment="1">
      <alignment horizontal="left"/>
    </xf>
    <xf numFmtId="0" fontId="0" fillId="0" borderId="16" xfId="0" applyBorder="1"/>
    <xf numFmtId="0" fontId="0" fillId="0" borderId="0" xfId="0" applyBorder="1"/>
    <xf numFmtId="0" fontId="0" fillId="0" borderId="18" xfId="0" applyBorder="1"/>
    <xf numFmtId="0" fontId="0" fillId="0" borderId="19" xfId="0" applyBorder="1"/>
    <xf numFmtId="0" fontId="0" fillId="0" borderId="20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16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0" xfId="0" applyBorder="1"/>
    <xf numFmtId="0" fontId="8" fillId="0" borderId="17" xfId="0" applyFont="1" applyBorder="1"/>
    <xf numFmtId="0" fontId="8" fillId="0" borderId="6" xfId="0" applyFont="1" applyBorder="1" applyAlignment="1">
      <alignment horizontal="center" vertical="center"/>
    </xf>
    <xf numFmtId="0" fontId="8" fillId="0" borderId="6" xfId="0" applyFont="1" applyBorder="1"/>
    <xf numFmtId="0" fontId="8" fillId="0" borderId="6" xfId="0" applyFont="1" applyBorder="1" applyAlignment="1">
      <alignment horizontal="center"/>
    </xf>
    <xf numFmtId="0" fontId="9" fillId="0" borderId="6" xfId="0" applyFont="1" applyBorder="1"/>
    <xf numFmtId="1" fontId="0" fillId="0" borderId="6" xfId="0" applyNumberFormat="1" applyBorder="1"/>
    <xf numFmtId="44" fontId="0" fillId="0" borderId="16" xfId="0" applyNumberFormat="1" applyBorder="1"/>
    <xf numFmtId="0" fontId="2" fillId="0" borderId="0" xfId="2" applyBorder="1" applyAlignment="1">
      <alignment horizontal="center"/>
    </xf>
    <xf numFmtId="165" fontId="0" fillId="0" borderId="6" xfId="0" applyNumberFormat="1" applyBorder="1"/>
    <xf numFmtId="44" fontId="0" fillId="0" borderId="6" xfId="0" applyNumberFormat="1" applyBorder="1"/>
    <xf numFmtId="10" fontId="0" fillId="0" borderId="6" xfId="0" applyNumberFormat="1" applyBorder="1"/>
    <xf numFmtId="167" fontId="0" fillId="0" borderId="6" xfId="0" applyNumberFormat="1" applyBorder="1"/>
  </cellXfs>
  <cellStyles count="3">
    <cellStyle name="Денежный" xfId="1" builtinId="4"/>
    <cellStyle name="Заголовок 1" xfId="2" builtinId="16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5EBBF-56CB-402B-8F04-3815546F403F}">
  <dimension ref="A1:B4"/>
  <sheetViews>
    <sheetView workbookViewId="0">
      <selection activeCell="D9" sqref="D9"/>
    </sheetView>
  </sheetViews>
  <sheetFormatPr defaultRowHeight="15" x14ac:dyDescent="0.25"/>
  <cols>
    <col min="1" max="1" width="17.28515625" customWidth="1"/>
    <col min="2" max="2" width="12.7109375" customWidth="1"/>
  </cols>
  <sheetData>
    <row r="1" spans="1:2" ht="19.5" x14ac:dyDescent="0.3">
      <c r="A1" s="42" t="s">
        <v>0</v>
      </c>
      <c r="B1" s="42"/>
    </row>
    <row r="2" spans="1:2" x14ac:dyDescent="0.25">
      <c r="A2" s="14" t="s">
        <v>1</v>
      </c>
      <c r="B2" s="43">
        <v>100000</v>
      </c>
    </row>
    <row r="3" spans="1:2" x14ac:dyDescent="0.25">
      <c r="A3" s="14" t="s">
        <v>2</v>
      </c>
      <c r="B3" s="43">
        <v>18000</v>
      </c>
    </row>
    <row r="4" spans="1:2" x14ac:dyDescent="0.25">
      <c r="A4" s="14" t="s">
        <v>3</v>
      </c>
      <c r="B4" s="43">
        <f>B2-B3</f>
        <v>82000</v>
      </c>
    </row>
  </sheetData>
  <scenarios current="1" show="1" sqref="B4">
    <scenario name="Первый вариант" locked="1" count="2" user="Студент ПТК" comment="Автор: Студент ПТК , 14.11.2024">
      <inputCells r="B2" val="50000" numFmtId="165"/>
      <inputCells r="B3" val="13200" numFmtId="165"/>
    </scenario>
    <scenario name="Второй вариант" locked="1" count="2" user="Студент ПТК" comment="Автор: Студент ПТК , 14.11.2024">
      <inputCells r="B2" val="150000" numFmtId="165"/>
      <inputCells r="B3" val="26000" numFmtId="165"/>
    </scenario>
  </scenarios>
  <mergeCells count="1">
    <mergeCell ref="A1: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F9B59-4819-49E2-9BA7-A5C90AE7D046}">
  <sheetPr>
    <outlinePr summaryBelow="0"/>
  </sheetPr>
  <dimension ref="B1:F12"/>
  <sheetViews>
    <sheetView showGridLines="0" workbookViewId="0"/>
  </sheetViews>
  <sheetFormatPr defaultRowHeight="15" outlineLevelRow="1" outlineLevelCol="1" x14ac:dyDescent="0.25"/>
  <cols>
    <col min="3" max="3" width="5.140625" bestFit="1" customWidth="1"/>
    <col min="4" max="6" width="15.85546875" bestFit="1" customWidth="1" outlineLevel="1"/>
  </cols>
  <sheetData>
    <row r="1" spans="2:6" ht="15.75" thickBot="1" x14ac:dyDescent="0.3"/>
    <row r="2" spans="2:6" ht="15.75" x14ac:dyDescent="0.25">
      <c r="B2" s="5" t="s">
        <v>10</v>
      </c>
      <c r="C2" s="5"/>
      <c r="D2" s="10"/>
      <c r="E2" s="10"/>
      <c r="F2" s="10"/>
    </row>
    <row r="3" spans="2:6" ht="15.75" collapsed="1" x14ac:dyDescent="0.25">
      <c r="B3" s="4"/>
      <c r="C3" s="4"/>
      <c r="D3" s="11" t="s">
        <v>12</v>
      </c>
      <c r="E3" s="11" t="s">
        <v>7</v>
      </c>
      <c r="F3" s="11" t="s">
        <v>9</v>
      </c>
    </row>
    <row r="4" spans="2:6" ht="22.5" hidden="1" outlineLevel="1" x14ac:dyDescent="0.25">
      <c r="B4" s="7"/>
      <c r="C4" s="7"/>
      <c r="D4" s="1"/>
      <c r="E4" s="13" t="s">
        <v>8</v>
      </c>
      <c r="F4" s="13" t="s">
        <v>8</v>
      </c>
    </row>
    <row r="5" spans="2:6" x14ac:dyDescent="0.25">
      <c r="B5" s="8" t="s">
        <v>11</v>
      </c>
      <c r="C5" s="8"/>
      <c r="D5" s="6"/>
      <c r="E5" s="6"/>
      <c r="F5" s="6"/>
    </row>
    <row r="6" spans="2:6" outlineLevel="1" x14ac:dyDescent="0.25">
      <c r="B6" s="7"/>
      <c r="C6" s="7" t="s">
        <v>4</v>
      </c>
      <c r="D6" s="2">
        <v>100000</v>
      </c>
      <c r="E6" s="12">
        <v>50000</v>
      </c>
      <c r="F6" s="12">
        <v>150000</v>
      </c>
    </row>
    <row r="7" spans="2:6" outlineLevel="1" x14ac:dyDescent="0.25">
      <c r="B7" s="7"/>
      <c r="C7" s="7" t="s">
        <v>5</v>
      </c>
      <c r="D7" s="2">
        <v>18000</v>
      </c>
      <c r="E7" s="12">
        <v>13200</v>
      </c>
      <c r="F7" s="12">
        <v>26000</v>
      </c>
    </row>
    <row r="8" spans="2:6" x14ac:dyDescent="0.25">
      <c r="B8" s="8" t="s">
        <v>13</v>
      </c>
      <c r="C8" s="8"/>
      <c r="D8" s="6"/>
      <c r="E8" s="6"/>
      <c r="F8" s="6"/>
    </row>
    <row r="9" spans="2:6" ht="15.75" outlineLevel="1" thickBot="1" x14ac:dyDescent="0.3">
      <c r="B9" s="9"/>
      <c r="C9" s="9" t="s">
        <v>6</v>
      </c>
      <c r="D9" s="3">
        <v>82000</v>
      </c>
      <c r="E9" s="3">
        <v>36800</v>
      </c>
      <c r="F9" s="3">
        <v>124000</v>
      </c>
    </row>
    <row r="10" spans="2:6" x14ac:dyDescent="0.25">
      <c r="B10" t="s">
        <v>14</v>
      </c>
    </row>
    <row r="11" spans="2:6" x14ac:dyDescent="0.25">
      <c r="B11" t="s">
        <v>15</v>
      </c>
    </row>
    <row r="12" spans="2:6" x14ac:dyDescent="0.25">
      <c r="B12" t="s">
        <v>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ADDFB-3EDB-42C2-9742-50FF918B4CBA}">
  <dimension ref="A1:D9"/>
  <sheetViews>
    <sheetView workbookViewId="0">
      <selection activeCell="F30" sqref="F30"/>
    </sheetView>
  </sheetViews>
  <sheetFormatPr defaultRowHeight="15" x14ac:dyDescent="0.25"/>
  <cols>
    <col min="1" max="2" width="12" customWidth="1"/>
    <col min="3" max="3" width="18.42578125" customWidth="1"/>
    <col min="4" max="4" width="11.85546875" bestFit="1" customWidth="1"/>
  </cols>
  <sheetData>
    <row r="1" spans="1:4" x14ac:dyDescent="0.25">
      <c r="A1" s="15"/>
      <c r="B1" s="16" t="s">
        <v>17</v>
      </c>
      <c r="C1" s="16" t="s">
        <v>18</v>
      </c>
      <c r="D1" s="17" t="s">
        <v>19</v>
      </c>
    </row>
    <row r="2" spans="1:4" x14ac:dyDescent="0.25">
      <c r="A2" s="18" t="s">
        <v>20</v>
      </c>
      <c r="B2" s="21">
        <v>213.17434000765206</v>
      </c>
      <c r="C2" s="14">
        <v>10</v>
      </c>
      <c r="D2" s="23">
        <f>B2*C2</f>
        <v>2131.7434000765206</v>
      </c>
    </row>
    <row r="3" spans="1:4" x14ac:dyDescent="0.25">
      <c r="A3" s="18" t="s">
        <v>21</v>
      </c>
      <c r="B3" s="21">
        <f>B2-B2*0.03</f>
        <v>206.77910980742251</v>
      </c>
      <c r="C3" s="14">
        <v>3</v>
      </c>
      <c r="D3" s="23">
        <f t="shared" ref="D3:D8" si="0">B3*C3</f>
        <v>620.33732942226754</v>
      </c>
    </row>
    <row r="4" spans="1:4" x14ac:dyDescent="0.25">
      <c r="A4" s="18" t="s">
        <v>22</v>
      </c>
      <c r="B4" s="21">
        <f>B2+10</f>
        <v>223.17434000765206</v>
      </c>
      <c r="C4" s="14">
        <v>4</v>
      </c>
      <c r="D4" s="23">
        <f t="shared" si="0"/>
        <v>892.69736003060825</v>
      </c>
    </row>
    <row r="5" spans="1:4" x14ac:dyDescent="0.25">
      <c r="A5" s="18" t="s">
        <v>23</v>
      </c>
      <c r="B5" s="21">
        <f>B2*3</f>
        <v>639.52302002295619</v>
      </c>
      <c r="C5" s="14">
        <v>3</v>
      </c>
      <c r="D5" s="23">
        <f t="shared" si="0"/>
        <v>1918.5690600688686</v>
      </c>
    </row>
    <row r="6" spans="1:4" x14ac:dyDescent="0.25">
      <c r="A6" s="18" t="s">
        <v>24</v>
      </c>
      <c r="B6" s="21">
        <f>B5+200</f>
        <v>839.52302002295619</v>
      </c>
      <c r="C6" s="14">
        <v>10</v>
      </c>
      <c r="D6" s="23">
        <f t="shared" si="0"/>
        <v>8395.2302002295619</v>
      </c>
    </row>
    <row r="7" spans="1:4" x14ac:dyDescent="0.25">
      <c r="A7" s="18" t="s">
        <v>25</v>
      </c>
      <c r="B7" s="21">
        <f>B4*1.5</f>
        <v>334.76151001147809</v>
      </c>
      <c r="C7" s="14">
        <v>3</v>
      </c>
      <c r="D7" s="23">
        <f t="shared" si="0"/>
        <v>1004.2845300344343</v>
      </c>
    </row>
    <row r="8" spans="1:4" x14ac:dyDescent="0.25">
      <c r="A8" s="18" t="s">
        <v>26</v>
      </c>
      <c r="B8" s="21">
        <f>B6*2</f>
        <v>1679.0460400459124</v>
      </c>
      <c r="C8" s="14">
        <v>3</v>
      </c>
      <c r="D8" s="23">
        <f t="shared" si="0"/>
        <v>5037.1381201377371</v>
      </c>
    </row>
    <row r="9" spans="1:4" ht="15.75" thickBot="1" x14ac:dyDescent="0.3">
      <c r="A9" s="19" t="s">
        <v>27</v>
      </c>
      <c r="B9" s="22"/>
      <c r="C9" s="20"/>
      <c r="D9" s="24">
        <f>SUM(D2:D8)</f>
        <v>20000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DCD07-8234-472B-9848-3DB8357AA7B7}">
  <dimension ref="A1:D9"/>
  <sheetViews>
    <sheetView workbookViewId="0">
      <selection activeCell="C9" sqref="C9"/>
    </sheetView>
  </sheetViews>
  <sheetFormatPr defaultRowHeight="15" x14ac:dyDescent="0.25"/>
  <cols>
    <col min="1" max="1" width="12.28515625" customWidth="1"/>
    <col min="2" max="2" width="10.85546875" bestFit="1" customWidth="1"/>
    <col min="3" max="3" width="15" bestFit="1" customWidth="1"/>
    <col min="4" max="4" width="12.28515625" customWidth="1"/>
  </cols>
  <sheetData>
    <row r="1" spans="1:4" x14ac:dyDescent="0.25">
      <c r="A1" s="15"/>
      <c r="B1" s="16" t="s">
        <v>17</v>
      </c>
      <c r="C1" s="16" t="s">
        <v>18</v>
      </c>
      <c r="D1" s="17" t="s">
        <v>19</v>
      </c>
    </row>
    <row r="2" spans="1:4" x14ac:dyDescent="0.25">
      <c r="A2" s="18" t="s">
        <v>20</v>
      </c>
      <c r="B2" s="21">
        <v>221.47873327149361</v>
      </c>
      <c r="C2" s="40">
        <v>6</v>
      </c>
      <c r="D2" s="23">
        <f>B2*C2</f>
        <v>1328.8723996289616</v>
      </c>
    </row>
    <row r="3" spans="1:4" x14ac:dyDescent="0.25">
      <c r="A3" s="18" t="s">
        <v>21</v>
      </c>
      <c r="B3" s="21">
        <f>B2-B2*3%</f>
        <v>214.83437127334881</v>
      </c>
      <c r="C3" s="40">
        <v>1</v>
      </c>
      <c r="D3" s="23">
        <f t="shared" ref="D3:D8" si="0">B3*C3</f>
        <v>214.83437127334881</v>
      </c>
    </row>
    <row r="4" spans="1:4" x14ac:dyDescent="0.25">
      <c r="A4" s="18" t="s">
        <v>22</v>
      </c>
      <c r="B4" s="21">
        <f>B2+10</f>
        <v>231.47873327149361</v>
      </c>
      <c r="C4" s="40">
        <v>1</v>
      </c>
      <c r="D4" s="23">
        <f t="shared" si="0"/>
        <v>231.47873327149361</v>
      </c>
    </row>
    <row r="5" spans="1:4" x14ac:dyDescent="0.25">
      <c r="A5" s="18" t="s">
        <v>23</v>
      </c>
      <c r="B5" s="21">
        <f>B2*3</f>
        <v>664.4361998144808</v>
      </c>
      <c r="C5" s="40">
        <v>4</v>
      </c>
      <c r="D5" s="23">
        <f t="shared" si="0"/>
        <v>2657.7447992579232</v>
      </c>
    </row>
    <row r="6" spans="1:4" x14ac:dyDescent="0.25">
      <c r="A6" s="18" t="s">
        <v>24</v>
      </c>
      <c r="B6" s="21">
        <f>B5+200</f>
        <v>864.4361998144808</v>
      </c>
      <c r="C6" s="40">
        <v>6</v>
      </c>
      <c r="D6" s="23">
        <f t="shared" si="0"/>
        <v>5186.6171988868846</v>
      </c>
    </row>
    <row r="7" spans="1:4" x14ac:dyDescent="0.25">
      <c r="A7" s="18" t="s">
        <v>25</v>
      </c>
      <c r="B7" s="21">
        <f>B4*1.5</f>
        <v>347.2180999072404</v>
      </c>
      <c r="C7" s="40">
        <v>5</v>
      </c>
      <c r="D7" s="23">
        <f t="shared" si="0"/>
        <v>1736.0904995362021</v>
      </c>
    </row>
    <row r="8" spans="1:4" x14ac:dyDescent="0.25">
      <c r="A8" s="18" t="s">
        <v>26</v>
      </c>
      <c r="B8" s="21">
        <f>B6*2</f>
        <v>1728.8723996289616</v>
      </c>
      <c r="C8" s="40">
        <v>5</v>
      </c>
      <c r="D8" s="23">
        <f t="shared" si="0"/>
        <v>8644.3619981448082</v>
      </c>
    </row>
    <row r="9" spans="1:4" ht="15.75" thickBot="1" x14ac:dyDescent="0.3">
      <c r="A9" s="19" t="s">
        <v>27</v>
      </c>
      <c r="B9" s="22"/>
      <c r="C9" s="20"/>
      <c r="D9" s="24">
        <f>SUM(D2:D8)</f>
        <v>19999.999999999622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B0DBB-0CC6-4D4A-83C4-48A8EF45F342}">
  <dimension ref="A1:B4"/>
  <sheetViews>
    <sheetView workbookViewId="0">
      <selection activeCell="D10" sqref="D10"/>
    </sheetView>
  </sheetViews>
  <sheetFormatPr defaultRowHeight="15" x14ac:dyDescent="0.25"/>
  <cols>
    <col min="1" max="1" width="19" bestFit="1" customWidth="1"/>
    <col min="2" max="2" width="14.42578125" bestFit="1" customWidth="1"/>
  </cols>
  <sheetData>
    <row r="1" spans="1:2" x14ac:dyDescent="0.25">
      <c r="A1" s="14" t="s">
        <v>28</v>
      </c>
      <c r="B1" s="44">
        <v>100000</v>
      </c>
    </row>
    <row r="2" spans="1:2" x14ac:dyDescent="0.25">
      <c r="A2" s="14" t="s">
        <v>29</v>
      </c>
      <c r="B2" s="14">
        <v>180</v>
      </c>
    </row>
    <row r="3" spans="1:2" x14ac:dyDescent="0.25">
      <c r="A3" s="14" t="s">
        <v>30</v>
      </c>
      <c r="B3" s="45">
        <v>0</v>
      </c>
    </row>
    <row r="4" spans="1:2" x14ac:dyDescent="0.25">
      <c r="A4" s="14" t="s">
        <v>31</v>
      </c>
      <c r="B4" s="46">
        <f>PMT(B3/12,B2,B1)</f>
        <v>-555.55555555555554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20E8C-BBD7-4F0A-AB99-AB013DDEC8C8}">
  <dimension ref="A1:E10"/>
  <sheetViews>
    <sheetView tabSelected="1" workbookViewId="0">
      <selection activeCell="E7" sqref="E7"/>
    </sheetView>
  </sheetViews>
  <sheetFormatPr defaultRowHeight="15" x14ac:dyDescent="0.25"/>
  <cols>
    <col min="1" max="1" width="13.7109375" customWidth="1"/>
    <col min="4" max="4" width="12.5703125" bestFit="1" customWidth="1"/>
    <col min="5" max="5" width="9.42578125" bestFit="1" customWidth="1"/>
  </cols>
  <sheetData>
    <row r="1" spans="1:5" x14ac:dyDescent="0.25">
      <c r="A1" s="25" t="s">
        <v>32</v>
      </c>
      <c r="B1" s="36" t="s">
        <v>33</v>
      </c>
      <c r="C1" s="36"/>
      <c r="D1" s="38" t="s">
        <v>36</v>
      </c>
      <c r="E1" s="38" t="s">
        <v>37</v>
      </c>
    </row>
    <row r="2" spans="1:5" x14ac:dyDescent="0.25">
      <c r="A2" s="25"/>
      <c r="B2" s="37" t="s">
        <v>34</v>
      </c>
      <c r="C2" s="37" t="s">
        <v>35</v>
      </c>
      <c r="D2" s="38"/>
      <c r="E2" s="38"/>
    </row>
    <row r="3" spans="1:5" x14ac:dyDescent="0.25">
      <c r="A3" s="39" t="s">
        <v>38</v>
      </c>
      <c r="B3" s="14">
        <v>30</v>
      </c>
      <c r="C3" s="14">
        <v>25</v>
      </c>
      <c r="D3" s="14">
        <v>140</v>
      </c>
      <c r="E3" s="14">
        <v>0</v>
      </c>
    </row>
    <row r="4" spans="1:5" x14ac:dyDescent="0.25">
      <c r="A4" s="39" t="s">
        <v>39</v>
      </c>
      <c r="B4" s="14">
        <v>25</v>
      </c>
      <c r="C4" s="14">
        <v>15</v>
      </c>
      <c r="D4" s="14">
        <v>100</v>
      </c>
      <c r="E4" s="14">
        <v>0</v>
      </c>
    </row>
    <row r="5" spans="1:5" x14ac:dyDescent="0.25">
      <c r="A5" s="39" t="s">
        <v>40</v>
      </c>
      <c r="B5" s="14">
        <v>13</v>
      </c>
      <c r="C5" s="14">
        <v>14</v>
      </c>
      <c r="D5" s="14">
        <v>62</v>
      </c>
      <c r="E5" s="14">
        <v>0</v>
      </c>
    </row>
    <row r="6" spans="1:5" x14ac:dyDescent="0.25">
      <c r="A6" s="39" t="s">
        <v>41</v>
      </c>
      <c r="B6" s="14">
        <v>20</v>
      </c>
      <c r="C6" s="14">
        <v>15</v>
      </c>
      <c r="D6" s="14">
        <v>45</v>
      </c>
      <c r="E6" s="26">
        <v>0</v>
      </c>
    </row>
    <row r="7" spans="1:5" x14ac:dyDescent="0.25">
      <c r="A7" s="37" t="s">
        <v>42</v>
      </c>
      <c r="B7" s="21">
        <v>24</v>
      </c>
      <c r="C7" s="21">
        <v>60</v>
      </c>
      <c r="D7" s="35"/>
      <c r="E7" s="41">
        <f>B7*B10+C7*C10</f>
        <v>156</v>
      </c>
    </row>
    <row r="8" spans="1:5" x14ac:dyDescent="0.25">
      <c r="D8" s="27"/>
      <c r="E8" s="28"/>
    </row>
    <row r="9" spans="1:5" ht="30" x14ac:dyDescent="0.25">
      <c r="A9" s="31" t="s">
        <v>43</v>
      </c>
      <c r="B9" s="33" t="s">
        <v>45</v>
      </c>
      <c r="C9" s="32" t="s">
        <v>46</v>
      </c>
    </row>
    <row r="10" spans="1:5" ht="30" x14ac:dyDescent="0.25">
      <c r="A10" s="30" t="s">
        <v>44</v>
      </c>
      <c r="B10" s="34">
        <v>4</v>
      </c>
      <c r="C10" s="29">
        <v>1</v>
      </c>
    </row>
  </sheetData>
  <mergeCells count="4">
    <mergeCell ref="A1:A2"/>
    <mergeCell ref="B1:C1"/>
    <mergeCell ref="D1:D2"/>
    <mergeCell ref="E1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Задание1</vt:lpstr>
      <vt:lpstr>Структура сценария</vt:lpstr>
      <vt:lpstr>2 задание</vt:lpstr>
      <vt:lpstr>Задание3</vt:lpstr>
      <vt:lpstr>Задание4</vt:lpstr>
      <vt:lpstr>Задание5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Студент ПТК</dc:creator>
  <cp:lastModifiedBy>Студент ПТК</cp:lastModifiedBy>
  <dcterms:created xsi:type="dcterms:W3CDTF">2024-11-14T05:31:47Z</dcterms:created>
  <dcterms:modified xsi:type="dcterms:W3CDTF">2024-11-14T07:03:03Z</dcterms:modified>
</cp:coreProperties>
</file>